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1" r:id="rId1"/>
    <sheet name="注意事項" sheetId="2" r:id="rId2"/>
  </sheets>
  <definedNames>
    <definedName name="_xlnm.Print_Area" localSheetId="0">Sheet1!$A$1:$L$63</definedName>
    <definedName name="_xlnm.Print_Area" localSheetId="1">注意事項!$A$1:$S$63</definedName>
  </definedNames>
  <calcPr calcId="152511"/>
</workbook>
</file>

<file path=xl/calcChain.xml><?xml version="1.0" encoding="utf-8"?>
<calcChain xmlns="http://schemas.openxmlformats.org/spreadsheetml/2006/main">
  <c r="N5" i="1" l="1"/>
  <c r="G25" i="2" l="1"/>
  <c r="J24" i="2"/>
  <c r="J25" i="2" s="1"/>
  <c r="G23" i="2"/>
  <c r="J22" i="2"/>
  <c r="J21" i="2"/>
  <c r="J20" i="2"/>
  <c r="J19" i="2"/>
  <c r="J23" i="2" s="1"/>
  <c r="G17" i="2"/>
  <c r="G18" i="2" s="1"/>
  <c r="G26" i="2" s="1"/>
  <c r="M16" i="2"/>
  <c r="M15" i="2"/>
  <c r="J17" i="2" s="1"/>
  <c r="G14" i="2"/>
  <c r="M13" i="2"/>
  <c r="M12" i="2"/>
  <c r="J14" i="2" s="1"/>
  <c r="G11" i="2"/>
  <c r="N10" i="2"/>
  <c r="N9" i="2"/>
  <c r="N8" i="2"/>
  <c r="N7" i="2"/>
  <c r="N6" i="2"/>
  <c r="J11" i="2" s="1"/>
  <c r="J18" i="2" l="1"/>
  <c r="J26" i="2" s="1"/>
  <c r="G23" i="1" l="1"/>
  <c r="J20" i="1"/>
  <c r="N8" i="1" l="1"/>
  <c r="G25" i="1" l="1"/>
  <c r="J24" i="1"/>
  <c r="J25" i="1" s="1"/>
  <c r="J22" i="1"/>
  <c r="J21" i="1"/>
  <c r="J19" i="1"/>
  <c r="G17" i="1"/>
  <c r="M16" i="1"/>
  <c r="M15" i="1"/>
  <c r="G14" i="1"/>
  <c r="M13" i="1"/>
  <c r="M12" i="1"/>
  <c r="G11" i="1"/>
  <c r="N10" i="1"/>
  <c r="N9" i="1"/>
  <c r="N7" i="1"/>
  <c r="N6" i="1"/>
  <c r="J11" i="1" l="1"/>
  <c r="J23" i="1"/>
  <c r="J17" i="1"/>
  <c r="J14" i="1"/>
  <c r="G18" i="1"/>
  <c r="G26" i="1" s="1"/>
  <c r="J18" i="1" l="1"/>
  <c r="J26" i="1" s="1"/>
</calcChain>
</file>

<file path=xl/sharedStrings.xml><?xml version="1.0" encoding="utf-8"?>
<sst xmlns="http://schemas.openxmlformats.org/spreadsheetml/2006/main" count="222" uniqueCount="57">
  <si>
    <t>円</t>
    <rPh sb="0" eb="1">
      <t>エン</t>
    </rPh>
    <phoneticPr fontId="1"/>
  </si>
  <si>
    <t>事業区分</t>
    <rPh sb="0" eb="4">
      <t>ジギョウクブン</t>
    </rPh>
    <phoneticPr fontId="1"/>
  </si>
  <si>
    <t>経費内訳</t>
    <rPh sb="0" eb="2">
      <t>ケイヒ</t>
    </rPh>
    <rPh sb="2" eb="4">
      <t>ウチワケ</t>
    </rPh>
    <phoneticPr fontId="1"/>
  </si>
  <si>
    <t>小間料
登録料</t>
    <rPh sb="0" eb="3">
      <t>コマリョウ</t>
    </rPh>
    <rPh sb="4" eb="7">
      <t>トウロクリョウ</t>
    </rPh>
    <phoneticPr fontId="1"/>
  </si>
  <si>
    <t>小間装飾料
コンテンツ作成費等</t>
    <rPh sb="0" eb="5">
      <t>コマソウショクリョウ</t>
    </rPh>
    <rPh sb="11" eb="14">
      <t>サクセイヒ</t>
    </rPh>
    <rPh sb="14" eb="15">
      <t>トウ</t>
    </rPh>
    <phoneticPr fontId="1"/>
  </si>
  <si>
    <t>備品借上料</t>
    <rPh sb="0" eb="4">
      <t>ビヒンカリア</t>
    </rPh>
    <rPh sb="4" eb="5">
      <t>リョウ</t>
    </rPh>
    <phoneticPr fontId="1"/>
  </si>
  <si>
    <t>電気水道使用料</t>
    <rPh sb="0" eb="4">
      <t>デンキスイドウ</t>
    </rPh>
    <rPh sb="4" eb="7">
      <t>シヨウリョウ</t>
    </rPh>
    <phoneticPr fontId="1"/>
  </si>
  <si>
    <t>製品運搬料</t>
    <rPh sb="0" eb="5">
      <t>セイヒンウンパンリョウ</t>
    </rPh>
    <phoneticPr fontId="1"/>
  </si>
  <si>
    <t>小計</t>
    <rPh sb="0" eb="2">
      <t>ショウケイ</t>
    </rPh>
    <phoneticPr fontId="1"/>
  </si>
  <si>
    <t>コンテスト申込料</t>
    <rPh sb="5" eb="7">
      <t>モウシコミ</t>
    </rPh>
    <rPh sb="7" eb="8">
      <t>リョウ</t>
    </rPh>
    <phoneticPr fontId="1"/>
  </si>
  <si>
    <t>セミナー受講料</t>
    <rPh sb="4" eb="7">
      <t>ジュコウリョウ</t>
    </rPh>
    <phoneticPr fontId="1"/>
  </si>
  <si>
    <t>合計</t>
    <rPh sb="0" eb="2">
      <t>ゴウケイ</t>
    </rPh>
    <phoneticPr fontId="1"/>
  </si>
  <si>
    <t>広告掲載料</t>
    <rPh sb="0" eb="2">
      <t>コウコク</t>
    </rPh>
    <rPh sb="2" eb="5">
      <t>ケイサイリョウ</t>
    </rPh>
    <phoneticPr fontId="1"/>
  </si>
  <si>
    <t>（単位：円）</t>
    <rPh sb="1" eb="3">
      <t>タンイ</t>
    </rPh>
    <rPh sb="4" eb="5">
      <t>エン</t>
    </rPh>
    <phoneticPr fontId="1"/>
  </si>
  <si>
    <t>上限額</t>
    <rPh sb="0" eb="3">
      <t>ジョウゲンガク</t>
    </rPh>
    <phoneticPr fontId="1"/>
  </si>
  <si>
    <t>上限額</t>
    <rPh sb="0" eb="2">
      <t>ジョウゲン</t>
    </rPh>
    <rPh sb="2" eb="3">
      <t>ガク</t>
    </rPh>
    <phoneticPr fontId="1"/>
  </si>
  <si>
    <t>宿泊費（２人目）</t>
    <rPh sb="0" eb="3">
      <t>シュクハクヒ</t>
    </rPh>
    <rPh sb="5" eb="7">
      <t>ニンメ</t>
    </rPh>
    <phoneticPr fontId="1"/>
  </si>
  <si>
    <t>交通費（１人目）</t>
    <rPh sb="0" eb="3">
      <t>コウツウヒ</t>
    </rPh>
    <rPh sb="5" eb="7">
      <t>ニンメ</t>
    </rPh>
    <phoneticPr fontId="1"/>
  </si>
  <si>
    <t>宿泊費（１人目）</t>
    <rPh sb="0" eb="3">
      <t>シュクハクヒ</t>
    </rPh>
    <rPh sb="5" eb="7">
      <t>ニンメ</t>
    </rPh>
    <phoneticPr fontId="1"/>
  </si>
  <si>
    <t xml:space="preserve">
外商促進事業</t>
    <rPh sb="5" eb="9">
      <t>ガイショウソクシン</t>
    </rPh>
    <rPh sb="9" eb="11">
      <t>ジギョウ</t>
    </rPh>
    <phoneticPr fontId="1"/>
  </si>
  <si>
    <t>交通費（２人目）</t>
    <rPh sb="0" eb="3">
      <t>コウツウヒ</t>
    </rPh>
    <phoneticPr fontId="1"/>
  </si>
  <si>
    <t>外商促進事業合計</t>
    <rPh sb="0" eb="6">
      <t>ガイショウソクシンジギョウ</t>
    </rPh>
    <rPh sb="6" eb="8">
      <t>ゴウケイ</t>
    </rPh>
    <phoneticPr fontId="1"/>
  </si>
  <si>
    <t>広告掲載事業合計</t>
    <rPh sb="0" eb="6">
      <t>コウコクケイサイジギョウ</t>
    </rPh>
    <rPh sb="6" eb="8">
      <t>ゴウケイ</t>
    </rPh>
    <phoneticPr fontId="1"/>
  </si>
  <si>
    <t>見本市出展事業合計</t>
    <rPh sb="0" eb="3">
      <t>ミホンイチ</t>
    </rPh>
    <rPh sb="3" eb="7">
      <t>シュッテンジギョウ</t>
    </rPh>
    <rPh sb="7" eb="9">
      <t>ゴウケイ</t>
    </rPh>
    <phoneticPr fontId="1"/>
  </si>
  <si>
    <t>上限額　</t>
    <rPh sb="0" eb="3">
      <t>ジョウゲンガク</t>
    </rPh>
    <phoneticPr fontId="1"/>
  </si>
  <si>
    <t>事　業　実　施　報　告　書</t>
    <rPh sb="0" eb="1">
      <t>ジ</t>
    </rPh>
    <rPh sb="2" eb="3">
      <t>ゴウ</t>
    </rPh>
    <rPh sb="4" eb="5">
      <t>ジツ</t>
    </rPh>
    <rPh sb="6" eb="7">
      <t>セ</t>
    </rPh>
    <rPh sb="8" eb="9">
      <t>ホウ</t>
    </rPh>
    <rPh sb="10" eb="11">
      <t>コク</t>
    </rPh>
    <phoneticPr fontId="1"/>
  </si>
  <si>
    <t>様式第５号別添</t>
    <phoneticPr fontId="1"/>
  </si>
  <si>
    <r>
      <t xml:space="preserve">補助対象経費
</t>
    </r>
    <r>
      <rPr>
        <sz val="10"/>
        <color theme="1"/>
        <rFont val="ＭＳ Ｐゴシック"/>
        <family val="3"/>
        <charset val="128"/>
      </rPr>
      <t>（消費税を除く）</t>
    </r>
    <rPh sb="0" eb="2">
      <t>ホジョ</t>
    </rPh>
    <rPh sb="2" eb="4">
      <t>タイショウ</t>
    </rPh>
    <rPh sb="4" eb="6">
      <t>ケイヒ</t>
    </rPh>
    <rPh sb="8" eb="11">
      <t>ショウヒゼイ</t>
    </rPh>
    <rPh sb="12" eb="13">
      <t>ノゾ</t>
    </rPh>
    <phoneticPr fontId="1"/>
  </si>
  <si>
    <t>１　補助対象経費</t>
    <rPh sb="2" eb="4">
      <t>ホジョ</t>
    </rPh>
    <rPh sb="4" eb="6">
      <t>タイショウ</t>
    </rPh>
    <rPh sb="6" eb="8">
      <t>ケイヒ</t>
    </rPh>
    <phoneticPr fontId="1"/>
  </si>
  <si>
    <t>ＥＴＣを利用した場合は，利用明細書等の写し</t>
    <rPh sb="4" eb="6">
      <t>リヨウ</t>
    </rPh>
    <rPh sb="8" eb="10">
      <t>バアイ</t>
    </rPh>
    <rPh sb="12" eb="17">
      <t>リヨウメイサイショ</t>
    </rPh>
    <rPh sb="17" eb="18">
      <t>トウ</t>
    </rPh>
    <rPh sb="19" eb="20">
      <t>ウツ</t>
    </rPh>
    <phoneticPr fontId="1"/>
  </si>
  <si>
    <t>鉄道を利用した場合は，利用後の乗車券の写し</t>
    <rPh sb="0" eb="2">
      <t>テツドウ</t>
    </rPh>
    <rPh sb="3" eb="5">
      <t>リヨウ</t>
    </rPh>
    <rPh sb="7" eb="9">
      <t>バアイ</t>
    </rPh>
    <rPh sb="11" eb="14">
      <t>リヨウゴ</t>
    </rPh>
    <rPh sb="15" eb="17">
      <t>ジョウシャ</t>
    </rPh>
    <rPh sb="17" eb="18">
      <t>ケン</t>
    </rPh>
    <rPh sb="19" eb="20">
      <t>ウツ</t>
    </rPh>
    <phoneticPr fontId="1"/>
  </si>
  <si>
    <t>航空機を利用した場合は，半券又は搭乗証明の写し</t>
    <rPh sb="0" eb="3">
      <t>コウクウキ</t>
    </rPh>
    <rPh sb="4" eb="6">
      <t>リヨウ</t>
    </rPh>
    <rPh sb="8" eb="10">
      <t>バアイ</t>
    </rPh>
    <rPh sb="12" eb="14">
      <t>ハンケン</t>
    </rPh>
    <rPh sb="14" eb="15">
      <t>マタ</t>
    </rPh>
    <rPh sb="16" eb="20">
      <t>トウジョウショウメイ</t>
    </rPh>
    <rPh sb="21" eb="22">
      <t>ウツ</t>
    </rPh>
    <phoneticPr fontId="1"/>
  </si>
  <si>
    <t>見本市出展時の写真等</t>
    <rPh sb="0" eb="3">
      <t>ミホンイチ</t>
    </rPh>
    <rPh sb="3" eb="5">
      <t>シュッテン</t>
    </rPh>
    <rPh sb="5" eb="6">
      <t>ジ</t>
    </rPh>
    <rPh sb="7" eb="9">
      <t>シャシン</t>
    </rPh>
    <rPh sb="9" eb="10">
      <t>トウ</t>
    </rPh>
    <phoneticPr fontId="1"/>
  </si>
  <si>
    <t>＜添付資料＞</t>
    <rPh sb="1" eb="5">
      <t>テンプシリョウ</t>
    </rPh>
    <phoneticPr fontId="1"/>
  </si>
  <si>
    <t>※複数の見本市に出展される場合は，見本市ごとに実績報告書を提出してください。</t>
    <rPh sb="1" eb="3">
      <t>フクスウ</t>
    </rPh>
    <rPh sb="4" eb="7">
      <t>ミホンイチ</t>
    </rPh>
    <rPh sb="8" eb="10">
      <t>シュッテン</t>
    </rPh>
    <rPh sb="13" eb="15">
      <t>バアイ</t>
    </rPh>
    <rPh sb="17" eb="20">
      <t>ミホンイチ</t>
    </rPh>
    <rPh sb="23" eb="28">
      <t>ジッセキホウコクショ</t>
    </rPh>
    <rPh sb="29" eb="31">
      <t>テイシュツ</t>
    </rPh>
    <phoneticPr fontId="1"/>
  </si>
  <si>
    <t>実施した事業内容について，申請時に提出した内容と相違ありません。</t>
    <rPh sb="0" eb="2">
      <t>ジッシ</t>
    </rPh>
    <rPh sb="4" eb="8">
      <t>ジギョウナイヨウ</t>
    </rPh>
    <rPh sb="13" eb="16">
      <t>シンセイジ</t>
    </rPh>
    <rPh sb="17" eb="19">
      <t>テイシュツ</t>
    </rPh>
    <rPh sb="21" eb="23">
      <t>ナイヨウ</t>
    </rPh>
    <rPh sb="24" eb="26">
      <t>ソウイ</t>
    </rPh>
    <phoneticPr fontId="1"/>
  </si>
  <si>
    <t>（１）</t>
    <phoneticPr fontId="1"/>
  </si>
  <si>
    <t>２　事業内容</t>
    <rPh sb="2" eb="6">
      <t>ジギョウナイヨウ</t>
    </rPh>
    <phoneticPr fontId="1"/>
  </si>
  <si>
    <t>（１）</t>
    <phoneticPr fontId="1"/>
  </si>
  <si>
    <t>セミナーの受講証明書，修了証等の写し</t>
    <rPh sb="5" eb="10">
      <t>ジュコウショウメイショ</t>
    </rPh>
    <rPh sb="11" eb="14">
      <t>シュウリョウショウ</t>
    </rPh>
    <rPh sb="14" eb="15">
      <t>トウ</t>
    </rPh>
    <rPh sb="16" eb="17">
      <t>ウツ</t>
    </rPh>
    <phoneticPr fontId="1"/>
  </si>
  <si>
    <t>コンテストの結果通知等の写し</t>
    <rPh sb="6" eb="8">
      <t>ケッカ</t>
    </rPh>
    <rPh sb="8" eb="10">
      <t>ツウチ</t>
    </rPh>
    <rPh sb="10" eb="11">
      <t>トウ</t>
    </rPh>
    <rPh sb="12" eb="13">
      <t>ウツ</t>
    </rPh>
    <phoneticPr fontId="1"/>
  </si>
  <si>
    <t>掲載した広告の原本又は写し</t>
    <rPh sb="0" eb="2">
      <t>ケイサイ</t>
    </rPh>
    <rPh sb="4" eb="6">
      <t>コウコク</t>
    </rPh>
    <rPh sb="7" eb="9">
      <t>ゲンポン</t>
    </rPh>
    <rPh sb="9" eb="10">
      <t>マタ</t>
    </rPh>
    <rPh sb="11" eb="12">
      <t>ウツ</t>
    </rPh>
    <phoneticPr fontId="1"/>
  </si>
  <si>
    <t>広告掲載（紙媒体）</t>
    <rPh sb="0" eb="4">
      <t>コウコクケイサイ</t>
    </rPh>
    <rPh sb="5" eb="8">
      <t>カミバイタイ</t>
    </rPh>
    <phoneticPr fontId="1"/>
  </si>
  <si>
    <t>検査報告書等の写し</t>
    <rPh sb="0" eb="2">
      <t>ケンサ</t>
    </rPh>
    <rPh sb="2" eb="5">
      <t>ホウコクショ</t>
    </rPh>
    <rPh sb="5" eb="6">
      <t>トウ</t>
    </rPh>
    <rPh sb="7" eb="8">
      <t>ウツ</t>
    </rPh>
    <phoneticPr fontId="1"/>
  </si>
  <si>
    <r>
      <t>栄養成分検査料</t>
    </r>
    <r>
      <rPr>
        <sz val="11"/>
        <rFont val="ＭＳ Ｐゴシック"/>
        <family val="3"/>
        <charset val="128"/>
      </rPr>
      <t>等</t>
    </r>
    <rPh sb="0" eb="2">
      <t>エイヨウ</t>
    </rPh>
    <rPh sb="2" eb="4">
      <t>セイブン</t>
    </rPh>
    <rPh sb="4" eb="6">
      <t>ケンサ</t>
    </rPh>
    <rPh sb="6" eb="7">
      <t>リョウ</t>
    </rPh>
    <rPh sb="7" eb="8">
      <t>トウ</t>
    </rPh>
    <phoneticPr fontId="1"/>
  </si>
  <si>
    <r>
      <t xml:space="preserve">補助金申請額
</t>
    </r>
    <r>
      <rPr>
        <sz val="6"/>
        <color theme="1"/>
        <rFont val="ＭＳ Ｐゴシック"/>
        <family val="3"/>
        <charset val="128"/>
      </rPr>
      <t>（補助対象経費の２分の１の額）</t>
    </r>
    <rPh sb="0" eb="6">
      <t>ホジョキンシンセイガク</t>
    </rPh>
    <rPh sb="8" eb="14">
      <t>ホジョタイショウケイヒ</t>
    </rPh>
    <rPh sb="16" eb="17">
      <t>ブン</t>
    </rPh>
    <rPh sb="20" eb="21">
      <t>ガク</t>
    </rPh>
    <phoneticPr fontId="1"/>
  </si>
  <si>
    <t>栄養成分検査料等</t>
    <rPh sb="0" eb="7">
      <t>エイヨウセイブンケンサリョウ</t>
    </rPh>
    <rPh sb="7" eb="8">
      <t>トウ</t>
    </rPh>
    <phoneticPr fontId="1"/>
  </si>
  <si>
    <r>
      <t xml:space="preserve">
広告掲載事業
</t>
    </r>
    <r>
      <rPr>
        <sz val="6"/>
        <color theme="1"/>
        <rFont val="ＭＳ Ｐゴシック"/>
        <family val="3"/>
        <charset val="128"/>
      </rPr>
      <t xml:space="preserve">
</t>
    </r>
    <rPh sb="1" eb="3">
      <t>コウコク</t>
    </rPh>
    <rPh sb="3" eb="5">
      <t>ケイサイ</t>
    </rPh>
    <rPh sb="5" eb="7">
      <t>ジギョウ</t>
    </rPh>
    <phoneticPr fontId="1"/>
  </si>
  <si>
    <t>（補助金申請額は千円未満切捨て）</t>
    <phoneticPr fontId="1"/>
  </si>
  <si>
    <t>（２）</t>
    <phoneticPr fontId="1"/>
  </si>
  <si>
    <t>（３）</t>
    <phoneticPr fontId="1"/>
  </si>
  <si>
    <t>（４）</t>
    <phoneticPr fontId="1"/>
  </si>
  <si>
    <t>（５）</t>
    <phoneticPr fontId="1"/>
  </si>
  <si>
    <t>見本市当日の会場図面</t>
    <rPh sb="0" eb="5">
      <t>ミホンイチトウジツ</t>
    </rPh>
    <rPh sb="6" eb="10">
      <t>カイジョウズメン</t>
    </rPh>
    <phoneticPr fontId="1"/>
  </si>
  <si>
    <t>広報物等改良費</t>
    <rPh sb="0" eb="3">
      <t>コウホウブツ</t>
    </rPh>
    <rPh sb="3" eb="4">
      <t>ナド</t>
    </rPh>
    <rPh sb="4" eb="6">
      <t>カイリョウ</t>
    </rPh>
    <rPh sb="6" eb="7">
      <t>ヒ</t>
    </rPh>
    <phoneticPr fontId="1"/>
  </si>
  <si>
    <t>制作した広報物等の原本又は写し</t>
    <rPh sb="0" eb="2">
      <t>セイサク</t>
    </rPh>
    <rPh sb="4" eb="7">
      <t>コウホウブツ</t>
    </rPh>
    <rPh sb="7" eb="8">
      <t>ナド</t>
    </rPh>
    <rPh sb="9" eb="11">
      <t>ゲンポン</t>
    </rPh>
    <rPh sb="11" eb="12">
      <t>マタ</t>
    </rPh>
    <rPh sb="13" eb="14">
      <t>ウツ</t>
    </rPh>
    <phoneticPr fontId="1"/>
  </si>
  <si>
    <r>
      <t xml:space="preserve">
見本市出展事業
</t>
    </r>
    <r>
      <rPr>
        <sz val="6"/>
        <color theme="1"/>
        <rFont val="ＭＳ Ｐゴシック"/>
        <family val="3"/>
        <charset val="128"/>
      </rPr>
      <t xml:space="preserve">該当する項目に
チェックしてください
※他公共団体等を通じて出展する場合は，チェックをつけてください
</t>
    </r>
    <rPh sb="4" eb="11">
      <t>ミホンイチシュッテンジギョウ</t>
    </rPh>
    <rPh sb="13" eb="15">
      <t>ガイトウ</t>
    </rPh>
    <rPh sb="17" eb="19">
      <t>コウモク</t>
    </rPh>
    <rPh sb="49" eb="50">
      <t>ホカ</t>
    </rPh>
    <rPh sb="54" eb="55">
      <t>トウ</t>
    </rPh>
    <rPh sb="56" eb="57">
      <t>ツウ</t>
    </rPh>
    <rPh sb="59" eb="61">
      <t>シュッテン</t>
    </rPh>
    <rPh sb="63" eb="6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</si>
</sst>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14">
    <font>
      <sz val="11"/>
      <color theme="1"/>
      <name val="ＭＳ Ｐゴシック"/>
      <family val="2"/>
      <scheme val="minor"/>
    </font>
    <font>
      <sz val="6"/>
      <name val="ＭＳ Ｐゴシック"/>
      <family val="3"/>
      <charset val="128"/>
      <scheme val="minor"/>
    </font>
    <font>
      <sz val="11"/>
      <color theme="1"/>
      <name val="ＭＳ 明朝"/>
      <family val="1"/>
      <charset val="128"/>
    </font>
    <font>
      <sz val="8"/>
      <color theme="1"/>
      <name val="ＭＳ 明朝"/>
      <family val="1"/>
      <charset val="128"/>
    </font>
    <font>
      <sz val="9"/>
      <color rgb="FF000000"/>
      <name val="Meiryo UI"/>
      <family val="3"/>
      <charset val="128"/>
    </font>
    <font>
      <sz val="11"/>
      <color theme="1"/>
      <name val="ＭＳ Ｐゴシック"/>
      <family val="3"/>
      <charset val="128"/>
    </font>
    <font>
      <sz val="10"/>
      <color theme="1"/>
      <name val="ＭＳ Ｐゴシック"/>
      <family val="3"/>
      <charset val="128"/>
    </font>
    <font>
      <sz val="6"/>
      <color theme="1"/>
      <name val="ＭＳ Ｐゴシック"/>
      <family val="3"/>
      <charset val="128"/>
    </font>
    <font>
      <sz val="9"/>
      <color theme="1"/>
      <name val="ＭＳ Ｐゴシック"/>
      <family val="3"/>
      <charset val="128"/>
    </font>
    <font>
      <b/>
      <sz val="9"/>
      <color theme="1"/>
      <name val="ＭＳ Ｐゴシック"/>
      <family val="3"/>
      <charset val="128"/>
    </font>
    <font>
      <sz val="8"/>
      <color theme="1"/>
      <name val="ＭＳ Ｐゴシック"/>
      <family val="3"/>
      <charset val="128"/>
    </font>
    <font>
      <sz val="11"/>
      <color rgb="FF000000"/>
      <name val="ＭＳ Ｐゴシック"/>
      <family val="3"/>
      <charset val="128"/>
    </font>
    <font>
      <sz val="9"/>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auto="1"/>
      </right>
      <top style="thin">
        <color indexed="64"/>
      </top>
      <bottom style="hair">
        <color indexed="64"/>
      </bottom>
      <diagonal/>
    </border>
    <border>
      <left/>
      <right style="thin">
        <color auto="1"/>
      </right>
      <top/>
      <bottom style="hair">
        <color indexed="64"/>
      </bottom>
      <diagonal/>
    </border>
    <border>
      <left style="thin">
        <color auto="1"/>
      </left>
      <right style="thin">
        <color auto="1"/>
      </right>
      <top style="hair">
        <color indexed="64"/>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indexed="64"/>
      </left>
      <right style="thin">
        <color indexed="64"/>
      </right>
      <top/>
      <bottom style="hair">
        <color indexed="64"/>
      </bottom>
      <diagonal/>
    </border>
    <border>
      <left/>
      <right style="thin">
        <color auto="1"/>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auto="1"/>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auto="1"/>
      </left>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auto="1"/>
      </left>
      <right/>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auto="1"/>
      </right>
      <top style="hair">
        <color indexed="64"/>
      </top>
      <bottom style="medium">
        <color indexed="64"/>
      </bottom>
      <diagonal/>
    </border>
    <border>
      <left/>
      <right/>
      <top style="thin">
        <color indexed="64"/>
      </top>
      <bottom style="thin">
        <color indexed="64"/>
      </bottom>
      <diagonal/>
    </border>
    <border>
      <left/>
      <right/>
      <top/>
      <bottom style="hair">
        <color indexed="64"/>
      </bottom>
      <diagonal/>
    </border>
  </borders>
  <cellStyleXfs count="1">
    <xf numFmtId="0" fontId="0" fillId="0" borderId="0"/>
  </cellStyleXfs>
  <cellXfs count="117">
    <xf numFmtId="0" fontId="0" fillId="0" borderId="0" xfId="0"/>
    <xf numFmtId="177" fontId="0" fillId="0" borderId="0" xfId="0" applyNumberFormat="1" applyAlignment="1" applyProtection="1">
      <alignment horizontal="left" vertical="center"/>
      <protection locked="0"/>
    </xf>
    <xf numFmtId="177" fontId="0" fillId="0" borderId="0" xfId="0" applyNumberFormat="1" applyBorder="1" applyAlignment="1" applyProtection="1">
      <alignment horizontal="left" vertical="center"/>
      <protection locked="0"/>
    </xf>
    <xf numFmtId="176" fontId="0" fillId="0" borderId="0" xfId="0" applyNumberFormat="1" applyAlignment="1" applyProtection="1">
      <alignment vertical="center"/>
      <protection locked="0"/>
    </xf>
    <xf numFmtId="176" fontId="2" fillId="0" borderId="0" xfId="0" applyNumberFormat="1" applyFont="1" applyBorder="1" applyAlignment="1" applyProtection="1">
      <alignment vertical="center"/>
      <protection locked="0"/>
    </xf>
    <xf numFmtId="0" fontId="5" fillId="0" borderId="0" xfId="0" applyFont="1" applyAlignment="1">
      <alignment vertical="center"/>
    </xf>
    <xf numFmtId="0" fontId="5" fillId="0" borderId="0" xfId="0" applyFont="1" applyAlignment="1">
      <alignment horizontal="center" vertical="center"/>
    </xf>
    <xf numFmtId="0" fontId="8" fillId="0" borderId="40" xfId="0" applyFont="1" applyBorder="1" applyAlignment="1">
      <alignment horizontal="center" vertical="center"/>
    </xf>
    <xf numFmtId="0" fontId="8" fillId="0" borderId="36" xfId="0" applyFont="1" applyBorder="1" applyAlignment="1">
      <alignment horizontal="center" vertical="center"/>
    </xf>
    <xf numFmtId="0" fontId="8" fillId="0" borderId="9" xfId="0" applyFont="1" applyBorder="1" applyAlignment="1">
      <alignment horizontal="center" vertical="center"/>
    </xf>
    <xf numFmtId="0" fontId="9" fillId="0" borderId="5" xfId="0" applyFont="1" applyBorder="1" applyAlignment="1">
      <alignment horizontal="center" vertical="center"/>
    </xf>
    <xf numFmtId="0" fontId="8" fillId="0" borderId="32" xfId="0" applyFont="1" applyBorder="1" applyAlignment="1">
      <alignment horizontal="center" vertical="center"/>
    </xf>
    <xf numFmtId="0" fontId="9" fillId="0" borderId="50" xfId="0" applyFont="1" applyBorder="1" applyAlignment="1">
      <alignment horizontal="center" vertical="center"/>
    </xf>
    <xf numFmtId="0" fontId="9" fillId="2" borderId="17" xfId="0" applyFont="1" applyFill="1" applyBorder="1" applyAlignment="1">
      <alignment horizontal="center" vertical="center"/>
    </xf>
    <xf numFmtId="0" fontId="8" fillId="0" borderId="42" xfId="0" applyFont="1" applyBorder="1" applyAlignment="1">
      <alignment horizontal="center" vertical="center"/>
    </xf>
    <xf numFmtId="0" fontId="8" fillId="0" borderId="38" xfId="0" applyFont="1" applyBorder="1" applyAlignment="1">
      <alignment horizontal="center" vertical="center"/>
    </xf>
    <xf numFmtId="0" fontId="8" fillId="0" borderId="51" xfId="0" applyFont="1" applyBorder="1" applyAlignment="1">
      <alignment horizontal="center" vertical="center"/>
    </xf>
    <xf numFmtId="0" fontId="9" fillId="2" borderId="29" xfId="0" applyFont="1" applyFill="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4" xfId="0" applyFont="1" applyBorder="1" applyAlignment="1">
      <alignment horizontal="center" vertical="center"/>
    </xf>
    <xf numFmtId="0" fontId="5" fillId="0" borderId="0" xfId="0" applyFont="1" applyBorder="1" applyAlignment="1">
      <alignment horizontal="left" vertical="center" wrapText="1"/>
    </xf>
    <xf numFmtId="0" fontId="10" fillId="0" borderId="0" xfId="0" applyFont="1" applyBorder="1" applyAlignment="1">
      <alignment vertical="center"/>
    </xf>
    <xf numFmtId="0" fontId="10" fillId="0" borderId="0" xfId="0" applyFont="1" applyBorder="1" applyAlignment="1">
      <alignment vertical="top"/>
    </xf>
    <xf numFmtId="49" fontId="10" fillId="0" borderId="0" xfId="0" applyNumberFormat="1" applyFont="1" applyBorder="1" applyAlignment="1">
      <alignment horizontal="right" vertical="center"/>
    </xf>
    <xf numFmtId="0" fontId="10" fillId="0" borderId="0" xfId="0" applyFont="1" applyBorder="1" applyAlignment="1">
      <alignment horizontal="left" vertical="center"/>
    </xf>
    <xf numFmtId="0" fontId="5" fillId="0" borderId="0" xfId="0" applyFont="1" applyAlignment="1">
      <alignment horizontal="left" vertical="center"/>
    </xf>
    <xf numFmtId="0" fontId="8" fillId="0" borderId="12" xfId="0" applyFont="1" applyBorder="1" applyAlignment="1">
      <alignment horizontal="center" vertical="center"/>
    </xf>
    <xf numFmtId="0" fontId="9" fillId="2" borderId="25" xfId="0" applyFont="1" applyFill="1" applyBorder="1" applyAlignment="1">
      <alignment horizontal="center" vertical="center"/>
    </xf>
    <xf numFmtId="0" fontId="9" fillId="2" borderId="16" xfId="0" applyFont="1" applyFill="1" applyBorder="1" applyAlignment="1">
      <alignment horizontal="center" vertical="center"/>
    </xf>
    <xf numFmtId="0" fontId="0" fillId="0" borderId="0" xfId="0" applyProtection="1">
      <protection locked="0"/>
    </xf>
    <xf numFmtId="176" fontId="3" fillId="0" borderId="0" xfId="0" applyNumberFormat="1" applyFont="1" applyBorder="1" applyAlignment="1" applyProtection="1">
      <alignment vertical="center"/>
      <protection locked="0"/>
    </xf>
    <xf numFmtId="176" fontId="0" fillId="0" borderId="0" xfId="0" applyNumberFormat="1" applyFill="1" applyBorder="1" applyAlignment="1" applyProtection="1">
      <alignment vertical="center"/>
      <protection locked="0"/>
    </xf>
    <xf numFmtId="176" fontId="0" fillId="0" borderId="0" xfId="0" applyNumberFormat="1" applyBorder="1" applyAlignment="1" applyProtection="1">
      <alignment vertical="center"/>
      <protection locked="0"/>
    </xf>
    <xf numFmtId="0" fontId="5" fillId="0" borderId="0" xfId="0" applyFont="1" applyAlignment="1">
      <alignment horizontal="center" vertical="center"/>
    </xf>
    <xf numFmtId="0" fontId="5" fillId="0" borderId="0" xfId="0" applyFont="1" applyAlignment="1">
      <alignment horizontal="center" vertical="center"/>
    </xf>
    <xf numFmtId="0" fontId="9" fillId="2" borderId="16" xfId="0" applyFont="1" applyFill="1" applyBorder="1" applyAlignment="1">
      <alignment horizontal="center" vertical="center"/>
    </xf>
    <xf numFmtId="0" fontId="5" fillId="0" borderId="52" xfId="0" applyFont="1" applyBorder="1" applyAlignment="1">
      <alignment horizontal="left" vertical="center" wrapText="1"/>
    </xf>
    <xf numFmtId="0" fontId="5" fillId="0" borderId="5" xfId="0" applyFont="1" applyBorder="1" applyAlignment="1">
      <alignment horizontal="left" vertical="center" wrapText="1"/>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16" xfId="0" applyFont="1" applyFill="1" applyBorder="1" applyAlignment="1">
      <alignment horizontal="center" vertical="center"/>
    </xf>
    <xf numFmtId="176" fontId="9" fillId="2" borderId="27" xfId="0" applyNumberFormat="1" applyFont="1" applyFill="1" applyBorder="1" applyAlignment="1">
      <alignment horizontal="right" vertical="center"/>
    </xf>
    <xf numFmtId="0" fontId="5" fillId="0" borderId="24" xfId="0" applyFont="1" applyBorder="1" applyAlignment="1">
      <alignment horizontal="right" vertical="center"/>
    </xf>
    <xf numFmtId="0" fontId="5" fillId="0" borderId="6" xfId="0" applyFont="1" applyBorder="1" applyAlignment="1" applyProtection="1">
      <alignment horizontal="center" vertical="top" wrapText="1"/>
      <protection locked="0"/>
    </xf>
    <xf numFmtId="0" fontId="5" fillId="0" borderId="7" xfId="0" applyFont="1" applyBorder="1" applyAlignment="1" applyProtection="1">
      <alignment horizontal="center" vertical="top" wrapText="1"/>
      <protection locked="0"/>
    </xf>
    <xf numFmtId="0" fontId="5" fillId="0" borderId="3" xfId="0" applyFont="1" applyBorder="1" applyAlignment="1" applyProtection="1">
      <alignment horizontal="center" vertical="top" wrapText="1"/>
      <protection locked="0"/>
    </xf>
    <xf numFmtId="0" fontId="5" fillId="0" borderId="0" xfId="0" applyFont="1" applyBorder="1" applyAlignment="1" applyProtection="1">
      <alignment horizontal="center" vertical="top" wrapText="1"/>
      <protection locked="0"/>
    </xf>
    <xf numFmtId="0" fontId="8" fillId="0" borderId="2" xfId="0" applyFont="1" applyBorder="1" applyAlignment="1">
      <alignment horizontal="center" vertical="center" wrapText="1"/>
    </xf>
    <xf numFmtId="176" fontId="8" fillId="0" borderId="2" xfId="0" applyNumberFormat="1" applyFont="1" applyBorder="1" applyAlignment="1" applyProtection="1">
      <alignment horizontal="right" vertical="center"/>
      <protection locked="0"/>
    </xf>
    <xf numFmtId="176" fontId="8" fillId="0" borderId="10" xfId="0" applyNumberFormat="1" applyFont="1" applyBorder="1" applyAlignment="1" applyProtection="1">
      <alignment horizontal="right" vertical="center"/>
      <protection locked="0"/>
    </xf>
    <xf numFmtId="176" fontId="8" fillId="0" borderId="2" xfId="0" applyNumberFormat="1" applyFont="1" applyBorder="1" applyAlignment="1">
      <alignment horizontal="right" vertical="center"/>
    </xf>
    <xf numFmtId="176" fontId="8" fillId="0" borderId="10" xfId="0" applyNumberFormat="1" applyFont="1" applyBorder="1" applyAlignment="1">
      <alignment horizontal="right" vertical="center"/>
    </xf>
    <xf numFmtId="0" fontId="9" fillId="2" borderId="28" xfId="0" applyFont="1" applyFill="1" applyBorder="1" applyAlignment="1">
      <alignment horizontal="center" vertical="center" shrinkToFit="1"/>
    </xf>
    <xf numFmtId="0" fontId="9" fillId="2" borderId="25" xfId="0" applyFont="1" applyFill="1" applyBorder="1" applyAlignment="1">
      <alignment horizontal="center" vertical="center" shrinkToFit="1"/>
    </xf>
    <xf numFmtId="176" fontId="9" fillId="2" borderId="24" xfId="0" applyNumberFormat="1" applyFont="1" applyFill="1" applyBorder="1" applyAlignment="1">
      <alignment horizontal="right" vertical="center"/>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3" xfId="0" applyFont="1" applyBorder="1" applyAlignment="1">
      <alignment horizontal="center" vertical="top" wrapText="1"/>
    </xf>
    <xf numFmtId="0" fontId="5" fillId="0" borderId="0" xfId="0" applyFont="1" applyBorder="1" applyAlignment="1">
      <alignment horizontal="center" vertical="top" wrapText="1"/>
    </xf>
    <xf numFmtId="0" fontId="5" fillId="0" borderId="10" xfId="0" applyFont="1" applyBorder="1" applyAlignment="1">
      <alignment horizontal="center" vertical="top" wrapText="1"/>
    </xf>
    <xf numFmtId="0" fontId="5" fillId="0" borderId="11" xfId="0" applyFont="1" applyBorder="1" applyAlignment="1">
      <alignment horizontal="center" vertical="top" wrapText="1"/>
    </xf>
    <xf numFmtId="0" fontId="8" fillId="0" borderId="43" xfId="0" applyFont="1" applyBorder="1" applyAlignment="1">
      <alignment horizontal="center" vertical="center" wrapText="1"/>
    </xf>
    <xf numFmtId="0" fontId="8" fillId="0" borderId="43" xfId="0" applyFont="1" applyBorder="1" applyAlignment="1">
      <alignment horizontal="center" vertical="center"/>
    </xf>
    <xf numFmtId="176" fontId="8" fillId="0" borderId="43" xfId="0" applyNumberFormat="1" applyFont="1" applyBorder="1" applyAlignment="1" applyProtection="1">
      <alignment horizontal="right" vertical="center"/>
      <protection locked="0"/>
    </xf>
    <xf numFmtId="176" fontId="8" fillId="0" borderId="44" xfId="0" applyNumberFormat="1" applyFont="1" applyBorder="1" applyAlignment="1" applyProtection="1">
      <alignment horizontal="right" vertical="center"/>
      <protection locked="0"/>
    </xf>
    <xf numFmtId="176" fontId="8" fillId="0" borderId="44" xfId="0" applyNumberFormat="1" applyFont="1" applyBorder="1" applyAlignment="1">
      <alignment horizontal="right" vertical="center"/>
    </xf>
    <xf numFmtId="176" fontId="8" fillId="0" borderId="45" xfId="0" applyNumberFormat="1" applyFont="1" applyBorder="1" applyAlignment="1">
      <alignment horizontal="right" vertical="center"/>
    </xf>
    <xf numFmtId="0" fontId="8" fillId="0" borderId="33" xfId="0" applyFont="1" applyBorder="1" applyAlignment="1">
      <alignment horizontal="center" vertical="center" wrapText="1"/>
    </xf>
    <xf numFmtId="0" fontId="8" fillId="0" borderId="33" xfId="0" applyFont="1" applyBorder="1" applyAlignment="1">
      <alignment horizontal="center" vertical="center"/>
    </xf>
    <xf numFmtId="176" fontId="8" fillId="0" borderId="33" xfId="0" applyNumberFormat="1" applyFont="1" applyBorder="1" applyAlignment="1" applyProtection="1">
      <alignment horizontal="right" vertical="center"/>
      <protection locked="0"/>
    </xf>
    <xf numFmtId="176" fontId="8" fillId="0" borderId="34" xfId="0" applyNumberFormat="1" applyFont="1" applyBorder="1" applyAlignment="1" applyProtection="1">
      <alignment horizontal="right" vertical="center"/>
      <protection locked="0"/>
    </xf>
    <xf numFmtId="176" fontId="8" fillId="0" borderId="34" xfId="0" applyNumberFormat="1" applyFont="1" applyBorder="1" applyAlignment="1">
      <alignment horizontal="right" vertical="center"/>
    </xf>
    <xf numFmtId="176" fontId="8" fillId="0" borderId="35" xfId="0" applyNumberFormat="1" applyFont="1" applyBorder="1" applyAlignment="1">
      <alignment horizontal="right" vertical="center"/>
    </xf>
    <xf numFmtId="0" fontId="12" fillId="0" borderId="2" xfId="0" applyFont="1" applyBorder="1" applyAlignment="1">
      <alignment horizontal="center" vertical="center"/>
    </xf>
    <xf numFmtId="0" fontId="8" fillId="0" borderId="2" xfId="0" applyFont="1" applyBorder="1" applyAlignment="1">
      <alignment horizontal="center" vertical="center"/>
    </xf>
    <xf numFmtId="176" fontId="8" fillId="0" borderId="46" xfId="0" applyNumberFormat="1" applyFont="1" applyBorder="1" applyAlignment="1">
      <alignment horizontal="right" vertical="center"/>
    </xf>
    <xf numFmtId="176" fontId="8" fillId="0" borderId="47" xfId="0" applyNumberFormat="1" applyFont="1" applyBorder="1" applyAlignment="1">
      <alignment horizontal="right" vertical="center"/>
    </xf>
    <xf numFmtId="0" fontId="9" fillId="2" borderId="13"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176" fontId="9" fillId="2" borderId="14" xfId="0" applyNumberFormat="1" applyFont="1" applyFill="1" applyBorder="1" applyAlignment="1">
      <alignment horizontal="right" vertical="center"/>
    </xf>
    <xf numFmtId="176" fontId="9" fillId="2" borderId="15" xfId="0" applyNumberFormat="1" applyFont="1" applyFill="1" applyBorder="1" applyAlignment="1">
      <alignment horizontal="right" vertical="center"/>
    </xf>
    <xf numFmtId="0" fontId="8" fillId="0" borderId="37" xfId="0" applyFont="1" applyBorder="1" applyAlignment="1">
      <alignment horizontal="center" vertical="center" wrapText="1"/>
    </xf>
    <xf numFmtId="0" fontId="8" fillId="0" borderId="37" xfId="0" applyFont="1" applyBorder="1" applyAlignment="1">
      <alignment horizontal="center" vertical="center"/>
    </xf>
    <xf numFmtId="176" fontId="8" fillId="0" borderId="37" xfId="0" applyNumberFormat="1" applyFont="1" applyBorder="1" applyAlignment="1" applyProtection="1">
      <alignment horizontal="right" vertical="center"/>
      <protection locked="0"/>
    </xf>
    <xf numFmtId="176" fontId="8" fillId="0" borderId="48" xfId="0" applyNumberFormat="1" applyFont="1" applyBorder="1" applyAlignment="1" applyProtection="1">
      <alignment horizontal="right" vertical="center"/>
      <protection locked="0"/>
    </xf>
    <xf numFmtId="176" fontId="8" fillId="0" borderId="48" xfId="0" applyNumberFormat="1" applyFont="1" applyBorder="1" applyAlignment="1">
      <alignment horizontal="right" vertical="center"/>
    </xf>
    <xf numFmtId="176" fontId="8" fillId="0" borderId="53" xfId="0" applyNumberFormat="1" applyFont="1" applyBorder="1" applyAlignment="1">
      <alignment horizontal="right" vertical="center"/>
    </xf>
    <xf numFmtId="0" fontId="9" fillId="0" borderId="30" xfId="0" applyFont="1" applyBorder="1" applyAlignment="1">
      <alignment horizontal="center" vertical="center"/>
    </xf>
    <xf numFmtId="176" fontId="9" fillId="0" borderId="30" xfId="0" applyNumberFormat="1" applyFont="1" applyBorder="1" applyAlignment="1">
      <alignment horizontal="right" vertical="center"/>
    </xf>
    <xf numFmtId="176" fontId="9" fillId="0" borderId="49" xfId="0" applyNumberFormat="1" applyFont="1" applyBorder="1" applyAlignment="1">
      <alignment horizontal="right" vertical="center"/>
    </xf>
    <xf numFmtId="0" fontId="9" fillId="0" borderId="1" xfId="0" applyFont="1" applyBorder="1" applyAlignment="1">
      <alignment horizontal="center" vertical="center"/>
    </xf>
    <xf numFmtId="176" fontId="9" fillId="0" borderId="1" xfId="0" applyNumberFormat="1" applyFont="1" applyBorder="1" applyAlignment="1">
      <alignment horizontal="right" vertical="center"/>
    </xf>
    <xf numFmtId="176" fontId="9" fillId="0" borderId="4" xfId="0" applyNumberFormat="1" applyFont="1" applyBorder="1" applyAlignment="1">
      <alignment horizontal="righ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41" xfId="0" applyFont="1" applyBorder="1" applyAlignment="1">
      <alignment horizontal="center" vertical="center"/>
    </xf>
    <xf numFmtId="176" fontId="8" fillId="0" borderId="41" xfId="0" applyNumberFormat="1" applyFont="1" applyBorder="1" applyAlignment="1" applyProtection="1">
      <alignment horizontal="right" vertical="center"/>
      <protection locked="0"/>
    </xf>
    <xf numFmtId="176" fontId="8" fillId="0" borderId="3" xfId="0" applyNumberFormat="1" applyFont="1" applyBorder="1" applyAlignment="1" applyProtection="1">
      <alignment horizontal="right" vertical="center"/>
      <protection locked="0"/>
    </xf>
    <xf numFmtId="0" fontId="5" fillId="0" borderId="0" xfId="0" applyFont="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5" fillId="0" borderId="11" xfId="0" applyFont="1" applyBorder="1" applyAlignment="1">
      <alignment horizontal="righ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8" xfId="0" applyFont="1" applyBorder="1" applyAlignment="1" applyProtection="1">
      <alignment horizontal="center" vertical="top" wrapText="1"/>
      <protection locked="0"/>
    </xf>
    <xf numFmtId="0" fontId="5" fillId="0" borderId="9" xfId="0" applyFont="1" applyBorder="1" applyAlignment="1" applyProtection="1">
      <alignment horizontal="center" vertical="top" wrapText="1"/>
      <protection locked="0"/>
    </xf>
    <xf numFmtId="0" fontId="5" fillId="0" borderId="10" xfId="0" applyFont="1" applyBorder="1" applyAlignment="1" applyProtection="1">
      <alignment horizontal="center" vertical="top" wrapText="1"/>
      <protection locked="0"/>
    </xf>
    <xf numFmtId="0" fontId="5" fillId="0" borderId="11" xfId="0" applyFont="1" applyBorder="1" applyAlignment="1" applyProtection="1">
      <alignment horizontal="center" vertical="top" wrapText="1"/>
      <protection locked="0"/>
    </xf>
    <xf numFmtId="0" fontId="8" fillId="0" borderId="31" xfId="0" applyFont="1" applyBorder="1" applyAlignment="1">
      <alignment horizontal="center" vertical="center" wrapText="1"/>
    </xf>
    <xf numFmtId="0" fontId="8" fillId="0" borderId="31" xfId="0" applyFont="1" applyBorder="1" applyAlignment="1">
      <alignment horizontal="center" vertical="center"/>
    </xf>
    <xf numFmtId="176" fontId="8" fillId="0" borderId="31" xfId="0" applyNumberFormat="1" applyFont="1" applyBorder="1" applyAlignment="1" applyProtection="1">
      <alignment horizontal="right" vertical="center"/>
      <protection locked="0"/>
    </xf>
    <xf numFmtId="176" fontId="8" fillId="0" borderId="39" xfId="0" applyNumberFormat="1" applyFont="1" applyBorder="1" applyAlignment="1" applyProtection="1">
      <alignment horizontal="right" vertical="center"/>
      <protection locked="0"/>
    </xf>
    <xf numFmtId="0" fontId="5" fillId="0" borderId="0" xfId="0" applyFont="1" applyBorder="1" applyAlignment="1">
      <alignment horizontal="righ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M$6" lockText="1" noThreeD="1"/>
</file>

<file path=xl/ctrlProps/ctrlProp14.xml><?xml version="1.0" encoding="utf-8"?>
<formControlPr xmlns="http://schemas.microsoft.com/office/spreadsheetml/2009/9/main" objectType="CheckBox" fmlaLink="$M$7" lockText="1" noThreeD="1"/>
</file>

<file path=xl/ctrlProps/ctrlProp15.xml><?xml version="1.0" encoding="utf-8"?>
<formControlPr xmlns="http://schemas.microsoft.com/office/spreadsheetml/2009/9/main" objectType="CheckBox" fmlaLink="$M$8" lockText="1" noThreeD="1"/>
</file>

<file path=xl/ctrlProps/ctrlProp16.xml><?xml version="1.0" encoding="utf-8"?>
<formControlPr xmlns="http://schemas.microsoft.com/office/spreadsheetml/2009/9/main" objectType="CheckBox" fmlaLink="$M$9"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M$6" lockText="1" noThreeD="1"/>
</file>

<file path=xl/ctrlProps/ctrlProp33.xml><?xml version="1.0" encoding="utf-8"?>
<formControlPr xmlns="http://schemas.microsoft.com/office/spreadsheetml/2009/9/main" objectType="CheckBox" fmlaLink="$M$7" lockText="1" noThreeD="1"/>
</file>

<file path=xl/ctrlProps/ctrlProp34.xml><?xml version="1.0" encoding="utf-8"?>
<formControlPr xmlns="http://schemas.microsoft.com/office/spreadsheetml/2009/9/main" objectType="CheckBox" fmlaLink="$M$8" lockText="1" noThreeD="1"/>
</file>

<file path=xl/ctrlProps/ctrlProp35.xml><?xml version="1.0" encoding="utf-8"?>
<formControlPr xmlns="http://schemas.microsoft.com/office/spreadsheetml/2009/9/main" objectType="CheckBox" fmlaLink="$M$9"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121920</xdr:colOff>
          <xdr:row>28</xdr:row>
          <xdr:rowOff>22860</xdr:rowOff>
        </xdr:from>
        <xdr:to>
          <xdr:col>4</xdr:col>
          <xdr:colOff>365760</xdr:colOff>
          <xdr:row>28</xdr:row>
          <xdr:rowOff>281940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対面式見本市（国内）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28</xdr:row>
          <xdr:rowOff>30480</xdr:rowOff>
        </xdr:from>
        <xdr:to>
          <xdr:col>10</xdr:col>
          <xdr:colOff>198120</xdr:colOff>
          <xdr:row>29</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オンライン見本市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396240</xdr:colOff>
          <xdr:row>28</xdr:row>
          <xdr:rowOff>22860</xdr:rowOff>
        </xdr:from>
        <xdr:to>
          <xdr:col>18</xdr:col>
          <xdr:colOff>152400</xdr:colOff>
          <xdr:row>28</xdr:row>
          <xdr:rowOff>281940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旅費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38</xdr:row>
          <xdr:rowOff>22860</xdr:rowOff>
        </xdr:from>
        <xdr:to>
          <xdr:col>5</xdr:col>
          <xdr:colOff>114300</xdr:colOff>
          <xdr:row>39</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広報物等改良費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39</xdr:row>
          <xdr:rowOff>7620</xdr:rowOff>
        </xdr:from>
        <xdr:to>
          <xdr:col>2</xdr:col>
          <xdr:colOff>99060</xdr:colOff>
          <xdr:row>40</xdr:row>
          <xdr:rowOff>7620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48</xdr:row>
          <xdr:rowOff>22860</xdr:rowOff>
        </xdr:from>
        <xdr:to>
          <xdr:col>2</xdr:col>
          <xdr:colOff>190500</xdr:colOff>
          <xdr:row>49</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49</xdr:row>
          <xdr:rowOff>7620</xdr:rowOff>
        </xdr:from>
        <xdr:to>
          <xdr:col>2</xdr:col>
          <xdr:colOff>106680</xdr:colOff>
          <xdr:row>50</xdr:row>
          <xdr:rowOff>7620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53</xdr:row>
          <xdr:rowOff>22860</xdr:rowOff>
        </xdr:from>
        <xdr:to>
          <xdr:col>2</xdr:col>
          <xdr:colOff>190500</xdr:colOff>
          <xdr:row>54</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54</xdr:row>
          <xdr:rowOff>7620</xdr:rowOff>
        </xdr:from>
        <xdr:to>
          <xdr:col>2</xdr:col>
          <xdr:colOff>114300</xdr:colOff>
          <xdr:row>55</xdr:row>
          <xdr:rowOff>7620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29</xdr:row>
          <xdr:rowOff>7620</xdr:rowOff>
        </xdr:from>
        <xdr:to>
          <xdr:col>2</xdr:col>
          <xdr:colOff>121920</xdr:colOff>
          <xdr:row>30</xdr:row>
          <xdr:rowOff>7620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58</xdr:row>
          <xdr:rowOff>22860</xdr:rowOff>
        </xdr:from>
        <xdr:to>
          <xdr:col>2</xdr:col>
          <xdr:colOff>205740</xdr:colOff>
          <xdr:row>59</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59</xdr:row>
          <xdr:rowOff>7620</xdr:rowOff>
        </xdr:from>
        <xdr:to>
          <xdr:col>2</xdr:col>
          <xdr:colOff>121920</xdr:colOff>
          <xdr:row>60</xdr:row>
          <xdr:rowOff>7620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59615</xdr:colOff>
      <xdr:row>10</xdr:row>
      <xdr:rowOff>225463</xdr:rowOff>
    </xdr:from>
    <xdr:to>
      <xdr:col>3</xdr:col>
      <xdr:colOff>158675</xdr:colOff>
      <xdr:row>11</xdr:row>
      <xdr:rowOff>248324</xdr:rowOff>
    </xdr:to>
    <xdr:sp macro="" textlink="">
      <xdr:nvSpPr>
        <xdr:cNvPr id="26" name="大かっこ 25"/>
        <xdr:cNvSpPr/>
      </xdr:nvSpPr>
      <xdr:spPr>
        <a:xfrm>
          <a:off x="364415" y="12943243"/>
          <a:ext cx="1127760" cy="43434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30480</xdr:colOff>
          <xdr:row>8</xdr:row>
          <xdr:rowOff>22860</xdr:rowOff>
        </xdr:from>
        <xdr:to>
          <xdr:col>3</xdr:col>
          <xdr:colOff>213360</xdr:colOff>
          <xdr:row>8</xdr:row>
          <xdr:rowOff>335280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対面式見本市(国内)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8</xdr:row>
          <xdr:rowOff>320040</xdr:rowOff>
        </xdr:from>
        <xdr:to>
          <xdr:col>3</xdr:col>
          <xdr:colOff>76200</xdr:colOff>
          <xdr:row>9</xdr:row>
          <xdr:rowOff>213360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対面式見本市(海外)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243840</xdr:rowOff>
        </xdr:from>
        <xdr:to>
          <xdr:col>3</xdr:col>
          <xdr:colOff>114300</xdr:colOff>
          <xdr:row>10</xdr:row>
          <xdr:rowOff>76200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オンライン見本市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10</xdr:row>
          <xdr:rowOff>205740</xdr:rowOff>
        </xdr:from>
        <xdr:to>
          <xdr:col>2</xdr:col>
          <xdr:colOff>655320</xdr:colOff>
          <xdr:row>11</xdr:row>
          <xdr:rowOff>312420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他公共団体等を通じての出展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472440</xdr:colOff>
          <xdr:row>28</xdr:row>
          <xdr:rowOff>15240</xdr:rowOff>
        </xdr:from>
        <xdr:to>
          <xdr:col>7</xdr:col>
          <xdr:colOff>350520</xdr:colOff>
          <xdr:row>28</xdr:row>
          <xdr:rowOff>274320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対面式見本市（海外）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43</xdr:row>
          <xdr:rowOff>22860</xdr:rowOff>
        </xdr:from>
        <xdr:to>
          <xdr:col>5</xdr:col>
          <xdr:colOff>114300</xdr:colOff>
          <xdr:row>44</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コンテスト申込料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44</xdr:row>
          <xdr:rowOff>7620</xdr:rowOff>
        </xdr:from>
        <xdr:to>
          <xdr:col>2</xdr:col>
          <xdr:colOff>99060</xdr:colOff>
          <xdr:row>45</xdr:row>
          <xdr:rowOff>7620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121920</xdr:colOff>
          <xdr:row>28</xdr:row>
          <xdr:rowOff>22860</xdr:rowOff>
        </xdr:from>
        <xdr:to>
          <xdr:col>4</xdr:col>
          <xdr:colOff>365760</xdr:colOff>
          <xdr:row>28</xdr:row>
          <xdr:rowOff>281940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対面式見本市（国内）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28</xdr:row>
          <xdr:rowOff>30480</xdr:rowOff>
        </xdr:from>
        <xdr:to>
          <xdr:col>10</xdr:col>
          <xdr:colOff>198120</xdr:colOff>
          <xdr:row>29</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オンライン見本市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396240</xdr:colOff>
          <xdr:row>28</xdr:row>
          <xdr:rowOff>22860</xdr:rowOff>
        </xdr:from>
        <xdr:to>
          <xdr:col>18</xdr:col>
          <xdr:colOff>137160</xdr:colOff>
          <xdr:row>28</xdr:row>
          <xdr:rowOff>281940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旅費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38</xdr:row>
          <xdr:rowOff>22860</xdr:rowOff>
        </xdr:from>
        <xdr:to>
          <xdr:col>5</xdr:col>
          <xdr:colOff>114300</xdr:colOff>
          <xdr:row>39</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広報物等改良費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39</xdr:row>
          <xdr:rowOff>7620</xdr:rowOff>
        </xdr:from>
        <xdr:to>
          <xdr:col>2</xdr:col>
          <xdr:colOff>99060</xdr:colOff>
          <xdr:row>40</xdr:row>
          <xdr:rowOff>7620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48</xdr:row>
          <xdr:rowOff>22860</xdr:rowOff>
        </xdr:from>
        <xdr:to>
          <xdr:col>2</xdr:col>
          <xdr:colOff>190500</xdr:colOff>
          <xdr:row>49</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49</xdr:row>
          <xdr:rowOff>7620</xdr:rowOff>
        </xdr:from>
        <xdr:to>
          <xdr:col>2</xdr:col>
          <xdr:colOff>106680</xdr:colOff>
          <xdr:row>50</xdr:row>
          <xdr:rowOff>7620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53</xdr:row>
          <xdr:rowOff>22860</xdr:rowOff>
        </xdr:from>
        <xdr:to>
          <xdr:col>2</xdr:col>
          <xdr:colOff>190500</xdr:colOff>
          <xdr:row>54</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54</xdr:row>
          <xdr:rowOff>7620</xdr:rowOff>
        </xdr:from>
        <xdr:to>
          <xdr:col>2</xdr:col>
          <xdr:colOff>114300</xdr:colOff>
          <xdr:row>55</xdr:row>
          <xdr:rowOff>7620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29</xdr:row>
          <xdr:rowOff>7620</xdr:rowOff>
        </xdr:from>
        <xdr:to>
          <xdr:col>2</xdr:col>
          <xdr:colOff>121920</xdr:colOff>
          <xdr:row>30</xdr:row>
          <xdr:rowOff>7620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58</xdr:row>
          <xdr:rowOff>22860</xdr:rowOff>
        </xdr:from>
        <xdr:to>
          <xdr:col>2</xdr:col>
          <xdr:colOff>205740</xdr:colOff>
          <xdr:row>59</xdr:row>
          <xdr:rowOff>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59</xdr:row>
          <xdr:rowOff>7620</xdr:rowOff>
        </xdr:from>
        <xdr:to>
          <xdr:col>2</xdr:col>
          <xdr:colOff>121920</xdr:colOff>
          <xdr:row>60</xdr:row>
          <xdr:rowOff>7620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59615</xdr:colOff>
      <xdr:row>10</xdr:row>
      <xdr:rowOff>225463</xdr:rowOff>
    </xdr:from>
    <xdr:to>
      <xdr:col>3</xdr:col>
      <xdr:colOff>158675</xdr:colOff>
      <xdr:row>11</xdr:row>
      <xdr:rowOff>248324</xdr:rowOff>
    </xdr:to>
    <xdr:sp macro="" textlink="">
      <xdr:nvSpPr>
        <xdr:cNvPr id="14" name="大かっこ 13"/>
        <xdr:cNvSpPr/>
      </xdr:nvSpPr>
      <xdr:spPr>
        <a:xfrm>
          <a:off x="364415" y="3578263"/>
          <a:ext cx="1127760" cy="43434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30480</xdr:colOff>
          <xdr:row>8</xdr:row>
          <xdr:rowOff>22860</xdr:rowOff>
        </xdr:from>
        <xdr:to>
          <xdr:col>3</xdr:col>
          <xdr:colOff>213360</xdr:colOff>
          <xdr:row>8</xdr:row>
          <xdr:rowOff>335280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対面式見本市(国内)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8</xdr:row>
          <xdr:rowOff>320040</xdr:rowOff>
        </xdr:from>
        <xdr:to>
          <xdr:col>3</xdr:col>
          <xdr:colOff>76200</xdr:colOff>
          <xdr:row>9</xdr:row>
          <xdr:rowOff>213360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対面式見本市(海外)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243840</xdr:rowOff>
        </xdr:from>
        <xdr:to>
          <xdr:col>3</xdr:col>
          <xdr:colOff>114300</xdr:colOff>
          <xdr:row>10</xdr:row>
          <xdr:rowOff>76200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オンライン見本市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10</xdr:row>
          <xdr:rowOff>205740</xdr:rowOff>
        </xdr:from>
        <xdr:to>
          <xdr:col>2</xdr:col>
          <xdr:colOff>655320</xdr:colOff>
          <xdr:row>11</xdr:row>
          <xdr:rowOff>312420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他公共団体等を通じての出展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472440</xdr:colOff>
          <xdr:row>28</xdr:row>
          <xdr:rowOff>15240</xdr:rowOff>
        </xdr:from>
        <xdr:to>
          <xdr:col>7</xdr:col>
          <xdr:colOff>350520</xdr:colOff>
          <xdr:row>28</xdr:row>
          <xdr:rowOff>274320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対面式見本市（海外）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43</xdr:row>
          <xdr:rowOff>22860</xdr:rowOff>
        </xdr:from>
        <xdr:to>
          <xdr:col>5</xdr:col>
          <xdr:colOff>114300</xdr:colOff>
          <xdr:row>44</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コンテスト申込料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44</xdr:row>
          <xdr:rowOff>7620</xdr:rowOff>
        </xdr:from>
        <xdr:to>
          <xdr:col>2</xdr:col>
          <xdr:colOff>99060</xdr:colOff>
          <xdr:row>45</xdr:row>
          <xdr:rowOff>7620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495300</xdr:colOff>
      <xdr:row>4</xdr:row>
      <xdr:rowOff>381000</xdr:rowOff>
    </xdr:from>
    <xdr:to>
      <xdr:col>8</xdr:col>
      <xdr:colOff>49306</xdr:colOff>
      <xdr:row>10</xdr:row>
      <xdr:rowOff>27790</xdr:rowOff>
    </xdr:to>
    <xdr:sp macro="" textlink="">
      <xdr:nvSpPr>
        <xdr:cNvPr id="22" name="角丸四角形 21"/>
        <xdr:cNvSpPr/>
      </xdr:nvSpPr>
      <xdr:spPr>
        <a:xfrm>
          <a:off x="2651760" y="1264920"/>
          <a:ext cx="1344706" cy="2115670"/>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rgbClr val="FF0000"/>
            </a:solidFill>
          </a:endParaRPr>
        </a:p>
      </xdr:txBody>
    </xdr:sp>
    <xdr:clientData/>
  </xdr:twoCellAnchor>
  <xdr:twoCellAnchor>
    <xdr:from>
      <xdr:col>5</xdr:col>
      <xdr:colOff>510540</xdr:colOff>
      <xdr:row>10</xdr:row>
      <xdr:rowOff>396240</xdr:rowOff>
    </xdr:from>
    <xdr:to>
      <xdr:col>8</xdr:col>
      <xdr:colOff>64546</xdr:colOff>
      <xdr:row>12</xdr:row>
      <xdr:rowOff>398033</xdr:rowOff>
    </xdr:to>
    <xdr:sp macro="" textlink="">
      <xdr:nvSpPr>
        <xdr:cNvPr id="23" name="角丸四角形 22"/>
        <xdr:cNvSpPr/>
      </xdr:nvSpPr>
      <xdr:spPr>
        <a:xfrm>
          <a:off x="2667000" y="3749040"/>
          <a:ext cx="1344706" cy="824753"/>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510540</xdr:colOff>
      <xdr:row>14</xdr:row>
      <xdr:rowOff>7620</xdr:rowOff>
    </xdr:from>
    <xdr:to>
      <xdr:col>8</xdr:col>
      <xdr:colOff>64546</xdr:colOff>
      <xdr:row>16</xdr:row>
      <xdr:rowOff>9413</xdr:rowOff>
    </xdr:to>
    <xdr:sp macro="" textlink="">
      <xdr:nvSpPr>
        <xdr:cNvPr id="24" name="角丸四角形 23"/>
        <xdr:cNvSpPr/>
      </xdr:nvSpPr>
      <xdr:spPr>
        <a:xfrm>
          <a:off x="2667000" y="5006340"/>
          <a:ext cx="1344706" cy="824753"/>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480060</xdr:colOff>
      <xdr:row>17</xdr:row>
      <xdr:rowOff>365760</xdr:rowOff>
    </xdr:from>
    <xdr:to>
      <xdr:col>8</xdr:col>
      <xdr:colOff>34066</xdr:colOff>
      <xdr:row>22</xdr:row>
      <xdr:rowOff>56478</xdr:rowOff>
    </xdr:to>
    <xdr:sp macro="" textlink="">
      <xdr:nvSpPr>
        <xdr:cNvPr id="25" name="角丸四角形 24"/>
        <xdr:cNvSpPr/>
      </xdr:nvSpPr>
      <xdr:spPr>
        <a:xfrm>
          <a:off x="2636520" y="6598920"/>
          <a:ext cx="1344706" cy="1748118"/>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487680</xdr:colOff>
      <xdr:row>22</xdr:row>
      <xdr:rowOff>381000</xdr:rowOff>
    </xdr:from>
    <xdr:to>
      <xdr:col>8</xdr:col>
      <xdr:colOff>41686</xdr:colOff>
      <xdr:row>24</xdr:row>
      <xdr:rowOff>42134</xdr:rowOff>
    </xdr:to>
    <xdr:sp macro="" textlink="">
      <xdr:nvSpPr>
        <xdr:cNvPr id="26" name="角丸四角形 25"/>
        <xdr:cNvSpPr/>
      </xdr:nvSpPr>
      <xdr:spPr>
        <a:xfrm>
          <a:off x="2644140" y="8671560"/>
          <a:ext cx="1344706" cy="484094"/>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5</xdr:row>
      <xdr:rowOff>0</xdr:rowOff>
    </xdr:from>
    <xdr:to>
      <xdr:col>11</xdr:col>
      <xdr:colOff>170778</xdr:colOff>
      <xdr:row>7</xdr:row>
      <xdr:rowOff>73512</xdr:rowOff>
    </xdr:to>
    <xdr:sp macro="" textlink="">
      <xdr:nvSpPr>
        <xdr:cNvPr id="27" name="四角形吹き出し 26"/>
        <xdr:cNvSpPr/>
      </xdr:nvSpPr>
      <xdr:spPr>
        <a:xfrm>
          <a:off x="4229100" y="1295400"/>
          <a:ext cx="1443318" cy="896472"/>
        </a:xfrm>
        <a:prstGeom prst="wedgeRectCallout">
          <a:avLst>
            <a:gd name="adj1" fmla="val -64932"/>
            <a:gd name="adj2" fmla="val 6832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rgbClr val="FF0000"/>
            </a:solidFill>
          </a:endParaRPr>
        </a:p>
        <a:p>
          <a:pPr algn="l"/>
          <a:r>
            <a:rPr kumimoji="1" lang="ja-JP" altLang="en-US" sz="1100">
              <a:solidFill>
                <a:srgbClr val="FF0000"/>
              </a:solidFill>
            </a:rPr>
            <a:t>　　　　　　　　　</a:t>
          </a:r>
          <a:r>
            <a:rPr kumimoji="1" lang="ja-JP" altLang="en-US" sz="1100">
              <a:solidFill>
                <a:srgbClr val="FF0000"/>
              </a:solidFill>
              <a:latin typeface="BIZ UDPゴシック" panose="020B0400000000000000" pitchFamily="50" charset="-128"/>
              <a:ea typeface="BIZ UDPゴシック" panose="020B0400000000000000" pitchFamily="50" charset="-128"/>
            </a:rPr>
            <a:t>内は</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消費税抜きの金額を記載してください</a:t>
          </a:r>
        </a:p>
      </xdr:txBody>
    </xdr:sp>
    <xdr:clientData/>
  </xdr:twoCellAnchor>
  <xdr:twoCellAnchor>
    <xdr:from>
      <xdr:col>9</xdr:col>
      <xdr:colOff>137160</xdr:colOff>
      <xdr:row>5</xdr:row>
      <xdr:rowOff>182880</xdr:rowOff>
    </xdr:from>
    <xdr:to>
      <xdr:col>10</xdr:col>
      <xdr:colOff>302111</xdr:colOff>
      <xdr:row>5</xdr:row>
      <xdr:rowOff>371139</xdr:rowOff>
    </xdr:to>
    <xdr:sp macro="" textlink="">
      <xdr:nvSpPr>
        <xdr:cNvPr id="28" name="角丸四角形 27"/>
        <xdr:cNvSpPr/>
      </xdr:nvSpPr>
      <xdr:spPr>
        <a:xfrm>
          <a:off x="4366260" y="1478280"/>
          <a:ext cx="744071" cy="188259"/>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rgbClr val="FF0000"/>
            </a:solidFill>
          </a:endParaRPr>
        </a:p>
      </xdr:txBody>
    </xdr:sp>
    <xdr:clientData/>
  </xdr:twoCellAnchor>
  <xdr:twoCellAnchor>
    <xdr:from>
      <xdr:col>9</xdr:col>
      <xdr:colOff>45720</xdr:colOff>
      <xdr:row>9</xdr:row>
      <xdr:rowOff>320040</xdr:rowOff>
    </xdr:from>
    <xdr:to>
      <xdr:col>11</xdr:col>
      <xdr:colOff>216498</xdr:colOff>
      <xdr:row>11</xdr:row>
      <xdr:rowOff>187364</xdr:rowOff>
    </xdr:to>
    <xdr:sp macro="" textlink="">
      <xdr:nvSpPr>
        <xdr:cNvPr id="29" name="四角形吹き出し 28"/>
        <xdr:cNvSpPr/>
      </xdr:nvSpPr>
      <xdr:spPr>
        <a:xfrm>
          <a:off x="4274820" y="3261360"/>
          <a:ext cx="1443318" cy="690284"/>
        </a:xfrm>
        <a:prstGeom prst="wedgeRectCallout">
          <a:avLst>
            <a:gd name="adj1" fmla="val -64932"/>
            <a:gd name="adj2" fmla="val 6832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BIZ UDPゴシック" panose="020B0400000000000000" pitchFamily="50" charset="-128"/>
              <a:ea typeface="BIZ UDPゴシック" panose="020B0400000000000000" pitchFamily="50" charset="-128"/>
              <a:cs typeface="+mn-cs"/>
            </a:rPr>
            <a:t>パック料金は上段（交通費）にまとめて記載</a:t>
          </a:r>
          <a:endParaRPr lang="ja-JP" altLang="ja-JP">
            <a:solidFill>
              <a:srgbClr val="FF0000"/>
            </a:solidFill>
            <a:effectLst/>
            <a:latin typeface="BIZ UDPゴシック" panose="020B0400000000000000" pitchFamily="50" charset="-128"/>
            <a:ea typeface="BIZ UDPゴシック" panose="020B0400000000000000" pitchFamily="50" charset="-128"/>
          </a:endParaRPr>
        </a:p>
        <a:p>
          <a:pPr algn="l"/>
          <a:endParaRPr kumimoji="1" lang="ja-JP" altLang="en-US" sz="1100">
            <a:solidFill>
              <a:srgbClr val="FF0000"/>
            </a:solidFill>
          </a:endParaRPr>
        </a:p>
      </xdr:txBody>
    </xdr:sp>
    <xdr:clientData/>
  </xdr:twoCellAnchor>
  <xdr:twoCellAnchor>
    <xdr:from>
      <xdr:col>0</xdr:col>
      <xdr:colOff>220980</xdr:colOff>
      <xdr:row>8</xdr:row>
      <xdr:rowOff>45720</xdr:rowOff>
    </xdr:from>
    <xdr:to>
      <xdr:col>2</xdr:col>
      <xdr:colOff>23757</xdr:colOff>
      <xdr:row>11</xdr:row>
      <xdr:rowOff>335280</xdr:rowOff>
    </xdr:to>
    <xdr:sp macro="" textlink="">
      <xdr:nvSpPr>
        <xdr:cNvPr id="30" name="角丸四角形 29"/>
        <xdr:cNvSpPr/>
      </xdr:nvSpPr>
      <xdr:spPr>
        <a:xfrm>
          <a:off x="220980" y="2575560"/>
          <a:ext cx="412377" cy="15240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60960</xdr:colOff>
      <xdr:row>14</xdr:row>
      <xdr:rowOff>137160</xdr:rowOff>
    </xdr:from>
    <xdr:to>
      <xdr:col>4</xdr:col>
      <xdr:colOff>34514</xdr:colOff>
      <xdr:row>16</xdr:row>
      <xdr:rowOff>103093</xdr:rowOff>
    </xdr:to>
    <xdr:sp macro="" textlink="">
      <xdr:nvSpPr>
        <xdr:cNvPr id="31" name="角丸四角形 30"/>
        <xdr:cNvSpPr/>
      </xdr:nvSpPr>
      <xdr:spPr>
        <a:xfrm>
          <a:off x="60960" y="5135880"/>
          <a:ext cx="1550894" cy="788893"/>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該当する項目にチェックしてください（自動計算されます）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該当する項目にチェックしてください（自動計算されます）</a:t>
          </a:r>
          <a:endParaRPr lang="ja-JP" altLang="ja-JP">
            <a:effectLst/>
          </a:endParaRPr>
        </a:p>
        <a:p>
          <a:pPr algn="l"/>
          <a:endParaRPr kumimoji="1" lang="ja-JP" altLang="en-US" sz="1100"/>
        </a:p>
      </xdr:txBody>
    </xdr:sp>
    <xdr:clientData/>
  </xdr:twoCellAnchor>
  <xdr:twoCellAnchor>
    <xdr:from>
      <xdr:col>1</xdr:col>
      <xdr:colOff>91440</xdr:colOff>
      <xdr:row>11</xdr:row>
      <xdr:rowOff>358140</xdr:rowOff>
    </xdr:from>
    <xdr:to>
      <xdr:col>1</xdr:col>
      <xdr:colOff>154194</xdr:colOff>
      <xdr:row>14</xdr:row>
      <xdr:rowOff>145675</xdr:rowOff>
    </xdr:to>
    <xdr:cxnSp macro="">
      <xdr:nvCxnSpPr>
        <xdr:cNvPr id="32" name="直線矢印コネクタ 31"/>
        <xdr:cNvCxnSpPr/>
      </xdr:nvCxnSpPr>
      <xdr:spPr>
        <a:xfrm flipH="1" flipV="1">
          <a:off x="396240" y="4122420"/>
          <a:ext cx="62754" cy="10219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53338</xdr:colOff>
      <xdr:row>4</xdr:row>
      <xdr:rowOff>60960</xdr:rowOff>
    </xdr:from>
    <xdr:to>
      <xdr:col>18</xdr:col>
      <xdr:colOff>2463268</xdr:colOff>
      <xdr:row>25</xdr:row>
      <xdr:rowOff>373380</xdr:rowOff>
    </xdr:to>
    <xdr:grpSp>
      <xdr:nvGrpSpPr>
        <xdr:cNvPr id="33" name="グループ化 32"/>
        <xdr:cNvGrpSpPr/>
      </xdr:nvGrpSpPr>
      <xdr:grpSpPr>
        <a:xfrm>
          <a:off x="5814058" y="944880"/>
          <a:ext cx="2409930" cy="8953500"/>
          <a:chOff x="6007037" y="10532633"/>
          <a:chExt cx="1813826" cy="8953500"/>
        </a:xfrm>
      </xdr:grpSpPr>
      <xdr:sp macro="" textlink="">
        <xdr:nvSpPr>
          <xdr:cNvPr id="34" name="角丸四角形 33"/>
          <xdr:cNvSpPr/>
        </xdr:nvSpPr>
        <xdr:spPr>
          <a:xfrm>
            <a:off x="6007037" y="10532633"/>
            <a:ext cx="1813826" cy="8953500"/>
          </a:xfrm>
          <a:prstGeom prst="roundRect">
            <a:avLst>
              <a:gd name="adj" fmla="val 6752"/>
            </a:avLst>
          </a:prstGeom>
          <a:solidFill>
            <a:srgbClr val="CCECFF"/>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テキスト ボックス 34"/>
          <xdr:cNvSpPr txBox="1"/>
        </xdr:nvSpPr>
        <xdr:spPr>
          <a:xfrm>
            <a:off x="6074897" y="10709686"/>
            <a:ext cx="1658427" cy="63235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solidFill>
                  <a:srgbClr val="002060"/>
                </a:solidFill>
                <a:latin typeface="UD デジタル 教科書体 NK-B" panose="02020700000000000000" pitchFamily="18" charset="-128"/>
                <a:ea typeface="UD デジタル 教科書体 NK-B" panose="02020700000000000000" pitchFamily="18" charset="-128"/>
              </a:rPr>
              <a:t>※</a:t>
            </a:r>
            <a:r>
              <a:rPr kumimoji="1" lang="ja-JP" altLang="en-US" sz="1400">
                <a:solidFill>
                  <a:srgbClr val="002060"/>
                </a:solidFill>
                <a:latin typeface="UD デジタル 教科書体 NK-B" panose="02020700000000000000" pitchFamily="18" charset="-128"/>
                <a:ea typeface="UD デジタル 教科書体 NK-B" panose="02020700000000000000" pitchFamily="18" charset="-128"/>
              </a:rPr>
              <a:t>注：支払いを確認できる</a:t>
            </a:r>
            <a:endParaRPr kumimoji="1" lang="en-US" altLang="ja-JP" sz="14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400">
                <a:solidFill>
                  <a:srgbClr val="002060"/>
                </a:solidFill>
                <a:latin typeface="UD デジタル 教科書体 NK-B" panose="02020700000000000000" pitchFamily="18" charset="-128"/>
                <a:ea typeface="UD デジタル 教科書体 NK-B" panose="02020700000000000000" pitchFamily="18" charset="-128"/>
              </a:rPr>
              <a:t>　　　　　根拠書類について</a:t>
            </a:r>
            <a:endPar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endParaRPr>
          </a:p>
        </xdr:txBody>
      </xdr:sp>
      <xdr:sp macro="" textlink="">
        <xdr:nvSpPr>
          <xdr:cNvPr id="36" name="テキスト ボックス 35"/>
          <xdr:cNvSpPr txBox="1"/>
        </xdr:nvSpPr>
        <xdr:spPr>
          <a:xfrm>
            <a:off x="6069104" y="11394141"/>
            <a:ext cx="1681426" cy="789387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＜共通＞</a:t>
            </a:r>
          </a:p>
          <a:p>
            <a:r>
              <a:rPr kumimoji="1" lang="ja-JP" altLang="en-US" sz="1100" u="sng">
                <a:solidFill>
                  <a:schemeClr val="tx1"/>
                </a:solidFill>
                <a:latin typeface="UD デジタル 教科書体 NK-B" panose="02020700000000000000" pitchFamily="18" charset="-128"/>
                <a:ea typeface="UD デジタル 教科書体 NK-B" panose="02020700000000000000" pitchFamily="18" charset="-128"/>
              </a:rPr>
              <a:t>申請者の自己負担額を減額又は無償とするような支払方法は認められません</a:t>
            </a:r>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（ポイント・クーポン等の発行，金額の一部を払い戻す行為，明細に記載がない物品やサービスとの相殺など）。</a:t>
            </a:r>
            <a:endParaRPr kumimoji="1" lang="en-US" altLang="ja-JP" sz="1100">
              <a:solidFill>
                <a:schemeClr val="tx1"/>
              </a:solidFill>
              <a:latin typeface="UD デジタル 教科書体 NK-B" panose="02020700000000000000" pitchFamily="18" charset="-128"/>
              <a:ea typeface="UD デジタル 教科書体 NK-B" panose="02020700000000000000" pitchFamily="18" charset="-128"/>
            </a:endParaRPr>
          </a:p>
          <a:p>
            <a:endPar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＜銀行振込の場合＞</a:t>
            </a:r>
          </a:p>
          <a:p>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補助対象経費に係る</a:t>
            </a:r>
            <a:r>
              <a:rPr kumimoji="1" lang="ja-JP" altLang="en-US" sz="1100" u="sng">
                <a:solidFill>
                  <a:schemeClr val="tx1"/>
                </a:solidFill>
                <a:latin typeface="UD デジタル 教科書体 NK-B" panose="02020700000000000000" pitchFamily="18" charset="-128"/>
                <a:ea typeface="UD デジタル 教科書体 NK-B" panose="02020700000000000000" pitchFamily="18" charset="-128"/>
              </a:rPr>
              <a:t>請求書，振込依頼書もしくは通帳の写し</a:t>
            </a:r>
          </a:p>
          <a:p>
            <a:r>
              <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rPr>
              <a:t>（ネットバンクでの支払いの場合は，支払完了を確認できる画面を印刷したもの。振込依頼の完了画面は不可。）</a:t>
            </a:r>
            <a:endParaRPr kumimoji="1" lang="en-US" altLang="ja-JP" sz="1100">
              <a:solidFill>
                <a:schemeClr val="tx1"/>
              </a:solidFill>
              <a:latin typeface="UD デジタル 教科書体 NK-B" panose="02020700000000000000" pitchFamily="18" charset="-128"/>
              <a:ea typeface="UD デジタル 教科書体 NK-B" panose="02020700000000000000" pitchFamily="18" charset="-128"/>
            </a:endParaRPr>
          </a:p>
          <a:p>
            <a:endParaRPr kumimoji="1" lang="ja-JP" altLang="en-US" sz="1100">
              <a:solidFill>
                <a:schemeClr val="tx1"/>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＜クレジットカード払いの場合＞　</a:t>
            </a:r>
          </a:p>
          <a:p>
            <a:r>
              <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rPr>
              <a:t>補助対象経費に係る</a:t>
            </a:r>
            <a:r>
              <a:rPr kumimoji="1" lang="ja-JP" altLang="en-US" sz="1100" u="sng">
                <a:solidFill>
                  <a:sysClr val="windowText" lastClr="000000"/>
                </a:solidFill>
                <a:latin typeface="UD デジタル 教科書体 NK-B" panose="02020700000000000000" pitchFamily="18" charset="-128"/>
                <a:ea typeface="UD デジタル 教科書体 NK-B" panose="02020700000000000000" pitchFamily="18" charset="-128"/>
              </a:rPr>
              <a:t>請求書，クレジット会社からの請求書・利用明細書，引落口座の写し</a:t>
            </a:r>
            <a:endParaRPr kumimoji="1" lang="en-US" altLang="ja-JP" sz="1100" u="sng">
              <a:solidFill>
                <a:sysClr val="windowText" lastClr="000000"/>
              </a:solidFill>
              <a:latin typeface="UD デジタル 教科書体 NK-B" panose="02020700000000000000" pitchFamily="18" charset="-128"/>
              <a:ea typeface="UD デジタル 教科書体 NK-B" panose="02020700000000000000" pitchFamily="18" charset="-128"/>
            </a:endParaRPr>
          </a:p>
          <a:p>
            <a:r>
              <a:rPr kumimoji="1" lang="en-US" altLang="ja-JP" sz="1100">
                <a:solidFill>
                  <a:sysClr val="windowText" lastClr="000000"/>
                </a:solidFill>
                <a:latin typeface="UD デジタル 教科書体 NK-B" panose="02020700000000000000" pitchFamily="18" charset="-128"/>
                <a:ea typeface="UD デジタル 教科書体 NK-B" panose="02020700000000000000" pitchFamily="18" charset="-128"/>
              </a:rPr>
              <a:t>※</a:t>
            </a:r>
            <a:r>
              <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rPr>
              <a:t>クレジットカードの利用は原則，</a:t>
            </a:r>
            <a:r>
              <a:rPr kumimoji="1" lang="ja-JP" altLang="en-US" sz="1100" u="sng">
                <a:solidFill>
                  <a:sysClr val="windowText" lastClr="000000"/>
                </a:solidFill>
                <a:latin typeface="UD デジタル 教科書体 NK-B" panose="02020700000000000000" pitchFamily="18" charset="-128"/>
                <a:ea typeface="UD デジタル 教科書体 NK-B" panose="02020700000000000000" pitchFamily="18" charset="-128"/>
              </a:rPr>
              <a:t>申請者名義に限ります。</a:t>
            </a:r>
            <a:r>
              <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rPr>
              <a:t>ただし，見本市出展事業の旅費に係る経費のみ，出張者名義の利用を認めます。</a:t>
            </a:r>
          </a:p>
          <a:p>
            <a:r>
              <a:rPr kumimoji="1" lang="en-US" altLang="ja-JP" sz="1100">
                <a:solidFill>
                  <a:sysClr val="windowText" lastClr="000000"/>
                </a:solidFill>
                <a:latin typeface="UD デジタル 教科書体 NK-B" panose="02020700000000000000" pitchFamily="18" charset="-128"/>
                <a:ea typeface="UD デジタル 教科書体 NK-B" panose="02020700000000000000" pitchFamily="18" charset="-128"/>
              </a:rPr>
              <a:t>※</a:t>
            </a:r>
            <a:r>
              <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rPr>
              <a:t>分割払いやリボ払いの場合は，経費全体が補助の対象になりません。</a:t>
            </a:r>
            <a:endParaRPr kumimoji="1" lang="en-US" altLang="ja-JP" sz="1100">
              <a:solidFill>
                <a:sysClr val="windowText" lastClr="000000"/>
              </a:solidFill>
              <a:latin typeface="UD デジタル 教科書体 NK-B" panose="02020700000000000000" pitchFamily="18" charset="-128"/>
              <a:ea typeface="UD デジタル 教科書体 NK-B" panose="02020700000000000000" pitchFamily="18" charset="-128"/>
            </a:endParaRPr>
          </a:p>
          <a:p>
            <a:endPar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FF0000"/>
                </a:solidFill>
                <a:latin typeface="UD デジタル 教科書体 NK-B" panose="02020700000000000000" pitchFamily="18" charset="-128"/>
                <a:ea typeface="UD デジタル 教科書体 NK-B" panose="02020700000000000000" pitchFamily="18" charset="-128"/>
              </a:rPr>
              <a:t>＜現金払いの場合＞</a:t>
            </a:r>
          </a:p>
          <a:p>
            <a:r>
              <a:rPr kumimoji="1" lang="ja-JP" altLang="en-US" sz="1100" u="sng">
                <a:solidFill>
                  <a:sysClr val="windowText" lastClr="000000"/>
                </a:solidFill>
                <a:latin typeface="UD デジタル 教科書体 NK-B" panose="02020700000000000000" pitchFamily="18" charset="-128"/>
                <a:ea typeface="UD デジタル 教科書体 NK-B" panose="02020700000000000000" pitchFamily="18" charset="-128"/>
              </a:rPr>
              <a:t>補助対象経費に係る請求書及び領収証</a:t>
            </a:r>
            <a:endParaRPr kumimoji="1" lang="en-US" altLang="ja-JP" sz="1100" u="sng">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26"/>
  <sheetViews>
    <sheetView tabSelected="1" view="pageBreakPreview" zoomScaleNormal="100" zoomScaleSheetLayoutView="100" workbookViewId="0">
      <selection activeCell="V22" sqref="V22"/>
    </sheetView>
  </sheetViews>
  <sheetFormatPr defaultRowHeight="13.2"/>
  <cols>
    <col min="1" max="2" width="4.44140625" style="5" customWidth="1"/>
    <col min="3" max="3" width="10.5546875" style="5" customWidth="1"/>
    <col min="4" max="4" width="3.5546875" style="5" customWidth="1"/>
    <col min="5" max="6" width="8.44140625" style="5" customWidth="1"/>
    <col min="7" max="7" width="7" style="5" customWidth="1"/>
    <col min="8" max="8" width="10.6640625" style="5" customWidth="1"/>
    <col min="9" max="9" width="4.109375" style="5" customWidth="1"/>
    <col min="10" max="10" width="8.44140625" style="5" customWidth="1"/>
    <col min="11" max="11" width="10.109375" style="5" customWidth="1"/>
    <col min="12" max="12" width="3.33203125" style="5" bestFit="1" customWidth="1"/>
    <col min="13" max="13" width="8.88671875" style="1" hidden="1" customWidth="1"/>
    <col min="14" max="14" width="17.44140625" style="3" hidden="1" customWidth="1"/>
    <col min="15" max="16" width="8.5546875" style="3" hidden="1" customWidth="1"/>
    <col min="17" max="17" width="18.6640625" style="3" hidden="1" customWidth="1"/>
    <col min="18" max="18" width="0.21875" style="31" customWidth="1"/>
    <col min="19" max="19" width="8.88671875" customWidth="1"/>
  </cols>
  <sheetData>
    <row r="1" spans="1:24" ht="17.399999999999999" customHeight="1">
      <c r="A1" s="5" t="s">
        <v>26</v>
      </c>
    </row>
    <row r="2" spans="1:24" ht="17.399999999999999" customHeight="1"/>
    <row r="3" spans="1:24" ht="17.399999999999999" customHeight="1">
      <c r="A3" s="101" t="s">
        <v>25</v>
      </c>
      <c r="B3" s="101"/>
      <c r="C3" s="101"/>
      <c r="D3" s="101"/>
      <c r="E3" s="101"/>
      <c r="F3" s="101"/>
      <c r="G3" s="101"/>
      <c r="H3" s="101"/>
      <c r="I3" s="101"/>
      <c r="J3" s="101"/>
      <c r="K3" s="101"/>
      <c r="L3" s="101"/>
    </row>
    <row r="4" spans="1:24" ht="17.399999999999999" customHeight="1">
      <c r="A4" s="5" t="s">
        <v>28</v>
      </c>
      <c r="K4" s="105" t="s">
        <v>13</v>
      </c>
      <c r="L4" s="105"/>
    </row>
    <row r="5" spans="1:24" ht="32.4" customHeight="1">
      <c r="B5" s="106" t="s">
        <v>1</v>
      </c>
      <c r="C5" s="106"/>
      <c r="D5" s="106"/>
      <c r="E5" s="106" t="s">
        <v>2</v>
      </c>
      <c r="F5" s="106"/>
      <c r="G5" s="107" t="s">
        <v>27</v>
      </c>
      <c r="H5" s="107"/>
      <c r="I5" s="106"/>
      <c r="J5" s="107" t="s">
        <v>45</v>
      </c>
      <c r="K5" s="106"/>
      <c r="L5" s="106"/>
      <c r="N5" s="3" t="b">
        <f>AND(M6=FALSE,M7=FALSE,M8=TRUE,M9=FALSE)</f>
        <v>0</v>
      </c>
    </row>
    <row r="6" spans="1:24" ht="32.4" customHeight="1">
      <c r="B6" s="45" t="s">
        <v>56</v>
      </c>
      <c r="C6" s="46"/>
      <c r="D6" s="108"/>
      <c r="E6" s="112" t="s">
        <v>3</v>
      </c>
      <c r="F6" s="113"/>
      <c r="G6" s="114"/>
      <c r="H6" s="115"/>
      <c r="I6" s="7" t="s">
        <v>0</v>
      </c>
      <c r="J6" s="102"/>
      <c r="K6" s="103"/>
      <c r="L6" s="104"/>
      <c r="M6" s="1" t="b">
        <v>0</v>
      </c>
      <c r="N6" s="3" t="b">
        <f>AND(M6=TRUE,M7=FALSE,M8=FALSE,M9=FALSE)</f>
        <v>0</v>
      </c>
    </row>
    <row r="7" spans="1:24" ht="32.4" customHeight="1">
      <c r="B7" s="47"/>
      <c r="C7" s="48"/>
      <c r="D7" s="109"/>
      <c r="E7" s="69" t="s">
        <v>4</v>
      </c>
      <c r="F7" s="70"/>
      <c r="G7" s="71"/>
      <c r="H7" s="72"/>
      <c r="I7" s="8" t="s">
        <v>0</v>
      </c>
      <c r="J7" s="95"/>
      <c r="K7" s="96"/>
      <c r="L7" s="97"/>
      <c r="M7" s="1" t="b">
        <v>0</v>
      </c>
      <c r="N7" s="3" t="b">
        <f>AND(M6=FALSE,M7=TRUE,M8=FALSE,M9=FALSE)</f>
        <v>0</v>
      </c>
    </row>
    <row r="8" spans="1:24" ht="32.4" customHeight="1">
      <c r="B8" s="47"/>
      <c r="C8" s="48"/>
      <c r="D8" s="109"/>
      <c r="E8" s="70" t="s">
        <v>5</v>
      </c>
      <c r="F8" s="70"/>
      <c r="G8" s="71"/>
      <c r="H8" s="72"/>
      <c r="I8" s="8" t="s">
        <v>0</v>
      </c>
      <c r="J8" s="95"/>
      <c r="K8" s="96"/>
      <c r="L8" s="97"/>
      <c r="M8" s="2" t="b">
        <v>0</v>
      </c>
      <c r="N8" s="3" t="b">
        <f>AND(M6=FALSE,M7=TRUE,M8=FALSE=M9=TRUE)</f>
        <v>0</v>
      </c>
      <c r="O8" s="32"/>
    </row>
    <row r="9" spans="1:24" ht="32.4" customHeight="1">
      <c r="B9" s="47"/>
      <c r="C9" s="48"/>
      <c r="D9" s="109"/>
      <c r="E9" s="70" t="s">
        <v>6</v>
      </c>
      <c r="F9" s="70"/>
      <c r="G9" s="71"/>
      <c r="H9" s="72"/>
      <c r="I9" s="8" t="s">
        <v>0</v>
      </c>
      <c r="J9" s="95"/>
      <c r="K9" s="96"/>
      <c r="L9" s="97"/>
      <c r="M9" s="2" t="b">
        <v>0</v>
      </c>
      <c r="N9" s="4" t="b">
        <f>AND(M6=TRUE,M7=FALSE,M8=FALSE,M9=TRUE)</f>
        <v>0</v>
      </c>
      <c r="O9" s="32"/>
    </row>
    <row r="10" spans="1:24" ht="32.4" customHeight="1">
      <c r="B10" s="47"/>
      <c r="C10" s="48"/>
      <c r="D10" s="109"/>
      <c r="E10" s="98" t="s">
        <v>7</v>
      </c>
      <c r="F10" s="98"/>
      <c r="G10" s="99"/>
      <c r="H10" s="100"/>
      <c r="I10" s="9" t="s">
        <v>0</v>
      </c>
      <c r="J10" s="95"/>
      <c r="K10" s="96"/>
      <c r="L10" s="97"/>
      <c r="M10" s="2"/>
      <c r="N10" s="4" t="b">
        <f>AND(M6=FALSE,M7=FALSE,M8=TRUE,M9=TRUE)</f>
        <v>0</v>
      </c>
      <c r="O10" s="32"/>
      <c r="X10" s="31"/>
    </row>
    <row r="11" spans="1:24" ht="32.4" customHeight="1">
      <c r="B11" s="47"/>
      <c r="C11" s="48"/>
      <c r="D11" s="48"/>
      <c r="E11" s="92" t="s">
        <v>8</v>
      </c>
      <c r="F11" s="92"/>
      <c r="G11" s="93">
        <f>SUM(G6:H10)</f>
        <v>0</v>
      </c>
      <c r="H11" s="94"/>
      <c r="I11" s="10" t="s">
        <v>0</v>
      </c>
      <c r="J11" s="93">
        <f>IF(N6=TRUE,MIN(O11,ROUNDDOWN(G11/2,0)),IF(N7=TRUE,MIN(O11,ROUNDDOWN(G11/2,0)),IF(N8=TRUE,MIN(P11,ROUNDDOWN(G11/2,0)),IF(N9=TRUE,MIN(Q11,ROUNDDOWN(G11/2,0)),IF(N10=TRUE,MIN(R11,ROUNDDOWN(G11/2,0)),IF(N5=TRUE,MIN(P12,ROUNDDOWN(G11/2,0)),))))))</f>
        <v>0</v>
      </c>
      <c r="K11" s="94"/>
      <c r="L11" s="10" t="s">
        <v>0</v>
      </c>
      <c r="M11" s="1" t="s">
        <v>14</v>
      </c>
      <c r="N11" s="3">
        <v>150000</v>
      </c>
      <c r="O11" s="3">
        <v>200000</v>
      </c>
      <c r="P11" s="3">
        <v>150000</v>
      </c>
      <c r="Q11" s="3">
        <v>50000</v>
      </c>
      <c r="R11" s="33">
        <v>25000</v>
      </c>
    </row>
    <row r="12" spans="1:24" ht="32.4" customHeight="1">
      <c r="B12" s="47"/>
      <c r="C12" s="48"/>
      <c r="D12" s="48"/>
      <c r="E12" s="84" t="s">
        <v>17</v>
      </c>
      <c r="F12" s="84"/>
      <c r="G12" s="85"/>
      <c r="H12" s="86"/>
      <c r="I12" s="11" t="s">
        <v>0</v>
      </c>
      <c r="J12" s="95"/>
      <c r="K12" s="96"/>
      <c r="L12" s="97"/>
      <c r="M12" s="1" t="b">
        <f>AND(M6=TRUE,M7=FALSE,M8=FALSE)</f>
        <v>0</v>
      </c>
      <c r="P12" s="3">
        <v>100000</v>
      </c>
    </row>
    <row r="13" spans="1:24" ht="32.4" customHeight="1">
      <c r="B13" s="47"/>
      <c r="C13" s="48"/>
      <c r="D13" s="48"/>
      <c r="E13" s="98" t="s">
        <v>18</v>
      </c>
      <c r="F13" s="98"/>
      <c r="G13" s="99"/>
      <c r="H13" s="100"/>
      <c r="I13" s="9" t="s">
        <v>0</v>
      </c>
      <c r="J13" s="95"/>
      <c r="K13" s="96"/>
      <c r="L13" s="97"/>
      <c r="M13" s="1" t="b">
        <f>AND(M6=FALSE,M7=TRUE,M8=FALSE)</f>
        <v>0</v>
      </c>
    </row>
    <row r="14" spans="1:24" ht="32.4" customHeight="1">
      <c r="B14" s="47"/>
      <c r="C14" s="48"/>
      <c r="D14" s="48"/>
      <c r="E14" s="92" t="s">
        <v>8</v>
      </c>
      <c r="F14" s="92"/>
      <c r="G14" s="93">
        <f>SUM(G12:H13)</f>
        <v>0</v>
      </c>
      <c r="H14" s="94"/>
      <c r="I14" s="10" t="s">
        <v>0</v>
      </c>
      <c r="J14" s="93">
        <f>IF(M12=TRUE,MIN(O14,ROUNDDOWN(G14/2,0)),IF(M13=TRUE,MIN(N14,ROUNDDOWN(G14/2,0)),))</f>
        <v>0</v>
      </c>
      <c r="K14" s="94"/>
      <c r="L14" s="10" t="s">
        <v>0</v>
      </c>
      <c r="M14" s="1" t="s">
        <v>15</v>
      </c>
      <c r="N14" s="3">
        <v>75000</v>
      </c>
      <c r="O14" s="3">
        <v>25000</v>
      </c>
    </row>
    <row r="15" spans="1:24" ht="32.4" customHeight="1">
      <c r="B15" s="47"/>
      <c r="C15" s="48"/>
      <c r="D15" s="109"/>
      <c r="E15" s="84" t="s">
        <v>20</v>
      </c>
      <c r="F15" s="84"/>
      <c r="G15" s="85"/>
      <c r="H15" s="86"/>
      <c r="I15" s="11" t="s">
        <v>0</v>
      </c>
      <c r="J15" s="95"/>
      <c r="K15" s="96"/>
      <c r="L15" s="97"/>
      <c r="M15" s="1" t="b">
        <f>AND(M6=TRUE,M7=FALSE,M8=FALSE)</f>
        <v>0</v>
      </c>
    </row>
    <row r="16" spans="1:24" ht="32.4" customHeight="1">
      <c r="B16" s="47"/>
      <c r="C16" s="48"/>
      <c r="D16" s="109"/>
      <c r="E16" s="98" t="s">
        <v>16</v>
      </c>
      <c r="F16" s="98"/>
      <c r="G16" s="99"/>
      <c r="H16" s="100"/>
      <c r="I16" s="9" t="s">
        <v>0</v>
      </c>
      <c r="J16" s="95"/>
      <c r="K16" s="96"/>
      <c r="L16" s="97"/>
      <c r="M16" s="1" t="b">
        <f>AND(M6=FALSE,M7=TRUE,M8=FALSE)</f>
        <v>0</v>
      </c>
    </row>
    <row r="17" spans="1:16" ht="32.4" customHeight="1" thickBot="1">
      <c r="B17" s="47"/>
      <c r="C17" s="48"/>
      <c r="D17" s="48"/>
      <c r="E17" s="89" t="s">
        <v>8</v>
      </c>
      <c r="F17" s="89"/>
      <c r="G17" s="90">
        <f>SUM(G15:H16)</f>
        <v>0</v>
      </c>
      <c r="H17" s="91"/>
      <c r="I17" s="12" t="s">
        <v>0</v>
      </c>
      <c r="J17" s="90">
        <f>IF(M15=TRUE,MIN(O17,ROUNDDOWN(G17/2,0)),IF(M16=TRUE,MIN(N17,ROUNDDOWN(G17/2,0)),))</f>
        <v>0</v>
      </c>
      <c r="K17" s="91"/>
      <c r="L17" s="12" t="s">
        <v>0</v>
      </c>
      <c r="M17" s="1" t="s">
        <v>15</v>
      </c>
      <c r="N17" s="3">
        <v>75000</v>
      </c>
      <c r="O17" s="34">
        <v>25000</v>
      </c>
    </row>
    <row r="18" spans="1:16" ht="32.4" customHeight="1" thickBot="1">
      <c r="B18" s="110"/>
      <c r="C18" s="111"/>
      <c r="D18" s="111"/>
      <c r="E18" s="79" t="s">
        <v>23</v>
      </c>
      <c r="F18" s="80"/>
      <c r="G18" s="81">
        <f>SUM(G11+G14+G17)</f>
        <v>0</v>
      </c>
      <c r="H18" s="82"/>
      <c r="I18" s="30" t="s">
        <v>0</v>
      </c>
      <c r="J18" s="81">
        <f>ROUNDDOWN(J11+J14+J17,-3)</f>
        <v>0</v>
      </c>
      <c r="K18" s="82"/>
      <c r="L18" s="13" t="s">
        <v>0</v>
      </c>
      <c r="O18" s="34"/>
    </row>
    <row r="19" spans="1:16" ht="32.4" customHeight="1">
      <c r="B19" s="57" t="s">
        <v>19</v>
      </c>
      <c r="C19" s="58"/>
      <c r="D19" s="58"/>
      <c r="E19" s="63" t="s">
        <v>54</v>
      </c>
      <c r="F19" s="64"/>
      <c r="G19" s="65"/>
      <c r="H19" s="66"/>
      <c r="I19" s="14" t="s">
        <v>0</v>
      </c>
      <c r="J19" s="67">
        <f>MIN(N19,ROUNDDOWN(G19/2,0))</f>
        <v>0</v>
      </c>
      <c r="K19" s="68"/>
      <c r="L19" s="14" t="s">
        <v>0</v>
      </c>
      <c r="M19" s="1" t="s">
        <v>15</v>
      </c>
      <c r="N19" s="3">
        <v>30000</v>
      </c>
    </row>
    <row r="20" spans="1:16" ht="32.4" customHeight="1">
      <c r="B20" s="59"/>
      <c r="C20" s="60"/>
      <c r="D20" s="60"/>
      <c r="E20" s="83" t="s">
        <v>9</v>
      </c>
      <c r="F20" s="84"/>
      <c r="G20" s="85"/>
      <c r="H20" s="86"/>
      <c r="I20" s="11" t="s">
        <v>0</v>
      </c>
      <c r="J20" s="87">
        <f>MIN(N20,ROUNDDOWN(G20/2,0))</f>
        <v>0</v>
      </c>
      <c r="K20" s="88"/>
      <c r="L20" s="11" t="s">
        <v>0</v>
      </c>
      <c r="M20" s="1" t="s">
        <v>15</v>
      </c>
      <c r="N20" s="3">
        <v>50000</v>
      </c>
    </row>
    <row r="21" spans="1:16" ht="32.4" customHeight="1">
      <c r="B21" s="59"/>
      <c r="C21" s="60"/>
      <c r="D21" s="60"/>
      <c r="E21" s="69" t="s">
        <v>10</v>
      </c>
      <c r="F21" s="70"/>
      <c r="G21" s="71"/>
      <c r="H21" s="72"/>
      <c r="I21" s="8" t="s">
        <v>0</v>
      </c>
      <c r="J21" s="73">
        <f>MIN(N21,ROUNDDOWN(G21/2,0))</f>
        <v>0</v>
      </c>
      <c r="K21" s="74"/>
      <c r="L21" s="15" t="s">
        <v>0</v>
      </c>
      <c r="M21" s="1" t="s">
        <v>15</v>
      </c>
      <c r="N21" s="3">
        <v>50000</v>
      </c>
    </row>
    <row r="22" spans="1:16" ht="32.4" customHeight="1" thickBot="1">
      <c r="B22" s="59"/>
      <c r="C22" s="60"/>
      <c r="D22" s="60"/>
      <c r="E22" s="75" t="s">
        <v>46</v>
      </c>
      <c r="F22" s="76"/>
      <c r="G22" s="50"/>
      <c r="H22" s="51"/>
      <c r="I22" s="28" t="s">
        <v>0</v>
      </c>
      <c r="J22" s="77">
        <f>MIN(N22,ROUNDDOWN(G22/2,0))</f>
        <v>0</v>
      </c>
      <c r="K22" s="78"/>
      <c r="L22" s="16" t="s">
        <v>0</v>
      </c>
      <c r="M22" s="1" t="s">
        <v>15</v>
      </c>
      <c r="N22" s="3">
        <v>50000</v>
      </c>
      <c r="O22" s="32"/>
      <c r="P22" s="34"/>
    </row>
    <row r="23" spans="1:16" ht="32.4" customHeight="1" thickBot="1">
      <c r="B23" s="61"/>
      <c r="C23" s="62"/>
      <c r="D23" s="62"/>
      <c r="E23" s="79" t="s">
        <v>21</v>
      </c>
      <c r="F23" s="80"/>
      <c r="G23" s="81">
        <f>SUM(G19:H22)</f>
        <v>0</v>
      </c>
      <c r="H23" s="82"/>
      <c r="I23" s="30" t="s">
        <v>0</v>
      </c>
      <c r="J23" s="81">
        <f>ROUNDDOWN(J19+J20+J21+J22,-3)</f>
        <v>0</v>
      </c>
      <c r="K23" s="82"/>
      <c r="L23" s="13" t="s">
        <v>0</v>
      </c>
      <c r="O23" s="34"/>
    </row>
    <row r="24" spans="1:16" ht="32.4" customHeight="1" thickBot="1">
      <c r="B24" s="45" t="s">
        <v>47</v>
      </c>
      <c r="C24" s="46"/>
      <c r="D24" s="46"/>
      <c r="E24" s="49" t="s">
        <v>12</v>
      </c>
      <c r="F24" s="49"/>
      <c r="G24" s="50"/>
      <c r="H24" s="51"/>
      <c r="I24" s="28" t="s">
        <v>0</v>
      </c>
      <c r="J24" s="52">
        <f>MIN(N25,ROUNDDOWN(G24/2,0))</f>
        <v>0</v>
      </c>
      <c r="K24" s="53"/>
      <c r="L24" s="28" t="s">
        <v>0</v>
      </c>
      <c r="O24" s="34"/>
    </row>
    <row r="25" spans="1:16" ht="32.4" customHeight="1" thickBot="1">
      <c r="B25" s="47"/>
      <c r="C25" s="48"/>
      <c r="D25" s="48"/>
      <c r="E25" s="54" t="s">
        <v>22</v>
      </c>
      <c r="F25" s="55"/>
      <c r="G25" s="56">
        <f>G24</f>
        <v>0</v>
      </c>
      <c r="H25" s="56"/>
      <c r="I25" s="29" t="s">
        <v>0</v>
      </c>
      <c r="J25" s="56">
        <f>ROUNDDOWN(J24,-3)</f>
        <v>0</v>
      </c>
      <c r="K25" s="56"/>
      <c r="L25" s="17" t="s">
        <v>0</v>
      </c>
      <c r="M25" s="2" t="s">
        <v>24</v>
      </c>
      <c r="N25" s="4">
        <v>200000</v>
      </c>
      <c r="O25" s="32"/>
    </row>
    <row r="26" spans="1:16" ht="32.4" customHeight="1" thickBot="1">
      <c r="B26" s="40" t="s">
        <v>11</v>
      </c>
      <c r="C26" s="41"/>
      <c r="D26" s="41"/>
      <c r="E26" s="41"/>
      <c r="F26" s="42"/>
      <c r="G26" s="43">
        <f>G18+G23+G25</f>
        <v>0</v>
      </c>
      <c r="H26" s="43"/>
      <c r="I26" s="30" t="s">
        <v>0</v>
      </c>
      <c r="J26" s="43">
        <f>J18+J23+J25</f>
        <v>0</v>
      </c>
      <c r="K26" s="43"/>
      <c r="L26" s="13" t="s">
        <v>0</v>
      </c>
    </row>
    <row r="27" spans="1:16">
      <c r="B27" s="44" t="s">
        <v>48</v>
      </c>
      <c r="C27" s="44"/>
      <c r="D27" s="44"/>
      <c r="E27" s="44"/>
      <c r="F27" s="44"/>
      <c r="G27" s="44"/>
      <c r="H27" s="44"/>
      <c r="I27" s="44"/>
      <c r="J27" s="44"/>
      <c r="K27" s="44"/>
      <c r="L27" s="44"/>
    </row>
    <row r="28" spans="1:16" ht="17.399999999999999" customHeight="1">
      <c r="A28" s="5" t="s">
        <v>37</v>
      </c>
      <c r="K28" s="116"/>
      <c r="L28" s="116"/>
    </row>
    <row r="29" spans="1:16" ht="22.8" customHeight="1">
      <c r="A29" s="18"/>
      <c r="B29" s="19"/>
      <c r="C29" s="20"/>
      <c r="D29" s="19"/>
      <c r="E29" s="19"/>
      <c r="F29" s="19"/>
      <c r="G29" s="19"/>
      <c r="H29" s="20"/>
      <c r="I29" s="19"/>
      <c r="J29" s="19"/>
      <c r="K29" s="19"/>
      <c r="L29" s="19"/>
    </row>
    <row r="30" spans="1:16" ht="22.8" customHeight="1">
      <c r="B30" s="21"/>
      <c r="C30" s="38" t="s">
        <v>35</v>
      </c>
      <c r="D30" s="38"/>
      <c r="E30" s="38"/>
      <c r="F30" s="38"/>
      <c r="G30" s="38"/>
      <c r="H30" s="38"/>
      <c r="I30" s="38"/>
      <c r="J30" s="38"/>
      <c r="K30" s="38"/>
      <c r="L30" s="39"/>
    </row>
    <row r="31" spans="1:16" ht="22.8" customHeight="1">
      <c r="B31" s="20" t="s">
        <v>34</v>
      </c>
      <c r="C31" s="19"/>
      <c r="D31" s="19"/>
      <c r="E31" s="22"/>
      <c r="F31" s="22"/>
      <c r="G31" s="22"/>
      <c r="H31" s="22"/>
      <c r="I31" s="22"/>
      <c r="J31" s="22"/>
      <c r="K31" s="22"/>
      <c r="L31" s="22"/>
    </row>
    <row r="32" spans="1:16" ht="22.8" customHeight="1">
      <c r="B32" s="23" t="s">
        <v>33</v>
      </c>
      <c r="C32" s="24"/>
      <c r="D32" s="24"/>
      <c r="E32" s="24"/>
      <c r="F32" s="24"/>
      <c r="G32" s="24"/>
      <c r="H32" s="24"/>
      <c r="I32" s="24"/>
      <c r="J32" s="24"/>
      <c r="K32" s="24"/>
      <c r="L32" s="24"/>
    </row>
    <row r="33" spans="2:12" ht="22.8" customHeight="1">
      <c r="B33" s="25" t="s">
        <v>36</v>
      </c>
      <c r="C33" s="26" t="s">
        <v>32</v>
      </c>
      <c r="D33" s="23"/>
      <c r="E33" s="23"/>
      <c r="F33" s="23"/>
      <c r="G33" s="23"/>
      <c r="H33" s="23"/>
      <c r="I33" s="23"/>
      <c r="J33" s="23"/>
      <c r="K33" s="23"/>
      <c r="L33" s="23"/>
    </row>
    <row r="34" spans="2:12" ht="22.8" customHeight="1">
      <c r="B34" s="25" t="s">
        <v>49</v>
      </c>
      <c r="C34" s="26" t="s">
        <v>53</v>
      </c>
      <c r="D34" s="24"/>
      <c r="E34" s="24"/>
      <c r="F34" s="24"/>
      <c r="G34" s="24"/>
      <c r="H34" s="24"/>
      <c r="I34" s="24"/>
      <c r="J34" s="24"/>
      <c r="K34" s="24"/>
      <c r="L34" s="24"/>
    </row>
    <row r="35" spans="2:12" ht="22.8" customHeight="1">
      <c r="B35" s="25" t="s">
        <v>50</v>
      </c>
      <c r="C35" s="26" t="s">
        <v>31</v>
      </c>
      <c r="D35" s="24"/>
      <c r="E35" s="24"/>
      <c r="F35" s="24"/>
      <c r="G35" s="24"/>
      <c r="H35" s="24"/>
      <c r="I35" s="24"/>
      <c r="J35" s="24"/>
      <c r="K35" s="24"/>
      <c r="L35" s="24"/>
    </row>
    <row r="36" spans="2:12" ht="22.8" customHeight="1">
      <c r="B36" s="25" t="s">
        <v>51</v>
      </c>
      <c r="C36" s="26" t="s">
        <v>30</v>
      </c>
      <c r="D36" s="23"/>
      <c r="E36" s="23"/>
      <c r="F36" s="23"/>
      <c r="G36" s="23"/>
      <c r="H36" s="23"/>
      <c r="I36" s="23"/>
      <c r="J36" s="23"/>
      <c r="K36" s="23"/>
      <c r="L36" s="23"/>
    </row>
    <row r="37" spans="2:12" ht="22.8" customHeight="1">
      <c r="B37" s="25" t="s">
        <v>52</v>
      </c>
      <c r="C37" s="26" t="s">
        <v>29</v>
      </c>
      <c r="D37" s="23"/>
      <c r="E37" s="23"/>
      <c r="F37" s="23"/>
      <c r="G37" s="23"/>
      <c r="H37" s="23"/>
      <c r="I37" s="23"/>
      <c r="J37" s="23"/>
      <c r="K37" s="23"/>
      <c r="L37" s="23"/>
    </row>
    <row r="38" spans="2:12" ht="22.8" customHeight="1"/>
    <row r="39" spans="2:12" ht="22.8" customHeight="1">
      <c r="B39" s="6"/>
      <c r="C39" s="27"/>
      <c r="D39" s="6"/>
      <c r="E39" s="6"/>
      <c r="F39" s="6"/>
      <c r="G39" s="6"/>
      <c r="H39" s="6"/>
      <c r="I39" s="6"/>
      <c r="J39" s="6"/>
      <c r="K39" s="6"/>
      <c r="L39" s="6"/>
    </row>
    <row r="40" spans="2:12" ht="22.8" customHeight="1">
      <c r="B40" s="21"/>
      <c r="C40" s="38" t="s">
        <v>35</v>
      </c>
      <c r="D40" s="38"/>
      <c r="E40" s="38"/>
      <c r="F40" s="38"/>
      <c r="G40" s="38"/>
      <c r="H40" s="38"/>
      <c r="I40" s="38"/>
      <c r="J40" s="38"/>
      <c r="K40" s="38"/>
      <c r="L40" s="39"/>
    </row>
    <row r="41" spans="2:12" ht="22.8" customHeight="1">
      <c r="B41" s="23" t="s">
        <v>33</v>
      </c>
      <c r="C41" s="24"/>
      <c r="D41" s="24"/>
      <c r="E41" s="24"/>
      <c r="F41" s="24"/>
      <c r="G41" s="24"/>
      <c r="H41" s="24"/>
      <c r="I41" s="24"/>
      <c r="J41" s="24"/>
      <c r="K41" s="24"/>
      <c r="L41" s="24"/>
    </row>
    <row r="42" spans="2:12" ht="22.8" customHeight="1">
      <c r="B42" s="25" t="s">
        <v>38</v>
      </c>
      <c r="C42" s="26" t="s">
        <v>55</v>
      </c>
      <c r="D42" s="23"/>
      <c r="E42" s="23"/>
      <c r="F42" s="23"/>
      <c r="G42" s="23"/>
      <c r="H42" s="23"/>
      <c r="I42" s="23"/>
      <c r="J42" s="23"/>
      <c r="K42" s="23"/>
      <c r="L42" s="23"/>
    </row>
    <row r="43" spans="2:12" ht="22.8" customHeight="1"/>
    <row r="44" spans="2:12" ht="22.8" customHeight="1">
      <c r="B44" s="35"/>
      <c r="C44" s="27"/>
      <c r="D44" s="35"/>
      <c r="E44" s="35"/>
      <c r="F44" s="35"/>
      <c r="G44" s="35"/>
      <c r="H44" s="35"/>
      <c r="I44" s="35"/>
      <c r="J44" s="35"/>
      <c r="K44" s="35"/>
      <c r="L44" s="35"/>
    </row>
    <row r="45" spans="2:12" ht="22.8" customHeight="1">
      <c r="B45" s="21"/>
      <c r="C45" s="38" t="s">
        <v>35</v>
      </c>
      <c r="D45" s="38"/>
      <c r="E45" s="38"/>
      <c r="F45" s="38"/>
      <c r="G45" s="38"/>
      <c r="H45" s="38"/>
      <c r="I45" s="38"/>
      <c r="J45" s="38"/>
      <c r="K45" s="38"/>
      <c r="L45" s="39"/>
    </row>
    <row r="46" spans="2:12" ht="22.8" customHeight="1">
      <c r="B46" s="23" t="s">
        <v>33</v>
      </c>
      <c r="C46" s="24"/>
      <c r="D46" s="24"/>
      <c r="E46" s="24"/>
      <c r="F46" s="24"/>
      <c r="G46" s="24"/>
      <c r="H46" s="24"/>
      <c r="I46" s="24"/>
      <c r="J46" s="24"/>
      <c r="K46" s="24"/>
      <c r="L46" s="24"/>
    </row>
    <row r="47" spans="2:12" ht="22.8" customHeight="1">
      <c r="B47" s="25" t="s">
        <v>36</v>
      </c>
      <c r="C47" s="26" t="s">
        <v>40</v>
      </c>
      <c r="D47" s="23"/>
      <c r="E47" s="23"/>
      <c r="F47" s="23"/>
      <c r="G47" s="23"/>
      <c r="H47" s="23"/>
      <c r="I47" s="23"/>
      <c r="J47" s="23"/>
      <c r="K47" s="23"/>
      <c r="L47" s="23"/>
    </row>
    <row r="48" spans="2:12" ht="22.8" customHeight="1">
      <c r="B48" s="18"/>
      <c r="C48" s="18"/>
      <c r="D48" s="18"/>
      <c r="E48" s="18"/>
      <c r="F48" s="18"/>
      <c r="G48" s="18"/>
      <c r="H48" s="18"/>
      <c r="I48" s="18"/>
      <c r="J48" s="18"/>
      <c r="K48" s="18"/>
      <c r="L48" s="18"/>
    </row>
    <row r="49" spans="2:13" ht="22.8" customHeight="1">
      <c r="B49" s="6"/>
      <c r="C49" s="27" t="s">
        <v>10</v>
      </c>
      <c r="D49" s="6"/>
      <c r="E49" s="6"/>
      <c r="F49" s="6"/>
      <c r="G49" s="6"/>
      <c r="H49" s="6"/>
      <c r="I49" s="6"/>
      <c r="J49" s="6"/>
      <c r="K49" s="6"/>
      <c r="L49" s="6"/>
      <c r="M49" s="1" t="b">
        <v>1</v>
      </c>
    </row>
    <row r="50" spans="2:13" ht="22.8" customHeight="1">
      <c r="B50" s="21"/>
      <c r="C50" s="38" t="s">
        <v>35</v>
      </c>
      <c r="D50" s="38"/>
      <c r="E50" s="38"/>
      <c r="F50" s="38"/>
      <c r="G50" s="38"/>
      <c r="H50" s="38"/>
      <c r="I50" s="38"/>
      <c r="J50" s="38"/>
      <c r="K50" s="38"/>
      <c r="L50" s="39"/>
      <c r="M50" s="1" t="b">
        <v>0</v>
      </c>
    </row>
    <row r="51" spans="2:13" ht="22.8" customHeight="1">
      <c r="B51" s="23" t="s">
        <v>33</v>
      </c>
      <c r="C51" s="24"/>
      <c r="D51" s="24"/>
      <c r="E51" s="24"/>
      <c r="F51" s="24"/>
      <c r="G51" s="24"/>
      <c r="H51" s="24"/>
      <c r="I51" s="24"/>
      <c r="J51" s="24"/>
      <c r="K51" s="24"/>
      <c r="L51" s="24"/>
      <c r="M51" s="1" t="b">
        <v>0</v>
      </c>
    </row>
    <row r="52" spans="2:13" ht="22.8" customHeight="1">
      <c r="B52" s="25" t="s">
        <v>38</v>
      </c>
      <c r="C52" s="26" t="s">
        <v>39</v>
      </c>
      <c r="D52" s="23"/>
      <c r="E52" s="23"/>
      <c r="F52" s="23"/>
      <c r="G52" s="23"/>
      <c r="H52" s="23"/>
      <c r="I52" s="23"/>
      <c r="J52" s="23"/>
      <c r="K52" s="23"/>
      <c r="L52" s="23"/>
    </row>
    <row r="53" spans="2:13" ht="22.8" customHeight="1">
      <c r="B53" s="18"/>
      <c r="C53" s="18"/>
      <c r="D53" s="18"/>
      <c r="E53" s="18"/>
      <c r="F53" s="18"/>
      <c r="G53" s="18"/>
      <c r="H53" s="18"/>
      <c r="I53" s="18"/>
      <c r="J53" s="18"/>
      <c r="K53" s="18"/>
      <c r="L53" s="18"/>
    </row>
    <row r="54" spans="2:13" ht="22.8" customHeight="1">
      <c r="B54" s="6"/>
      <c r="C54" s="27" t="s">
        <v>44</v>
      </c>
      <c r="D54" s="6"/>
      <c r="E54" s="6"/>
      <c r="F54" s="6"/>
      <c r="G54" s="6"/>
      <c r="H54" s="6"/>
      <c r="I54" s="6"/>
      <c r="J54" s="6"/>
      <c r="K54" s="6"/>
      <c r="L54" s="6"/>
    </row>
    <row r="55" spans="2:13" ht="22.8" customHeight="1">
      <c r="B55" s="21"/>
      <c r="C55" s="38" t="s">
        <v>35</v>
      </c>
      <c r="D55" s="38"/>
      <c r="E55" s="38"/>
      <c r="F55" s="38"/>
      <c r="G55" s="38"/>
      <c r="H55" s="38"/>
      <c r="I55" s="38"/>
      <c r="J55" s="38"/>
      <c r="K55" s="38"/>
      <c r="L55" s="39"/>
    </row>
    <row r="56" spans="2:13" ht="22.8" customHeight="1">
      <c r="B56" s="23" t="s">
        <v>33</v>
      </c>
      <c r="C56" s="24"/>
      <c r="D56" s="24"/>
      <c r="E56" s="24"/>
      <c r="F56" s="24"/>
      <c r="G56" s="24"/>
      <c r="H56" s="24"/>
      <c r="I56" s="24"/>
      <c r="J56" s="24"/>
      <c r="K56" s="24"/>
      <c r="L56" s="24"/>
    </row>
    <row r="57" spans="2:13" ht="22.8" customHeight="1">
      <c r="B57" s="25" t="s">
        <v>38</v>
      </c>
      <c r="C57" s="26" t="s">
        <v>43</v>
      </c>
      <c r="D57" s="23"/>
      <c r="E57" s="23"/>
      <c r="F57" s="23"/>
      <c r="G57" s="23"/>
      <c r="H57" s="23"/>
      <c r="I57" s="23"/>
      <c r="J57" s="23"/>
      <c r="K57" s="23"/>
      <c r="L57" s="23"/>
    </row>
    <row r="58" spans="2:13" ht="22.8" customHeight="1"/>
    <row r="59" spans="2:13" ht="22.8" customHeight="1">
      <c r="B59" s="6"/>
      <c r="C59" s="27" t="s">
        <v>42</v>
      </c>
      <c r="D59" s="6"/>
      <c r="E59" s="6"/>
      <c r="F59" s="6"/>
      <c r="G59" s="6"/>
      <c r="H59" s="6"/>
      <c r="I59" s="6"/>
      <c r="J59" s="6"/>
      <c r="K59" s="6"/>
      <c r="L59" s="6"/>
    </row>
    <row r="60" spans="2:13" ht="22.8" customHeight="1">
      <c r="B60" s="21"/>
      <c r="C60" s="38" t="s">
        <v>35</v>
      </c>
      <c r="D60" s="38"/>
      <c r="E60" s="38"/>
      <c r="F60" s="38"/>
      <c r="G60" s="38"/>
      <c r="H60" s="38"/>
      <c r="I60" s="38"/>
      <c r="J60" s="38"/>
      <c r="K60" s="38"/>
      <c r="L60" s="39"/>
    </row>
    <row r="61" spans="2:13" ht="22.8" customHeight="1">
      <c r="B61" s="23" t="s">
        <v>33</v>
      </c>
      <c r="C61" s="24"/>
      <c r="D61" s="24"/>
      <c r="E61" s="24"/>
      <c r="F61" s="24"/>
      <c r="G61" s="24"/>
      <c r="H61" s="24"/>
      <c r="I61" s="24"/>
      <c r="J61" s="24"/>
      <c r="K61" s="24"/>
      <c r="L61" s="24"/>
    </row>
    <row r="62" spans="2:13" ht="22.8" customHeight="1">
      <c r="B62" s="25" t="s">
        <v>38</v>
      </c>
      <c r="C62" s="26" t="s">
        <v>41</v>
      </c>
      <c r="D62" s="23"/>
      <c r="E62" s="23"/>
      <c r="F62" s="23"/>
      <c r="G62" s="23"/>
      <c r="H62" s="23"/>
      <c r="I62" s="23"/>
      <c r="J62" s="23"/>
      <c r="K62" s="23"/>
      <c r="L62" s="23"/>
    </row>
    <row r="63" spans="2:13" ht="22.8" customHeight="1">
      <c r="B63" s="18"/>
      <c r="C63" s="18"/>
      <c r="D63" s="18"/>
      <c r="E63" s="18"/>
      <c r="F63" s="18"/>
      <c r="G63" s="18"/>
      <c r="H63" s="18"/>
      <c r="I63" s="18"/>
      <c r="J63" s="18"/>
      <c r="K63" s="18"/>
      <c r="L63" s="18"/>
    </row>
    <row r="64" spans="2:13" ht="24.6" customHeight="1"/>
    <row r="65" ht="24.6" customHeight="1"/>
    <row r="66" ht="24.6" customHeight="1"/>
    <row r="67" ht="24.6" customHeight="1"/>
    <row r="68" ht="24.6" customHeight="1"/>
    <row r="69" ht="24.6" customHeight="1"/>
    <row r="70" ht="24.6" customHeight="1"/>
    <row r="71" ht="24.6" customHeight="1"/>
    <row r="72" ht="24.6" customHeight="1"/>
    <row r="73" ht="24.6" customHeight="1"/>
    <row r="74" ht="24.6" customHeight="1"/>
    <row r="75" ht="24.6" customHeight="1"/>
    <row r="76" ht="24.6" customHeight="1"/>
    <row r="77" ht="24.6" customHeight="1"/>
    <row r="78" ht="24.6" customHeight="1"/>
    <row r="79" ht="24.6" customHeight="1"/>
    <row r="80" ht="24.6" customHeight="1"/>
    <row r="81" ht="24.6" customHeight="1"/>
    <row r="82" ht="24.6" customHeight="1"/>
    <row r="83" ht="24.6" customHeight="1"/>
    <row r="84" ht="24.6" customHeight="1"/>
    <row r="85" ht="24.6" customHeight="1"/>
    <row r="86" ht="24.6" customHeight="1"/>
    <row r="87" ht="24.6" customHeight="1"/>
    <row r="88" ht="24.6" customHeight="1"/>
    <row r="89" ht="24.6" customHeight="1"/>
    <row r="90" ht="24.6" customHeight="1"/>
    <row r="91" ht="24.6" customHeight="1"/>
    <row r="92" ht="24.6" customHeight="1"/>
    <row r="93" ht="24.6" customHeight="1"/>
    <row r="94" ht="24.6" customHeight="1"/>
    <row r="95" ht="24.6" customHeight="1"/>
    <row r="96" ht="24.6" customHeight="1"/>
    <row r="97" ht="24.6" customHeight="1"/>
    <row r="98" ht="24.6" customHeight="1"/>
    <row r="99" ht="24.6" customHeight="1"/>
    <row r="100" ht="24.6" customHeight="1"/>
    <row r="101" ht="24.6" customHeight="1"/>
    <row r="102" ht="24.6" customHeight="1"/>
    <row r="103" ht="24.6" customHeight="1"/>
    <row r="104" ht="24.6" customHeight="1"/>
    <row r="105" ht="24.6" customHeight="1"/>
    <row r="106" ht="24.6" customHeight="1"/>
    <row r="107" ht="24.6" customHeight="1"/>
    <row r="108" ht="24.6" customHeight="1"/>
    <row r="109" ht="24.6" customHeight="1"/>
    <row r="110" ht="24.6" customHeight="1"/>
    <row r="111" ht="24.6" customHeight="1"/>
    <row r="112" ht="24.6" customHeight="1"/>
    <row r="113" ht="24.6" customHeight="1"/>
    <row r="114" ht="24.6" customHeight="1"/>
    <row r="115" ht="24.6" customHeight="1"/>
    <row r="116" ht="24.6" customHeight="1"/>
    <row r="117" ht="24.6" customHeight="1"/>
    <row r="118" ht="24.6" customHeight="1"/>
    <row r="119" ht="24.6" customHeight="1"/>
    <row r="120" ht="24.6" customHeight="1"/>
    <row r="121" ht="24.6" customHeight="1"/>
    <row r="122" ht="24.6" customHeight="1"/>
    <row r="123" ht="24.6" customHeight="1"/>
    <row r="124" ht="24.6" customHeight="1"/>
    <row r="125" ht="24.6" customHeight="1"/>
    <row r="126" ht="24.6" customHeight="1"/>
  </sheetData>
  <mergeCells count="74">
    <mergeCell ref="C60:L60"/>
    <mergeCell ref="K4:L4"/>
    <mergeCell ref="B5:D5"/>
    <mergeCell ref="E5:F5"/>
    <mergeCell ref="G5:I5"/>
    <mergeCell ref="J5:L5"/>
    <mergeCell ref="B6:D18"/>
    <mergeCell ref="E6:F6"/>
    <mergeCell ref="G6:H6"/>
    <mergeCell ref="K28:L28"/>
    <mergeCell ref="J11:K11"/>
    <mergeCell ref="E12:F12"/>
    <mergeCell ref="G12:H12"/>
    <mergeCell ref="J12:L13"/>
    <mergeCell ref="E13:F13"/>
    <mergeCell ref="G13:H13"/>
    <mergeCell ref="A3:L3"/>
    <mergeCell ref="C55:L55"/>
    <mergeCell ref="C40:L40"/>
    <mergeCell ref="C50:L50"/>
    <mergeCell ref="C30:L30"/>
    <mergeCell ref="J6:L10"/>
    <mergeCell ref="E7:F7"/>
    <mergeCell ref="G7:H7"/>
    <mergeCell ref="E8:F8"/>
    <mergeCell ref="G8:H8"/>
    <mergeCell ref="E9:F9"/>
    <mergeCell ref="G9:H9"/>
    <mergeCell ref="E10:F10"/>
    <mergeCell ref="G10:H10"/>
    <mergeCell ref="E11:F11"/>
    <mergeCell ref="G11:H11"/>
    <mergeCell ref="E14:F14"/>
    <mergeCell ref="G14:H14"/>
    <mergeCell ref="J14:K14"/>
    <mergeCell ref="E15:F15"/>
    <mergeCell ref="G15:H15"/>
    <mergeCell ref="J15:L16"/>
    <mergeCell ref="E16:F16"/>
    <mergeCell ref="G16:H16"/>
    <mergeCell ref="E17:F17"/>
    <mergeCell ref="G17:H17"/>
    <mergeCell ref="J17:K17"/>
    <mergeCell ref="E18:F18"/>
    <mergeCell ref="G18:H18"/>
    <mergeCell ref="J18:K18"/>
    <mergeCell ref="B19:D23"/>
    <mergeCell ref="E19:F19"/>
    <mergeCell ref="G19:H19"/>
    <mergeCell ref="J19:K19"/>
    <mergeCell ref="E21:F21"/>
    <mergeCell ref="G21:H21"/>
    <mergeCell ref="J21:K21"/>
    <mergeCell ref="E22:F22"/>
    <mergeCell ref="G22:H22"/>
    <mergeCell ref="J22:K22"/>
    <mergeCell ref="E23:F23"/>
    <mergeCell ref="G23:H23"/>
    <mergeCell ref="J23:K23"/>
    <mergeCell ref="E20:F20"/>
    <mergeCell ref="G20:H20"/>
    <mergeCell ref="J20:K20"/>
    <mergeCell ref="B24:D25"/>
    <mergeCell ref="E24:F24"/>
    <mergeCell ref="G24:H24"/>
    <mergeCell ref="J24:K24"/>
    <mergeCell ref="E25:F25"/>
    <mergeCell ref="G25:H25"/>
    <mergeCell ref="J25:K25"/>
    <mergeCell ref="C45:L45"/>
    <mergeCell ref="B26:F26"/>
    <mergeCell ref="G26:H26"/>
    <mergeCell ref="J26:K26"/>
    <mergeCell ref="B27:L27"/>
  </mergeCells>
  <phoneticPr fontId="1"/>
  <pageMargins left="0.7" right="0.7" top="0.75" bottom="0.75" header="0.3" footer="0.3"/>
  <pageSetup paperSize="9" scale="92" orientation="portrait" r:id="rId1"/>
  <rowBreaks count="1" manualBreakCount="1">
    <brk id="27"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51" r:id="rId4" name="Check Box 27">
              <controlPr defaultSize="0" autoFill="0" autoLine="0" autoPict="0">
                <anchor moveWithCells="1">
                  <from>
                    <xdr:col>1</xdr:col>
                    <xdr:colOff>121920</xdr:colOff>
                    <xdr:row>28</xdr:row>
                    <xdr:rowOff>22860</xdr:rowOff>
                  </from>
                  <to>
                    <xdr:col>4</xdr:col>
                    <xdr:colOff>365760</xdr:colOff>
                    <xdr:row>28</xdr:row>
                    <xdr:rowOff>281940</xdr:rowOff>
                  </to>
                </anchor>
              </controlPr>
            </control>
          </mc:Choice>
        </mc:AlternateContent>
        <mc:AlternateContent xmlns:mc="http://schemas.openxmlformats.org/markup-compatibility/2006">
          <mc:Choice Requires="x14">
            <control shapeId="1052" r:id="rId5" name="Check Box 28">
              <controlPr defaultSize="0" autoFill="0" autoLine="0" autoPict="0">
                <anchor moveWithCells="1">
                  <from>
                    <xdr:col>7</xdr:col>
                    <xdr:colOff>480060</xdr:colOff>
                    <xdr:row>28</xdr:row>
                    <xdr:rowOff>30480</xdr:rowOff>
                  </from>
                  <to>
                    <xdr:col>10</xdr:col>
                    <xdr:colOff>198120</xdr:colOff>
                    <xdr:row>29</xdr:row>
                    <xdr:rowOff>0</xdr:rowOff>
                  </to>
                </anchor>
              </controlPr>
            </control>
          </mc:Choice>
        </mc:AlternateContent>
        <mc:AlternateContent xmlns:mc="http://schemas.openxmlformats.org/markup-compatibility/2006">
          <mc:Choice Requires="x14">
            <control shapeId="1053" r:id="rId6" name="Check Box 29">
              <controlPr defaultSize="0" autoFill="0" autoLine="0" autoPict="0">
                <anchor moveWithCells="1">
                  <from>
                    <xdr:col>10</xdr:col>
                    <xdr:colOff>396240</xdr:colOff>
                    <xdr:row>28</xdr:row>
                    <xdr:rowOff>22860</xdr:rowOff>
                  </from>
                  <to>
                    <xdr:col>18</xdr:col>
                    <xdr:colOff>152400</xdr:colOff>
                    <xdr:row>28</xdr:row>
                    <xdr:rowOff>281940</xdr:rowOff>
                  </to>
                </anchor>
              </controlPr>
            </control>
          </mc:Choice>
        </mc:AlternateContent>
        <mc:AlternateContent xmlns:mc="http://schemas.openxmlformats.org/markup-compatibility/2006">
          <mc:Choice Requires="x14">
            <control shapeId="1061" r:id="rId7" name="Check Box 37">
              <controlPr defaultSize="0" autoFill="0" autoLine="0" autoPict="0">
                <anchor moveWithCells="1">
                  <from>
                    <xdr:col>1</xdr:col>
                    <xdr:colOff>99060</xdr:colOff>
                    <xdr:row>38</xdr:row>
                    <xdr:rowOff>22860</xdr:rowOff>
                  </from>
                  <to>
                    <xdr:col>5</xdr:col>
                    <xdr:colOff>114300</xdr:colOff>
                    <xdr:row>39</xdr:row>
                    <xdr:rowOff>0</xdr:rowOff>
                  </to>
                </anchor>
              </controlPr>
            </control>
          </mc:Choice>
        </mc:AlternateContent>
        <mc:AlternateContent xmlns:mc="http://schemas.openxmlformats.org/markup-compatibility/2006">
          <mc:Choice Requires="x14">
            <control shapeId="1062" r:id="rId8" name="Check Box 38">
              <controlPr defaultSize="0" autoFill="0" autoLine="0" autoPict="0">
                <anchor moveWithCells="1">
                  <from>
                    <xdr:col>1</xdr:col>
                    <xdr:colOff>106680</xdr:colOff>
                    <xdr:row>39</xdr:row>
                    <xdr:rowOff>7620</xdr:rowOff>
                  </from>
                  <to>
                    <xdr:col>2</xdr:col>
                    <xdr:colOff>99060</xdr:colOff>
                    <xdr:row>40</xdr:row>
                    <xdr:rowOff>7620</xdr:rowOff>
                  </to>
                </anchor>
              </controlPr>
            </control>
          </mc:Choice>
        </mc:AlternateContent>
        <mc:AlternateContent xmlns:mc="http://schemas.openxmlformats.org/markup-compatibility/2006">
          <mc:Choice Requires="x14">
            <control shapeId="1063" r:id="rId9" name="Check Box 39">
              <controlPr defaultSize="0" autoFill="0" autoLine="0" autoPict="0">
                <anchor moveWithCells="1">
                  <from>
                    <xdr:col>1</xdr:col>
                    <xdr:colOff>114300</xdr:colOff>
                    <xdr:row>48</xdr:row>
                    <xdr:rowOff>22860</xdr:rowOff>
                  </from>
                  <to>
                    <xdr:col>2</xdr:col>
                    <xdr:colOff>190500</xdr:colOff>
                    <xdr:row>49</xdr:row>
                    <xdr:rowOff>0</xdr:rowOff>
                  </to>
                </anchor>
              </controlPr>
            </control>
          </mc:Choice>
        </mc:AlternateContent>
        <mc:AlternateContent xmlns:mc="http://schemas.openxmlformats.org/markup-compatibility/2006">
          <mc:Choice Requires="x14">
            <control shapeId="1064" r:id="rId10" name="Check Box 40">
              <controlPr defaultSize="0" autoFill="0" autoLine="0" autoPict="0">
                <anchor moveWithCells="1">
                  <from>
                    <xdr:col>1</xdr:col>
                    <xdr:colOff>114300</xdr:colOff>
                    <xdr:row>49</xdr:row>
                    <xdr:rowOff>7620</xdr:rowOff>
                  </from>
                  <to>
                    <xdr:col>2</xdr:col>
                    <xdr:colOff>106680</xdr:colOff>
                    <xdr:row>50</xdr:row>
                    <xdr:rowOff>7620</xdr:rowOff>
                  </to>
                </anchor>
              </controlPr>
            </control>
          </mc:Choice>
        </mc:AlternateContent>
        <mc:AlternateContent xmlns:mc="http://schemas.openxmlformats.org/markup-compatibility/2006">
          <mc:Choice Requires="x14">
            <control shapeId="1065" r:id="rId11" name="Check Box 41">
              <controlPr defaultSize="0" autoFill="0" autoLine="0" autoPict="0">
                <anchor moveWithCells="1">
                  <from>
                    <xdr:col>1</xdr:col>
                    <xdr:colOff>114300</xdr:colOff>
                    <xdr:row>53</xdr:row>
                    <xdr:rowOff>22860</xdr:rowOff>
                  </from>
                  <to>
                    <xdr:col>2</xdr:col>
                    <xdr:colOff>190500</xdr:colOff>
                    <xdr:row>54</xdr:row>
                    <xdr:rowOff>0</xdr:rowOff>
                  </to>
                </anchor>
              </controlPr>
            </control>
          </mc:Choice>
        </mc:AlternateContent>
        <mc:AlternateContent xmlns:mc="http://schemas.openxmlformats.org/markup-compatibility/2006">
          <mc:Choice Requires="x14">
            <control shapeId="1066" r:id="rId12" name="Check Box 42">
              <controlPr defaultSize="0" autoFill="0" autoLine="0" autoPict="0">
                <anchor moveWithCells="1">
                  <from>
                    <xdr:col>1</xdr:col>
                    <xdr:colOff>121920</xdr:colOff>
                    <xdr:row>54</xdr:row>
                    <xdr:rowOff>7620</xdr:rowOff>
                  </from>
                  <to>
                    <xdr:col>2</xdr:col>
                    <xdr:colOff>114300</xdr:colOff>
                    <xdr:row>55</xdr:row>
                    <xdr:rowOff>7620</xdr:rowOff>
                  </to>
                </anchor>
              </controlPr>
            </control>
          </mc:Choice>
        </mc:AlternateContent>
        <mc:AlternateContent xmlns:mc="http://schemas.openxmlformats.org/markup-compatibility/2006">
          <mc:Choice Requires="x14">
            <control shapeId="1067" r:id="rId13" name="Check Box 43">
              <controlPr defaultSize="0" autoFill="0" autoLine="0" autoPict="0">
                <anchor moveWithCells="1">
                  <from>
                    <xdr:col>1</xdr:col>
                    <xdr:colOff>129540</xdr:colOff>
                    <xdr:row>29</xdr:row>
                    <xdr:rowOff>7620</xdr:rowOff>
                  </from>
                  <to>
                    <xdr:col>2</xdr:col>
                    <xdr:colOff>121920</xdr:colOff>
                    <xdr:row>30</xdr:row>
                    <xdr:rowOff>7620</xdr:rowOff>
                  </to>
                </anchor>
              </controlPr>
            </control>
          </mc:Choice>
        </mc:AlternateContent>
        <mc:AlternateContent xmlns:mc="http://schemas.openxmlformats.org/markup-compatibility/2006">
          <mc:Choice Requires="x14">
            <control shapeId="1074" r:id="rId14" name="Check Box 50">
              <controlPr defaultSize="0" autoFill="0" autoLine="0" autoPict="0">
                <anchor moveWithCells="1">
                  <from>
                    <xdr:col>1</xdr:col>
                    <xdr:colOff>129540</xdr:colOff>
                    <xdr:row>58</xdr:row>
                    <xdr:rowOff>22860</xdr:rowOff>
                  </from>
                  <to>
                    <xdr:col>2</xdr:col>
                    <xdr:colOff>205740</xdr:colOff>
                    <xdr:row>59</xdr:row>
                    <xdr:rowOff>0</xdr:rowOff>
                  </to>
                </anchor>
              </controlPr>
            </control>
          </mc:Choice>
        </mc:AlternateContent>
        <mc:AlternateContent xmlns:mc="http://schemas.openxmlformats.org/markup-compatibility/2006">
          <mc:Choice Requires="x14">
            <control shapeId="1075" r:id="rId15" name="Check Box 51">
              <controlPr defaultSize="0" autoFill="0" autoLine="0" autoPict="0">
                <anchor moveWithCells="1">
                  <from>
                    <xdr:col>1</xdr:col>
                    <xdr:colOff>129540</xdr:colOff>
                    <xdr:row>59</xdr:row>
                    <xdr:rowOff>7620</xdr:rowOff>
                  </from>
                  <to>
                    <xdr:col>2</xdr:col>
                    <xdr:colOff>121920</xdr:colOff>
                    <xdr:row>60</xdr:row>
                    <xdr:rowOff>7620</xdr:rowOff>
                  </to>
                </anchor>
              </controlPr>
            </control>
          </mc:Choice>
        </mc:AlternateContent>
        <mc:AlternateContent xmlns:mc="http://schemas.openxmlformats.org/markup-compatibility/2006">
          <mc:Choice Requires="x14">
            <control shapeId="1083" r:id="rId16" name="Check Box 59">
              <controlPr defaultSize="0" autoFill="0" autoLine="0" autoPict="0">
                <anchor moveWithCells="1">
                  <from>
                    <xdr:col>1</xdr:col>
                    <xdr:colOff>30480</xdr:colOff>
                    <xdr:row>8</xdr:row>
                    <xdr:rowOff>22860</xdr:rowOff>
                  </from>
                  <to>
                    <xdr:col>3</xdr:col>
                    <xdr:colOff>213360</xdr:colOff>
                    <xdr:row>8</xdr:row>
                    <xdr:rowOff>335280</xdr:rowOff>
                  </to>
                </anchor>
              </controlPr>
            </control>
          </mc:Choice>
        </mc:AlternateContent>
        <mc:AlternateContent xmlns:mc="http://schemas.openxmlformats.org/markup-compatibility/2006">
          <mc:Choice Requires="x14">
            <control shapeId="1084" r:id="rId17" name="Check Box 60">
              <controlPr defaultSize="0" autoFill="0" autoLine="0" autoPict="0">
                <anchor moveWithCells="1">
                  <from>
                    <xdr:col>1</xdr:col>
                    <xdr:colOff>30480</xdr:colOff>
                    <xdr:row>8</xdr:row>
                    <xdr:rowOff>320040</xdr:rowOff>
                  </from>
                  <to>
                    <xdr:col>3</xdr:col>
                    <xdr:colOff>76200</xdr:colOff>
                    <xdr:row>9</xdr:row>
                    <xdr:rowOff>213360</xdr:rowOff>
                  </to>
                </anchor>
              </controlPr>
            </control>
          </mc:Choice>
        </mc:AlternateContent>
        <mc:AlternateContent xmlns:mc="http://schemas.openxmlformats.org/markup-compatibility/2006">
          <mc:Choice Requires="x14">
            <control shapeId="1085" r:id="rId18" name="Check Box 61">
              <controlPr defaultSize="0" autoFill="0" autoLine="0" autoPict="0">
                <anchor moveWithCells="1">
                  <from>
                    <xdr:col>1</xdr:col>
                    <xdr:colOff>38100</xdr:colOff>
                    <xdr:row>9</xdr:row>
                    <xdr:rowOff>243840</xdr:rowOff>
                  </from>
                  <to>
                    <xdr:col>3</xdr:col>
                    <xdr:colOff>114300</xdr:colOff>
                    <xdr:row>10</xdr:row>
                    <xdr:rowOff>76200</xdr:rowOff>
                  </to>
                </anchor>
              </controlPr>
            </control>
          </mc:Choice>
        </mc:AlternateContent>
        <mc:AlternateContent xmlns:mc="http://schemas.openxmlformats.org/markup-compatibility/2006">
          <mc:Choice Requires="x14">
            <control shapeId="1086" r:id="rId19" name="Check Box 62">
              <controlPr defaultSize="0" autoFill="0" autoLine="0" autoPict="0">
                <anchor moveWithCells="1">
                  <from>
                    <xdr:col>1</xdr:col>
                    <xdr:colOff>144780</xdr:colOff>
                    <xdr:row>10</xdr:row>
                    <xdr:rowOff>205740</xdr:rowOff>
                  </from>
                  <to>
                    <xdr:col>2</xdr:col>
                    <xdr:colOff>655320</xdr:colOff>
                    <xdr:row>11</xdr:row>
                    <xdr:rowOff>312420</xdr:rowOff>
                  </to>
                </anchor>
              </controlPr>
            </control>
          </mc:Choice>
        </mc:AlternateContent>
        <mc:AlternateContent xmlns:mc="http://schemas.openxmlformats.org/markup-compatibility/2006">
          <mc:Choice Requires="x14">
            <control shapeId="1087" r:id="rId20" name="Check Box 63">
              <controlPr defaultSize="0" autoFill="0" autoLine="0" autoPict="0">
                <anchor moveWithCells="1">
                  <from>
                    <xdr:col>4</xdr:col>
                    <xdr:colOff>472440</xdr:colOff>
                    <xdr:row>28</xdr:row>
                    <xdr:rowOff>15240</xdr:rowOff>
                  </from>
                  <to>
                    <xdr:col>7</xdr:col>
                    <xdr:colOff>350520</xdr:colOff>
                    <xdr:row>28</xdr:row>
                    <xdr:rowOff>274320</xdr:rowOff>
                  </to>
                </anchor>
              </controlPr>
            </control>
          </mc:Choice>
        </mc:AlternateContent>
        <mc:AlternateContent xmlns:mc="http://schemas.openxmlformats.org/markup-compatibility/2006">
          <mc:Choice Requires="x14">
            <control shapeId="1088" r:id="rId21" name="Check Box 64">
              <controlPr defaultSize="0" autoFill="0" autoLine="0" autoPict="0">
                <anchor moveWithCells="1">
                  <from>
                    <xdr:col>1</xdr:col>
                    <xdr:colOff>99060</xdr:colOff>
                    <xdr:row>43</xdr:row>
                    <xdr:rowOff>22860</xdr:rowOff>
                  </from>
                  <to>
                    <xdr:col>5</xdr:col>
                    <xdr:colOff>114300</xdr:colOff>
                    <xdr:row>44</xdr:row>
                    <xdr:rowOff>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1</xdr:col>
                    <xdr:colOff>106680</xdr:colOff>
                    <xdr:row>44</xdr:row>
                    <xdr:rowOff>7620</xdr:rowOff>
                  </from>
                  <to>
                    <xdr:col>2</xdr:col>
                    <xdr:colOff>99060</xdr:colOff>
                    <xdr:row>45</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26"/>
  <sheetViews>
    <sheetView view="pageBreakPreview" zoomScaleNormal="100" zoomScaleSheetLayoutView="100" workbookViewId="0">
      <selection activeCell="H2" sqref="H2"/>
    </sheetView>
  </sheetViews>
  <sheetFormatPr defaultRowHeight="13.2"/>
  <cols>
    <col min="1" max="2" width="4.44140625" style="5" customWidth="1"/>
    <col min="3" max="3" width="10.5546875" style="5" customWidth="1"/>
    <col min="4" max="4" width="3.5546875" style="5" customWidth="1"/>
    <col min="5" max="6" width="8.44140625" style="5" customWidth="1"/>
    <col min="7" max="7" width="7" style="5" customWidth="1"/>
    <col min="8" max="8" width="10.6640625" style="5" customWidth="1"/>
    <col min="9" max="9" width="4.109375" style="5" customWidth="1"/>
    <col min="10" max="10" width="8.44140625" style="5" customWidth="1"/>
    <col min="11" max="11" width="10.109375" style="5" customWidth="1"/>
    <col min="12" max="12" width="3.77734375" style="5" customWidth="1"/>
    <col min="13" max="13" width="0.5546875" style="1" hidden="1" customWidth="1"/>
    <col min="14" max="14" width="8.33203125" style="3" hidden="1" customWidth="1"/>
    <col min="15" max="15" width="9.44140625" style="3" hidden="1" customWidth="1"/>
    <col min="16" max="16" width="0.109375" style="3" hidden="1" customWidth="1"/>
    <col min="17" max="17" width="15.21875" style="3" hidden="1" customWidth="1"/>
    <col min="18" max="18" width="11.44140625" style="31" hidden="1" customWidth="1"/>
    <col min="19" max="19" width="36.77734375" customWidth="1"/>
  </cols>
  <sheetData>
    <row r="1" spans="1:24" ht="17.399999999999999" customHeight="1">
      <c r="A1" s="5" t="s">
        <v>26</v>
      </c>
    </row>
    <row r="2" spans="1:24" ht="17.399999999999999" customHeight="1"/>
    <row r="3" spans="1:24" ht="17.399999999999999" customHeight="1">
      <c r="A3" s="101" t="s">
        <v>25</v>
      </c>
      <c r="B3" s="101"/>
      <c r="C3" s="101"/>
      <c r="D3" s="101"/>
      <c r="E3" s="101"/>
      <c r="F3" s="101"/>
      <c r="G3" s="101"/>
      <c r="H3" s="101"/>
      <c r="I3" s="101"/>
      <c r="J3" s="101"/>
      <c r="K3" s="101"/>
      <c r="L3" s="101"/>
    </row>
    <row r="4" spans="1:24" ht="17.399999999999999" customHeight="1">
      <c r="A4" s="5" t="s">
        <v>28</v>
      </c>
      <c r="K4" s="105" t="s">
        <v>13</v>
      </c>
      <c r="L4" s="105"/>
    </row>
    <row r="5" spans="1:24" ht="32.4" customHeight="1">
      <c r="B5" s="106" t="s">
        <v>1</v>
      </c>
      <c r="C5" s="106"/>
      <c r="D5" s="106"/>
      <c r="E5" s="106" t="s">
        <v>2</v>
      </c>
      <c r="F5" s="106"/>
      <c r="G5" s="107" t="s">
        <v>27</v>
      </c>
      <c r="H5" s="107"/>
      <c r="I5" s="106"/>
      <c r="J5" s="107" t="s">
        <v>45</v>
      </c>
      <c r="K5" s="106"/>
      <c r="L5" s="106"/>
    </row>
    <row r="6" spans="1:24" ht="32.4" customHeight="1">
      <c r="B6" s="45" t="s">
        <v>56</v>
      </c>
      <c r="C6" s="46"/>
      <c r="D6" s="108"/>
      <c r="E6" s="112" t="s">
        <v>3</v>
      </c>
      <c r="F6" s="113"/>
      <c r="G6" s="114"/>
      <c r="H6" s="115"/>
      <c r="I6" s="7" t="s">
        <v>0</v>
      </c>
      <c r="J6" s="102"/>
      <c r="K6" s="103"/>
      <c r="L6" s="104"/>
      <c r="M6" s="1" t="b">
        <v>0</v>
      </c>
      <c r="N6" s="3" t="b">
        <f>AND(M6=TRUE,M7=FALSE,M8=FALSE,M9=FALSE)</f>
        <v>0</v>
      </c>
    </row>
    <row r="7" spans="1:24" ht="32.4" customHeight="1">
      <c r="B7" s="47"/>
      <c r="C7" s="48"/>
      <c r="D7" s="109"/>
      <c r="E7" s="69" t="s">
        <v>4</v>
      </c>
      <c r="F7" s="70"/>
      <c r="G7" s="71"/>
      <c r="H7" s="72"/>
      <c r="I7" s="8" t="s">
        <v>0</v>
      </c>
      <c r="J7" s="95"/>
      <c r="K7" s="96"/>
      <c r="L7" s="97"/>
      <c r="M7" s="1" t="b">
        <v>0</v>
      </c>
      <c r="N7" s="3" t="b">
        <f>AND(M6=FALSE,M7=TRUE,M8=FALSE,M9=FALSE)</f>
        <v>0</v>
      </c>
    </row>
    <row r="8" spans="1:24" ht="32.4" customHeight="1">
      <c r="B8" s="47"/>
      <c r="C8" s="48"/>
      <c r="D8" s="109"/>
      <c r="E8" s="70" t="s">
        <v>5</v>
      </c>
      <c r="F8" s="70"/>
      <c r="G8" s="71"/>
      <c r="H8" s="72"/>
      <c r="I8" s="8" t="s">
        <v>0</v>
      </c>
      <c r="J8" s="95"/>
      <c r="K8" s="96"/>
      <c r="L8" s="97"/>
      <c r="M8" s="2" t="b">
        <v>0</v>
      </c>
      <c r="N8" s="3" t="b">
        <f>AND(M6=FALSE,M7=TRUE,M8=FALSE=M9=TRUE)</f>
        <v>0</v>
      </c>
      <c r="O8" s="32"/>
    </row>
    <row r="9" spans="1:24" ht="32.4" customHeight="1">
      <c r="B9" s="47"/>
      <c r="C9" s="48"/>
      <c r="D9" s="109"/>
      <c r="E9" s="70" t="s">
        <v>6</v>
      </c>
      <c r="F9" s="70"/>
      <c r="G9" s="71"/>
      <c r="H9" s="72"/>
      <c r="I9" s="8" t="s">
        <v>0</v>
      </c>
      <c r="J9" s="95"/>
      <c r="K9" s="96"/>
      <c r="L9" s="97"/>
      <c r="M9" s="2" t="b">
        <v>0</v>
      </c>
      <c r="N9" s="4" t="b">
        <f>AND(M6=TRUE,M7=FALSE,M8=FALSE,M9=TRUE)</f>
        <v>0</v>
      </c>
      <c r="O9" s="32"/>
    </row>
    <row r="10" spans="1:24" ht="32.4" customHeight="1">
      <c r="B10" s="47"/>
      <c r="C10" s="48"/>
      <c r="D10" s="109"/>
      <c r="E10" s="98" t="s">
        <v>7</v>
      </c>
      <c r="F10" s="98"/>
      <c r="G10" s="99"/>
      <c r="H10" s="100"/>
      <c r="I10" s="9" t="s">
        <v>0</v>
      </c>
      <c r="J10" s="95"/>
      <c r="K10" s="96"/>
      <c r="L10" s="97"/>
      <c r="M10" s="2"/>
      <c r="N10" s="4" t="b">
        <f>AND(M6=FALSE,M7=FALSE,M8=TRUE,M9=TRUE)</f>
        <v>0</v>
      </c>
      <c r="O10" s="32"/>
      <c r="X10" s="31"/>
    </row>
    <row r="11" spans="1:24" ht="32.4" customHeight="1">
      <c r="B11" s="47"/>
      <c r="C11" s="48"/>
      <c r="D11" s="48"/>
      <c r="E11" s="92" t="s">
        <v>8</v>
      </c>
      <c r="F11" s="92"/>
      <c r="G11" s="93">
        <f>SUM(G6:H10)</f>
        <v>0</v>
      </c>
      <c r="H11" s="94"/>
      <c r="I11" s="10" t="s">
        <v>0</v>
      </c>
      <c r="J11" s="93">
        <f>IF(N6=TRUE,MIN(N11,ROUNDDOWN(G11/2,0)),IF(N7=TRUE,MIN(O11,ROUNDDOWN(G11/2,0)),IF(N8=TRUE,MIN(Q11,ROUNDDOWN(G11/2,0)),IF(N9=TRUE,MIN(Q11,ROUNDDOWN(G11/2,0)),IF(N10=TRUE,MIN(R11,ROUNDDOWN(G11/2,0)),)))))</f>
        <v>0</v>
      </c>
      <c r="K11" s="94"/>
      <c r="L11" s="10" t="s">
        <v>0</v>
      </c>
      <c r="M11" s="1" t="s">
        <v>14</v>
      </c>
      <c r="N11" s="3">
        <v>150000</v>
      </c>
      <c r="O11" s="3">
        <v>200000</v>
      </c>
      <c r="P11" s="3">
        <v>100000</v>
      </c>
      <c r="Q11" s="3">
        <v>50000</v>
      </c>
      <c r="R11" s="33">
        <v>25000</v>
      </c>
    </row>
    <row r="12" spans="1:24" ht="32.4" customHeight="1">
      <c r="B12" s="47"/>
      <c r="C12" s="48"/>
      <c r="D12" s="48"/>
      <c r="E12" s="84" t="s">
        <v>17</v>
      </c>
      <c r="F12" s="84"/>
      <c r="G12" s="85"/>
      <c r="H12" s="86"/>
      <c r="I12" s="11" t="s">
        <v>0</v>
      </c>
      <c r="J12" s="95"/>
      <c r="K12" s="96"/>
      <c r="L12" s="97"/>
      <c r="M12" s="1" t="b">
        <f>AND(M6=TRUE,M7=FALSE,M8=FALSE)</f>
        <v>0</v>
      </c>
    </row>
    <row r="13" spans="1:24" ht="32.4" customHeight="1">
      <c r="B13" s="47"/>
      <c r="C13" s="48"/>
      <c r="D13" s="48"/>
      <c r="E13" s="98" t="s">
        <v>18</v>
      </c>
      <c r="F13" s="98"/>
      <c r="G13" s="99"/>
      <c r="H13" s="100"/>
      <c r="I13" s="9" t="s">
        <v>0</v>
      </c>
      <c r="J13" s="95"/>
      <c r="K13" s="96"/>
      <c r="L13" s="97"/>
      <c r="M13" s="1" t="b">
        <f>AND(M6=FALSE,M7=TRUE,M8=FALSE)</f>
        <v>0</v>
      </c>
    </row>
    <row r="14" spans="1:24" ht="32.4" customHeight="1">
      <c r="B14" s="47"/>
      <c r="C14" s="48"/>
      <c r="D14" s="48"/>
      <c r="E14" s="92" t="s">
        <v>8</v>
      </c>
      <c r="F14" s="92"/>
      <c r="G14" s="93">
        <f>SUM(G12:H13)</f>
        <v>0</v>
      </c>
      <c r="H14" s="94"/>
      <c r="I14" s="10" t="s">
        <v>0</v>
      </c>
      <c r="J14" s="93">
        <f>IF(M12=TRUE,MIN(O14,ROUNDDOWN(G14/2,0)),IF(M13=TRUE,MIN(N14,ROUNDDOWN(G14/2,0)),))</f>
        <v>0</v>
      </c>
      <c r="K14" s="94"/>
      <c r="L14" s="10" t="s">
        <v>0</v>
      </c>
      <c r="M14" s="1" t="s">
        <v>15</v>
      </c>
      <c r="N14" s="3">
        <v>75000</v>
      </c>
      <c r="O14" s="3">
        <v>25000</v>
      </c>
    </row>
    <row r="15" spans="1:24" ht="32.4" customHeight="1">
      <c r="B15" s="47"/>
      <c r="C15" s="48"/>
      <c r="D15" s="109"/>
      <c r="E15" s="84" t="s">
        <v>20</v>
      </c>
      <c r="F15" s="84"/>
      <c r="G15" s="85"/>
      <c r="H15" s="86"/>
      <c r="I15" s="11" t="s">
        <v>0</v>
      </c>
      <c r="J15" s="95"/>
      <c r="K15" s="96"/>
      <c r="L15" s="97"/>
      <c r="M15" s="1" t="b">
        <f>AND(M6=TRUE,M7=FALSE,M8=FALSE)</f>
        <v>0</v>
      </c>
    </row>
    <row r="16" spans="1:24" ht="32.4" customHeight="1">
      <c r="B16" s="47"/>
      <c r="C16" s="48"/>
      <c r="D16" s="109"/>
      <c r="E16" s="98" t="s">
        <v>16</v>
      </c>
      <c r="F16" s="98"/>
      <c r="G16" s="99"/>
      <c r="H16" s="100"/>
      <c r="I16" s="9" t="s">
        <v>0</v>
      </c>
      <c r="J16" s="95"/>
      <c r="K16" s="96"/>
      <c r="L16" s="97"/>
      <c r="M16" s="1" t="b">
        <f>AND(M6=FALSE,M7=TRUE,M8=FALSE)</f>
        <v>0</v>
      </c>
    </row>
    <row r="17" spans="1:16" ht="32.4" customHeight="1" thickBot="1">
      <c r="B17" s="47"/>
      <c r="C17" s="48"/>
      <c r="D17" s="48"/>
      <c r="E17" s="89" t="s">
        <v>8</v>
      </c>
      <c r="F17" s="89"/>
      <c r="G17" s="90">
        <f>SUM(G15:H16)</f>
        <v>0</v>
      </c>
      <c r="H17" s="91"/>
      <c r="I17" s="12" t="s">
        <v>0</v>
      </c>
      <c r="J17" s="90">
        <f>IF(M15=TRUE,MIN(O17,ROUNDDOWN(G17/2,0)),IF(M16=TRUE,MIN(N17,ROUNDDOWN(G17/2,0)),))</f>
        <v>0</v>
      </c>
      <c r="K17" s="91"/>
      <c r="L17" s="12" t="s">
        <v>0</v>
      </c>
      <c r="M17" s="1" t="s">
        <v>15</v>
      </c>
      <c r="N17" s="3">
        <v>75000</v>
      </c>
      <c r="O17" s="34">
        <v>25000</v>
      </c>
    </row>
    <row r="18" spans="1:16" ht="32.4" customHeight="1" thickBot="1">
      <c r="B18" s="110"/>
      <c r="C18" s="111"/>
      <c r="D18" s="111"/>
      <c r="E18" s="79" t="s">
        <v>23</v>
      </c>
      <c r="F18" s="80"/>
      <c r="G18" s="81">
        <f>SUM(G11+G14+G17)</f>
        <v>0</v>
      </c>
      <c r="H18" s="82"/>
      <c r="I18" s="37" t="s">
        <v>0</v>
      </c>
      <c r="J18" s="81">
        <f>ROUNDDOWN(J11+J14+J17,-3)</f>
        <v>0</v>
      </c>
      <c r="K18" s="82"/>
      <c r="L18" s="13" t="s">
        <v>0</v>
      </c>
      <c r="O18" s="34"/>
    </row>
    <row r="19" spans="1:16" ht="32.4" customHeight="1">
      <c r="B19" s="57" t="s">
        <v>19</v>
      </c>
      <c r="C19" s="58"/>
      <c r="D19" s="58"/>
      <c r="E19" s="63" t="s">
        <v>54</v>
      </c>
      <c r="F19" s="64"/>
      <c r="G19" s="65"/>
      <c r="H19" s="66"/>
      <c r="I19" s="14" t="s">
        <v>0</v>
      </c>
      <c r="J19" s="67">
        <f>MIN(N19,ROUNDDOWN(G19/2,0))</f>
        <v>0</v>
      </c>
      <c r="K19" s="68"/>
      <c r="L19" s="14" t="s">
        <v>0</v>
      </c>
      <c r="M19" s="1" t="s">
        <v>15</v>
      </c>
      <c r="N19" s="3">
        <v>50000</v>
      </c>
    </row>
    <row r="20" spans="1:16" ht="32.4" customHeight="1">
      <c r="B20" s="59"/>
      <c r="C20" s="60"/>
      <c r="D20" s="60"/>
      <c r="E20" s="83" t="s">
        <v>9</v>
      </c>
      <c r="F20" s="84"/>
      <c r="G20" s="85"/>
      <c r="H20" s="86"/>
      <c r="I20" s="11" t="s">
        <v>0</v>
      </c>
      <c r="J20" s="87">
        <f>MIN(N20,ROUNDDOWN(G20/2,0))</f>
        <v>0</v>
      </c>
      <c r="K20" s="88"/>
      <c r="L20" s="11" t="s">
        <v>0</v>
      </c>
      <c r="M20" s="1" t="s">
        <v>15</v>
      </c>
      <c r="N20" s="3">
        <v>50000</v>
      </c>
    </row>
    <row r="21" spans="1:16" ht="32.4" customHeight="1">
      <c r="B21" s="59"/>
      <c r="C21" s="60"/>
      <c r="D21" s="60"/>
      <c r="E21" s="69" t="s">
        <v>10</v>
      </c>
      <c r="F21" s="70"/>
      <c r="G21" s="71"/>
      <c r="H21" s="72"/>
      <c r="I21" s="8" t="s">
        <v>0</v>
      </c>
      <c r="J21" s="73">
        <f>MIN(N21,ROUNDDOWN(G21/2,0))</f>
        <v>0</v>
      </c>
      <c r="K21" s="74"/>
      <c r="L21" s="15" t="s">
        <v>0</v>
      </c>
      <c r="M21" s="1" t="s">
        <v>15</v>
      </c>
      <c r="N21" s="3">
        <v>50000</v>
      </c>
    </row>
    <row r="22" spans="1:16" ht="32.4" customHeight="1" thickBot="1">
      <c r="B22" s="59"/>
      <c r="C22" s="60"/>
      <c r="D22" s="60"/>
      <c r="E22" s="75" t="s">
        <v>46</v>
      </c>
      <c r="F22" s="76"/>
      <c r="G22" s="50"/>
      <c r="H22" s="51"/>
      <c r="I22" s="28" t="s">
        <v>0</v>
      </c>
      <c r="J22" s="77">
        <f>MIN(N22,ROUNDDOWN(G22/2,0))</f>
        <v>0</v>
      </c>
      <c r="K22" s="78"/>
      <c r="L22" s="16" t="s">
        <v>0</v>
      </c>
      <c r="M22" s="1" t="s">
        <v>15</v>
      </c>
      <c r="N22" s="3">
        <v>50000</v>
      </c>
      <c r="O22" s="32"/>
      <c r="P22" s="34"/>
    </row>
    <row r="23" spans="1:16" ht="32.4" customHeight="1" thickBot="1">
      <c r="B23" s="61"/>
      <c r="C23" s="62"/>
      <c r="D23" s="62"/>
      <c r="E23" s="79" t="s">
        <v>21</v>
      </c>
      <c r="F23" s="80"/>
      <c r="G23" s="81">
        <f>SUM(G19:H22)</f>
        <v>0</v>
      </c>
      <c r="H23" s="82"/>
      <c r="I23" s="37" t="s">
        <v>0</v>
      </c>
      <c r="J23" s="81">
        <f>ROUNDDOWN(J19+J20+J21+J22,-3)</f>
        <v>0</v>
      </c>
      <c r="K23" s="82"/>
      <c r="L23" s="13" t="s">
        <v>0</v>
      </c>
      <c r="O23" s="34"/>
    </row>
    <row r="24" spans="1:16" ht="32.4" customHeight="1" thickBot="1">
      <c r="B24" s="45" t="s">
        <v>47</v>
      </c>
      <c r="C24" s="46"/>
      <c r="D24" s="46"/>
      <c r="E24" s="49" t="s">
        <v>12</v>
      </c>
      <c r="F24" s="49"/>
      <c r="G24" s="50"/>
      <c r="H24" s="51"/>
      <c r="I24" s="28" t="s">
        <v>0</v>
      </c>
      <c r="J24" s="52">
        <f>MIN(N25,ROUNDDOWN(G24/2,0))</f>
        <v>0</v>
      </c>
      <c r="K24" s="53"/>
      <c r="L24" s="28" t="s">
        <v>0</v>
      </c>
      <c r="O24" s="34"/>
    </row>
    <row r="25" spans="1:16" ht="32.4" customHeight="1" thickBot="1">
      <c r="B25" s="47"/>
      <c r="C25" s="48"/>
      <c r="D25" s="48"/>
      <c r="E25" s="54" t="s">
        <v>22</v>
      </c>
      <c r="F25" s="55"/>
      <c r="G25" s="56">
        <f>G24</f>
        <v>0</v>
      </c>
      <c r="H25" s="56"/>
      <c r="I25" s="29" t="s">
        <v>0</v>
      </c>
      <c r="J25" s="56">
        <f>ROUNDDOWN(J24,-3)</f>
        <v>0</v>
      </c>
      <c r="K25" s="56"/>
      <c r="L25" s="17" t="s">
        <v>0</v>
      </c>
      <c r="M25" s="2" t="s">
        <v>24</v>
      </c>
      <c r="N25" s="4">
        <v>200000</v>
      </c>
      <c r="O25" s="32"/>
    </row>
    <row r="26" spans="1:16" ht="32.4" customHeight="1" thickBot="1">
      <c r="B26" s="40" t="s">
        <v>11</v>
      </c>
      <c r="C26" s="41"/>
      <c r="D26" s="41"/>
      <c r="E26" s="41"/>
      <c r="F26" s="42"/>
      <c r="G26" s="43">
        <f>G18+G23+G25</f>
        <v>0</v>
      </c>
      <c r="H26" s="43"/>
      <c r="I26" s="37" t="s">
        <v>0</v>
      </c>
      <c r="J26" s="43">
        <f>J18+J23+J25</f>
        <v>0</v>
      </c>
      <c r="K26" s="43"/>
      <c r="L26" s="13" t="s">
        <v>0</v>
      </c>
    </row>
    <row r="27" spans="1:16">
      <c r="B27" s="44" t="s">
        <v>48</v>
      </c>
      <c r="C27" s="44"/>
      <c r="D27" s="44"/>
      <c r="E27" s="44"/>
      <c r="F27" s="44"/>
      <c r="G27" s="44"/>
      <c r="H27" s="44"/>
      <c r="I27" s="44"/>
      <c r="J27" s="44"/>
      <c r="K27" s="44"/>
      <c r="L27" s="44"/>
    </row>
    <row r="28" spans="1:16" ht="17.399999999999999" customHeight="1">
      <c r="A28" s="5" t="s">
        <v>37</v>
      </c>
      <c r="K28" s="116"/>
      <c r="L28" s="116"/>
    </row>
    <row r="29" spans="1:16" ht="22.8" customHeight="1">
      <c r="A29" s="18"/>
      <c r="B29" s="19"/>
      <c r="C29" s="20"/>
      <c r="D29" s="19"/>
      <c r="E29" s="19"/>
      <c r="F29" s="19"/>
      <c r="G29" s="19"/>
      <c r="H29" s="20"/>
      <c r="I29" s="19"/>
      <c r="J29" s="19"/>
      <c r="K29" s="19"/>
      <c r="L29" s="19"/>
    </row>
    <row r="30" spans="1:16" ht="22.8" customHeight="1">
      <c r="B30" s="21"/>
      <c r="C30" s="38" t="s">
        <v>35</v>
      </c>
      <c r="D30" s="38"/>
      <c r="E30" s="38"/>
      <c r="F30" s="38"/>
      <c r="G30" s="38"/>
      <c r="H30" s="38"/>
      <c r="I30" s="38"/>
      <c r="J30" s="38"/>
      <c r="K30" s="38"/>
      <c r="L30" s="39"/>
    </row>
    <row r="31" spans="1:16" ht="22.8" customHeight="1">
      <c r="B31" s="20" t="s">
        <v>34</v>
      </c>
      <c r="C31" s="19"/>
      <c r="D31" s="19"/>
      <c r="E31" s="22"/>
      <c r="F31" s="22"/>
      <c r="G31" s="22"/>
      <c r="H31" s="22"/>
      <c r="I31" s="22"/>
      <c r="J31" s="22"/>
      <c r="K31" s="22"/>
      <c r="L31" s="22"/>
    </row>
    <row r="32" spans="1:16" ht="22.8" customHeight="1">
      <c r="B32" s="23" t="s">
        <v>33</v>
      </c>
      <c r="C32" s="24"/>
      <c r="D32" s="24"/>
      <c r="E32" s="24"/>
      <c r="F32" s="24"/>
      <c r="G32" s="24"/>
      <c r="H32" s="24"/>
      <c r="I32" s="24"/>
      <c r="J32" s="24"/>
      <c r="K32" s="24"/>
      <c r="L32" s="24"/>
    </row>
    <row r="33" spans="2:12" ht="22.8" customHeight="1">
      <c r="B33" s="25" t="s">
        <v>36</v>
      </c>
      <c r="C33" s="26" t="s">
        <v>32</v>
      </c>
      <c r="D33" s="23"/>
      <c r="E33" s="23"/>
      <c r="F33" s="23"/>
      <c r="G33" s="23"/>
      <c r="H33" s="23"/>
      <c r="I33" s="23"/>
      <c r="J33" s="23"/>
      <c r="K33" s="23"/>
      <c r="L33" s="23"/>
    </row>
    <row r="34" spans="2:12" ht="22.8" customHeight="1">
      <c r="B34" s="25" t="s">
        <v>49</v>
      </c>
      <c r="C34" s="26" t="s">
        <v>53</v>
      </c>
      <c r="D34" s="24"/>
      <c r="E34" s="24"/>
      <c r="F34" s="24"/>
      <c r="G34" s="24"/>
      <c r="H34" s="24"/>
      <c r="I34" s="24"/>
      <c r="J34" s="24"/>
      <c r="K34" s="24"/>
      <c r="L34" s="24"/>
    </row>
    <row r="35" spans="2:12" ht="22.8" customHeight="1">
      <c r="B35" s="25" t="s">
        <v>50</v>
      </c>
      <c r="C35" s="26" t="s">
        <v>31</v>
      </c>
      <c r="D35" s="24"/>
      <c r="E35" s="24"/>
      <c r="F35" s="24"/>
      <c r="G35" s="24"/>
      <c r="H35" s="24"/>
      <c r="I35" s="24"/>
      <c r="J35" s="24"/>
      <c r="K35" s="24"/>
      <c r="L35" s="24"/>
    </row>
    <row r="36" spans="2:12" ht="22.8" customHeight="1">
      <c r="B36" s="25" t="s">
        <v>51</v>
      </c>
      <c r="C36" s="26" t="s">
        <v>30</v>
      </c>
      <c r="D36" s="23"/>
      <c r="E36" s="23"/>
      <c r="F36" s="23"/>
      <c r="G36" s="23"/>
      <c r="H36" s="23"/>
      <c r="I36" s="23"/>
      <c r="J36" s="23"/>
      <c r="K36" s="23"/>
      <c r="L36" s="23"/>
    </row>
    <row r="37" spans="2:12" ht="22.8" customHeight="1">
      <c r="B37" s="25" t="s">
        <v>52</v>
      </c>
      <c r="C37" s="26" t="s">
        <v>29</v>
      </c>
      <c r="D37" s="23"/>
      <c r="E37" s="23"/>
      <c r="F37" s="23"/>
      <c r="G37" s="23"/>
      <c r="H37" s="23"/>
      <c r="I37" s="23"/>
      <c r="J37" s="23"/>
      <c r="K37" s="23"/>
      <c r="L37" s="23"/>
    </row>
    <row r="38" spans="2:12" ht="22.8" customHeight="1"/>
    <row r="39" spans="2:12" ht="22.8" customHeight="1">
      <c r="B39" s="36"/>
      <c r="C39" s="27"/>
      <c r="D39" s="36"/>
      <c r="E39" s="36"/>
      <c r="F39" s="36"/>
      <c r="G39" s="36"/>
      <c r="H39" s="36"/>
      <c r="I39" s="36"/>
      <c r="J39" s="36"/>
      <c r="K39" s="36"/>
      <c r="L39" s="36"/>
    </row>
    <row r="40" spans="2:12" ht="22.8" customHeight="1">
      <c r="B40" s="21"/>
      <c r="C40" s="38" t="s">
        <v>35</v>
      </c>
      <c r="D40" s="38"/>
      <c r="E40" s="38"/>
      <c r="F40" s="38"/>
      <c r="G40" s="38"/>
      <c r="H40" s="38"/>
      <c r="I40" s="38"/>
      <c r="J40" s="38"/>
      <c r="K40" s="38"/>
      <c r="L40" s="39"/>
    </row>
    <row r="41" spans="2:12" ht="22.8" customHeight="1">
      <c r="B41" s="23" t="s">
        <v>33</v>
      </c>
      <c r="C41" s="24"/>
      <c r="D41" s="24"/>
      <c r="E41" s="24"/>
      <c r="F41" s="24"/>
      <c r="G41" s="24"/>
      <c r="H41" s="24"/>
      <c r="I41" s="24"/>
      <c r="J41" s="24"/>
      <c r="K41" s="24"/>
      <c r="L41" s="24"/>
    </row>
    <row r="42" spans="2:12" ht="22.8" customHeight="1">
      <c r="B42" s="25" t="s">
        <v>36</v>
      </c>
      <c r="C42" s="26" t="s">
        <v>55</v>
      </c>
      <c r="D42" s="23"/>
      <c r="E42" s="23"/>
      <c r="F42" s="23"/>
      <c r="G42" s="23"/>
      <c r="H42" s="23"/>
      <c r="I42" s="23"/>
      <c r="J42" s="23"/>
      <c r="K42" s="23"/>
      <c r="L42" s="23"/>
    </row>
    <row r="43" spans="2:12" ht="22.8" customHeight="1"/>
    <row r="44" spans="2:12" ht="22.8" customHeight="1">
      <c r="B44" s="36"/>
      <c r="C44" s="27"/>
      <c r="D44" s="36"/>
      <c r="E44" s="36"/>
      <c r="F44" s="36"/>
      <c r="G44" s="36"/>
      <c r="H44" s="36"/>
      <c r="I44" s="36"/>
      <c r="J44" s="36"/>
      <c r="K44" s="36"/>
      <c r="L44" s="36"/>
    </row>
    <row r="45" spans="2:12" ht="22.8" customHeight="1">
      <c r="B45" s="21"/>
      <c r="C45" s="38" t="s">
        <v>35</v>
      </c>
      <c r="D45" s="38"/>
      <c r="E45" s="38"/>
      <c r="F45" s="38"/>
      <c r="G45" s="38"/>
      <c r="H45" s="38"/>
      <c r="I45" s="38"/>
      <c r="J45" s="38"/>
      <c r="K45" s="38"/>
      <c r="L45" s="39"/>
    </row>
    <row r="46" spans="2:12" ht="22.8" customHeight="1">
      <c r="B46" s="23" t="s">
        <v>33</v>
      </c>
      <c r="C46" s="24"/>
      <c r="D46" s="24"/>
      <c r="E46" s="24"/>
      <c r="F46" s="24"/>
      <c r="G46" s="24"/>
      <c r="H46" s="24"/>
      <c r="I46" s="24"/>
      <c r="J46" s="24"/>
      <c r="K46" s="24"/>
      <c r="L46" s="24"/>
    </row>
    <row r="47" spans="2:12" ht="22.8" customHeight="1">
      <c r="B47" s="25" t="s">
        <v>36</v>
      </c>
      <c r="C47" s="26" t="s">
        <v>40</v>
      </c>
      <c r="D47" s="23"/>
      <c r="E47" s="23"/>
      <c r="F47" s="23"/>
      <c r="G47" s="23"/>
      <c r="H47" s="23"/>
      <c r="I47" s="23"/>
      <c r="J47" s="23"/>
      <c r="K47" s="23"/>
      <c r="L47" s="23"/>
    </row>
    <row r="48" spans="2:12" ht="22.8" customHeight="1">
      <c r="B48" s="18"/>
      <c r="C48" s="18"/>
      <c r="D48" s="18"/>
      <c r="E48" s="18"/>
      <c r="F48" s="18"/>
      <c r="G48" s="18"/>
      <c r="H48" s="18"/>
      <c r="I48" s="18"/>
      <c r="J48" s="18"/>
      <c r="K48" s="18"/>
      <c r="L48" s="18"/>
    </row>
    <row r="49" spans="2:13" ht="22.8" customHeight="1">
      <c r="B49" s="36"/>
      <c r="C49" s="27" t="s">
        <v>10</v>
      </c>
      <c r="D49" s="36"/>
      <c r="E49" s="36"/>
      <c r="F49" s="36"/>
      <c r="G49" s="36"/>
      <c r="H49" s="36"/>
      <c r="I49" s="36"/>
      <c r="J49" s="36"/>
      <c r="K49" s="36"/>
      <c r="L49" s="36"/>
      <c r="M49" s="1" t="b">
        <v>1</v>
      </c>
    </row>
    <row r="50" spans="2:13" ht="22.8" customHeight="1">
      <c r="B50" s="21"/>
      <c r="C50" s="38" t="s">
        <v>35</v>
      </c>
      <c r="D50" s="38"/>
      <c r="E50" s="38"/>
      <c r="F50" s="38"/>
      <c r="G50" s="38"/>
      <c r="H50" s="38"/>
      <c r="I50" s="38"/>
      <c r="J50" s="38"/>
      <c r="K50" s="38"/>
      <c r="L50" s="39"/>
      <c r="M50" s="1" t="b">
        <v>0</v>
      </c>
    </row>
    <row r="51" spans="2:13" ht="22.8" customHeight="1">
      <c r="B51" s="23" t="s">
        <v>33</v>
      </c>
      <c r="C51" s="24"/>
      <c r="D51" s="24"/>
      <c r="E51" s="24"/>
      <c r="F51" s="24"/>
      <c r="G51" s="24"/>
      <c r="H51" s="24"/>
      <c r="I51" s="24"/>
      <c r="J51" s="24"/>
      <c r="K51" s="24"/>
      <c r="L51" s="24"/>
      <c r="M51" s="1" t="b">
        <v>0</v>
      </c>
    </row>
    <row r="52" spans="2:13" ht="22.8" customHeight="1">
      <c r="B52" s="25" t="s">
        <v>36</v>
      </c>
      <c r="C52" s="26" t="s">
        <v>39</v>
      </c>
      <c r="D52" s="23"/>
      <c r="E52" s="23"/>
      <c r="F52" s="23"/>
      <c r="G52" s="23"/>
      <c r="H52" s="23"/>
      <c r="I52" s="23"/>
      <c r="J52" s="23"/>
      <c r="K52" s="23"/>
      <c r="L52" s="23"/>
    </row>
    <row r="53" spans="2:13" ht="22.8" customHeight="1">
      <c r="B53" s="18"/>
      <c r="C53" s="18"/>
      <c r="D53" s="18"/>
      <c r="E53" s="18"/>
      <c r="F53" s="18"/>
      <c r="G53" s="18"/>
      <c r="H53" s="18"/>
      <c r="I53" s="18"/>
      <c r="J53" s="18"/>
      <c r="K53" s="18"/>
      <c r="L53" s="18"/>
    </row>
    <row r="54" spans="2:13" ht="22.8" customHeight="1">
      <c r="B54" s="36"/>
      <c r="C54" s="27" t="s">
        <v>44</v>
      </c>
      <c r="D54" s="36"/>
      <c r="E54" s="36"/>
      <c r="F54" s="36"/>
      <c r="G54" s="36"/>
      <c r="H54" s="36"/>
      <c r="I54" s="36"/>
      <c r="J54" s="36"/>
      <c r="K54" s="36"/>
      <c r="L54" s="36"/>
    </row>
    <row r="55" spans="2:13" ht="22.8" customHeight="1">
      <c r="B55" s="21"/>
      <c r="C55" s="38" t="s">
        <v>35</v>
      </c>
      <c r="D55" s="38"/>
      <c r="E55" s="38"/>
      <c r="F55" s="38"/>
      <c r="G55" s="38"/>
      <c r="H55" s="38"/>
      <c r="I55" s="38"/>
      <c r="J55" s="38"/>
      <c r="K55" s="38"/>
      <c r="L55" s="39"/>
    </row>
    <row r="56" spans="2:13" ht="22.8" customHeight="1">
      <c r="B56" s="23" t="s">
        <v>33</v>
      </c>
      <c r="C56" s="24"/>
      <c r="D56" s="24"/>
      <c r="E56" s="24"/>
      <c r="F56" s="24"/>
      <c r="G56" s="24"/>
      <c r="H56" s="24"/>
      <c r="I56" s="24"/>
      <c r="J56" s="24"/>
      <c r="K56" s="24"/>
      <c r="L56" s="24"/>
    </row>
    <row r="57" spans="2:13" ht="22.8" customHeight="1">
      <c r="B57" s="25" t="s">
        <v>36</v>
      </c>
      <c r="C57" s="26" t="s">
        <v>43</v>
      </c>
      <c r="D57" s="23"/>
      <c r="E57" s="23"/>
      <c r="F57" s="23"/>
      <c r="G57" s="23"/>
      <c r="H57" s="23"/>
      <c r="I57" s="23"/>
      <c r="J57" s="23"/>
      <c r="K57" s="23"/>
      <c r="L57" s="23"/>
    </row>
    <row r="58" spans="2:13" ht="22.8" customHeight="1"/>
    <row r="59" spans="2:13" ht="22.8" customHeight="1">
      <c r="B59" s="36"/>
      <c r="C59" s="27" t="s">
        <v>42</v>
      </c>
      <c r="D59" s="36"/>
      <c r="E59" s="36"/>
      <c r="F59" s="36"/>
      <c r="G59" s="36"/>
      <c r="H59" s="36"/>
      <c r="I59" s="36"/>
      <c r="J59" s="36"/>
      <c r="K59" s="36"/>
      <c r="L59" s="36"/>
    </row>
    <row r="60" spans="2:13" ht="22.8" customHeight="1">
      <c r="B60" s="21"/>
      <c r="C60" s="38" t="s">
        <v>35</v>
      </c>
      <c r="D60" s="38"/>
      <c r="E60" s="38"/>
      <c r="F60" s="38"/>
      <c r="G60" s="38"/>
      <c r="H60" s="38"/>
      <c r="I60" s="38"/>
      <c r="J60" s="38"/>
      <c r="K60" s="38"/>
      <c r="L60" s="39"/>
    </row>
    <row r="61" spans="2:13" ht="22.8" customHeight="1">
      <c r="B61" s="23" t="s">
        <v>33</v>
      </c>
      <c r="C61" s="24"/>
      <c r="D61" s="24"/>
      <c r="E61" s="24"/>
      <c r="F61" s="24"/>
      <c r="G61" s="24"/>
      <c r="H61" s="24"/>
      <c r="I61" s="24"/>
      <c r="J61" s="24"/>
      <c r="K61" s="24"/>
      <c r="L61" s="24"/>
    </row>
    <row r="62" spans="2:13" ht="22.8" customHeight="1">
      <c r="B62" s="25" t="s">
        <v>36</v>
      </c>
      <c r="C62" s="26" t="s">
        <v>41</v>
      </c>
      <c r="D62" s="23"/>
      <c r="E62" s="23"/>
      <c r="F62" s="23"/>
      <c r="G62" s="23"/>
      <c r="H62" s="23"/>
      <c r="I62" s="23"/>
      <c r="J62" s="23"/>
      <c r="K62" s="23"/>
      <c r="L62" s="23"/>
    </row>
    <row r="63" spans="2:13" ht="22.8" customHeight="1">
      <c r="B63" s="18"/>
      <c r="C63" s="18"/>
      <c r="D63" s="18"/>
      <c r="E63" s="18"/>
      <c r="F63" s="18"/>
      <c r="G63" s="18"/>
      <c r="H63" s="18"/>
      <c r="I63" s="18"/>
      <c r="J63" s="18"/>
      <c r="K63" s="18"/>
      <c r="L63" s="18"/>
    </row>
    <row r="64" spans="2:13" ht="24.6" customHeight="1"/>
    <row r="65" ht="24.6" customHeight="1"/>
    <row r="66" ht="24.6" customHeight="1"/>
    <row r="67" ht="24.6" customHeight="1"/>
    <row r="68" ht="24.6" customHeight="1"/>
    <row r="69" ht="24.6" customHeight="1"/>
    <row r="70" ht="24.6" customHeight="1"/>
    <row r="71" ht="24.6" customHeight="1"/>
    <row r="72" ht="24.6" customHeight="1"/>
    <row r="73" ht="24.6" customHeight="1"/>
    <row r="74" ht="24.6" customHeight="1"/>
    <row r="75" ht="24.6" customHeight="1"/>
    <row r="76" ht="24.6" customHeight="1"/>
    <row r="77" ht="24.6" customHeight="1"/>
    <row r="78" ht="24.6" customHeight="1"/>
    <row r="79" ht="24.6" customHeight="1"/>
    <row r="80" ht="24.6" customHeight="1"/>
    <row r="81" ht="24.6" customHeight="1"/>
    <row r="82" ht="24.6" customHeight="1"/>
    <row r="83" ht="24.6" customHeight="1"/>
    <row r="84" ht="24.6" customHeight="1"/>
    <row r="85" ht="24.6" customHeight="1"/>
    <row r="86" ht="24.6" customHeight="1"/>
    <row r="87" ht="24.6" customHeight="1"/>
    <row r="88" ht="24.6" customHeight="1"/>
    <row r="89" ht="24.6" customHeight="1"/>
    <row r="90" ht="24.6" customHeight="1"/>
    <row r="91" ht="24.6" customHeight="1"/>
    <row r="92" ht="24.6" customHeight="1"/>
    <row r="93" ht="24.6" customHeight="1"/>
    <row r="94" ht="24.6" customHeight="1"/>
    <row r="95" ht="24.6" customHeight="1"/>
    <row r="96" ht="24.6" customHeight="1"/>
    <row r="97" ht="24.6" customHeight="1"/>
    <row r="98" ht="24.6" customHeight="1"/>
    <row r="99" ht="24.6" customHeight="1"/>
    <row r="100" ht="24.6" customHeight="1"/>
    <row r="101" ht="24.6" customHeight="1"/>
    <row r="102" ht="24.6" customHeight="1"/>
    <row r="103" ht="24.6" customHeight="1"/>
    <row r="104" ht="24.6" customHeight="1"/>
    <row r="105" ht="24.6" customHeight="1"/>
    <row r="106" ht="24.6" customHeight="1"/>
    <row r="107" ht="24.6" customHeight="1"/>
    <row r="108" ht="24.6" customHeight="1"/>
    <row r="109" ht="24.6" customHeight="1"/>
    <row r="110" ht="24.6" customHeight="1"/>
    <row r="111" ht="24.6" customHeight="1"/>
    <row r="112" ht="24.6" customHeight="1"/>
    <row r="113" ht="24.6" customHeight="1"/>
    <row r="114" ht="24.6" customHeight="1"/>
    <row r="115" ht="24.6" customHeight="1"/>
    <row r="116" ht="24.6" customHeight="1"/>
    <row r="117" ht="24.6" customHeight="1"/>
    <row r="118" ht="24.6" customHeight="1"/>
    <row r="119" ht="24.6" customHeight="1"/>
    <row r="120" ht="24.6" customHeight="1"/>
    <row r="121" ht="24.6" customHeight="1"/>
    <row r="122" ht="24.6" customHeight="1"/>
    <row r="123" ht="24.6" customHeight="1"/>
    <row r="124" ht="24.6" customHeight="1"/>
    <row r="125" ht="24.6" customHeight="1"/>
    <row r="126" ht="24.6" customHeight="1"/>
  </sheetData>
  <sheetProtection algorithmName="SHA-512" hashValue="bEV48Jlz836LR7ALhaHA3FTpwZaFKZ2z5h2vxikhVxi8K2UqQA3OVXX05jSyhbN6QtXvP2PLCRxB+vOvIOToEQ==" saltValue="uoVL92udhiAK90RS2/aqzg==" spinCount="100000" sheet="1" objects="1" scenarios="1"/>
  <mergeCells count="74">
    <mergeCell ref="C40:L40"/>
    <mergeCell ref="C45:L45"/>
    <mergeCell ref="C50:L50"/>
    <mergeCell ref="C55:L55"/>
    <mergeCell ref="C60:L60"/>
    <mergeCell ref="C30:L30"/>
    <mergeCell ref="B24:D25"/>
    <mergeCell ref="E24:F24"/>
    <mergeCell ref="G24:H24"/>
    <mergeCell ref="J24:K24"/>
    <mergeCell ref="E25:F25"/>
    <mergeCell ref="G25:H25"/>
    <mergeCell ref="J25:K25"/>
    <mergeCell ref="B26:F26"/>
    <mergeCell ref="G26:H26"/>
    <mergeCell ref="J26:K26"/>
    <mergeCell ref="B27:L27"/>
    <mergeCell ref="K28:L28"/>
    <mergeCell ref="B19:D23"/>
    <mergeCell ref="E19:F19"/>
    <mergeCell ref="G19:H19"/>
    <mergeCell ref="J19:K19"/>
    <mergeCell ref="E20:F20"/>
    <mergeCell ref="G20:H20"/>
    <mergeCell ref="J20:K20"/>
    <mergeCell ref="E21:F21"/>
    <mergeCell ref="G21:H21"/>
    <mergeCell ref="J21:K21"/>
    <mergeCell ref="E22:F22"/>
    <mergeCell ref="G22:H22"/>
    <mergeCell ref="J22:K22"/>
    <mergeCell ref="E23:F23"/>
    <mergeCell ref="G23:H23"/>
    <mergeCell ref="J23:K23"/>
    <mergeCell ref="E17:F17"/>
    <mergeCell ref="G17:H17"/>
    <mergeCell ref="J17:K17"/>
    <mergeCell ref="E18:F18"/>
    <mergeCell ref="G18:H18"/>
    <mergeCell ref="J18:K18"/>
    <mergeCell ref="E15:F15"/>
    <mergeCell ref="G15:H15"/>
    <mergeCell ref="J15:L16"/>
    <mergeCell ref="E16:F16"/>
    <mergeCell ref="G16:H16"/>
    <mergeCell ref="G10:H10"/>
    <mergeCell ref="E11:F11"/>
    <mergeCell ref="G11:H11"/>
    <mergeCell ref="J11:K11"/>
    <mergeCell ref="E14:F14"/>
    <mergeCell ref="G14:H14"/>
    <mergeCell ref="J14:K14"/>
    <mergeCell ref="B6:D18"/>
    <mergeCell ref="E6:F6"/>
    <mergeCell ref="G6:H6"/>
    <mergeCell ref="J6:L10"/>
    <mergeCell ref="E7:F7"/>
    <mergeCell ref="G7:H7"/>
    <mergeCell ref="E8:F8"/>
    <mergeCell ref="G8:H8"/>
    <mergeCell ref="E9:F9"/>
    <mergeCell ref="G9:H9"/>
    <mergeCell ref="E12:F12"/>
    <mergeCell ref="G12:H12"/>
    <mergeCell ref="J12:L13"/>
    <mergeCell ref="E13:F13"/>
    <mergeCell ref="G13:H13"/>
    <mergeCell ref="E10:F10"/>
    <mergeCell ref="A3:L3"/>
    <mergeCell ref="K4:L4"/>
    <mergeCell ref="B5:D5"/>
    <mergeCell ref="E5:F5"/>
    <mergeCell ref="G5:I5"/>
    <mergeCell ref="J5:L5"/>
  </mergeCells>
  <phoneticPr fontId="1"/>
  <pageMargins left="0.7" right="0.7" top="0.75" bottom="0.75" header="0.3" footer="0.3"/>
  <pageSetup paperSize="9" scale="64" orientation="portrait" r:id="rId1"/>
  <rowBreaks count="1" manualBreakCount="1">
    <brk id="27"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121920</xdr:colOff>
                    <xdr:row>28</xdr:row>
                    <xdr:rowOff>22860</xdr:rowOff>
                  </from>
                  <to>
                    <xdr:col>4</xdr:col>
                    <xdr:colOff>365760</xdr:colOff>
                    <xdr:row>28</xdr:row>
                    <xdr:rowOff>281940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480060</xdr:colOff>
                    <xdr:row>28</xdr:row>
                    <xdr:rowOff>30480</xdr:rowOff>
                  </from>
                  <to>
                    <xdr:col>10</xdr:col>
                    <xdr:colOff>198120</xdr:colOff>
                    <xdr:row>29</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396240</xdr:colOff>
                    <xdr:row>28</xdr:row>
                    <xdr:rowOff>22860</xdr:rowOff>
                  </from>
                  <to>
                    <xdr:col>18</xdr:col>
                    <xdr:colOff>137160</xdr:colOff>
                    <xdr:row>28</xdr:row>
                    <xdr:rowOff>281940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99060</xdr:colOff>
                    <xdr:row>38</xdr:row>
                    <xdr:rowOff>22860</xdr:rowOff>
                  </from>
                  <to>
                    <xdr:col>5</xdr:col>
                    <xdr:colOff>114300</xdr:colOff>
                    <xdr:row>39</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106680</xdr:colOff>
                    <xdr:row>39</xdr:row>
                    <xdr:rowOff>7620</xdr:rowOff>
                  </from>
                  <to>
                    <xdr:col>2</xdr:col>
                    <xdr:colOff>99060</xdr:colOff>
                    <xdr:row>40</xdr:row>
                    <xdr:rowOff>7620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114300</xdr:colOff>
                    <xdr:row>48</xdr:row>
                    <xdr:rowOff>22860</xdr:rowOff>
                  </from>
                  <to>
                    <xdr:col>2</xdr:col>
                    <xdr:colOff>190500</xdr:colOff>
                    <xdr:row>49</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114300</xdr:colOff>
                    <xdr:row>49</xdr:row>
                    <xdr:rowOff>7620</xdr:rowOff>
                  </from>
                  <to>
                    <xdr:col>2</xdr:col>
                    <xdr:colOff>106680</xdr:colOff>
                    <xdr:row>50</xdr:row>
                    <xdr:rowOff>7620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114300</xdr:colOff>
                    <xdr:row>53</xdr:row>
                    <xdr:rowOff>22860</xdr:rowOff>
                  </from>
                  <to>
                    <xdr:col>2</xdr:col>
                    <xdr:colOff>190500</xdr:colOff>
                    <xdr:row>54</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121920</xdr:colOff>
                    <xdr:row>54</xdr:row>
                    <xdr:rowOff>7620</xdr:rowOff>
                  </from>
                  <to>
                    <xdr:col>2</xdr:col>
                    <xdr:colOff>114300</xdr:colOff>
                    <xdr:row>55</xdr:row>
                    <xdr:rowOff>7620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129540</xdr:colOff>
                    <xdr:row>29</xdr:row>
                    <xdr:rowOff>7620</xdr:rowOff>
                  </from>
                  <to>
                    <xdr:col>2</xdr:col>
                    <xdr:colOff>121920</xdr:colOff>
                    <xdr:row>30</xdr:row>
                    <xdr:rowOff>7620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129540</xdr:colOff>
                    <xdr:row>58</xdr:row>
                    <xdr:rowOff>22860</xdr:rowOff>
                  </from>
                  <to>
                    <xdr:col>2</xdr:col>
                    <xdr:colOff>205740</xdr:colOff>
                    <xdr:row>59</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129540</xdr:colOff>
                    <xdr:row>59</xdr:row>
                    <xdr:rowOff>7620</xdr:rowOff>
                  </from>
                  <to>
                    <xdr:col>2</xdr:col>
                    <xdr:colOff>121920</xdr:colOff>
                    <xdr:row>60</xdr:row>
                    <xdr:rowOff>7620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30480</xdr:colOff>
                    <xdr:row>8</xdr:row>
                    <xdr:rowOff>22860</xdr:rowOff>
                  </from>
                  <to>
                    <xdr:col>3</xdr:col>
                    <xdr:colOff>213360</xdr:colOff>
                    <xdr:row>8</xdr:row>
                    <xdr:rowOff>335280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30480</xdr:colOff>
                    <xdr:row>8</xdr:row>
                    <xdr:rowOff>320040</xdr:rowOff>
                  </from>
                  <to>
                    <xdr:col>3</xdr:col>
                    <xdr:colOff>76200</xdr:colOff>
                    <xdr:row>9</xdr:row>
                    <xdr:rowOff>213360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38100</xdr:colOff>
                    <xdr:row>9</xdr:row>
                    <xdr:rowOff>243840</xdr:rowOff>
                  </from>
                  <to>
                    <xdr:col>3</xdr:col>
                    <xdr:colOff>114300</xdr:colOff>
                    <xdr:row>10</xdr:row>
                    <xdr:rowOff>76200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144780</xdr:colOff>
                    <xdr:row>10</xdr:row>
                    <xdr:rowOff>205740</xdr:rowOff>
                  </from>
                  <to>
                    <xdr:col>2</xdr:col>
                    <xdr:colOff>655320</xdr:colOff>
                    <xdr:row>11</xdr:row>
                    <xdr:rowOff>312420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472440</xdr:colOff>
                    <xdr:row>28</xdr:row>
                    <xdr:rowOff>15240</xdr:rowOff>
                  </from>
                  <to>
                    <xdr:col>7</xdr:col>
                    <xdr:colOff>350520</xdr:colOff>
                    <xdr:row>28</xdr:row>
                    <xdr:rowOff>274320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xdr:col>
                    <xdr:colOff>99060</xdr:colOff>
                    <xdr:row>43</xdr:row>
                    <xdr:rowOff>22860</xdr:rowOff>
                  </from>
                  <to>
                    <xdr:col>5</xdr:col>
                    <xdr:colOff>114300</xdr:colOff>
                    <xdr:row>44</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xdr:col>
                    <xdr:colOff>106680</xdr:colOff>
                    <xdr:row>44</xdr:row>
                    <xdr:rowOff>7620</xdr:rowOff>
                  </from>
                  <to>
                    <xdr:col>2</xdr:col>
                    <xdr:colOff>99060</xdr:colOff>
                    <xdr:row>45</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注意事項</vt:lpstr>
      <vt:lpstr>Sheet1!Print_Area</vt:lpstr>
      <vt:lpstr>注意事項!Print_Area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2025-06-03T07:47:32Z</dcterms:modified>
</cp:coreProperties>
</file>