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bookViews>
    <workbookView xWindow="-120" yWindow="-120" windowWidth="29040" windowHeight="15720" firstSheet="1" activeTab="1"/>
  </bookViews>
  <sheets>
    <sheet name="付表３－２" sheetId="27" state="hidden" r:id="rId1"/>
    <sheet name="勤務形態一覧表（児童発達支援・放課後デイサービス）" sheetId="109" r:id="rId2"/>
    <sheet name="勤務形態一覧表（主として重症心身障害児）" sheetId="110" r:id="rId3"/>
    <sheet name="勤務形態一覧表（児童発達支援センター）" sheetId="111" r:id="rId4"/>
    <sheet name="勤務形態一覧表（居宅訪問型児童発達支援）" sheetId="112" r:id="rId5"/>
    <sheet name="勤務形態一覧表（保育所等訪問支援）" sheetId="113" r:id="rId6"/>
    <sheet name="選択肢" sheetId="90" r:id="rId7"/>
  </sheets>
  <definedNames>
    <definedName name="___kk06">#REF!</definedName>
    <definedName name="___kk29">#REF!</definedName>
    <definedName name="__kk06">#REF!</definedName>
    <definedName name="__kk29">#REF!</definedName>
    <definedName name="_xlnm._FilterDatabase" localSheetId="1" hidden="1">'勤務形態一覧表（児童発達支援・放課後デイサービス）'!$AK$6:$AK$7</definedName>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4">'勤務形態一覧表（居宅訪問型児童発達支援）'!$A$1:$AN$71</definedName>
    <definedName name="_xlnm.Print_Area" localSheetId="1">'勤務形態一覧表（児童発達支援・放課後デイサービス）'!$A$1:$AN$73</definedName>
    <definedName name="_xlnm.Print_Area" localSheetId="3">'勤務形態一覧表（児童発達支援センター）'!$A$1:$AN$73</definedName>
    <definedName name="_xlnm.Print_Area" localSheetId="2">'勤務形態一覧表（主として重症心身障害児）'!$A$1:$AN$73</definedName>
    <definedName name="_xlnm.Print_Area" localSheetId="5">'勤務形態一覧表（保育所等訪問支援）'!$A$1:$AN$71</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医療型障害児入所施設">選択肢!$B$31:$J$31</definedName>
    <definedName name="一般相談支援事業">選択肢!$B$21:$J$21</definedName>
    <definedName name="機能訓練">選択肢!$B$16:$J$16</definedName>
    <definedName name="居宅介護">選択肢!$B$2:$D$2</definedName>
    <definedName name="居宅介護・重度訪問介護・同行援護・行動援護">選択肢!$B$2:$J$2</definedName>
    <definedName name="居宅訪問型児童発達支援">選択肢!$B$29:$K$29</definedName>
    <definedName name="共同生活援助">選択肢!$B$12:$J$12</definedName>
    <definedName name="共同生活援助・介護サービス包括型">選択肢!$B$12:$J$12</definedName>
    <definedName name="共同生活援助・外部サービス利用型">選択肢!$B$13:$J$13</definedName>
    <definedName name="共同生活援助・日中サービス支援型">選択肢!$B$14:$J$14</definedName>
    <definedName name="行動援護">選択肢!$B$5:$D$5</definedName>
    <definedName name="児童発達支援・児童発達支援センターであるもの">選択肢!$B$27:$L$27</definedName>
    <definedName name="児童発達支援・主として重症心身障害児を対象とする場合">選択肢!$B$26:$K$26</definedName>
    <definedName name="児童発達支援・放課後等デイサービス">選択肢!$B$25:$K$25</definedName>
    <definedName name="自立生活援助">選択肢!$B$23:$J$23</definedName>
    <definedName name="就労移行支援">選択肢!$B$18:$J$18</definedName>
    <definedName name="就労継続支援Ａ型">選択肢!$B$20:$J$20</definedName>
    <definedName name="就労継続支援Ａ型・B型">選択肢!$B$20:$J$20</definedName>
    <definedName name="就労継続支援Ｂ型">選択肢!#REF!</definedName>
    <definedName name="就労定着支援">選択肢!$B$22:$J$22</definedName>
    <definedName name="重度障害者等包括支援">選択肢!$B$11:$J$11</definedName>
    <definedName name="重度訪問介護">選択肢!$B$3:$D$3</definedName>
    <definedName name="障害者支援施設">選択肢!$B$15:$L$15</definedName>
    <definedName name="食事">#REF!</definedName>
    <definedName name="生活介護">選択肢!$B$7:$J$7</definedName>
    <definedName name="生活訓練">選択肢!$B$17:$J$17</definedName>
    <definedName name="短期入所・空床利用型">選択肢!$B$9:$J$9</definedName>
    <definedName name="短期入所・単独型">選択肢!$B$10:$J$10</definedName>
    <definedName name="短期入所・併設型">選択肢!$B$8:$J$8</definedName>
    <definedName name="町っ油">#REF!</definedName>
    <definedName name="同行援護">選択肢!$B$4:$D$4</definedName>
    <definedName name="特定相談支援・障害児相談支援">選択肢!$B$24:$J$24</definedName>
    <definedName name="認定指定就労移行支援">選択肢!$B$19:$E$19</definedName>
    <definedName name="福祉型障害児入所施設">選択肢!$B$30:$L$30</definedName>
    <definedName name="保育所等訪問支援">選択肢!$B$28:$K$28</definedName>
    <definedName name="利用日数記入例">#REF!</definedName>
    <definedName name="療養介護">選択肢!$B$6:$J$6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3" i="110" l="1"/>
  <c r="C43" i="109" l="1"/>
  <c r="Q33" i="109" l="1"/>
  <c r="F33" i="109" l="1"/>
  <c r="AK21" i="109"/>
  <c r="AL42" i="113" l="1"/>
  <c r="AG42" i="113"/>
  <c r="AA42" i="113"/>
  <c r="U42" i="113"/>
  <c r="O42" i="113"/>
  <c r="I42" i="113"/>
  <c r="E42" i="113"/>
  <c r="C42" i="113"/>
  <c r="AL42" i="112"/>
  <c r="AG42" i="112"/>
  <c r="AA42" i="112"/>
  <c r="U42" i="112"/>
  <c r="O42" i="112"/>
  <c r="I42" i="112"/>
  <c r="E42" i="112"/>
  <c r="C42" i="112"/>
  <c r="AL43" i="111"/>
  <c r="AG43" i="111"/>
  <c r="AA43" i="111"/>
  <c r="U43" i="111"/>
  <c r="O43" i="111"/>
  <c r="I43" i="111"/>
  <c r="E43" i="111"/>
  <c r="C43" i="111"/>
  <c r="AL43" i="110"/>
  <c r="AG43" i="110"/>
  <c r="AA43" i="110"/>
  <c r="U43" i="110"/>
  <c r="O43" i="110"/>
  <c r="E43" i="110"/>
  <c r="C43" i="110"/>
  <c r="AL43" i="109"/>
  <c r="AG43" i="109"/>
  <c r="AA43" i="109"/>
  <c r="U43" i="109"/>
  <c r="O43" i="109"/>
  <c r="I43" i="109"/>
  <c r="E43" i="109"/>
  <c r="AL38" i="113"/>
  <c r="AM41" i="113" s="1"/>
  <c r="AG38" i="113"/>
  <c r="AJ41" i="113" s="1"/>
  <c r="AA38" i="113"/>
  <c r="AA41" i="113" s="1"/>
  <c r="U38" i="113"/>
  <c r="U40" i="113" s="1"/>
  <c r="O38" i="113"/>
  <c r="R40" i="113" s="1"/>
  <c r="I38" i="113"/>
  <c r="I41" i="113" s="1"/>
  <c r="E38" i="113"/>
  <c r="E41" i="113" s="1"/>
  <c r="C38" i="113"/>
  <c r="C41" i="113" s="1"/>
  <c r="AJ32" i="113"/>
  <c r="AI32" i="113"/>
  <c r="AH32" i="113"/>
  <c r="AG32" i="113"/>
  <c r="AF32" i="113"/>
  <c r="AE32" i="113"/>
  <c r="AD32" i="113"/>
  <c r="AC32" i="113"/>
  <c r="AB32" i="113"/>
  <c r="AA32" i="113"/>
  <c r="Z32" i="113"/>
  <c r="Y32" i="113"/>
  <c r="X32" i="113"/>
  <c r="W32" i="113"/>
  <c r="V32" i="113"/>
  <c r="U32" i="113"/>
  <c r="T32" i="113"/>
  <c r="S32" i="113"/>
  <c r="R32" i="113"/>
  <c r="Q32" i="113"/>
  <c r="P32" i="113"/>
  <c r="O32" i="113"/>
  <c r="N32" i="113"/>
  <c r="M32" i="113"/>
  <c r="L32" i="113"/>
  <c r="K32" i="113"/>
  <c r="J32" i="113"/>
  <c r="I32" i="113"/>
  <c r="H32" i="113"/>
  <c r="G32" i="113"/>
  <c r="F32" i="113"/>
  <c r="AK31" i="113"/>
  <c r="AK30" i="113"/>
  <c r="AK29" i="113"/>
  <c r="AL29" i="113" s="1"/>
  <c r="AK28" i="113"/>
  <c r="AK27" i="113"/>
  <c r="AK26" i="113"/>
  <c r="AK25" i="113"/>
  <c r="AK24" i="113"/>
  <c r="AK23" i="113"/>
  <c r="AK22" i="113"/>
  <c r="AK21" i="113"/>
  <c r="AK20" i="113"/>
  <c r="AK19" i="113"/>
  <c r="AK18" i="113"/>
  <c r="AK17" i="113"/>
  <c r="AK16" i="113"/>
  <c r="AK15" i="113"/>
  <c r="AK14" i="113"/>
  <c r="AK13" i="113"/>
  <c r="AK12" i="113"/>
  <c r="AG11" i="113"/>
  <c r="AF11" i="113"/>
  <c r="AE11" i="113"/>
  <c r="AD11" i="113"/>
  <c r="AC11" i="113"/>
  <c r="AB11" i="113"/>
  <c r="AA11" i="113"/>
  <c r="Z11" i="113"/>
  <c r="Y11" i="113"/>
  <c r="X11" i="113"/>
  <c r="W11" i="113"/>
  <c r="V11" i="113"/>
  <c r="U11" i="113"/>
  <c r="T11" i="113"/>
  <c r="S11" i="113"/>
  <c r="R11" i="113"/>
  <c r="Q11" i="113"/>
  <c r="P11" i="113"/>
  <c r="O11" i="113"/>
  <c r="N11" i="113"/>
  <c r="M11" i="113"/>
  <c r="L11" i="113"/>
  <c r="K11" i="113"/>
  <c r="J11" i="113"/>
  <c r="I11" i="113"/>
  <c r="H11" i="113"/>
  <c r="G11" i="113"/>
  <c r="F11" i="113"/>
  <c r="AJ11" i="113" s="1"/>
  <c r="AG10" i="113"/>
  <c r="AF10" i="113"/>
  <c r="AE10" i="113"/>
  <c r="AD10" i="113"/>
  <c r="AC10" i="113"/>
  <c r="AB10" i="113"/>
  <c r="AA10" i="113"/>
  <c r="Z10" i="113"/>
  <c r="Y10" i="113"/>
  <c r="X10" i="113"/>
  <c r="W10" i="113"/>
  <c r="V10" i="113"/>
  <c r="U10" i="113"/>
  <c r="T10" i="113"/>
  <c r="S10" i="113"/>
  <c r="R10" i="113"/>
  <c r="Q10" i="113"/>
  <c r="P10" i="113"/>
  <c r="O10" i="113"/>
  <c r="N10" i="113"/>
  <c r="M10" i="113"/>
  <c r="L10" i="113"/>
  <c r="K10" i="113"/>
  <c r="J10" i="113"/>
  <c r="I10" i="113"/>
  <c r="H10" i="113"/>
  <c r="G10" i="113"/>
  <c r="F10" i="113"/>
  <c r="AL38" i="112"/>
  <c r="AM40" i="112" s="1"/>
  <c r="AG38" i="112"/>
  <c r="AG41" i="112" s="1"/>
  <c r="AA38" i="112"/>
  <c r="AD41" i="112" s="1"/>
  <c r="U38" i="112"/>
  <c r="X41" i="112" s="1"/>
  <c r="O38" i="112"/>
  <c r="R40" i="112" s="1"/>
  <c r="I38" i="112"/>
  <c r="I41" i="112" s="1"/>
  <c r="E38" i="112"/>
  <c r="F40" i="112" s="1"/>
  <c r="C38" i="112"/>
  <c r="AJ32" i="112"/>
  <c r="AI32" i="112"/>
  <c r="AH32" i="112"/>
  <c r="AG32" i="112"/>
  <c r="AF32" i="112"/>
  <c r="AE32" i="112"/>
  <c r="AD32" i="112"/>
  <c r="AC32" i="112"/>
  <c r="AB32" i="112"/>
  <c r="AA32" i="112"/>
  <c r="Z32" i="112"/>
  <c r="Y32" i="112"/>
  <c r="X32" i="112"/>
  <c r="W32" i="112"/>
  <c r="V32" i="112"/>
  <c r="U32" i="112"/>
  <c r="T32" i="112"/>
  <c r="S32" i="112"/>
  <c r="R32" i="112"/>
  <c r="Q32" i="112"/>
  <c r="P32" i="112"/>
  <c r="O32" i="112"/>
  <c r="N32" i="112"/>
  <c r="M32" i="112"/>
  <c r="L32" i="112"/>
  <c r="K32" i="112"/>
  <c r="J32" i="112"/>
  <c r="I32" i="112"/>
  <c r="H32" i="112"/>
  <c r="G32" i="112"/>
  <c r="F32" i="112"/>
  <c r="AK31" i="112"/>
  <c r="AK30" i="112"/>
  <c r="AK29" i="112"/>
  <c r="AK28" i="112"/>
  <c r="AK27" i="112"/>
  <c r="AK26" i="112"/>
  <c r="AK25" i="112"/>
  <c r="AK24" i="112"/>
  <c r="AK23" i="112"/>
  <c r="AK22" i="112"/>
  <c r="AK21" i="112"/>
  <c r="AK20" i="112"/>
  <c r="AK19" i="112"/>
  <c r="AK18" i="112"/>
  <c r="AK17" i="112"/>
  <c r="AK16" i="112"/>
  <c r="AK15" i="112"/>
  <c r="AK14" i="112"/>
  <c r="AK13" i="112"/>
  <c r="AK12" i="112"/>
  <c r="AG11" i="112"/>
  <c r="AF11" i="112"/>
  <c r="AE11" i="112"/>
  <c r="AD11" i="112"/>
  <c r="AC11" i="112"/>
  <c r="AB11" i="112"/>
  <c r="AA11" i="112"/>
  <c r="Z11" i="112"/>
  <c r="Y11" i="112"/>
  <c r="X11" i="112"/>
  <c r="W11" i="112"/>
  <c r="V11" i="112"/>
  <c r="U11" i="112"/>
  <c r="T11" i="112"/>
  <c r="S11" i="112"/>
  <c r="R11" i="112"/>
  <c r="Q11" i="112"/>
  <c r="P11" i="112"/>
  <c r="O11" i="112"/>
  <c r="N11" i="112"/>
  <c r="M11" i="112"/>
  <c r="L11" i="112"/>
  <c r="K11" i="112"/>
  <c r="J11" i="112"/>
  <c r="I11" i="112"/>
  <c r="H11" i="112"/>
  <c r="G11" i="112"/>
  <c r="F11" i="112"/>
  <c r="AH11" i="112" s="1"/>
  <c r="AG10" i="112"/>
  <c r="AF10" i="112"/>
  <c r="AE10" i="112"/>
  <c r="AD10" i="112"/>
  <c r="AC10" i="112"/>
  <c r="AB10" i="112"/>
  <c r="AA10" i="112"/>
  <c r="Z10" i="112"/>
  <c r="Y10" i="112"/>
  <c r="X10" i="112"/>
  <c r="W10" i="112"/>
  <c r="V10" i="112"/>
  <c r="U10" i="112"/>
  <c r="T10" i="112"/>
  <c r="S10" i="112"/>
  <c r="R10" i="112"/>
  <c r="Q10" i="112"/>
  <c r="P10" i="112"/>
  <c r="O10" i="112"/>
  <c r="N10" i="112"/>
  <c r="M10" i="112"/>
  <c r="L10" i="112"/>
  <c r="K10" i="112"/>
  <c r="J10" i="112"/>
  <c r="I10" i="112"/>
  <c r="H10" i="112"/>
  <c r="G10" i="112"/>
  <c r="F10" i="112"/>
  <c r="AH10" i="112" s="1"/>
  <c r="AL39" i="111"/>
  <c r="AM41" i="111" s="1"/>
  <c r="AG39" i="111"/>
  <c r="AG42" i="111" s="1"/>
  <c r="AA39" i="111"/>
  <c r="AA41" i="111" s="1"/>
  <c r="U39" i="111"/>
  <c r="X42" i="111" s="1"/>
  <c r="O39" i="111"/>
  <c r="O42" i="111" s="1"/>
  <c r="I39" i="111"/>
  <c r="L42" i="111" s="1"/>
  <c r="E39" i="111"/>
  <c r="F42" i="111" s="1"/>
  <c r="C39" i="111"/>
  <c r="D41" i="111" s="1"/>
  <c r="AJ33" i="111"/>
  <c r="AI33" i="111"/>
  <c r="AH33" i="111"/>
  <c r="AG33" i="111"/>
  <c r="AF33" i="111"/>
  <c r="AE33" i="111"/>
  <c r="AD33" i="111"/>
  <c r="AC33" i="111"/>
  <c r="AB33" i="111"/>
  <c r="AA33" i="111"/>
  <c r="Z33" i="111"/>
  <c r="Y33" i="111"/>
  <c r="X33" i="111"/>
  <c r="W33" i="111"/>
  <c r="V33" i="111"/>
  <c r="U33" i="111"/>
  <c r="T33" i="111"/>
  <c r="S33" i="111"/>
  <c r="R33" i="111"/>
  <c r="Q33" i="111"/>
  <c r="P33" i="111"/>
  <c r="O33" i="111"/>
  <c r="N33" i="111"/>
  <c r="M33" i="111"/>
  <c r="L33" i="111"/>
  <c r="K33" i="111"/>
  <c r="J33" i="111"/>
  <c r="I33" i="111"/>
  <c r="H33" i="111"/>
  <c r="G33" i="111"/>
  <c r="F33" i="111"/>
  <c r="AK32" i="111"/>
  <c r="AK31" i="111"/>
  <c r="AK30" i="111"/>
  <c r="AK29" i="111"/>
  <c r="AK28" i="111"/>
  <c r="AK27" i="111"/>
  <c r="AK26" i="111"/>
  <c r="AK25" i="111"/>
  <c r="AK24" i="111"/>
  <c r="AK23" i="111"/>
  <c r="AK22" i="111"/>
  <c r="AK21" i="111"/>
  <c r="AK20" i="111"/>
  <c r="AK19" i="111"/>
  <c r="AK18" i="111"/>
  <c r="AK17" i="111"/>
  <c r="AK16" i="111"/>
  <c r="AK15" i="111"/>
  <c r="AK14" i="111"/>
  <c r="AK13" i="111"/>
  <c r="AG12" i="111"/>
  <c r="AF12" i="111"/>
  <c r="AE12" i="111"/>
  <c r="AD12" i="111"/>
  <c r="AC12" i="111"/>
  <c r="AB12" i="111"/>
  <c r="AA12" i="111"/>
  <c r="Z12" i="111"/>
  <c r="Y12" i="111"/>
  <c r="X12" i="111"/>
  <c r="W12" i="111"/>
  <c r="V12" i="111"/>
  <c r="U12" i="111"/>
  <c r="T12" i="111"/>
  <c r="S12" i="111"/>
  <c r="R12" i="111"/>
  <c r="Q12" i="111"/>
  <c r="P12" i="111"/>
  <c r="O12" i="111"/>
  <c r="N12" i="111"/>
  <c r="M12" i="111"/>
  <c r="L12" i="111"/>
  <c r="K12" i="111"/>
  <c r="J12" i="111"/>
  <c r="I12" i="111"/>
  <c r="H12" i="111"/>
  <c r="G12" i="111"/>
  <c r="F12" i="111"/>
  <c r="AJ12" i="111" s="1"/>
  <c r="AG11" i="111"/>
  <c r="AF11" i="111"/>
  <c r="AE11" i="111"/>
  <c r="AD11" i="111"/>
  <c r="AC11" i="111"/>
  <c r="AB11" i="111"/>
  <c r="AA11" i="111"/>
  <c r="Z11" i="111"/>
  <c r="Y11" i="111"/>
  <c r="X11" i="111"/>
  <c r="W11" i="111"/>
  <c r="V11" i="111"/>
  <c r="U11" i="111"/>
  <c r="T11" i="111"/>
  <c r="S11" i="111"/>
  <c r="R11" i="111"/>
  <c r="Q11" i="111"/>
  <c r="P11" i="111"/>
  <c r="O11" i="111"/>
  <c r="N11" i="111"/>
  <c r="M11" i="111"/>
  <c r="L11" i="111"/>
  <c r="K11" i="111"/>
  <c r="J11" i="111"/>
  <c r="I11" i="111"/>
  <c r="H11" i="111"/>
  <c r="G11" i="111"/>
  <c r="F11" i="111"/>
  <c r="AL39" i="110"/>
  <c r="AM42" i="110" s="1"/>
  <c r="AG39" i="110"/>
  <c r="AJ41" i="110" s="1"/>
  <c r="AA39" i="110"/>
  <c r="AD42" i="110" s="1"/>
  <c r="U39" i="110"/>
  <c r="X41" i="110" s="1"/>
  <c r="O39" i="110"/>
  <c r="I39" i="110"/>
  <c r="L42" i="110" s="1"/>
  <c r="E39" i="110"/>
  <c r="F42" i="110" s="1"/>
  <c r="C39" i="110"/>
  <c r="AJ33" i="110"/>
  <c r="AI33" i="110"/>
  <c r="AH33" i="110"/>
  <c r="AG33" i="110"/>
  <c r="AF33" i="110"/>
  <c r="AE33" i="110"/>
  <c r="AD33" i="110"/>
  <c r="AC33" i="110"/>
  <c r="AB33" i="110"/>
  <c r="AA33" i="110"/>
  <c r="Z33" i="110"/>
  <c r="Y33" i="110"/>
  <c r="X33" i="110"/>
  <c r="W33" i="110"/>
  <c r="V33" i="110"/>
  <c r="U33" i="110"/>
  <c r="T33" i="110"/>
  <c r="S33" i="110"/>
  <c r="R33" i="110"/>
  <c r="Q33" i="110"/>
  <c r="P33" i="110"/>
  <c r="O33" i="110"/>
  <c r="N33" i="110"/>
  <c r="M33" i="110"/>
  <c r="L33" i="110"/>
  <c r="K33" i="110"/>
  <c r="J33" i="110"/>
  <c r="I33" i="110"/>
  <c r="H33" i="110"/>
  <c r="G33" i="110"/>
  <c r="F33" i="110"/>
  <c r="AK32" i="110"/>
  <c r="AK31" i="110"/>
  <c r="AK30" i="110"/>
  <c r="AK29" i="110"/>
  <c r="AK28" i="110"/>
  <c r="AK27" i="110"/>
  <c r="AK26" i="110"/>
  <c r="AK25" i="110"/>
  <c r="AK24" i="110"/>
  <c r="AK23" i="110"/>
  <c r="AK22" i="110"/>
  <c r="AK21" i="110"/>
  <c r="AK20" i="110"/>
  <c r="AK19" i="110"/>
  <c r="AK18" i="110"/>
  <c r="AK17" i="110"/>
  <c r="AK16" i="110"/>
  <c r="AK15" i="110"/>
  <c r="AK14" i="110"/>
  <c r="AK13" i="110"/>
  <c r="AG12" i="110"/>
  <c r="AF12" i="110"/>
  <c r="AE12" i="110"/>
  <c r="AD12" i="110"/>
  <c r="AC12" i="110"/>
  <c r="AB12" i="110"/>
  <c r="AA12" i="110"/>
  <c r="Z12" i="110"/>
  <c r="Y12" i="110"/>
  <c r="X12" i="110"/>
  <c r="W12" i="110"/>
  <c r="V12" i="110"/>
  <c r="U12" i="110"/>
  <c r="T12" i="110"/>
  <c r="S12" i="110"/>
  <c r="R12" i="110"/>
  <c r="Q12" i="110"/>
  <c r="P12" i="110"/>
  <c r="O12" i="110"/>
  <c r="N12" i="110"/>
  <c r="M12" i="110"/>
  <c r="L12" i="110"/>
  <c r="K12" i="110"/>
  <c r="J12" i="110"/>
  <c r="I12" i="110"/>
  <c r="H12" i="110"/>
  <c r="G12" i="110"/>
  <c r="F12" i="110"/>
  <c r="AH12" i="110" s="1"/>
  <c r="AG11" i="110"/>
  <c r="AF11" i="110"/>
  <c r="AE11" i="110"/>
  <c r="AD11" i="110"/>
  <c r="AC11" i="110"/>
  <c r="AB11" i="110"/>
  <c r="AA11" i="110"/>
  <c r="Z11" i="110"/>
  <c r="Y11" i="110"/>
  <c r="X11" i="110"/>
  <c r="W11" i="110"/>
  <c r="V11" i="110"/>
  <c r="U11" i="110"/>
  <c r="T11" i="110"/>
  <c r="S11" i="110"/>
  <c r="R11" i="110"/>
  <c r="Q11" i="110"/>
  <c r="P11" i="110"/>
  <c r="O11" i="110"/>
  <c r="N11" i="110"/>
  <c r="M11" i="110"/>
  <c r="L11" i="110"/>
  <c r="K11" i="110"/>
  <c r="J11" i="110"/>
  <c r="I11" i="110"/>
  <c r="H11" i="110"/>
  <c r="G11" i="110"/>
  <c r="F11" i="110"/>
  <c r="AH11" i="110" s="1"/>
  <c r="AL39" i="109"/>
  <c r="AM41" i="109" s="1"/>
  <c r="AG39" i="109"/>
  <c r="AJ41" i="109" s="1"/>
  <c r="AA39" i="109"/>
  <c r="AD42" i="109" s="1"/>
  <c r="U39" i="109"/>
  <c r="X42" i="109" s="1"/>
  <c r="O39" i="109"/>
  <c r="R41" i="109" s="1"/>
  <c r="I39" i="109"/>
  <c r="E39" i="109"/>
  <c r="F41" i="109" s="1"/>
  <c r="C39" i="109"/>
  <c r="D42" i="109" s="1"/>
  <c r="AJ33" i="109"/>
  <c r="AI33" i="109"/>
  <c r="AH33" i="109"/>
  <c r="AG33" i="109"/>
  <c r="AF33" i="109"/>
  <c r="AE33" i="109"/>
  <c r="AD33" i="109"/>
  <c r="AC33" i="109"/>
  <c r="AB33" i="109"/>
  <c r="AA33" i="109"/>
  <c r="Z33" i="109"/>
  <c r="Y33" i="109"/>
  <c r="X33" i="109"/>
  <c r="W33" i="109"/>
  <c r="V33" i="109"/>
  <c r="U33" i="109"/>
  <c r="T33" i="109"/>
  <c r="S33" i="109"/>
  <c r="R33" i="109"/>
  <c r="P33" i="109"/>
  <c r="O33" i="109"/>
  <c r="N33" i="109"/>
  <c r="M33" i="109"/>
  <c r="L33" i="109"/>
  <c r="K33" i="109"/>
  <c r="J33" i="109"/>
  <c r="I33" i="109"/>
  <c r="H33" i="109"/>
  <c r="G33" i="109"/>
  <c r="AK32" i="109"/>
  <c r="AK31" i="109"/>
  <c r="AK30" i="109"/>
  <c r="AK29" i="109"/>
  <c r="AK28" i="109"/>
  <c r="AK27" i="109"/>
  <c r="AK26" i="109"/>
  <c r="AK25" i="109"/>
  <c r="AK24" i="109"/>
  <c r="AK23" i="109"/>
  <c r="AK22" i="109"/>
  <c r="AK20" i="109"/>
  <c r="AK19" i="109"/>
  <c r="AG12" i="109"/>
  <c r="AF12" i="109"/>
  <c r="AE12" i="109"/>
  <c r="AD12" i="109"/>
  <c r="AC12" i="109"/>
  <c r="AB12" i="109"/>
  <c r="AA12" i="109"/>
  <c r="Z12" i="109"/>
  <c r="Y12" i="109"/>
  <c r="X12" i="109"/>
  <c r="W12" i="109"/>
  <c r="V12" i="109"/>
  <c r="U12" i="109"/>
  <c r="T12" i="109"/>
  <c r="S12" i="109"/>
  <c r="R12" i="109"/>
  <c r="Q12" i="109"/>
  <c r="P12" i="109"/>
  <c r="O12" i="109"/>
  <c r="N12" i="109"/>
  <c r="M12" i="109"/>
  <c r="L12" i="109"/>
  <c r="K12" i="109"/>
  <c r="J12" i="109"/>
  <c r="I12" i="109"/>
  <c r="H12" i="109"/>
  <c r="G12" i="109"/>
  <c r="F12" i="109"/>
  <c r="AH12" i="109" s="1"/>
  <c r="AG11" i="109"/>
  <c r="AF11" i="109"/>
  <c r="AE11" i="109"/>
  <c r="AD11" i="109"/>
  <c r="AC11" i="109"/>
  <c r="AB11" i="109"/>
  <c r="AA11" i="109"/>
  <c r="Z11" i="109"/>
  <c r="Y11" i="109"/>
  <c r="X11" i="109"/>
  <c r="W11" i="109"/>
  <c r="V11" i="109"/>
  <c r="U11" i="109"/>
  <c r="T11" i="109"/>
  <c r="S11" i="109"/>
  <c r="R11" i="109"/>
  <c r="Q11" i="109"/>
  <c r="P11" i="109"/>
  <c r="O11" i="109"/>
  <c r="N11" i="109"/>
  <c r="M11" i="109"/>
  <c r="L11" i="109"/>
  <c r="K11" i="109"/>
  <c r="J11" i="109"/>
  <c r="I11" i="109"/>
  <c r="H11" i="109"/>
  <c r="G11" i="109"/>
  <c r="F11" i="109"/>
  <c r="R41" i="110" l="1"/>
  <c r="O41" i="110"/>
  <c r="D41" i="110"/>
  <c r="C41" i="110"/>
  <c r="AL14" i="110"/>
  <c r="AL32" i="110"/>
  <c r="AL31" i="113"/>
  <c r="D40" i="112"/>
  <c r="C40" i="112"/>
  <c r="AL16" i="112"/>
  <c r="AL24" i="112"/>
  <c r="AL29" i="109"/>
  <c r="AK33" i="109"/>
  <c r="L42" i="109"/>
  <c r="I41" i="109"/>
  <c r="AI11" i="109"/>
  <c r="AM41" i="112"/>
  <c r="AH12" i="111"/>
  <c r="AL22" i="110"/>
  <c r="AL27" i="111"/>
  <c r="AL28" i="111"/>
  <c r="AL13" i="111"/>
  <c r="AL14" i="111"/>
  <c r="AL29" i="111"/>
  <c r="AL16" i="111"/>
  <c r="AL24" i="111"/>
  <c r="AL31" i="111"/>
  <c r="AL22" i="111"/>
  <c r="AL20" i="110"/>
  <c r="AL24" i="110"/>
  <c r="AL31" i="110"/>
  <c r="AL29" i="110"/>
  <c r="AL16" i="110"/>
  <c r="AL18" i="110"/>
  <c r="AL17" i="110"/>
  <c r="AL13" i="110"/>
  <c r="AL27" i="110"/>
  <c r="AL30" i="110"/>
  <c r="AL21" i="110"/>
  <c r="AJ11" i="110"/>
  <c r="AL15" i="110"/>
  <c r="AL23" i="110"/>
  <c r="AI11" i="110"/>
  <c r="AL19" i="110"/>
  <c r="AL26" i="110"/>
  <c r="AA41" i="109"/>
  <c r="AA42" i="109"/>
  <c r="AL25" i="109"/>
  <c r="AL24" i="109"/>
  <c r="AL32" i="109"/>
  <c r="AJ11" i="109"/>
  <c r="AH11" i="109"/>
  <c r="AL26" i="109"/>
  <c r="AL28" i="110"/>
  <c r="AI12" i="110"/>
  <c r="AK33" i="110"/>
  <c r="AL33" i="110" s="1"/>
  <c r="AJ12" i="110"/>
  <c r="AL25" i="110"/>
  <c r="AI12" i="111"/>
  <c r="AL23" i="111"/>
  <c r="AL17" i="111"/>
  <c r="AL32" i="111"/>
  <c r="AL26" i="111"/>
  <c r="AL21" i="111"/>
  <c r="AL16" i="113"/>
  <c r="AL24" i="113"/>
  <c r="AL17" i="113"/>
  <c r="AL25" i="113"/>
  <c r="AL26" i="113"/>
  <c r="AL28" i="113"/>
  <c r="AL12" i="113"/>
  <c r="AL21" i="113"/>
  <c r="AL30" i="113"/>
  <c r="AL18" i="113"/>
  <c r="AK32" i="113"/>
  <c r="AL32" i="113" s="1"/>
  <c r="AL14" i="113"/>
  <c r="AL22" i="113"/>
  <c r="AH10" i="113"/>
  <c r="AL13" i="113"/>
  <c r="AJ10" i="113"/>
  <c r="AL20" i="113"/>
  <c r="AI10" i="113"/>
  <c r="AL25" i="112"/>
  <c r="AL20" i="112"/>
  <c r="AK32" i="112"/>
  <c r="AL32" i="112" s="1"/>
  <c r="AL13" i="112"/>
  <c r="AL29" i="112"/>
  <c r="AL23" i="112"/>
  <c r="AH11" i="111"/>
  <c r="AL18" i="111"/>
  <c r="AK33" i="111"/>
  <c r="AL33" i="111" s="1"/>
  <c r="AI11" i="111"/>
  <c r="AL19" i="111"/>
  <c r="AL20" i="111"/>
  <c r="AL25" i="111"/>
  <c r="AJ11" i="111"/>
  <c r="AL15" i="111"/>
  <c r="AL30" i="111"/>
  <c r="AL20" i="109"/>
  <c r="AL27" i="109"/>
  <c r="AI12" i="109"/>
  <c r="AJ12" i="109"/>
  <c r="AL19" i="109"/>
  <c r="AL28" i="109"/>
  <c r="AL21" i="109"/>
  <c r="AL22" i="109"/>
  <c r="AL30" i="109"/>
  <c r="AG41" i="113"/>
  <c r="AJ42" i="109"/>
  <c r="C41" i="112"/>
  <c r="AG42" i="109"/>
  <c r="E42" i="110"/>
  <c r="C41" i="111"/>
  <c r="O42" i="109"/>
  <c r="AG42" i="110"/>
  <c r="L41" i="111"/>
  <c r="AD41" i="109"/>
  <c r="AL40" i="112"/>
  <c r="X41" i="113"/>
  <c r="AL41" i="112"/>
  <c r="X40" i="113"/>
  <c r="AG40" i="112"/>
  <c r="D42" i="110"/>
  <c r="I42" i="111"/>
  <c r="U41" i="111"/>
  <c r="F41" i="112"/>
  <c r="AJ40" i="113"/>
  <c r="E41" i="112"/>
  <c r="U42" i="111"/>
  <c r="E40" i="112"/>
  <c r="AG40" i="113"/>
  <c r="O41" i="109"/>
  <c r="AL40" i="113"/>
  <c r="D42" i="111"/>
  <c r="AJ42" i="110"/>
  <c r="AG41" i="110"/>
  <c r="AM42" i="111"/>
  <c r="AL42" i="111"/>
  <c r="F41" i="113"/>
  <c r="AL41" i="111"/>
  <c r="E40" i="113"/>
  <c r="C41" i="109"/>
  <c r="AA42" i="111"/>
  <c r="C42" i="109"/>
  <c r="AL41" i="113"/>
  <c r="L40" i="112"/>
  <c r="L41" i="112"/>
  <c r="AM40" i="113"/>
  <c r="E42" i="109"/>
  <c r="O42" i="110"/>
  <c r="AJ42" i="111"/>
  <c r="AD41" i="111"/>
  <c r="F40" i="113"/>
  <c r="R42" i="110"/>
  <c r="AD42" i="111"/>
  <c r="X42" i="110"/>
  <c r="O41" i="113"/>
  <c r="U41" i="110"/>
  <c r="E41" i="111"/>
  <c r="R41" i="113"/>
  <c r="E41" i="109"/>
  <c r="U42" i="110"/>
  <c r="F42" i="109"/>
  <c r="F41" i="111"/>
  <c r="O40" i="113"/>
  <c r="E42" i="111"/>
  <c r="AJ41" i="112"/>
  <c r="AL41" i="109"/>
  <c r="L41" i="110"/>
  <c r="D41" i="112"/>
  <c r="AA40" i="113"/>
  <c r="I41" i="110"/>
  <c r="R41" i="111"/>
  <c r="AM42" i="109"/>
  <c r="R42" i="111"/>
  <c r="F41" i="110"/>
  <c r="E41" i="110"/>
  <c r="U41" i="113"/>
  <c r="AL42" i="109"/>
  <c r="O41" i="111"/>
  <c r="AA41" i="110"/>
  <c r="AA42" i="110"/>
  <c r="AD41" i="110"/>
  <c r="AJ41" i="111"/>
  <c r="R41" i="112"/>
  <c r="AG41" i="111"/>
  <c r="L41" i="109"/>
  <c r="O41" i="112"/>
  <c r="D41" i="109"/>
  <c r="O40" i="112"/>
  <c r="AL42" i="110"/>
  <c r="AM41" i="110"/>
  <c r="AA41" i="112"/>
  <c r="X41" i="109"/>
  <c r="U41" i="109"/>
  <c r="AA40" i="112"/>
  <c r="L40" i="113"/>
  <c r="AL41" i="110"/>
  <c r="I40" i="113"/>
  <c r="L41" i="113"/>
  <c r="C42" i="110"/>
  <c r="C42" i="111"/>
  <c r="U41" i="112"/>
  <c r="U42" i="109"/>
  <c r="I42" i="109"/>
  <c r="I42" i="110"/>
  <c r="I41" i="111"/>
  <c r="AD40" i="112"/>
  <c r="I40" i="112"/>
  <c r="AD41" i="113"/>
  <c r="D41" i="113"/>
  <c r="D40" i="113"/>
  <c r="AG41" i="109"/>
  <c r="U40" i="112"/>
  <c r="X40" i="112"/>
  <c r="C40" i="113"/>
  <c r="X41" i="111"/>
  <c r="AD40" i="113"/>
  <c r="AI10" i="112"/>
  <c r="AI11" i="113"/>
  <c r="AJ10" i="112"/>
  <c r="AL12" i="112"/>
  <c r="AL17" i="112"/>
  <c r="AL21" i="112"/>
  <c r="AL31" i="109"/>
  <c r="R42" i="109"/>
  <c r="AJ11" i="112"/>
  <c r="AL26" i="112"/>
  <c r="AL30" i="112"/>
  <c r="AJ40" i="112"/>
  <c r="AL22" i="112"/>
  <c r="AL27" i="112"/>
  <c r="AL31" i="112"/>
  <c r="AL14" i="112"/>
  <c r="AL18" i="112"/>
  <c r="AL15" i="112"/>
  <c r="AL19" i="112"/>
  <c r="AL28" i="112"/>
  <c r="AL23" i="109"/>
  <c r="AI11" i="112"/>
  <c r="AH11" i="113"/>
  <c r="AL15" i="113"/>
  <c r="AL19" i="113"/>
  <c r="AL23" i="113"/>
  <c r="AL27" i="113"/>
  <c r="AL33" i="109" l="1"/>
</calcChain>
</file>

<file path=xl/sharedStrings.xml><?xml version="1.0" encoding="utf-8"?>
<sst xmlns="http://schemas.openxmlformats.org/spreadsheetml/2006/main" count="931" uniqueCount="261">
  <si>
    <t>（備考）</t>
    <rPh sb="1" eb="3">
      <t>ビコウ</t>
    </rPh>
    <phoneticPr fontId="8"/>
  </si>
  <si>
    <t>その他</t>
    <rPh sb="2" eb="3">
      <t>タ</t>
    </rPh>
    <phoneticPr fontId="8"/>
  </si>
  <si>
    <t>担当者</t>
    <rPh sb="0" eb="3">
      <t>タントウシャ</t>
    </rPh>
    <phoneticPr fontId="8"/>
  </si>
  <si>
    <t>窓口（連絡先）</t>
    <rPh sb="0" eb="2">
      <t>マドグチ</t>
    </rPh>
    <rPh sb="3" eb="6">
      <t>レンラクサキ</t>
    </rPh>
    <phoneticPr fontId="8"/>
  </si>
  <si>
    <t>苦情解決の措置概要</t>
    <rPh sb="0" eb="2">
      <t>クジョウ</t>
    </rPh>
    <rPh sb="2" eb="4">
      <t>カイケツ</t>
    </rPh>
    <rPh sb="5" eb="7">
      <t>ソチ</t>
    </rPh>
    <rPh sb="7" eb="9">
      <t>ガイヨウ</t>
    </rPh>
    <phoneticPr fontId="8"/>
  </si>
  <si>
    <t>している　・　していない</t>
    <phoneticPr fontId="8"/>
  </si>
  <si>
    <t>第三者評価の実施状況</t>
    <rPh sb="0" eb="3">
      <t>ダイサンシャ</t>
    </rPh>
    <rPh sb="3" eb="5">
      <t>ヒョウカ</t>
    </rPh>
    <rPh sb="6" eb="8">
      <t>ジッシ</t>
    </rPh>
    <rPh sb="8" eb="10">
      <t>ジョウキョウ</t>
    </rPh>
    <phoneticPr fontId="8"/>
  </si>
  <si>
    <t>その他参考となる事項</t>
    <rPh sb="2" eb="3">
      <t>タ</t>
    </rPh>
    <rPh sb="3" eb="5">
      <t>サンコウ</t>
    </rPh>
    <rPh sb="8" eb="10">
      <t>ジコウ</t>
    </rPh>
    <phoneticPr fontId="8"/>
  </si>
  <si>
    <t>その他の費用</t>
    <rPh sb="2" eb="3">
      <t>タ</t>
    </rPh>
    <rPh sb="4" eb="6">
      <t>ヒヨウ</t>
    </rPh>
    <phoneticPr fontId="8"/>
  </si>
  <si>
    <t>利用料</t>
    <rPh sb="0" eb="3">
      <t>リヨウリョウ</t>
    </rPh>
    <phoneticPr fontId="8"/>
  </si>
  <si>
    <t>営業時間</t>
    <rPh sb="0" eb="2">
      <t>エイギョウ</t>
    </rPh>
    <rPh sb="2" eb="4">
      <t>ジカン</t>
    </rPh>
    <phoneticPr fontId="8"/>
  </si>
  <si>
    <t>営業日</t>
    <rPh sb="0" eb="3">
      <t>エイギョウビ</t>
    </rPh>
    <phoneticPr fontId="8"/>
  </si>
  <si>
    <t>主な掲示事項</t>
    <rPh sb="0" eb="1">
      <t>オモ</t>
    </rPh>
    <rPh sb="2" eb="4">
      <t>ケイジ</t>
    </rPh>
    <rPh sb="4" eb="6">
      <t>ジコウ</t>
    </rPh>
    <phoneticPr fontId="8"/>
  </si>
  <si>
    <t>基準上の必要人数（人）</t>
    <rPh sb="0" eb="2">
      <t>キジュン</t>
    </rPh>
    <rPh sb="2" eb="3">
      <t>ジョウ</t>
    </rPh>
    <rPh sb="4" eb="6">
      <t>ヒツヨウ</t>
    </rPh>
    <rPh sb="6" eb="8">
      <t>ニンズウ</t>
    </rPh>
    <rPh sb="9" eb="10">
      <t>ニン</t>
    </rPh>
    <phoneticPr fontId="8"/>
  </si>
  <si>
    <t>常勤換算後の人数（人）</t>
    <rPh sb="0" eb="2">
      <t>ジョウキン</t>
    </rPh>
    <rPh sb="2" eb="4">
      <t>カンザン</t>
    </rPh>
    <rPh sb="4" eb="5">
      <t>ゴ</t>
    </rPh>
    <rPh sb="6" eb="8">
      <t>ニンズウ</t>
    </rPh>
    <rPh sb="9" eb="10">
      <t>ニン</t>
    </rPh>
    <phoneticPr fontId="8"/>
  </si>
  <si>
    <t>非常勤（人）</t>
    <rPh sb="0" eb="3">
      <t>ヒジョウキン</t>
    </rPh>
    <rPh sb="4" eb="5">
      <t>ヒト</t>
    </rPh>
    <phoneticPr fontId="8"/>
  </si>
  <si>
    <t>常勤（人）</t>
    <rPh sb="0" eb="2">
      <t>ジョウキン</t>
    </rPh>
    <rPh sb="3" eb="4">
      <t>ヒト</t>
    </rPh>
    <phoneticPr fontId="8"/>
  </si>
  <si>
    <t>従業者数</t>
    <rPh sb="0" eb="2">
      <t>ジュウギョウ</t>
    </rPh>
    <rPh sb="2" eb="3">
      <t>シャ</t>
    </rPh>
    <rPh sb="3" eb="4">
      <t>カズ</t>
    </rPh>
    <phoneticPr fontId="8"/>
  </si>
  <si>
    <t>兼務</t>
    <rPh sb="0" eb="2">
      <t>ケンム</t>
    </rPh>
    <phoneticPr fontId="8"/>
  </si>
  <si>
    <t>専従</t>
    <rPh sb="0" eb="2">
      <t>センジュウ</t>
    </rPh>
    <phoneticPr fontId="8"/>
  </si>
  <si>
    <t>その他の従業者</t>
    <rPh sb="2" eb="3">
      <t>タ</t>
    </rPh>
    <rPh sb="4" eb="7">
      <t>ジュウギョウシャ</t>
    </rPh>
    <phoneticPr fontId="8"/>
  </si>
  <si>
    <t>従業者の職種・員数</t>
    <rPh sb="0" eb="3">
      <t>ジュウギョウシャ</t>
    </rPh>
    <rPh sb="4" eb="6">
      <t>ショクシュ</t>
    </rPh>
    <rPh sb="7" eb="9">
      <t>インズウ</t>
    </rPh>
    <phoneticPr fontId="8"/>
  </si>
  <si>
    <t>氏　名</t>
    <rPh sb="0" eb="1">
      <t>シ</t>
    </rPh>
    <rPh sb="2" eb="3">
      <t>メイ</t>
    </rPh>
    <phoneticPr fontId="8"/>
  </si>
  <si>
    <t>（郵便番号　　　　　－　　　　　）</t>
  </si>
  <si>
    <t>住 所</t>
    <rPh sb="0" eb="1">
      <t>ジュウ</t>
    </rPh>
    <rPh sb="2" eb="3">
      <t>トコロ</t>
    </rPh>
    <phoneticPr fontId="8"/>
  </si>
  <si>
    <t>フリガナ</t>
    <phoneticPr fontId="8"/>
  </si>
  <si>
    <t>サービス</t>
    <phoneticPr fontId="8"/>
  </si>
  <si>
    <t>郡・市</t>
    <rPh sb="0" eb="1">
      <t>グン</t>
    </rPh>
    <rPh sb="2" eb="3">
      <t>シ</t>
    </rPh>
    <phoneticPr fontId="8"/>
  </si>
  <si>
    <t>県</t>
    <rPh sb="0" eb="1">
      <t>ケン</t>
    </rPh>
    <phoneticPr fontId="8"/>
  </si>
  <si>
    <t>ＦＡＸ番号</t>
    <rPh sb="3" eb="5">
      <t>バンゴウ</t>
    </rPh>
    <phoneticPr fontId="8"/>
  </si>
  <si>
    <t>電話番号</t>
    <rPh sb="0" eb="2">
      <t>デンワ</t>
    </rPh>
    <rPh sb="2" eb="4">
      <t>バンゴウ</t>
    </rPh>
    <phoneticPr fontId="8"/>
  </si>
  <si>
    <t>連 絡 先</t>
    <rPh sb="0" eb="1">
      <t>レン</t>
    </rPh>
    <rPh sb="2" eb="3">
      <t>ラク</t>
    </rPh>
    <rPh sb="4" eb="5">
      <t>サキ</t>
    </rPh>
    <phoneticPr fontId="8"/>
  </si>
  <si>
    <t>（郵便番号　　　　　－　　　　　）</t>
    <rPh sb="1" eb="3">
      <t>ユウビン</t>
    </rPh>
    <rPh sb="3" eb="5">
      <t>バンゴウ</t>
    </rPh>
    <phoneticPr fontId="8"/>
  </si>
  <si>
    <t>所在地</t>
    <rPh sb="0" eb="3">
      <t>ショザイチ</t>
    </rPh>
    <phoneticPr fontId="8"/>
  </si>
  <si>
    <t>名　　称</t>
    <rPh sb="0" eb="1">
      <t>メイ</t>
    </rPh>
    <rPh sb="3" eb="4">
      <t>ショウ</t>
    </rPh>
    <phoneticPr fontId="8"/>
  </si>
  <si>
    <t>多機能型実施の有無</t>
    <rPh sb="0" eb="3">
      <t>タキノウ</t>
    </rPh>
    <rPh sb="3" eb="4">
      <t>ガタ</t>
    </rPh>
    <rPh sb="4" eb="6">
      <t>ジッシ</t>
    </rPh>
    <rPh sb="7" eb="9">
      <t>ウム</t>
    </rPh>
    <phoneticPr fontId="8"/>
  </si>
  <si>
    <t>主な診療科名</t>
    <rPh sb="0" eb="1">
      <t>オモ</t>
    </rPh>
    <rPh sb="2" eb="5">
      <t>シンリョウカ</t>
    </rPh>
    <rPh sb="5" eb="6">
      <t>メイ</t>
    </rPh>
    <phoneticPr fontId="8"/>
  </si>
  <si>
    <t>名　称</t>
    <rPh sb="0" eb="1">
      <t>メイ</t>
    </rPh>
    <rPh sb="2" eb="3">
      <t>ショウ</t>
    </rPh>
    <phoneticPr fontId="8"/>
  </si>
  <si>
    <t>協力医療機関</t>
    <rPh sb="0" eb="2">
      <t>キョウリョク</t>
    </rPh>
    <rPh sb="2" eb="4">
      <t>イリョウ</t>
    </rPh>
    <rPh sb="4" eb="6">
      <t>キカン</t>
    </rPh>
    <phoneticPr fontId="8"/>
  </si>
  <si>
    <t>基準上の必要定員</t>
    <rPh sb="0" eb="2">
      <t>キジュン</t>
    </rPh>
    <rPh sb="2" eb="3">
      <t>ジョウ</t>
    </rPh>
    <rPh sb="4" eb="6">
      <t>ヒツヨウ</t>
    </rPh>
    <rPh sb="6" eb="8">
      <t>テイイン</t>
    </rPh>
    <phoneticPr fontId="8"/>
  </si>
  <si>
    <t>利用定員</t>
    <rPh sb="0" eb="2">
      <t>リヨウ</t>
    </rPh>
    <rPh sb="2" eb="4">
      <t>テイイン</t>
    </rPh>
    <phoneticPr fontId="8"/>
  </si>
  <si>
    <t>内部障害</t>
    <rPh sb="0" eb="2">
      <t>ナイブ</t>
    </rPh>
    <rPh sb="2" eb="4">
      <t>ショウガイ</t>
    </rPh>
    <phoneticPr fontId="8"/>
  </si>
  <si>
    <t>聴覚・言語</t>
    <rPh sb="0" eb="2">
      <t>チョウカク</t>
    </rPh>
    <rPh sb="3" eb="5">
      <t>ゲンゴ</t>
    </rPh>
    <phoneticPr fontId="8"/>
  </si>
  <si>
    <t>視覚障害</t>
    <rPh sb="0" eb="2">
      <t>シカク</t>
    </rPh>
    <rPh sb="2" eb="4">
      <t>ショウガイ</t>
    </rPh>
    <phoneticPr fontId="8"/>
  </si>
  <si>
    <t>肢体不自由</t>
    <rPh sb="0" eb="2">
      <t>シタイ</t>
    </rPh>
    <rPh sb="2" eb="5">
      <t>フジユウ</t>
    </rPh>
    <phoneticPr fontId="8"/>
  </si>
  <si>
    <t>細分無し</t>
    <rPh sb="0" eb="2">
      <t>サイブン</t>
    </rPh>
    <rPh sb="2" eb="3">
      <t>ナ</t>
    </rPh>
    <phoneticPr fontId="8"/>
  </si>
  <si>
    <t>身体障害者</t>
    <rPh sb="0" eb="2">
      <t>シンタイ</t>
    </rPh>
    <rPh sb="2" eb="4">
      <t>ショウガイ</t>
    </rPh>
    <rPh sb="4" eb="5">
      <t>シャ</t>
    </rPh>
    <phoneticPr fontId="8"/>
  </si>
  <si>
    <t>特定無し</t>
    <rPh sb="0" eb="2">
      <t>トクテイ</t>
    </rPh>
    <rPh sb="2" eb="3">
      <t>ム</t>
    </rPh>
    <phoneticPr fontId="8"/>
  </si>
  <si>
    <t>主たる対象者</t>
    <rPh sb="0" eb="1">
      <t>シュ</t>
    </rPh>
    <rPh sb="3" eb="6">
      <t>タイショウシャ</t>
    </rPh>
    <phoneticPr fontId="8"/>
  </si>
  <si>
    <t>生活支援員</t>
    <rPh sb="0" eb="2">
      <t>セイカツ</t>
    </rPh>
    <rPh sb="2" eb="5">
      <t>シエンイン</t>
    </rPh>
    <phoneticPr fontId="8"/>
  </si>
  <si>
    <t>機能訓練指導員</t>
    <rPh sb="0" eb="2">
      <t>キノウ</t>
    </rPh>
    <rPh sb="2" eb="4">
      <t>クンレン</t>
    </rPh>
    <rPh sb="4" eb="7">
      <t>シドウイン</t>
    </rPh>
    <phoneticPr fontId="8"/>
  </si>
  <si>
    <t>理学療法士</t>
    <rPh sb="0" eb="2">
      <t>リガク</t>
    </rPh>
    <rPh sb="2" eb="5">
      <t>リョウホウシ</t>
    </rPh>
    <phoneticPr fontId="8"/>
  </si>
  <si>
    <t>看護職員</t>
    <rPh sb="0" eb="2">
      <t>カンゴ</t>
    </rPh>
    <rPh sb="2" eb="4">
      <t>ショクイン</t>
    </rPh>
    <phoneticPr fontId="8"/>
  </si>
  <si>
    <t>サービス管理責任者</t>
    <rPh sb="4" eb="6">
      <t>カンリ</t>
    </rPh>
    <rPh sb="6" eb="9">
      <t>セキニンシャ</t>
    </rPh>
    <phoneticPr fontId="8"/>
  </si>
  <si>
    <t>管理責任者</t>
    <rPh sb="0" eb="2">
      <t>カンリ</t>
    </rPh>
    <rPh sb="2" eb="5">
      <t>セキニンシャ</t>
    </rPh>
    <phoneticPr fontId="8"/>
  </si>
  <si>
    <t>第　　条第　　項第　　号</t>
    <rPh sb="0" eb="1">
      <t>ダイ</t>
    </rPh>
    <rPh sb="3" eb="4">
      <t>ジョウ</t>
    </rPh>
    <rPh sb="4" eb="5">
      <t>ダイ</t>
    </rPh>
    <rPh sb="7" eb="8">
      <t>コウ</t>
    </rPh>
    <rPh sb="8" eb="9">
      <t>ダイ</t>
    </rPh>
    <rPh sb="11" eb="12">
      <t>ゴウ</t>
    </rPh>
    <phoneticPr fontId="8"/>
  </si>
  <si>
    <t>専従</t>
    <rPh sb="0" eb="2">
      <t>センジュウ</t>
    </rPh>
    <phoneticPr fontId="4"/>
  </si>
  <si>
    <t>兼務</t>
    <rPh sb="0" eb="2">
      <t>ケンム</t>
    </rPh>
    <phoneticPr fontId="4"/>
  </si>
  <si>
    <t>受付番号</t>
    <rPh sb="0" eb="2">
      <t>ウケツケ</t>
    </rPh>
    <rPh sb="2" eb="4">
      <t>バンゴウ</t>
    </rPh>
    <phoneticPr fontId="8"/>
  </si>
  <si>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8"/>
  </si>
  <si>
    <t>※兼務</t>
    <rPh sb="1" eb="3">
      <t>ケンム</t>
    </rPh>
    <phoneticPr fontId="8"/>
  </si>
  <si>
    <t>一体的に管理運営する
他の事業所</t>
    <rPh sb="0" eb="3">
      <t>イッタイテキ</t>
    </rPh>
    <rPh sb="4" eb="6">
      <t>カンリ</t>
    </rPh>
    <rPh sb="6" eb="8">
      <t>ウンエイ</t>
    </rPh>
    <rPh sb="11" eb="12">
      <t>タ</t>
    </rPh>
    <rPh sb="13" eb="16">
      <t>ジギョウショ</t>
    </rPh>
    <phoneticPr fontId="8"/>
  </si>
  <si>
    <t>添付書類</t>
    <rPh sb="0" eb="2">
      <t>テンプ</t>
    </rPh>
    <rPh sb="2" eb="4">
      <t>ショルイ</t>
    </rPh>
    <phoneticPr fontId="8"/>
  </si>
  <si>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8"/>
  </si>
  <si>
    <t>施</t>
    <rPh sb="0" eb="1">
      <t>ホドコ</t>
    </rPh>
    <phoneticPr fontId="8"/>
  </si>
  <si>
    <t>設</t>
    <rPh sb="0" eb="1">
      <t>セツ</t>
    </rPh>
    <phoneticPr fontId="8"/>
  </si>
  <si>
    <t>医　師</t>
    <rPh sb="0" eb="1">
      <t>イ</t>
    </rPh>
    <rPh sb="2" eb="3">
      <t>シ</t>
    </rPh>
    <phoneticPr fontId="8"/>
  </si>
  <si>
    <t>作業療法士</t>
    <rPh sb="0" eb="2">
      <t>サギョウ</t>
    </rPh>
    <rPh sb="2" eb="5">
      <t>リョウホウシ</t>
    </rPh>
    <phoneticPr fontId="8"/>
  </si>
  <si>
    <t>精神保健福祉士</t>
    <rPh sb="0" eb="2">
      <t>セイシン</t>
    </rPh>
    <rPh sb="2" eb="4">
      <t>ホケン</t>
    </rPh>
    <rPh sb="4" eb="7">
      <t>フクシシ</t>
    </rPh>
    <phoneticPr fontId="8"/>
  </si>
  <si>
    <t>前年度の平均
実利用者数（人）</t>
    <phoneticPr fontId="8"/>
  </si>
  <si>
    <t>施設が申告する障害程度区分の平均値</t>
    <rPh sb="0" eb="2">
      <t>シセツ</t>
    </rPh>
    <rPh sb="3" eb="5">
      <t>シンコク</t>
    </rPh>
    <rPh sb="7" eb="9">
      <t>ショウガイ</t>
    </rPh>
    <rPh sb="9" eb="11">
      <t>テイド</t>
    </rPh>
    <rPh sb="11" eb="13">
      <t>クブン</t>
    </rPh>
    <rPh sb="14" eb="17">
      <t>ヘイキンチ</t>
    </rPh>
    <phoneticPr fontId="8"/>
  </si>
  <si>
    <t>サービス単位</t>
    <rPh sb="4" eb="6">
      <t>タンイ</t>
    </rPh>
    <phoneticPr fontId="8"/>
  </si>
  <si>
    <t>４未満</t>
    <rPh sb="1" eb="3">
      <t>ミマン</t>
    </rPh>
    <phoneticPr fontId="8"/>
  </si>
  <si>
    <t>４以上５未満</t>
    <rPh sb="1" eb="3">
      <t>イジョウ</t>
    </rPh>
    <rPh sb="4" eb="6">
      <t>ミマン</t>
    </rPh>
    <phoneticPr fontId="8"/>
  </si>
  <si>
    <t>５以上</t>
    <rPh sb="1" eb="3">
      <t>イジョウ</t>
    </rPh>
    <phoneticPr fontId="8"/>
  </si>
  <si>
    <t>サービス単位１</t>
    <rPh sb="4" eb="6">
      <t>タンイ</t>
    </rPh>
    <phoneticPr fontId="8"/>
  </si>
  <si>
    <t>サービス単位２</t>
    <rPh sb="4" eb="6">
      <t>タンイ</t>
    </rPh>
    <phoneticPr fontId="8"/>
  </si>
  <si>
    <t>サービス単位３</t>
    <rPh sb="4" eb="6">
      <t>タンイ</t>
    </rPh>
    <phoneticPr fontId="8"/>
  </si>
  <si>
    <t>単位ごとの営業日</t>
    <phoneticPr fontId="8"/>
  </si>
  <si>
    <t>単位ごとのサービス提供時間（送迎時間を除く）（①　　：　　～　　：　　②　　：　　～　　：　　）</t>
    <phoneticPr fontId="8"/>
  </si>
  <si>
    <t>知的障害者</t>
    <rPh sb="0" eb="2">
      <t>チテキ</t>
    </rPh>
    <rPh sb="2" eb="5">
      <t>ショウガイシャ</t>
    </rPh>
    <phoneticPr fontId="8"/>
  </si>
  <si>
    <t>精神障害者</t>
    <rPh sb="0" eb="2">
      <t>セイシン</t>
    </rPh>
    <rPh sb="2" eb="5">
      <t>ショウガイシャ</t>
    </rPh>
    <phoneticPr fontId="8"/>
  </si>
  <si>
    <t>難病等対象者</t>
    <rPh sb="0" eb="2">
      <t>ナンビョウ</t>
    </rPh>
    <rPh sb="2" eb="3">
      <t>トウ</t>
    </rPh>
    <rPh sb="3" eb="6">
      <t>タイショウシャ</t>
    </rPh>
    <phoneticPr fontId="8"/>
  </si>
  <si>
    <t>人（単位ごとの定員）（①　　　　　　　　②　　　　　　　　　）</t>
    <phoneticPr fontId="8"/>
  </si>
  <si>
    <t>有　　・　　無</t>
    <rPh sb="0" eb="1">
      <t>ア</t>
    </rPh>
    <rPh sb="6" eb="7">
      <t>ナ</t>
    </rPh>
    <phoneticPr fontId="8"/>
  </si>
  <si>
    <r>
      <t>別添のとおり（登記簿謄本又は条例等、事業所平面図、経歴書、運営規程、利用者からの苦情を解決するために講ずる措置の概要、勤務体制・形態一覧表、設備・備品等一覧表、協力医療機関との契約内容がわかるもの）、</t>
    </r>
    <r>
      <rPr>
        <sz val="8"/>
        <color indexed="10"/>
        <rFont val="ＭＳ Ｐゴシック"/>
        <family val="3"/>
        <charset val="128"/>
      </rPr>
      <t>事業計画書</t>
    </r>
    <rPh sb="0" eb="2">
      <t>ベッテン</t>
    </rPh>
    <rPh sb="25" eb="28">
      <t>ケイレキショ</t>
    </rPh>
    <rPh sb="34" eb="37">
      <t>リヨウシャ</t>
    </rPh>
    <rPh sb="80" eb="82">
      <t>キョウリョク</t>
    </rPh>
    <rPh sb="82" eb="84">
      <t>イリョウ</t>
    </rPh>
    <rPh sb="84" eb="86">
      <t>キカン</t>
    </rPh>
    <rPh sb="88" eb="90">
      <t>ケイヤク</t>
    </rPh>
    <rPh sb="90" eb="92">
      <t>ナイヨウ</t>
    </rPh>
    <phoneticPr fontId="8"/>
  </si>
  <si>
    <t>１．「受付番号」「基準上の必要人数」「基準上の必要値」「基準上の必要定員」欄には、記載しないでください。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37" eb="38">
      <t>ラン</t>
    </rPh>
    <rPh sb="41" eb="43">
      <t>キサイ</t>
    </rPh>
    <phoneticPr fontId="8"/>
  </si>
  <si>
    <t>３．「看護職員」とは保健師、看護師、准看護師のことを言います。</t>
    <rPh sb="3" eb="5">
      <t>カンゴ</t>
    </rPh>
    <rPh sb="5" eb="7">
      <t>ショクイン</t>
    </rPh>
    <rPh sb="10" eb="13">
      <t>ホケンシ</t>
    </rPh>
    <rPh sb="14" eb="17">
      <t>カンゴシ</t>
    </rPh>
    <rPh sb="18" eb="22">
      <t>ジュンカンゴシ</t>
    </rPh>
    <rPh sb="26" eb="27">
      <t>イ</t>
    </rPh>
    <phoneticPr fontId="8"/>
  </si>
  <si>
    <t>４．新設の場合には、「前年度の平均利用者数」欄は推定数を記入してください。</t>
    <rPh sb="2" eb="4">
      <t>シンセツ</t>
    </rPh>
    <rPh sb="5" eb="7">
      <t>バアイ</t>
    </rPh>
    <rPh sb="11" eb="14">
      <t>ゼンネンド</t>
    </rPh>
    <rPh sb="15" eb="17">
      <t>ヘイキン</t>
    </rPh>
    <rPh sb="17" eb="20">
      <t>リヨウシャ</t>
    </rPh>
    <rPh sb="20" eb="21">
      <t>スウ</t>
    </rPh>
    <rPh sb="22" eb="23">
      <t>ラン</t>
    </rPh>
    <rPh sb="24" eb="27">
      <t>スイテイスウ</t>
    </rPh>
    <rPh sb="28" eb="30">
      <t>キニュウ</t>
    </rPh>
    <phoneticPr fontId="8"/>
  </si>
  <si>
    <t>５．「主な掲示事項」欄には、その内容を簡潔に記載してください。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8"/>
  </si>
  <si>
    <t>６．「※兼務」欄は、施設入所支援事業以外との兼務を行う職員について記載してください。</t>
    <rPh sb="4" eb="6">
      <t>ケンム</t>
    </rPh>
    <rPh sb="7" eb="8">
      <t>ラン</t>
    </rPh>
    <rPh sb="10" eb="12">
      <t>シセツ</t>
    </rPh>
    <rPh sb="12" eb="14">
      <t>ニュウショ</t>
    </rPh>
    <rPh sb="14" eb="16">
      <t>シエン</t>
    </rPh>
    <rPh sb="16" eb="18">
      <t>ジギョウ</t>
    </rPh>
    <rPh sb="18" eb="20">
      <t>イガイ</t>
    </rPh>
    <rPh sb="22" eb="24">
      <t>ケンム</t>
    </rPh>
    <rPh sb="25" eb="26">
      <t>オコナ</t>
    </rPh>
    <rPh sb="27" eb="29">
      <t>ショクイン</t>
    </rPh>
    <rPh sb="33" eb="35">
      <t>キサイ</t>
    </rPh>
    <phoneticPr fontId="8"/>
  </si>
  <si>
    <t>７．「その他の費用」欄には、入所者に直接金銭の負担を求める場合のサービス内容について記載してください。</t>
    <rPh sb="5" eb="6">
      <t>タ</t>
    </rPh>
    <rPh sb="7" eb="9">
      <t>ヒヨウ</t>
    </rPh>
    <rPh sb="10" eb="11">
      <t>ラン</t>
    </rPh>
    <rPh sb="14" eb="17">
      <t>ニュウショシャ</t>
    </rPh>
    <rPh sb="18" eb="20">
      <t>チョクセツ</t>
    </rPh>
    <rPh sb="20" eb="22">
      <t>キンセン</t>
    </rPh>
    <rPh sb="23" eb="25">
      <t>フタン</t>
    </rPh>
    <rPh sb="26" eb="27">
      <t>モト</t>
    </rPh>
    <rPh sb="29" eb="31">
      <t>バアイ</t>
    </rPh>
    <rPh sb="36" eb="38">
      <t>ナイヨウ</t>
    </rPh>
    <rPh sb="42" eb="44">
      <t>キサイ</t>
    </rPh>
    <phoneticPr fontId="8"/>
  </si>
  <si>
    <t>付表３－２　一体的に実施する従たる事業所の指定に係る記載事項</t>
    <rPh sb="0" eb="2">
      <t>フヒョウ</t>
    </rPh>
    <rPh sb="6" eb="9">
      <t>イッタイテキ</t>
    </rPh>
    <rPh sb="10" eb="12">
      <t>ジッシ</t>
    </rPh>
    <rPh sb="14" eb="15">
      <t>ジュウ</t>
    </rPh>
    <rPh sb="17" eb="20">
      <t>ジギョウショ</t>
    </rPh>
    <rPh sb="21" eb="23">
      <t>シテイ</t>
    </rPh>
    <rPh sb="24" eb="25">
      <t>カカ</t>
    </rPh>
    <rPh sb="26" eb="28">
      <t>キサイ</t>
    </rPh>
    <rPh sb="28" eb="30">
      <t>ジコウ</t>
    </rPh>
    <phoneticPr fontId="8"/>
  </si>
  <si>
    <t>※多機能型事業実施時は、各事業の付表と付表１３を併せて提出してください。</t>
    <rPh sb="1" eb="4">
      <t>タキノウ</t>
    </rPh>
    <rPh sb="4" eb="5">
      <t>ガタ</t>
    </rPh>
    <rPh sb="5" eb="7">
      <t>ジギョウ</t>
    </rPh>
    <rPh sb="7" eb="10">
      <t>ジッシジ</t>
    </rPh>
    <rPh sb="12" eb="15">
      <t>カクジギョウ</t>
    </rPh>
    <rPh sb="16" eb="18">
      <t>フヒョウ</t>
    </rPh>
    <rPh sb="19" eb="21">
      <t>フヒョウ</t>
    </rPh>
    <rPh sb="24" eb="25">
      <t>アワ</t>
    </rPh>
    <rPh sb="27" eb="29">
      <t>テイシュツ</t>
    </rPh>
    <phoneticPr fontId="8"/>
  </si>
  <si>
    <t>合計</t>
    <rPh sb="0" eb="2">
      <t>ゴウケイ</t>
    </rPh>
    <phoneticPr fontId="8"/>
  </si>
  <si>
    <t>生活介護</t>
    <rPh sb="0" eb="2">
      <t>セイカツ</t>
    </rPh>
    <rPh sb="2" eb="4">
      <t>カイゴ</t>
    </rPh>
    <phoneticPr fontId="8"/>
  </si>
  <si>
    <t>サービス提供時間</t>
    <rPh sb="4" eb="6">
      <t>テイキョウ</t>
    </rPh>
    <rPh sb="6" eb="8">
      <t>ジカン</t>
    </rPh>
    <phoneticPr fontId="8"/>
  </si>
  <si>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8"/>
  </si>
  <si>
    <t>自立生活援助</t>
    <rPh sb="0" eb="2">
      <t>ジリツ</t>
    </rPh>
    <rPh sb="2" eb="4">
      <t>セイカツ</t>
    </rPh>
    <rPh sb="4" eb="6">
      <t>エンジョ</t>
    </rPh>
    <phoneticPr fontId="8"/>
  </si>
  <si>
    <t>就労定着支援</t>
    <rPh sb="0" eb="2">
      <t>シュウロウ</t>
    </rPh>
    <rPh sb="2" eb="4">
      <t>テイチャク</t>
    </rPh>
    <rPh sb="4" eb="6">
      <t>シエン</t>
    </rPh>
    <phoneticPr fontId="8"/>
  </si>
  <si>
    <t>一般相談支援事業</t>
    <rPh sb="2" eb="4">
      <t>ソウダン</t>
    </rPh>
    <rPh sb="4" eb="6">
      <t>シエン</t>
    </rPh>
    <rPh sb="6" eb="8">
      <t>ジギョウ</t>
    </rPh>
    <phoneticPr fontId="8"/>
  </si>
  <si>
    <t>就労移行支援</t>
    <rPh sb="0" eb="2">
      <t>シュウロウ</t>
    </rPh>
    <rPh sb="2" eb="4">
      <t>イコウ</t>
    </rPh>
    <rPh sb="4" eb="6">
      <t>シエン</t>
    </rPh>
    <phoneticPr fontId="8"/>
  </si>
  <si>
    <t>重度障害者等包括支援</t>
    <rPh sb="0" eb="2">
      <t>ジュウド</t>
    </rPh>
    <rPh sb="2" eb="5">
      <t>ショウガイシャ</t>
    </rPh>
    <rPh sb="5" eb="6">
      <t>ナド</t>
    </rPh>
    <rPh sb="6" eb="8">
      <t>ホウカツ</t>
    </rPh>
    <rPh sb="8" eb="10">
      <t>シエン</t>
    </rPh>
    <phoneticPr fontId="8"/>
  </si>
  <si>
    <t>療養介護</t>
    <rPh sb="0" eb="2">
      <t>リョウヨウ</t>
    </rPh>
    <rPh sb="2" eb="4">
      <t>カイゴ</t>
    </rPh>
    <phoneticPr fontId="8"/>
  </si>
  <si>
    <t>第１週</t>
    <rPh sb="0" eb="1">
      <t>ダイ</t>
    </rPh>
    <rPh sb="2" eb="3">
      <t>シュウ</t>
    </rPh>
    <phoneticPr fontId="8"/>
  </si>
  <si>
    <t>第２週</t>
    <rPh sb="0" eb="1">
      <t>ダイ</t>
    </rPh>
    <rPh sb="2" eb="3">
      <t>シュウ</t>
    </rPh>
    <phoneticPr fontId="8"/>
  </si>
  <si>
    <t>第３週</t>
    <rPh sb="0" eb="1">
      <t>ダイ</t>
    </rPh>
    <rPh sb="2" eb="3">
      <t>シュウ</t>
    </rPh>
    <phoneticPr fontId="8"/>
  </si>
  <si>
    <t>第４週</t>
    <rPh sb="0" eb="1">
      <t>ダイ</t>
    </rPh>
    <rPh sb="2" eb="3">
      <t>シュウ</t>
    </rPh>
    <phoneticPr fontId="8"/>
  </si>
  <si>
    <t>常勤</t>
    <rPh sb="0" eb="2">
      <t>ジョウキン</t>
    </rPh>
    <phoneticPr fontId="8"/>
  </si>
  <si>
    <t>非常勤</t>
    <rPh sb="0" eb="3">
      <t>ヒジョウキン</t>
    </rPh>
    <phoneticPr fontId="8"/>
  </si>
  <si>
    <t>第５週</t>
    <rPh sb="0" eb="1">
      <t>ダイ</t>
    </rPh>
    <rPh sb="2" eb="3">
      <t>シュウ</t>
    </rPh>
    <phoneticPr fontId="8"/>
  </si>
  <si>
    <t>居宅訪問型児童発達支援</t>
    <rPh sb="0" eb="2">
      <t>キョタク</t>
    </rPh>
    <rPh sb="2" eb="4">
      <t>ホウモン</t>
    </rPh>
    <rPh sb="4" eb="5">
      <t>ガタ</t>
    </rPh>
    <rPh sb="5" eb="7">
      <t>ジドウ</t>
    </rPh>
    <rPh sb="7" eb="9">
      <t>ハッタツ</t>
    </rPh>
    <rPh sb="9" eb="11">
      <t>シエン</t>
    </rPh>
    <phoneticPr fontId="1"/>
  </si>
  <si>
    <t>管理者</t>
    <rPh sb="0" eb="3">
      <t>カンリシャ</t>
    </rPh>
    <phoneticPr fontId="3"/>
  </si>
  <si>
    <t>サービス提供責任者</t>
    <rPh sb="4" eb="6">
      <t>テイキョウ</t>
    </rPh>
    <rPh sb="6" eb="9">
      <t>セキニンシャ</t>
    </rPh>
    <phoneticPr fontId="3"/>
  </si>
  <si>
    <t>従業者</t>
    <rPh sb="0" eb="3">
      <t>ジュウギョウシャ</t>
    </rPh>
    <phoneticPr fontId="3"/>
  </si>
  <si>
    <t>サービス管理責任者</t>
    <rPh sb="4" eb="6">
      <t>カンリ</t>
    </rPh>
    <rPh sb="6" eb="9">
      <t>セキニンシャ</t>
    </rPh>
    <phoneticPr fontId="3"/>
  </si>
  <si>
    <t>医師</t>
    <rPh sb="0" eb="2">
      <t>イシ</t>
    </rPh>
    <phoneticPr fontId="3"/>
  </si>
  <si>
    <t>看護職員</t>
    <rPh sb="0" eb="4">
      <t>カンゴショクイン</t>
    </rPh>
    <phoneticPr fontId="3"/>
  </si>
  <si>
    <t>生活支援員</t>
    <rPh sb="0" eb="5">
      <t>セイカツシエンイン</t>
    </rPh>
    <phoneticPr fontId="3"/>
  </si>
  <si>
    <t>理学療法士</t>
    <rPh sb="0" eb="5">
      <t>リガクリョウホウシ</t>
    </rPh>
    <phoneticPr fontId="3"/>
  </si>
  <si>
    <t>作業療法士</t>
    <rPh sb="0" eb="5">
      <t>サギョウリョウホウシ</t>
    </rPh>
    <phoneticPr fontId="3"/>
  </si>
  <si>
    <t>地域移行支援員</t>
    <rPh sb="0" eb="4">
      <t>チイキイコウ</t>
    </rPh>
    <rPh sb="4" eb="7">
      <t>シエンイン</t>
    </rPh>
    <phoneticPr fontId="3"/>
  </si>
  <si>
    <t>就労支援員</t>
    <rPh sb="0" eb="5">
      <t>シュウロウシエンイン</t>
    </rPh>
    <phoneticPr fontId="3"/>
  </si>
  <si>
    <t>職業指導員</t>
    <rPh sb="0" eb="4">
      <t>ショクギョウシドウ</t>
    </rPh>
    <rPh sb="4" eb="5">
      <t>イン</t>
    </rPh>
    <phoneticPr fontId="3"/>
  </si>
  <si>
    <t>生活支援員</t>
    <rPh sb="0" eb="2">
      <t>セイカツ</t>
    </rPh>
    <rPh sb="2" eb="5">
      <t>シエンイン</t>
    </rPh>
    <phoneticPr fontId="3"/>
  </si>
  <si>
    <t>就労定着支援員</t>
    <rPh sb="0" eb="2">
      <t>シュウロウ</t>
    </rPh>
    <rPh sb="2" eb="7">
      <t>テイチャクシエンイン</t>
    </rPh>
    <phoneticPr fontId="3"/>
  </si>
  <si>
    <t>地域生活支援員</t>
    <rPh sb="0" eb="7">
      <t>チイキセイカツシエンイン</t>
    </rPh>
    <phoneticPr fontId="3"/>
  </si>
  <si>
    <t>世話人</t>
    <rPh sb="0" eb="3">
      <t>セワニン</t>
    </rPh>
    <phoneticPr fontId="3"/>
  </si>
  <si>
    <t>障害者支援施設</t>
    <rPh sb="0" eb="3">
      <t>ショウガイシャ</t>
    </rPh>
    <rPh sb="3" eb="5">
      <t>シエン</t>
    </rPh>
    <rPh sb="5" eb="7">
      <t>シセツ</t>
    </rPh>
    <phoneticPr fontId="8"/>
  </si>
  <si>
    <t>就労支援員</t>
    <rPh sb="0" eb="2">
      <t>シュウロウ</t>
    </rPh>
    <rPh sb="2" eb="5">
      <t>シエンイン</t>
    </rPh>
    <phoneticPr fontId="3"/>
  </si>
  <si>
    <t>職業指導員</t>
    <rPh sb="0" eb="2">
      <t>ショクギョウ</t>
    </rPh>
    <rPh sb="2" eb="4">
      <t>シドウ</t>
    </rPh>
    <rPh sb="4" eb="5">
      <t>イン</t>
    </rPh>
    <phoneticPr fontId="3"/>
  </si>
  <si>
    <t>相談支援専門員</t>
    <rPh sb="0" eb="7">
      <t>ソウダンシエンセンモンイン</t>
    </rPh>
    <phoneticPr fontId="3"/>
  </si>
  <si>
    <t>特定相談支援・障害児相談支援</t>
    <rPh sb="0" eb="2">
      <t>トクテイ</t>
    </rPh>
    <rPh sb="2" eb="4">
      <t>ソウダン</t>
    </rPh>
    <rPh sb="4" eb="6">
      <t>シエン</t>
    </rPh>
    <rPh sb="7" eb="10">
      <t>ショウガイジ</t>
    </rPh>
    <rPh sb="10" eb="12">
      <t>ソウダン</t>
    </rPh>
    <rPh sb="12" eb="14">
      <t>シエン</t>
    </rPh>
    <phoneticPr fontId="1"/>
  </si>
  <si>
    <t>保育所等訪問支援</t>
    <rPh sb="0" eb="3">
      <t>ホイクショ</t>
    </rPh>
    <rPh sb="3" eb="4">
      <t>トウ</t>
    </rPh>
    <rPh sb="4" eb="6">
      <t>ホウモン</t>
    </rPh>
    <rPh sb="6" eb="8">
      <t>シエン</t>
    </rPh>
    <phoneticPr fontId="1"/>
  </si>
  <si>
    <t>福祉型障害児入所施設</t>
    <rPh sb="0" eb="3">
      <t>フクシガタ</t>
    </rPh>
    <rPh sb="3" eb="6">
      <t>ショウガイジ</t>
    </rPh>
    <rPh sb="6" eb="8">
      <t>ニュウショ</t>
    </rPh>
    <rPh sb="8" eb="10">
      <t>シセツ</t>
    </rPh>
    <phoneticPr fontId="1"/>
  </si>
  <si>
    <t>医療型障害児入所施設</t>
    <rPh sb="0" eb="2">
      <t>イリョウ</t>
    </rPh>
    <rPh sb="2" eb="3">
      <t>ガタ</t>
    </rPh>
    <rPh sb="3" eb="6">
      <t>ショウガイジ</t>
    </rPh>
    <rPh sb="6" eb="8">
      <t>ニュウショ</t>
    </rPh>
    <rPh sb="8" eb="10">
      <t>シセツ</t>
    </rPh>
    <phoneticPr fontId="1"/>
  </si>
  <si>
    <t>児童発達支援管理責任者</t>
    <rPh sb="0" eb="2">
      <t>ジドウ</t>
    </rPh>
    <rPh sb="2" eb="6">
      <t>ハッタツシエン</t>
    </rPh>
    <rPh sb="6" eb="8">
      <t>カンリ</t>
    </rPh>
    <rPh sb="8" eb="11">
      <t>セキニンシャ</t>
    </rPh>
    <phoneticPr fontId="3"/>
  </si>
  <si>
    <t>児童指導員</t>
    <rPh sb="0" eb="2">
      <t>ジドウ</t>
    </rPh>
    <rPh sb="2" eb="5">
      <t>シドウイン</t>
    </rPh>
    <phoneticPr fontId="3"/>
  </si>
  <si>
    <t>保育士</t>
    <rPh sb="0" eb="3">
      <t>ホイクシ</t>
    </rPh>
    <phoneticPr fontId="3"/>
  </si>
  <si>
    <t>機能訓練担当職員</t>
    <rPh sb="0" eb="4">
      <t>キノウクンレン</t>
    </rPh>
    <rPh sb="4" eb="6">
      <t>タントウ</t>
    </rPh>
    <rPh sb="6" eb="8">
      <t>ショクイン</t>
    </rPh>
    <phoneticPr fontId="3"/>
  </si>
  <si>
    <t>訪問支援員</t>
    <rPh sb="0" eb="2">
      <t>ホウモン</t>
    </rPh>
    <rPh sb="2" eb="5">
      <t>シエンイン</t>
    </rPh>
    <phoneticPr fontId="3"/>
  </si>
  <si>
    <t>職種①</t>
    <rPh sb="0" eb="2">
      <t>ショクシュ</t>
    </rPh>
    <phoneticPr fontId="3"/>
  </si>
  <si>
    <t>職種②</t>
    <rPh sb="0" eb="2">
      <t>ショクシュ</t>
    </rPh>
    <phoneticPr fontId="3"/>
  </si>
  <si>
    <t>職種③</t>
    <rPh sb="0" eb="2">
      <t>ショクシュ</t>
    </rPh>
    <phoneticPr fontId="3"/>
  </si>
  <si>
    <t>職種④</t>
    <rPh sb="0" eb="2">
      <t>ショクシュ</t>
    </rPh>
    <phoneticPr fontId="3"/>
  </si>
  <si>
    <t>職種⑤</t>
    <rPh sb="0" eb="2">
      <t>ショクシュ</t>
    </rPh>
    <phoneticPr fontId="3"/>
  </si>
  <si>
    <t>職種⑥</t>
    <rPh sb="0" eb="2">
      <t>ショクシュ</t>
    </rPh>
    <phoneticPr fontId="3"/>
  </si>
  <si>
    <t>職種⑦</t>
    <rPh sb="0" eb="2">
      <t>ショクシュ</t>
    </rPh>
    <phoneticPr fontId="3"/>
  </si>
  <si>
    <t>職種⑧</t>
    <rPh sb="0" eb="2">
      <t>ショクシュ</t>
    </rPh>
    <phoneticPr fontId="3"/>
  </si>
  <si>
    <t>職種⑨</t>
    <phoneticPr fontId="3"/>
  </si>
  <si>
    <t>年</t>
    <rPh sb="0" eb="1">
      <t>ネン</t>
    </rPh>
    <phoneticPr fontId="8"/>
  </si>
  <si>
    <t>月</t>
    <rPh sb="0" eb="1">
      <t>ゲツ</t>
    </rPh>
    <phoneticPr fontId="8"/>
  </si>
  <si>
    <t>！申請するサービス類型を選択してください</t>
    <rPh sb="1" eb="3">
      <t>シンセイ</t>
    </rPh>
    <rPh sb="9" eb="11">
      <t>ルイケイ</t>
    </rPh>
    <rPh sb="12" eb="14">
      <t>センタク</t>
    </rPh>
    <phoneticPr fontId="3"/>
  </si>
  <si>
    <t>No.</t>
    <phoneticPr fontId="8"/>
  </si>
  <si>
    <t>サービス種別</t>
    <rPh sb="4" eb="6">
      <t>シュベツ</t>
    </rPh>
    <phoneticPr fontId="1"/>
  </si>
  <si>
    <t>事業所名</t>
    <rPh sb="0" eb="3">
      <t>ジギョウショ</t>
    </rPh>
    <rPh sb="3" eb="4">
      <t>メイ</t>
    </rPh>
    <phoneticPr fontId="1"/>
  </si>
  <si>
    <t>時間/週</t>
    <rPh sb="0" eb="2">
      <t>ジカン</t>
    </rPh>
    <rPh sb="3" eb="4">
      <t>シュウ</t>
    </rPh>
    <phoneticPr fontId="8"/>
  </si>
  <si>
    <t>時間/月</t>
    <rPh sb="0" eb="2">
      <t>ジカン</t>
    </rPh>
    <rPh sb="3" eb="4">
      <t>ツキ</t>
    </rPh>
    <phoneticPr fontId="8"/>
  </si>
  <si>
    <t>(1)記載する期間</t>
    <rPh sb="3" eb="5">
      <t>キサイ</t>
    </rPh>
    <rPh sb="7" eb="9">
      <t>キカン</t>
    </rPh>
    <phoneticPr fontId="8"/>
  </si>
  <si>
    <t>(2)予定/実績の別</t>
    <rPh sb="3" eb="5">
      <t>ヨテイ</t>
    </rPh>
    <rPh sb="6" eb="8">
      <t>ジッセキ</t>
    </rPh>
    <rPh sb="9" eb="10">
      <t>ベツ</t>
    </rPh>
    <phoneticPr fontId="8"/>
  </si>
  <si>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</si>
  <si>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(4)職種</t>
    <rPh sb="3" eb="5">
      <t>ショクシュ</t>
    </rPh>
    <phoneticPr fontId="8"/>
  </si>
  <si>
    <t>(5)勤務形態</t>
    <rPh sb="3" eb="5">
      <t>キンム</t>
    </rPh>
    <rPh sb="5" eb="7">
      <t>ケイタイ</t>
    </rPh>
    <phoneticPr fontId="8"/>
  </si>
  <si>
    <t>(6)資格</t>
    <rPh sb="3" eb="5">
      <t>シカク</t>
    </rPh>
    <phoneticPr fontId="8"/>
  </si>
  <si>
    <t>(7)氏名</t>
    <rPh sb="3" eb="5">
      <t>シメイ</t>
    </rPh>
    <phoneticPr fontId="8"/>
  </si>
  <si>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</si>
  <si>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(1) 「４週」・「暦月」のいずれかを選択してください。</t>
    <rPh sb="7" eb="8">
      <t>シュウ</t>
    </rPh>
    <rPh sb="11" eb="12">
      <t>レキ</t>
    </rPh>
    <rPh sb="12" eb="13">
      <t>ツキ</t>
    </rPh>
    <rPh sb="20" eb="22">
      <t>センタク</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</si>
  <si>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</si>
  <si>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(4) 従業者の職種を入力してください。</t>
    <rPh sb="5" eb="8">
      <t>ジュウギョウシャ</t>
    </rPh>
    <rPh sb="9" eb="11">
      <t>ショクシュ</t>
    </rPh>
    <rPh sb="12" eb="14">
      <t>ニュウリョク</t>
    </rPh>
    <phoneticPr fontId="1"/>
  </si>
  <si>
    <t xml:space="preserve"> 　　 記入の順序は、職種ごとにまとめてください。</t>
    <rPh sb="4" eb="6">
      <t>キニュウ</t>
    </rPh>
    <rPh sb="7" eb="9">
      <t>ジュンジョ</t>
    </rPh>
    <rPh sb="11" eb="13">
      <t>ショクシュ</t>
    </rPh>
    <phoneticPr fontId="1"/>
  </si>
  <si>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</si>
  <si>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記号</t>
    <rPh sb="0" eb="2">
      <t>キゴウ</t>
    </rPh>
    <phoneticPr fontId="1"/>
  </si>
  <si>
    <t>区分</t>
    <rPh sb="0" eb="2">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</si>
  <si>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</si>
  <si>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</si>
  <si>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</si>
  <si>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非常勤で兼務</t>
    <rPh sb="0" eb="3">
      <t>ヒジョウキン</t>
    </rPh>
    <rPh sb="4" eb="6">
      <t>ケンム</t>
    </rPh>
    <phoneticPr fontId="1"/>
  </si>
  <si>
    <t>（注）常勤・非常勤の区分について</t>
    <rPh sb="1" eb="2">
      <t>チュウ</t>
    </rPh>
    <rPh sb="3" eb="5">
      <t>ジョウキン</t>
    </rPh>
    <rPh sb="6" eb="9">
      <t>ヒジョウキン</t>
    </rPh>
    <rPh sb="10" eb="12">
      <t>クブン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</si>
  <si>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</si>
  <si>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(6) 従業者の保有する資格を入力してください。</t>
    <rPh sb="5" eb="8">
      <t>ジュウギョウシャ</t>
    </rPh>
    <rPh sb="9" eb="11">
      <t>ホユウ</t>
    </rPh>
    <rPh sb="13" eb="15">
      <t>シカク</t>
    </rPh>
    <rPh sb="16" eb="18">
      <t>ニュウリョク</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</si>
  <si>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</si>
  <si>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(7) 従業者の氏名を記入してください。</t>
    <rPh sb="5" eb="8">
      <t>ジュウギョウシャ</t>
    </rPh>
    <rPh sb="9" eb="11">
      <t>シメイ</t>
    </rPh>
    <rPh sb="12" eb="14">
      <t>キニュウ</t>
    </rPh>
    <phoneticPr fontId="1"/>
  </si>
  <si>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</si>
  <si>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</si>
  <si>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</si>
  <si>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</si>
  <si>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</si>
  <si>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</si>
  <si>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その他、特記事項欄としてもご活用ください。</t>
    <rPh sb="6" eb="7">
      <t>タ</t>
    </rPh>
    <rPh sb="8" eb="10">
      <t>トッキ</t>
    </rPh>
    <rPh sb="10" eb="12">
      <t>ジコウ</t>
    </rPh>
    <rPh sb="12" eb="13">
      <t>ラン</t>
    </rPh>
    <rPh sb="18" eb="20">
      <t>カツヨウ</t>
    </rPh>
    <phoneticPr fontId="2"/>
  </si>
  <si>
    <t>A</t>
  </si>
  <si>
    <t>B</t>
  </si>
  <si>
    <t>C</t>
  </si>
  <si>
    <t>D</t>
  </si>
  <si>
    <t xml:space="preserve"> （12) 必要項目を満たしていれば、各事業所で使用するシフト表等をもって代替書類として差し支えありません。</t>
  </si>
  <si>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</si>
  <si>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</si>
  <si>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(8)</t>
    <phoneticPr fontId="8"/>
  </si>
  <si>
    <t>(9)勤務時間数合計</t>
    <rPh sb="3" eb="5">
      <t>キンム</t>
    </rPh>
    <rPh sb="5" eb="7">
      <t>ジカン</t>
    </rPh>
    <rPh sb="7" eb="8">
      <t>スウ</t>
    </rPh>
    <rPh sb="8" eb="10">
      <t>ゴウケイ</t>
    </rPh>
    <phoneticPr fontId="8"/>
  </si>
  <si>
    <t>(10)週平均の勤務時間数</t>
    <rPh sb="4" eb="7">
      <t>シュウヘイキン</t>
    </rPh>
    <rPh sb="8" eb="10">
      <t>キンム</t>
    </rPh>
    <rPh sb="10" eb="12">
      <t>ジカン</t>
    </rPh>
    <rPh sb="12" eb="13">
      <t>スウ</t>
    </rPh>
    <phoneticPr fontId="8"/>
  </si>
  <si>
    <t>(11)兼務状況
（兼務先／兼務する職務の内容）等</t>
    <phoneticPr fontId="8"/>
  </si>
  <si>
    <t>常勤換算数</t>
    <rPh sb="0" eb="5">
      <t>ジョウキンカンサンスウ</t>
    </rPh>
    <phoneticPr fontId="3"/>
  </si>
  <si>
    <t>機能訓練</t>
    <rPh sb="0" eb="2">
      <t>キノウ</t>
    </rPh>
    <rPh sb="2" eb="4">
      <t>クンレン</t>
    </rPh>
    <phoneticPr fontId="8"/>
  </si>
  <si>
    <t>生活訓練</t>
    <rPh sb="0" eb="2">
      <t>セイカツ</t>
    </rPh>
    <rPh sb="2" eb="4">
      <t>クンレン</t>
    </rPh>
    <phoneticPr fontId="8"/>
  </si>
  <si>
    <t>児童発達支援・放課後等デイサービス</t>
    <rPh sb="0" eb="2">
      <t>ジドウ</t>
    </rPh>
    <rPh sb="2" eb="4">
      <t>ハッタツ</t>
    </rPh>
    <rPh sb="4" eb="6">
      <t>シエン</t>
    </rPh>
    <rPh sb="7" eb="11">
      <t>ホウカゴトウ</t>
    </rPh>
    <phoneticPr fontId="1"/>
  </si>
  <si>
    <t>＜実人数集計＞</t>
    <rPh sb="1" eb="2">
      <t>ジツ</t>
    </rPh>
    <rPh sb="2" eb="4">
      <t>ニンズウ</t>
    </rPh>
    <rPh sb="4" eb="6">
      <t>シュウケイ</t>
    </rPh>
    <phoneticPr fontId="8"/>
  </si>
  <si>
    <t>　(2) 「予定」・「実績」のいずれかを選択してください。</t>
    <rPh sb="6" eb="8">
      <t>ヨテイ</t>
    </rPh>
    <rPh sb="11" eb="13">
      <t>ジッセキ</t>
    </rPh>
    <rPh sb="20" eb="22">
      <t>センタク</t>
    </rPh>
    <phoneticPr fontId="1"/>
  </si>
  <si>
    <t>短期入所・併設型</t>
    <rPh sb="0" eb="2">
      <t>タンキ</t>
    </rPh>
    <rPh sb="2" eb="4">
      <t>ニュウショ</t>
    </rPh>
    <rPh sb="5" eb="8">
      <t>ヘイセツガタ</t>
    </rPh>
    <phoneticPr fontId="8"/>
  </si>
  <si>
    <t>短期入所・空床利用型</t>
    <rPh sb="0" eb="2">
      <t>タンキ</t>
    </rPh>
    <rPh sb="2" eb="4">
      <t>ニュウショ</t>
    </rPh>
    <rPh sb="5" eb="7">
      <t>クウショウ</t>
    </rPh>
    <rPh sb="7" eb="10">
      <t>リヨウガタ</t>
    </rPh>
    <phoneticPr fontId="8"/>
  </si>
  <si>
    <t>短期入所・単独型</t>
    <rPh sb="0" eb="2">
      <t>タンキ</t>
    </rPh>
    <rPh sb="2" eb="4">
      <t>ニュウショ</t>
    </rPh>
    <rPh sb="5" eb="8">
      <t>タンドクガタ</t>
    </rPh>
    <phoneticPr fontId="8"/>
  </si>
  <si>
    <t>共同生活援助・介護サービス包括型</t>
    <rPh sb="0" eb="2">
      <t>キョウドウ</t>
    </rPh>
    <rPh sb="2" eb="4">
      <t>セイカツ</t>
    </rPh>
    <rPh sb="4" eb="6">
      <t>エンジョ</t>
    </rPh>
    <phoneticPr fontId="8"/>
  </si>
  <si>
    <t>共同生活援助・外部サービス利用型</t>
    <rPh sb="0" eb="2">
      <t>キョウドウ</t>
    </rPh>
    <rPh sb="2" eb="4">
      <t>セイカツ</t>
    </rPh>
    <rPh sb="4" eb="6">
      <t>エンジョ</t>
    </rPh>
    <phoneticPr fontId="8"/>
  </si>
  <si>
    <t>共同生活援助・日中サービス支援型</t>
    <rPh sb="0" eb="2">
      <t>キョウドウ</t>
    </rPh>
    <rPh sb="2" eb="4">
      <t>セイカツ</t>
    </rPh>
    <rPh sb="4" eb="6">
      <t>エンジョ</t>
    </rPh>
    <phoneticPr fontId="8"/>
  </si>
  <si>
    <t>嘱託医</t>
    <rPh sb="0" eb="2">
      <t>ショクタク</t>
    </rPh>
    <phoneticPr fontId="3"/>
  </si>
  <si>
    <t>栄養士</t>
    <rPh sb="0" eb="3">
      <t>エイヨウシ</t>
    </rPh>
    <phoneticPr fontId="3"/>
  </si>
  <si>
    <t>調理員</t>
    <rPh sb="0" eb="3">
      <t>チョウリイン</t>
    </rPh>
    <phoneticPr fontId="3"/>
  </si>
  <si>
    <t>児童発達支援・児童発達支援センターであるもの</t>
    <rPh sb="0" eb="6">
      <t>ジドウハッタツシエン</t>
    </rPh>
    <rPh sb="7" eb="11">
      <t>ジドウハッタツ</t>
    </rPh>
    <rPh sb="11" eb="13">
      <t>シエン</t>
    </rPh>
    <phoneticPr fontId="3"/>
  </si>
  <si>
    <t>児童発達支援・主として重症心身障害児を対象とする場合</t>
    <rPh sb="0" eb="6">
      <t>ジドウハッタツシエン</t>
    </rPh>
    <rPh sb="7" eb="8">
      <t>シュ</t>
    </rPh>
    <rPh sb="11" eb="13">
      <t>ジュウショウ</t>
    </rPh>
    <rPh sb="13" eb="15">
      <t>シンシン</t>
    </rPh>
    <rPh sb="15" eb="18">
      <t>ショウガイジ</t>
    </rPh>
    <rPh sb="19" eb="21">
      <t>タイショウ</t>
    </rPh>
    <rPh sb="24" eb="26">
      <t>バアイ</t>
    </rPh>
    <phoneticPr fontId="3"/>
  </si>
  <si>
    <t>心理担当職員</t>
    <rPh sb="0" eb="6">
      <t>シンリタントウショクイン</t>
    </rPh>
    <phoneticPr fontId="3"/>
  </si>
  <si>
    <t>理学療法士又は作業療法士</t>
    <rPh sb="0" eb="5">
      <t>リガクリョウホウシ</t>
    </rPh>
    <rPh sb="5" eb="6">
      <t>マタ</t>
    </rPh>
    <rPh sb="7" eb="12">
      <t>サギョウリョウホウシ</t>
    </rPh>
    <phoneticPr fontId="3"/>
  </si>
  <si>
    <t>職業指導員</t>
    <rPh sb="0" eb="5">
      <t>ショクギョウシドウイン</t>
    </rPh>
    <phoneticPr fontId="3"/>
  </si>
  <si>
    <t>相談支援員</t>
    <rPh sb="0" eb="2">
      <t>ソウダン</t>
    </rPh>
    <rPh sb="2" eb="5">
      <t>シエンイン</t>
    </rPh>
    <phoneticPr fontId="3"/>
  </si>
  <si>
    <t>言語聴覚士</t>
    <rPh sb="0" eb="2">
      <t>ゲンゴ</t>
    </rPh>
    <rPh sb="2" eb="5">
      <t>チョウカクシ</t>
    </rPh>
    <phoneticPr fontId="3"/>
  </si>
  <si>
    <t>就労継続支援Ａ型・Ｂ型</t>
    <rPh sb="0" eb="2">
      <t>シュウロウ</t>
    </rPh>
    <rPh sb="2" eb="4">
      <t>ケイゾク</t>
    </rPh>
    <rPh sb="4" eb="6">
      <t>シエン</t>
    </rPh>
    <rPh sb="7" eb="8">
      <t>ガタ</t>
    </rPh>
    <rPh sb="10" eb="11">
      <t>ガタ</t>
    </rPh>
    <phoneticPr fontId="8"/>
  </si>
  <si>
    <t>認定指定就労移行支援</t>
    <rPh sb="0" eb="2">
      <t>ニンテイ</t>
    </rPh>
    <rPh sb="2" eb="4">
      <t>シテイ</t>
    </rPh>
    <rPh sb="4" eb="6">
      <t>シュウロウ</t>
    </rPh>
    <rPh sb="6" eb="8">
      <t>イコウ</t>
    </rPh>
    <rPh sb="8" eb="10">
      <t>シエン</t>
    </rPh>
    <phoneticPr fontId="8"/>
  </si>
  <si>
    <t>職種⑩</t>
    <phoneticPr fontId="3"/>
  </si>
  <si>
    <t>重度訪問介護</t>
    <rPh sb="0" eb="2">
      <t>ジュウド</t>
    </rPh>
    <rPh sb="2" eb="4">
      <t>ホウモン</t>
    </rPh>
    <rPh sb="4" eb="6">
      <t>カイゴ</t>
    </rPh>
    <phoneticPr fontId="3"/>
  </si>
  <si>
    <t>同行援護</t>
    <rPh sb="0" eb="2">
      <t>ドウコウ</t>
    </rPh>
    <rPh sb="2" eb="4">
      <t>エンゴ</t>
    </rPh>
    <phoneticPr fontId="3"/>
  </si>
  <si>
    <t>行動援護</t>
    <rPh sb="0" eb="4">
      <t>コウドウエンゴ</t>
    </rPh>
    <phoneticPr fontId="3"/>
  </si>
  <si>
    <t>居宅介護</t>
    <phoneticPr fontId="8"/>
  </si>
  <si>
    <t>夜間支援従事者</t>
    <rPh sb="0" eb="7">
      <t>ヤカンシエンジュウジシャ</t>
    </rPh>
    <phoneticPr fontId="3"/>
  </si>
  <si>
    <t>　(8) 申請する事業に係る従業者（管理者を含む。）の1ヶ月分の勤務時間を入力してください。常勤の職員が休暇を取得する場合は、「休」と入力してください。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</si>
  <si>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(2)-2　定員</t>
    <rPh sb="6" eb="8">
      <t>テイイン</t>
    </rPh>
    <phoneticPr fontId="3"/>
  </si>
  <si>
    <t>　(2) -2　定員数を入力してください。</t>
    <rPh sb="8" eb="11">
      <t>テイインスウ</t>
    </rPh>
    <rPh sb="12" eb="14">
      <t>ニュウリョク</t>
    </rPh>
    <phoneticPr fontId="3"/>
  </si>
  <si>
    <t>その他職員</t>
    <rPh sb="2" eb="3">
      <t>タ</t>
    </rPh>
    <rPh sb="3" eb="5">
      <t>ショクイン</t>
    </rPh>
    <phoneticPr fontId="3"/>
  </si>
  <si>
    <t xml:space="preserve"> 　　 保有資格を全て記入するのではなく、人員基準・加配加算上、求められる資格等を入力してください。</t>
    <rPh sb="4" eb="6">
      <t>ホユウ</t>
    </rPh>
    <rPh sb="6" eb="8">
      <t>シカク</t>
    </rPh>
    <rPh sb="9" eb="10">
      <t>スベ</t>
    </rPh>
    <rPh sb="11" eb="13">
      <t>キニュウ</t>
    </rPh>
    <rPh sb="21" eb="23">
      <t>ジンイン</t>
    </rPh>
    <rPh sb="23" eb="25">
      <t>キジュン</t>
    </rPh>
    <rPh sb="30" eb="31">
      <t>ジョウ</t>
    </rPh>
    <rPh sb="32" eb="33">
      <t>モト</t>
    </rPh>
    <rPh sb="37" eb="39">
      <t>シカク</t>
    </rPh>
    <rPh sb="39" eb="40">
      <t>トウ</t>
    </rPh>
    <rPh sb="41" eb="43">
      <t>ニュウリョク</t>
    </rPh>
    <phoneticPr fontId="1"/>
  </si>
  <si>
    <t>　(9) 従業者ごとに、勤務時間帯を入力してください。   (記載例　①９：００～１８：００、②９：００～１２：００、③１３：００～１８：００、④休日)</t>
    <rPh sb="5" eb="8">
      <t>ジュウギョウシャ</t>
    </rPh>
    <rPh sb="12" eb="14">
      <t>キンム</t>
    </rPh>
    <rPh sb="14" eb="16">
      <t>ジカン</t>
    </rPh>
    <rPh sb="16" eb="17">
      <t>タイ</t>
    </rPh>
    <rPh sb="18" eb="20">
      <t>ニュウリョク</t>
    </rPh>
    <phoneticPr fontId="1"/>
  </si>
  <si>
    <t>営業時間</t>
    <rPh sb="0" eb="4">
      <t>エイギョウジカン</t>
    </rPh>
    <phoneticPr fontId="3"/>
  </si>
  <si>
    <t>サービス提供時間</t>
    <rPh sb="4" eb="8">
      <t>テイキョウジカン</t>
    </rPh>
    <phoneticPr fontId="3"/>
  </si>
  <si>
    <t>平日</t>
    <rPh sb="0" eb="2">
      <t>ヘイジツ</t>
    </rPh>
    <phoneticPr fontId="3"/>
  </si>
  <si>
    <t>学校休業日</t>
    <rPh sb="0" eb="2">
      <t>ガッコウ</t>
    </rPh>
    <rPh sb="2" eb="5">
      <t>キュウギョウビ</t>
    </rPh>
    <phoneticPr fontId="3"/>
  </si>
  <si>
    <t>学校休業日</t>
    <rPh sb="0" eb="5">
      <t>ガッコウキュウギョウビ</t>
    </rPh>
    <phoneticPr fontId="3"/>
  </si>
  <si>
    <t>児童発達支援</t>
    <rPh sb="0" eb="6">
      <t>ジドウハッタツシエン</t>
    </rPh>
    <phoneticPr fontId="3"/>
  </si>
  <si>
    <t>放課後等デイサービス</t>
    <rPh sb="0" eb="4">
      <t>ホウカゴトウ</t>
    </rPh>
    <phoneticPr fontId="3"/>
  </si>
  <si>
    <t>加配</t>
    <rPh sb="0" eb="2">
      <t>カハイ</t>
    </rPh>
    <phoneticPr fontId="3"/>
  </si>
  <si>
    <t>①</t>
  </si>
  <si>
    <t>①</t>
    <phoneticPr fontId="3"/>
  </si>
  <si>
    <t>管理者</t>
    <rPh sb="0" eb="2">
      <t>カンリ</t>
    </rPh>
    <phoneticPr fontId="3"/>
  </si>
  <si>
    <t>A</t>
    <phoneticPr fontId="3"/>
  </si>
  <si>
    <t>勤務時間帯（例）　①９：００～１８：００、②９：００～１２：００、③１３：００～１８：００、④休日</t>
    <rPh sb="0" eb="4">
      <t>キンムジカン</t>
    </rPh>
    <rPh sb="4" eb="5">
      <t>タイ</t>
    </rPh>
    <rPh sb="6" eb="7">
      <t>レイ</t>
    </rPh>
    <phoneticPr fontId="3"/>
  </si>
  <si>
    <t>専門体制</t>
    <rPh sb="0" eb="2">
      <t>センモン</t>
    </rPh>
    <rPh sb="2" eb="4">
      <t>タイセイ</t>
    </rPh>
    <phoneticPr fontId="3"/>
  </si>
  <si>
    <t>算定する加算に◯</t>
    <rPh sb="0" eb="2">
      <t>サンテイ</t>
    </rPh>
    <rPh sb="4" eb="6">
      <t>カサン</t>
    </rPh>
    <phoneticPr fontId="3"/>
  </si>
  <si>
    <t>事業所名</t>
    <rPh sb="0" eb="4">
      <t>ジギョウショメイ</t>
    </rPh>
    <phoneticPr fontId="3"/>
  </si>
  <si>
    <t>①</t>
    <phoneticPr fontId="3"/>
  </si>
  <si>
    <t>①</t>
    <phoneticPr fontId="3"/>
  </si>
  <si>
    <t>④</t>
  </si>
  <si>
    <t>④</t>
    <phoneticPr fontId="3"/>
  </si>
  <si>
    <t>③</t>
    <phoneticPr fontId="3"/>
  </si>
  <si>
    <t>②</t>
    <phoneticPr fontId="3"/>
  </si>
  <si>
    <t>管理者兼児童発達支援管理責任者</t>
    <rPh sb="0" eb="3">
      <t>カンリシャ</t>
    </rPh>
    <rPh sb="3" eb="4">
      <t>ケン</t>
    </rPh>
    <rPh sb="4" eb="6">
      <t>ジドウ</t>
    </rPh>
    <rPh sb="6" eb="10">
      <t>ハッタツシエン</t>
    </rPh>
    <rPh sb="10" eb="12">
      <t>カンリ</t>
    </rPh>
    <rPh sb="12" eb="15">
      <t>セキニンシャ</t>
    </rPh>
    <phoneticPr fontId="3"/>
  </si>
  <si>
    <t>管理者兼児童発達支援管理責任者</t>
    <phoneticPr fontId="3"/>
  </si>
  <si>
    <t>管理者兼児童発達支援管理責任者</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</si>
</sst>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176" formatCode="0.0_ "/>
    <numFmt numFmtId="177" formatCode="[$-409]d;@"/>
    <numFmt numFmtId="178" formatCode="aaa"/>
  </numFmts>
  <fonts count="24">
    <font>
      <sz val="11"/>
      <color theme="1"/>
      <name val="游ゴシック"/>
      <family val="3"/>
      <charset val="128"/>
      <scheme val="minor"/>
    </font>
    <font>
      <sz val="10"/>
      <color indexed="8"/>
      <name val="ＭＳ ゴシック"/>
      <family val="3"/>
      <charset val="128"/>
    </font>
    <font>
      <sz val="10"/>
      <name val="ＭＳ ゴシック"/>
      <family val="3"/>
      <charset val="128"/>
    </font>
    <font>
      <sz val="6"/>
      <name val="游ゴシック"/>
      <family val="3"/>
      <charset val="128"/>
    </font>
    <font>
      <sz val="6"/>
      <name val="ＭＳ ゴシック"/>
      <family val="3"/>
      <charset val="128"/>
    </font>
    <font>
      <sz val="9"/>
      <name val="ＭＳ 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8"/>
      <color indexed="10"/>
      <name val="ＭＳ Ｐゴシック"/>
      <family val="3"/>
      <charset val="128"/>
    </font>
    <font>
      <sz val="12"/>
      <name val="ＭＳ ゴシック"/>
      <family val="3"/>
      <charset val="128"/>
    </font>
    <font>
      <sz val="11"/>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b/>
      <sz val="11"/>
      <name val="ＭＳ ゴシック"/>
      <family val="3"/>
      <charset val="128"/>
    </font>
    <font>
      <sz val="10"/>
      <color theme="1"/>
      <name val="ＭＳ ゴシック"/>
      <family val="3"/>
      <charset val="128"/>
    </font>
    <font>
      <sz val="11"/>
      <color theme="1"/>
      <name val="ＭＳ ゴシック"/>
      <family val="3"/>
      <charset val="128"/>
    </font>
    <font>
      <sz val="10"/>
      <color theme="0"/>
      <name val="ＭＳ ゴシック"/>
      <family val="3"/>
      <charset val="128"/>
    </font>
    <font>
      <sz val="10"/>
      <color theme="1"/>
      <name val="游ゴシック"/>
      <family val="3"/>
      <charset val="128"/>
      <scheme val="minor"/>
    </font>
    <font>
      <sz val="9"/>
      <color theme="0"/>
      <name val="ＭＳ ゴシック"/>
      <family val="3"/>
      <charset val="128"/>
    </font>
    <font>
      <sz val="11"/>
      <name val="游ゴシック"/>
      <family val="3"/>
      <charset val="128"/>
      <scheme val="minor"/>
    </font>
  </fonts>
  <fills count="8">
    <fill>
      <patternFill patternType="none"/>
    </fill>
    <fill>
      <patternFill patternType="gray125"/>
    </fill>
    <fill>
      <patternFill patternType="solid">
        <fgColor indexed="2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FF00"/>
        <bgColor indexed="64"/>
      </patternFill>
    </fill>
  </fills>
  <borders count="52">
    <border>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bottom/>
      <diagonal/>
    </border>
    <border>
      <left/>
      <right style="medium">
        <color indexed="64"/>
      </right>
      <top/>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0">
    <xf numFmtId="0" fontId="0" fillId="0" borderId="0">
      <alignment vertical="center"/>
    </xf>
    <xf numFmtId="0" fontId="6" fillId="0" borderId="0"/>
    <xf numFmtId="6" fontId="6" fillId="0" borderId="0" applyFont="0" applyFill="0" applyBorder="0" applyAlignment="0" applyProtection="0"/>
    <xf numFmtId="0" fontId="18" fillId="0" borderId="0">
      <alignment vertical="center"/>
    </xf>
    <xf numFmtId="0" fontId="6" fillId="0" borderId="0"/>
    <xf numFmtId="0" fontId="6" fillId="0" borderId="0"/>
    <xf numFmtId="0" fontId="19" fillId="0" borderId="0">
      <alignment vertical="center"/>
    </xf>
    <xf numFmtId="0" fontId="6" fillId="0" borderId="0">
      <alignment vertical="center"/>
    </xf>
    <xf numFmtId="0" fontId="6" fillId="0" borderId="0">
      <alignment vertical="center"/>
    </xf>
    <xf numFmtId="0" fontId="6" fillId="0" borderId="0">
      <alignment vertical="center"/>
    </xf>
  </cellStyleXfs>
  <cellXfs count="316">
    <xf numFmtId="0" fontId="0" fillId="0" borderId="0" xfId="0">
      <alignment vertical="center"/>
    </xf>
    <xf numFmtId="0" fontId="6" fillId="0" borderId="0" xfId="5" applyAlignment="1">
      <alignment horizontal="left" vertical="center"/>
    </xf>
    <xf numFmtId="0" fontId="6" fillId="0" borderId="0" xfId="5" applyAlignment="1">
      <alignment horizontal="center" vertical="center"/>
    </xf>
    <xf numFmtId="0" fontId="10" fillId="0" borderId="0" xfId="5" applyFont="1" applyAlignment="1">
      <alignment horizontal="left" vertical="center" wrapText="1"/>
    </xf>
    <xf numFmtId="0" fontId="6" fillId="0" borderId="1" xfId="5" applyBorder="1" applyAlignment="1">
      <alignment horizontal="center" vertical="center" wrapText="1"/>
    </xf>
    <xf numFmtId="0" fontId="7" fillId="0" borderId="2" xfId="5" applyFont="1" applyBorder="1" applyAlignment="1">
      <alignment horizontal="center" vertical="center" wrapText="1"/>
    </xf>
    <xf numFmtId="0" fontId="7" fillId="0" borderId="3" xfId="5" applyFont="1" applyBorder="1" applyAlignment="1">
      <alignment horizontal="left" vertical="top"/>
    </xf>
    <xf numFmtId="0" fontId="6" fillId="0" borderId="4" xfId="5" applyBorder="1" applyAlignment="1">
      <alignment horizontal="left" vertical="top"/>
    </xf>
    <xf numFmtId="0" fontId="6" fillId="0" borderId="5" xfId="5" applyBorder="1" applyAlignment="1">
      <alignment horizontal="left" vertical="top"/>
    </xf>
    <xf numFmtId="0" fontId="6" fillId="0" borderId="6" xfId="5" applyBorder="1" applyAlignment="1">
      <alignment horizontal="left" vertical="top"/>
    </xf>
    <xf numFmtId="0" fontId="6" fillId="0" borderId="7" xfId="5" applyBorder="1" applyAlignment="1">
      <alignment horizontal="left" vertical="top"/>
    </xf>
    <xf numFmtId="0" fontId="7" fillId="0" borderId="7" xfId="5" applyFont="1" applyBorder="1" applyAlignment="1">
      <alignment horizontal="right" vertical="top"/>
    </xf>
    <xf numFmtId="0" fontId="7" fillId="0" borderId="7" xfId="5" applyFont="1" applyBorder="1" applyAlignment="1">
      <alignment horizontal="left" vertical="top"/>
    </xf>
    <xf numFmtId="0" fontId="6" fillId="0" borderId="8" xfId="5" applyBorder="1" applyAlignment="1">
      <alignment horizontal="left" vertical="top"/>
    </xf>
    <xf numFmtId="0" fontId="6" fillId="0" borderId="2" xfId="5" applyBorder="1" applyAlignment="1">
      <alignment horizontal="center" vertical="center" wrapText="1"/>
    </xf>
    <xf numFmtId="0" fontId="6" fillId="0" borderId="9" xfId="5" applyBorder="1" applyAlignment="1">
      <alignment horizontal="left" vertical="top"/>
    </xf>
    <xf numFmtId="0" fontId="6" fillId="0" borderId="10" xfId="5" applyBorder="1" applyAlignment="1">
      <alignment horizontal="left" vertical="top"/>
    </xf>
    <xf numFmtId="0" fontId="6" fillId="0" borderId="11" xfId="5" applyBorder="1" applyAlignment="1">
      <alignment horizontal="left" vertical="top"/>
    </xf>
    <xf numFmtId="0" fontId="6" fillId="0" borderId="12" xfId="5" applyBorder="1" applyAlignment="1">
      <alignment horizontal="center" vertical="center" wrapText="1"/>
    </xf>
    <xf numFmtId="0" fontId="7" fillId="0" borderId="13" xfId="5" applyFont="1" applyBorder="1" applyAlignment="1">
      <alignment horizontal="center" vertical="center" shrinkToFit="1"/>
    </xf>
    <xf numFmtId="0" fontId="7" fillId="0" borderId="14" xfId="5" applyFont="1" applyBorder="1" applyAlignment="1">
      <alignment horizontal="center" vertical="center" shrinkToFit="1"/>
    </xf>
    <xf numFmtId="0" fontId="7" fillId="0" borderId="15" xfId="5" applyFont="1" applyBorder="1" applyAlignment="1">
      <alignment horizontal="center" vertical="center" shrinkToFit="1"/>
    </xf>
    <xf numFmtId="0" fontId="7" fillId="0" borderId="9" xfId="5" applyFont="1" applyBorder="1" applyAlignment="1">
      <alignment horizontal="center" vertical="center"/>
    </xf>
    <xf numFmtId="0" fontId="7" fillId="0" borderId="10" xfId="5" applyFont="1" applyBorder="1" applyAlignment="1">
      <alignment horizontal="center" vertical="center"/>
    </xf>
    <xf numFmtId="0" fontId="7" fillId="0" borderId="11" xfId="5" applyFont="1" applyBorder="1" applyAlignment="1">
      <alignment horizontal="center" vertical="center"/>
    </xf>
    <xf numFmtId="0" fontId="7" fillId="0" borderId="16" xfId="5" applyFont="1" applyBorder="1" applyAlignment="1">
      <alignment horizontal="center" vertical="center"/>
    </xf>
    <xf numFmtId="0" fontId="7" fillId="0" borderId="17" xfId="5" applyFont="1" applyBorder="1" applyAlignment="1">
      <alignment horizontal="center" vertical="center"/>
    </xf>
    <xf numFmtId="0" fontId="7" fillId="0" borderId="18" xfId="5" applyFont="1" applyBorder="1" applyAlignment="1">
      <alignment horizontal="center" vertical="center"/>
    </xf>
    <xf numFmtId="0" fontId="6" fillId="0" borderId="0" xfId="5" applyAlignment="1">
      <alignment vertical="center"/>
    </xf>
    <xf numFmtId="0" fontId="9" fillId="0" borderId="0" xfId="5" applyFont="1" applyAlignment="1">
      <alignment horizontal="center" vertical="center" shrinkToFit="1"/>
    </xf>
    <xf numFmtId="0" fontId="7" fillId="0" borderId="0" xfId="5" applyFont="1" applyAlignment="1">
      <alignment horizontal="center" vertical="center"/>
    </xf>
    <xf numFmtId="0" fontId="8" fillId="0" borderId="0" xfId="5" applyFont="1" applyAlignment="1">
      <alignment horizontal="left" vertical="center"/>
    </xf>
    <xf numFmtId="0" fontId="10" fillId="0" borderId="0" xfId="5" applyFont="1" applyAlignment="1">
      <alignment horizontal="left" vertical="top"/>
    </xf>
    <xf numFmtId="0" fontId="6" fillId="0" borderId="0" xfId="5" applyAlignment="1">
      <alignment horizontal="left"/>
    </xf>
    <xf numFmtId="0" fontId="6" fillId="0" borderId="19" xfId="5" applyBorder="1" applyAlignment="1">
      <alignment horizontal="center" vertical="center"/>
    </xf>
    <xf numFmtId="0" fontId="6" fillId="0" borderId="20" xfId="5" applyBorder="1" applyAlignment="1">
      <alignment horizontal="center" vertical="center"/>
    </xf>
    <xf numFmtId="0" fontId="7" fillId="0" borderId="2" xfId="9" applyFont="1" applyBorder="1">
      <alignment vertical="center"/>
    </xf>
    <xf numFmtId="0" fontId="7" fillId="0" borderId="0" xfId="9" applyFont="1">
      <alignment vertical="center"/>
    </xf>
    <xf numFmtId="0" fontId="7" fillId="0" borderId="16" xfId="9" applyFont="1" applyBorder="1">
      <alignment vertical="center"/>
    </xf>
    <xf numFmtId="0" fontId="7" fillId="0" borderId="17" xfId="9" applyFont="1" applyBorder="1">
      <alignment vertical="center"/>
    </xf>
    <xf numFmtId="0" fontId="7" fillId="0" borderId="12" xfId="9" applyFont="1" applyBorder="1">
      <alignment vertical="center"/>
    </xf>
    <xf numFmtId="0" fontId="6" fillId="0" borderId="3" xfId="5" applyBorder="1" applyAlignment="1">
      <alignment horizontal="center" vertical="center"/>
    </xf>
    <xf numFmtId="0" fontId="6" fillId="0" borderId="4" xfId="5" applyBorder="1" applyAlignment="1">
      <alignment horizontal="center" vertical="center"/>
    </xf>
    <xf numFmtId="0" fontId="6" fillId="0" borderId="5" xfId="5" applyBorder="1" applyAlignment="1">
      <alignment horizontal="center" vertical="center"/>
    </xf>
    <xf numFmtId="0" fontId="7" fillId="0" borderId="4" xfId="8" applyFont="1" applyBorder="1" applyAlignment="1">
      <alignment horizontal="center" vertical="center"/>
    </xf>
    <xf numFmtId="0" fontId="7" fillId="0" borderId="0" xfId="8" applyFont="1" applyAlignment="1">
      <alignment horizontal="center" vertical="center"/>
    </xf>
    <xf numFmtId="0" fontId="7" fillId="0" borderId="20" xfId="8" applyFont="1" applyBorder="1" applyAlignment="1">
      <alignment horizontal="center" vertical="center"/>
    </xf>
    <xf numFmtId="0" fontId="7" fillId="0" borderId="10" xfId="8" applyFont="1" applyBorder="1" applyAlignment="1">
      <alignment horizontal="center" vertical="center"/>
    </xf>
    <xf numFmtId="0" fontId="7" fillId="0" borderId="11" xfId="8" applyFont="1" applyBorder="1" applyAlignment="1">
      <alignment horizontal="center" vertical="center"/>
    </xf>
    <xf numFmtId="0" fontId="7" fillId="0" borderId="4" xfId="5" applyFont="1" applyBorder="1" applyAlignment="1">
      <alignment horizontal="center" vertical="center"/>
    </xf>
    <xf numFmtId="0" fontId="7" fillId="0" borderId="21" xfId="5" applyFont="1" applyBorder="1" applyAlignment="1">
      <alignment horizontal="center" vertical="center"/>
    </xf>
    <xf numFmtId="0" fontId="7" fillId="0" borderId="22" xfId="5" applyFont="1" applyBorder="1" applyAlignment="1">
      <alignment horizontal="center" vertical="center" shrinkToFit="1"/>
    </xf>
    <xf numFmtId="0" fontId="7" fillId="0" borderId="23" xfId="5" applyFont="1" applyBorder="1" applyAlignment="1">
      <alignment vertical="center"/>
    </xf>
    <xf numFmtId="0" fontId="7" fillId="0" borderId="10" xfId="5" applyFont="1" applyBorder="1" applyAlignment="1">
      <alignment vertical="center"/>
    </xf>
    <xf numFmtId="0" fontId="7" fillId="0" borderId="24" xfId="5" applyFont="1" applyBorder="1" applyAlignment="1">
      <alignment vertical="center"/>
    </xf>
    <xf numFmtId="0" fontId="6" fillId="0" borderId="25" xfId="5" applyBorder="1" applyAlignment="1">
      <alignment horizontal="center" vertical="center"/>
    </xf>
    <xf numFmtId="0" fontId="6" fillId="0" borderId="23" xfId="5" applyBorder="1" applyAlignment="1">
      <alignment horizontal="center" vertical="center"/>
    </xf>
    <xf numFmtId="0" fontId="6" fillId="0" borderId="26" xfId="5" applyBorder="1" applyAlignment="1">
      <alignment horizontal="center" vertical="center"/>
    </xf>
    <xf numFmtId="0" fontId="7" fillId="0" borderId="0" xfId="5" applyFont="1" applyAlignment="1">
      <alignment horizontal="left" vertical="center"/>
    </xf>
    <xf numFmtId="0" fontId="12" fillId="0" borderId="0" xfId="7" applyFont="1">
      <alignment vertical="center"/>
    </xf>
    <xf numFmtId="0" fontId="5" fillId="0" borderId="0" xfId="7" applyFont="1">
      <alignment vertical="center"/>
    </xf>
    <xf numFmtId="0" fontId="12" fillId="0" borderId="0" xfId="7" applyFont="1" applyAlignment="1">
      <alignment vertical="center" textRotation="255" shrinkToFit="1"/>
    </xf>
    <xf numFmtId="0" fontId="2" fillId="0" borderId="0" xfId="7" applyFont="1" applyAlignment="1">
      <alignment vertical="center"/>
    </xf>
    <xf numFmtId="0" fontId="2" fillId="0" borderId="0" xfId="7" applyFont="1" applyBorder="1" applyAlignment="1">
      <alignment horizontal="center" vertical="center"/>
    </xf>
    <xf numFmtId="0" fontId="2" fillId="0" borderId="0" xfId="7" applyFont="1" applyBorder="1" applyAlignment="1">
      <alignment vertical="center"/>
    </xf>
    <xf numFmtId="0" fontId="2" fillId="0" borderId="0" xfId="7" applyFont="1" applyAlignment="1">
      <alignment horizontal="center" vertical="center"/>
    </xf>
    <xf numFmtId="177" fontId="5" fillId="0" borderId="17" xfId="7" applyNumberFormat="1" applyFont="1" applyBorder="1" applyAlignment="1">
      <alignment vertical="center"/>
    </xf>
    <xf numFmtId="178" fontId="5" fillId="0" borderId="17" xfId="7" applyNumberFormat="1" applyFont="1" applyBorder="1" applyAlignment="1">
      <alignment vertical="center"/>
    </xf>
    <xf numFmtId="0" fontId="5" fillId="0" borderId="0" xfId="7" applyFont="1" applyFill="1" applyBorder="1" applyAlignment="1">
      <alignment horizontal="center" vertical="center"/>
    </xf>
    <xf numFmtId="0" fontId="5" fillId="0" borderId="0" xfId="7" applyFont="1" applyFill="1" applyBorder="1" applyAlignment="1">
      <alignment vertical="center"/>
    </xf>
    <xf numFmtId="0" fontId="2" fillId="0" borderId="0" xfId="7" applyFont="1" applyFill="1" applyAlignment="1">
      <alignment vertical="center"/>
    </xf>
    <xf numFmtId="0" fontId="12" fillId="0" borderId="0" xfId="7" applyFont="1" applyFill="1">
      <alignment vertical="center"/>
    </xf>
    <xf numFmtId="0" fontId="2" fillId="0" borderId="0" xfId="7" applyFont="1" applyBorder="1" applyAlignment="1">
      <alignment horizontal="left" vertical="center"/>
    </xf>
    <xf numFmtId="0" fontId="5" fillId="0" borderId="16" xfId="7" applyFont="1" applyBorder="1" applyAlignment="1">
      <alignment horizontal="right" vertical="center"/>
    </xf>
    <xf numFmtId="176" fontId="5" fillId="0" borderId="17" xfId="7" applyNumberFormat="1" applyFont="1" applyBorder="1" applyAlignment="1">
      <alignment horizontal="right" vertical="center"/>
    </xf>
    <xf numFmtId="0" fontId="5" fillId="0" borderId="17" xfId="7" applyFont="1" applyBorder="1" applyAlignment="1">
      <alignment horizontal="right" vertical="center"/>
    </xf>
    <xf numFmtId="0" fontId="5" fillId="0" borderId="27" xfId="7" applyFont="1" applyBorder="1" applyAlignment="1">
      <alignment horizontal="right" vertical="center"/>
    </xf>
    <xf numFmtId="0" fontId="2" fillId="0" borderId="17" xfId="7" applyFont="1" applyBorder="1" applyAlignment="1">
      <alignment vertical="center"/>
    </xf>
    <xf numFmtId="0" fontId="2" fillId="0" borderId="0" xfId="7" applyFont="1" applyAlignment="1">
      <alignment horizontal="left" vertical="center"/>
    </xf>
    <xf numFmtId="0" fontId="5" fillId="0" borderId="17" xfId="7" applyFont="1" applyBorder="1" applyAlignment="1">
      <alignment horizontal="center" vertical="center"/>
    </xf>
    <xf numFmtId="0" fontId="5" fillId="0" borderId="0" xfId="7" applyFont="1" applyBorder="1" applyAlignment="1">
      <alignment horizontal="center" vertical="center"/>
    </xf>
    <xf numFmtId="0" fontId="20" fillId="0" borderId="0" xfId="7" applyFont="1" applyBorder="1" applyAlignment="1">
      <alignment horizontal="center" vertical="center"/>
    </xf>
    <xf numFmtId="0" fontId="20" fillId="0" borderId="0" xfId="3" applyFont="1" applyBorder="1" applyAlignment="1">
      <alignment horizontal="center" vertical="center"/>
    </xf>
    <xf numFmtId="0" fontId="20" fillId="0" borderId="0" xfId="7" applyFont="1" applyBorder="1" applyAlignment="1">
      <alignment vertical="center"/>
    </xf>
    <xf numFmtId="0" fontId="13" fillId="0" borderId="0" xfId="7" applyFont="1" applyAlignment="1">
      <alignment horizontal="left" vertical="center"/>
    </xf>
    <xf numFmtId="0" fontId="2" fillId="0" borderId="0" xfId="7" applyFont="1" applyAlignment="1">
      <alignment horizontal="right" vertical="center"/>
    </xf>
    <xf numFmtId="0" fontId="5" fillId="0" borderId="17" xfId="7" applyFont="1" applyBorder="1" applyAlignment="1">
      <alignment horizontal="center" vertical="center" wrapText="1"/>
    </xf>
    <xf numFmtId="0" fontId="5" fillId="3" borderId="25" xfId="7" applyFont="1" applyFill="1" applyBorder="1" applyAlignment="1">
      <alignment horizontal="center" vertical="center"/>
    </xf>
    <xf numFmtId="0" fontId="19" fillId="0" borderId="0" xfId="0" applyFont="1">
      <alignment vertical="center"/>
    </xf>
    <xf numFmtId="0" fontId="5" fillId="0" borderId="0" xfId="7" applyFont="1" applyAlignment="1">
      <alignment horizontal="left" vertical="center"/>
    </xf>
    <xf numFmtId="0" fontId="5" fillId="0" borderId="0" xfId="7" applyFont="1" applyAlignment="1">
      <alignment vertical="center"/>
    </xf>
    <xf numFmtId="0" fontId="2" fillId="0" borderId="0" xfId="7" applyFont="1">
      <alignment vertical="center"/>
    </xf>
    <xf numFmtId="0" fontId="21" fillId="0" borderId="0" xfId="0" applyFont="1">
      <alignment vertical="center"/>
    </xf>
    <xf numFmtId="0" fontId="18" fillId="0" borderId="0" xfId="0" applyFont="1">
      <alignment vertical="center"/>
    </xf>
    <xf numFmtId="0" fontId="18" fillId="0" borderId="0" xfId="0" applyFont="1" applyAlignment="1">
      <alignment horizontal="right" vertical="center"/>
    </xf>
    <xf numFmtId="0" fontId="22" fillId="0" borderId="0" xfId="7" applyFont="1" applyBorder="1" applyAlignment="1">
      <alignment horizontal="center" vertical="center"/>
    </xf>
    <xf numFmtId="0" fontId="22" fillId="0" borderId="0" xfId="3" applyFont="1" applyBorder="1" applyAlignment="1">
      <alignment horizontal="center" vertical="center"/>
    </xf>
    <xf numFmtId="0" fontId="22" fillId="0" borderId="0" xfId="7" applyFont="1" applyAlignment="1">
      <alignment vertical="center"/>
    </xf>
    <xf numFmtId="0" fontId="5" fillId="0" borderId="0" xfId="7" applyFont="1" applyAlignment="1">
      <alignment vertical="center" textRotation="255" shrinkToFit="1"/>
    </xf>
    <xf numFmtId="0" fontId="17" fillId="0" borderId="0" xfId="7" applyFont="1" applyAlignment="1">
      <alignment horizontal="left" vertical="center"/>
    </xf>
    <xf numFmtId="0" fontId="2" fillId="0" borderId="0" xfId="7" applyFont="1" applyFill="1" applyBorder="1" applyAlignment="1">
      <alignment horizontal="center" vertical="center"/>
    </xf>
    <xf numFmtId="0" fontId="5" fillId="4" borderId="28" xfId="7" applyFont="1" applyFill="1" applyBorder="1" applyAlignment="1">
      <alignment horizontal="right" vertical="center"/>
    </xf>
    <xf numFmtId="0" fontId="5" fillId="0" borderId="17" xfId="7" applyFont="1" applyBorder="1" applyAlignment="1">
      <alignment vertical="center" textRotation="255" shrinkToFit="1"/>
    </xf>
    <xf numFmtId="0" fontId="2" fillId="0" borderId="0" xfId="3" applyFont="1" applyBorder="1" applyAlignment="1">
      <alignment horizontal="center" vertical="center"/>
    </xf>
    <xf numFmtId="0" fontId="5" fillId="0" borderId="17" xfId="3" applyFont="1" applyBorder="1" applyAlignment="1">
      <alignment horizontal="center" vertical="center"/>
    </xf>
    <xf numFmtId="0" fontId="5" fillId="0" borderId="25" xfId="3" applyFont="1" applyBorder="1" applyAlignment="1">
      <alignment horizontal="center" vertical="center"/>
    </xf>
    <xf numFmtId="0" fontId="5" fillId="3" borderId="17" xfId="7" applyFont="1" applyFill="1" applyBorder="1" applyAlignment="1">
      <alignment horizontal="left" vertical="center"/>
    </xf>
    <xf numFmtId="0" fontId="5" fillId="5" borderId="17" xfId="7" applyFont="1" applyFill="1" applyBorder="1" applyAlignment="1">
      <alignment vertical="center"/>
    </xf>
    <xf numFmtId="0" fontId="5" fillId="5" borderId="25" xfId="7" applyFont="1" applyFill="1" applyBorder="1" applyAlignment="1">
      <alignment vertical="center"/>
    </xf>
    <xf numFmtId="0" fontId="5" fillId="4" borderId="17" xfId="7" applyFont="1" applyFill="1" applyBorder="1" applyAlignment="1">
      <alignment horizontal="right" vertical="center"/>
    </xf>
    <xf numFmtId="0" fontId="18" fillId="6" borderId="17" xfId="0" applyFont="1" applyFill="1" applyBorder="1">
      <alignment vertical="center"/>
    </xf>
    <xf numFmtId="0" fontId="23" fillId="0" borderId="0" xfId="0" applyFont="1">
      <alignment vertical="center"/>
    </xf>
    <xf numFmtId="0" fontId="5" fillId="0" borderId="0" xfId="7" applyFont="1" applyFill="1" applyBorder="1" applyAlignment="1">
      <alignment horizontal="center" vertical="center"/>
    </xf>
    <xf numFmtId="0" fontId="18" fillId="6" borderId="28" xfId="0" applyFont="1" applyFill="1" applyBorder="1">
      <alignment vertical="center"/>
    </xf>
    <xf numFmtId="0" fontId="5" fillId="0" borderId="0" xfId="7" applyFont="1" applyFill="1" applyAlignment="1">
      <alignment horizontal="left" vertical="center"/>
    </xf>
    <xf numFmtId="0" fontId="2" fillId="0" borderId="0" xfId="0" applyFont="1">
      <alignment vertical="center"/>
    </xf>
    <xf numFmtId="0" fontId="2" fillId="0" borderId="0" xfId="0" applyFont="1" applyFill="1" applyAlignment="1">
      <alignment horizontal="right" vertical="center"/>
    </xf>
    <xf numFmtId="0" fontId="2" fillId="0" borderId="0" xfId="0" applyFont="1" applyFill="1">
      <alignment vertical="center"/>
    </xf>
    <xf numFmtId="0" fontId="2" fillId="0" borderId="0" xfId="7" applyFont="1" applyFill="1" applyAlignment="1">
      <alignment horizontal="right" vertical="center"/>
    </xf>
    <xf numFmtId="0" fontId="2" fillId="7" borderId="17" xfId="7" applyFont="1" applyFill="1" applyBorder="1" applyAlignment="1">
      <alignment horizontal="center" vertical="center"/>
    </xf>
    <xf numFmtId="0" fontId="5" fillId="4" borderId="17" xfId="7" applyFont="1" applyFill="1" applyBorder="1" applyAlignment="1">
      <alignment horizontal="right" vertical="center"/>
    </xf>
    <xf numFmtId="0" fontId="2" fillId="0" borderId="17" xfId="7" applyFont="1" applyBorder="1" applyAlignment="1">
      <alignment vertical="center"/>
    </xf>
    <xf numFmtId="0" fontId="5" fillId="3" borderId="25" xfId="7" applyFont="1" applyFill="1" applyBorder="1" applyAlignment="1">
      <alignment horizontal="center" vertical="center"/>
    </xf>
    <xf numFmtId="0" fontId="2" fillId="0" borderId="0" xfId="7" applyFont="1" applyBorder="1" applyAlignment="1">
      <alignment horizontal="center" vertical="center"/>
    </xf>
    <xf numFmtId="0" fontId="19" fillId="0" borderId="0" xfId="0" applyFont="1" applyBorder="1" applyAlignment="1">
      <alignment horizontal="center" vertical="center"/>
    </xf>
    <xf numFmtId="0" fontId="19" fillId="0" borderId="0" xfId="0" applyFont="1" applyFill="1">
      <alignment vertical="center"/>
    </xf>
    <xf numFmtId="0" fontId="2" fillId="7" borderId="25" xfId="7" applyFont="1" applyFill="1" applyBorder="1" applyAlignment="1">
      <alignment horizontal="center" vertical="center"/>
    </xf>
    <xf numFmtId="0" fontId="2" fillId="0" borderId="19" xfId="7" applyFont="1" applyFill="1" applyBorder="1" applyAlignment="1">
      <alignment horizontal="center" vertical="center"/>
    </xf>
    <xf numFmtId="0" fontId="19" fillId="0" borderId="0" xfId="0" applyFont="1" applyBorder="1">
      <alignment vertical="center"/>
    </xf>
    <xf numFmtId="0" fontId="6" fillId="0" borderId="0" xfId="5" applyAlignment="1">
      <alignment horizontal="center" vertical="center" shrinkToFit="1"/>
    </xf>
    <xf numFmtId="0" fontId="7" fillId="0" borderId="17" xfId="5" applyFont="1" applyBorder="1" applyAlignment="1">
      <alignment horizontal="left" vertical="center"/>
    </xf>
    <xf numFmtId="0" fontId="7" fillId="2" borderId="25" xfId="5" applyFont="1" applyFill="1" applyBorder="1" applyAlignment="1">
      <alignment horizontal="center" vertical="center"/>
    </xf>
    <xf numFmtId="0" fontId="7" fillId="2" borderId="23" xfId="5" applyFont="1" applyFill="1" applyBorder="1" applyAlignment="1">
      <alignment horizontal="center" vertical="center"/>
    </xf>
    <xf numFmtId="0" fontId="6" fillId="0" borderId="23" xfId="5" applyBorder="1" applyAlignment="1">
      <alignment vertical="center"/>
    </xf>
    <xf numFmtId="0" fontId="6" fillId="0" borderId="26" xfId="5" applyBorder="1" applyAlignment="1">
      <alignment vertical="center"/>
    </xf>
    <xf numFmtId="0" fontId="7" fillId="0" borderId="25" xfId="5" applyFont="1" applyBorder="1" applyAlignment="1">
      <alignment horizontal="left" vertical="center"/>
    </xf>
    <xf numFmtId="0" fontId="7" fillId="0" borderId="23" xfId="5" applyFont="1" applyBorder="1" applyAlignment="1">
      <alignment horizontal="left" vertical="center"/>
    </xf>
    <xf numFmtId="0" fontId="7" fillId="0" borderId="16" xfId="5" applyFont="1" applyBorder="1" applyAlignment="1">
      <alignment horizontal="left" vertical="center"/>
    </xf>
    <xf numFmtId="0" fontId="7" fillId="0" borderId="25" xfId="5" applyFont="1" applyBorder="1" applyAlignment="1">
      <alignment horizontal="center" vertical="center"/>
    </xf>
    <xf numFmtId="0" fontId="7" fillId="0" borderId="23" xfId="5" applyFont="1" applyBorder="1" applyAlignment="1">
      <alignment horizontal="center" vertical="center"/>
    </xf>
    <xf numFmtId="0" fontId="6" fillId="0" borderId="17" xfId="5" applyBorder="1" applyAlignment="1">
      <alignment horizontal="left" vertical="center"/>
    </xf>
    <xf numFmtId="0" fontId="7" fillId="0" borderId="9" xfId="5" applyFont="1" applyBorder="1" applyAlignment="1">
      <alignment horizontal="center" vertical="center"/>
    </xf>
    <xf numFmtId="0" fontId="7" fillId="0" borderId="10" xfId="5" applyFont="1" applyBorder="1" applyAlignment="1">
      <alignment horizontal="center" vertical="center"/>
    </xf>
    <xf numFmtId="0" fontId="7" fillId="0" borderId="24" xfId="5" applyFont="1" applyBorder="1" applyAlignment="1">
      <alignment horizontal="center" vertical="center"/>
    </xf>
    <xf numFmtId="0" fontId="6" fillId="0" borderId="23" xfId="5" applyBorder="1" applyAlignment="1">
      <alignment horizontal="center" vertical="center"/>
    </xf>
    <xf numFmtId="0" fontId="6" fillId="0" borderId="23" xfId="5" applyBorder="1"/>
    <xf numFmtId="0" fontId="6" fillId="0" borderId="26" xfId="5" applyBorder="1"/>
    <xf numFmtId="0" fontId="7" fillId="0" borderId="16" xfId="5" applyFont="1" applyBorder="1" applyAlignment="1">
      <alignment horizontal="center" vertical="center"/>
    </xf>
    <xf numFmtId="0" fontId="7" fillId="0" borderId="3" xfId="5" applyFont="1" applyBorder="1" applyAlignment="1">
      <alignment horizontal="center" vertical="center" shrinkToFit="1"/>
    </xf>
    <xf numFmtId="0" fontId="6" fillId="0" borderId="21" xfId="5" applyBorder="1" applyAlignment="1">
      <alignment horizontal="center" vertical="center" shrinkToFit="1"/>
    </xf>
    <xf numFmtId="0" fontId="7" fillId="0" borderId="19" xfId="5" applyFont="1" applyBorder="1" applyAlignment="1">
      <alignment horizontal="center" vertical="center"/>
    </xf>
    <xf numFmtId="0" fontId="6" fillId="0" borderId="0" xfId="5" applyAlignment="1">
      <alignment horizontal="center" vertical="center"/>
    </xf>
    <xf numFmtId="0" fontId="6" fillId="0" borderId="0" xfId="5"/>
    <xf numFmtId="0" fontId="7" fillId="0" borderId="29" xfId="5" applyFont="1" applyBorder="1" applyAlignment="1">
      <alignment horizontal="center" vertical="center"/>
    </xf>
    <xf numFmtId="0" fontId="6" fillId="0" borderId="16" xfId="5" applyBorder="1" applyAlignment="1">
      <alignment horizontal="center" vertical="center"/>
    </xf>
    <xf numFmtId="0" fontId="7" fillId="0" borderId="28" xfId="5" applyFont="1" applyBorder="1" applyAlignment="1">
      <alignment horizontal="center" vertical="center"/>
    </xf>
    <xf numFmtId="0" fontId="7" fillId="0" borderId="29" xfId="5" applyFont="1" applyBorder="1" applyAlignment="1">
      <alignment horizontal="left" vertical="center" wrapText="1"/>
    </xf>
    <xf numFmtId="0" fontId="6" fillId="0" borderId="16" xfId="5" applyBorder="1" applyAlignment="1">
      <alignment vertical="center"/>
    </xf>
    <xf numFmtId="0" fontId="7" fillId="0" borderId="30" xfId="5" applyFont="1" applyBorder="1" applyAlignment="1">
      <alignment horizontal="center" vertical="center"/>
    </xf>
    <xf numFmtId="0" fontId="7" fillId="0" borderId="31" xfId="5" applyFont="1" applyBorder="1" applyAlignment="1">
      <alignment horizontal="center" vertical="center"/>
    </xf>
    <xf numFmtId="0" fontId="10" fillId="0" borderId="32" xfId="5" applyFont="1" applyBorder="1" applyAlignment="1">
      <alignment horizontal="left" vertical="center" wrapText="1"/>
    </xf>
    <xf numFmtId="0" fontId="10" fillId="0" borderId="33" xfId="5" applyFont="1" applyBorder="1" applyAlignment="1">
      <alignment horizontal="left" vertical="center" wrapText="1"/>
    </xf>
    <xf numFmtId="0" fontId="6" fillId="0" borderId="33" xfId="5" applyBorder="1"/>
    <xf numFmtId="0" fontId="6" fillId="0" borderId="34" xfId="5" applyBorder="1"/>
    <xf numFmtId="0" fontId="7" fillId="0" borderId="0" xfId="5" applyFont="1" applyAlignment="1">
      <alignment horizontal="left" vertical="center"/>
    </xf>
    <xf numFmtId="0" fontId="6" fillId="0" borderId="0" xfId="5" applyAlignment="1">
      <alignment vertical="center"/>
    </xf>
    <xf numFmtId="0" fontId="7" fillId="0" borderId="17" xfId="8" applyFont="1" applyBorder="1" applyAlignment="1">
      <alignment horizontal="center" vertical="center"/>
    </xf>
    <xf numFmtId="0" fontId="7" fillId="0" borderId="25" xfId="8" applyFont="1" applyBorder="1" applyAlignment="1">
      <alignment horizontal="center" vertical="center"/>
    </xf>
    <xf numFmtId="0" fontId="7" fillId="0" borderId="17" xfId="8" applyFont="1" applyBorder="1" applyAlignment="1">
      <alignment horizontal="center" vertical="center" shrinkToFit="1"/>
    </xf>
    <xf numFmtId="0" fontId="7" fillId="0" borderId="16" xfId="8" applyFont="1" applyBorder="1" applyAlignment="1">
      <alignment horizontal="center" vertical="center"/>
    </xf>
    <xf numFmtId="0" fontId="7" fillId="0" borderId="23" xfId="8" applyFont="1" applyBorder="1" applyAlignment="1">
      <alignment horizontal="center" vertical="center"/>
    </xf>
    <xf numFmtId="0" fontId="7" fillId="0" borderId="35" xfId="5" applyFont="1" applyBorder="1" applyAlignment="1">
      <alignment horizontal="center" vertical="center"/>
    </xf>
    <xf numFmtId="0" fontId="7" fillId="0" borderId="17" xfId="5" applyFont="1" applyBorder="1" applyAlignment="1">
      <alignment horizontal="center" vertical="center"/>
    </xf>
    <xf numFmtId="0" fontId="7" fillId="0" borderId="3" xfId="5" applyFont="1" applyBorder="1" applyAlignment="1">
      <alignment horizontal="left" vertical="center"/>
    </xf>
    <xf numFmtId="0" fontId="6" fillId="0" borderId="4" xfId="5" applyBorder="1" applyAlignment="1">
      <alignment horizontal="left" vertical="center"/>
    </xf>
    <xf numFmtId="0" fontId="6" fillId="0" borderId="21" xfId="5" applyBorder="1" applyAlignment="1">
      <alignment horizontal="left" vertical="center"/>
    </xf>
    <xf numFmtId="0" fontId="6" fillId="0" borderId="19" xfId="5" applyBorder="1" applyAlignment="1">
      <alignment horizontal="left" vertical="center"/>
    </xf>
    <xf numFmtId="0" fontId="6" fillId="0" borderId="0" xfId="5" applyAlignment="1">
      <alignment horizontal="left" vertical="center"/>
    </xf>
    <xf numFmtId="0" fontId="6" fillId="0" borderId="36" xfId="5" applyBorder="1" applyAlignment="1">
      <alignment horizontal="left" vertical="center"/>
    </xf>
    <xf numFmtId="0" fontId="6" fillId="0" borderId="9" xfId="5" applyBorder="1" applyAlignment="1">
      <alignment horizontal="left" vertical="center"/>
    </xf>
    <xf numFmtId="0" fontId="6" fillId="0" borderId="10" xfId="5" applyBorder="1" applyAlignment="1">
      <alignment horizontal="left" vertical="center"/>
    </xf>
    <xf numFmtId="0" fontId="6" fillId="0" borderId="24" xfId="5" applyBorder="1" applyAlignment="1">
      <alignment horizontal="left" vertical="center"/>
    </xf>
    <xf numFmtId="0" fontId="7" fillId="0" borderId="19" xfId="8" applyFont="1" applyBorder="1" applyAlignment="1">
      <alignment horizontal="center" vertical="center"/>
    </xf>
    <xf numFmtId="0" fontId="7" fillId="0" borderId="36" xfId="8" applyFont="1" applyBorder="1" applyAlignment="1">
      <alignment horizontal="center" vertical="center"/>
    </xf>
    <xf numFmtId="0" fontId="7" fillId="0" borderId="37" xfId="8" applyFont="1" applyBorder="1" applyAlignment="1">
      <alignment horizontal="center" vertical="center"/>
    </xf>
    <xf numFmtId="0" fontId="7" fillId="0" borderId="38" xfId="8" applyFont="1" applyBorder="1" applyAlignment="1">
      <alignment horizontal="center" vertical="center"/>
    </xf>
    <xf numFmtId="0" fontId="7" fillId="0" borderId="28" xfId="8" applyFont="1" applyBorder="1" applyAlignment="1">
      <alignment horizontal="center" vertical="center"/>
    </xf>
    <xf numFmtId="0" fontId="7" fillId="0" borderId="9" xfId="8" applyFont="1" applyBorder="1" applyAlignment="1">
      <alignment horizontal="center" vertical="center"/>
    </xf>
    <xf numFmtId="0" fontId="7" fillId="0" borderId="25" xfId="5" applyFont="1" applyBorder="1" applyAlignment="1">
      <alignment horizontal="center" vertical="center" shrinkToFit="1"/>
    </xf>
    <xf numFmtId="0" fontId="7" fillId="0" borderId="23" xfId="5" applyFont="1" applyBorder="1" applyAlignment="1">
      <alignment horizontal="center" vertical="center" shrinkToFit="1"/>
    </xf>
    <xf numFmtId="0" fontId="7" fillId="0" borderId="16" xfId="5" applyFont="1" applyBorder="1" applyAlignment="1">
      <alignment horizontal="center" vertical="center" shrinkToFit="1"/>
    </xf>
    <xf numFmtId="0" fontId="7" fillId="2" borderId="3" xfId="5" applyFont="1" applyFill="1" applyBorder="1" applyAlignment="1">
      <alignment horizontal="center" vertical="center"/>
    </xf>
    <xf numFmtId="0" fontId="7" fillId="2" borderId="4" xfId="5" applyFont="1" applyFill="1" applyBorder="1" applyAlignment="1">
      <alignment horizontal="center" vertical="center"/>
    </xf>
    <xf numFmtId="0" fontId="7" fillId="2" borderId="21" xfId="5" applyFont="1" applyFill="1" applyBorder="1" applyAlignment="1">
      <alignment horizontal="center" vertical="center"/>
    </xf>
    <xf numFmtId="0" fontId="7" fillId="2" borderId="39" xfId="5" applyFont="1" applyFill="1" applyBorder="1" applyAlignment="1">
      <alignment horizontal="center" vertical="center"/>
    </xf>
    <xf numFmtId="0" fontId="7" fillId="0" borderId="3" xfId="9" applyFont="1" applyBorder="1" applyAlignment="1">
      <alignment horizontal="center" vertical="center" wrapText="1"/>
    </xf>
    <xf numFmtId="0" fontId="6" fillId="0" borderId="4" xfId="5" applyBorder="1"/>
    <xf numFmtId="0" fontId="6" fillId="0" borderId="21" xfId="5" applyBorder="1"/>
    <xf numFmtId="0" fontId="6" fillId="0" borderId="19" xfId="5" applyBorder="1"/>
    <xf numFmtId="0" fontId="6" fillId="0" borderId="36" xfId="5" applyBorder="1"/>
    <xf numFmtId="0" fontId="6" fillId="0" borderId="9" xfId="5" applyBorder="1"/>
    <xf numFmtId="0" fontId="6" fillId="0" borderId="10" xfId="5" applyBorder="1"/>
    <xf numFmtId="0" fontId="6" fillId="0" borderId="24" xfId="5" applyBorder="1"/>
    <xf numFmtId="0" fontId="7" fillId="0" borderId="25" xfId="9" applyFont="1" applyBorder="1" applyAlignment="1">
      <alignment horizontal="center" vertical="center"/>
    </xf>
    <xf numFmtId="0" fontId="6" fillId="0" borderId="26" xfId="5" applyBorder="1" applyAlignment="1">
      <alignment horizontal="center" vertical="center"/>
    </xf>
    <xf numFmtId="0" fontId="7" fillId="0" borderId="28" xfId="9" applyFont="1" applyBorder="1" applyAlignment="1">
      <alignment horizontal="center" vertical="center" wrapText="1"/>
    </xf>
    <xf numFmtId="0" fontId="7" fillId="0" borderId="40" xfId="9" applyFont="1" applyBorder="1" applyAlignment="1">
      <alignment horizontal="center" vertical="center" wrapText="1"/>
    </xf>
    <xf numFmtId="0" fontId="7" fillId="0" borderId="23" xfId="9" applyFont="1" applyBorder="1" applyAlignment="1">
      <alignment horizontal="center" vertical="center"/>
    </xf>
    <xf numFmtId="0" fontId="7" fillId="0" borderId="16" xfId="9" applyFont="1" applyBorder="1" applyAlignment="1">
      <alignment horizontal="center" vertical="center"/>
    </xf>
    <xf numFmtId="0" fontId="7" fillId="0" borderId="3" xfId="5" applyFont="1" applyBorder="1" applyAlignment="1">
      <alignment horizontal="center" vertical="center"/>
    </xf>
    <xf numFmtId="0" fontId="7" fillId="0" borderId="21" xfId="5" applyFont="1" applyBorder="1" applyAlignment="1">
      <alignment horizontal="center" vertical="center"/>
    </xf>
    <xf numFmtId="0" fontId="7" fillId="0" borderId="4" xfId="5" applyFont="1" applyBorder="1" applyAlignment="1">
      <alignment horizontal="center" vertical="center"/>
    </xf>
    <xf numFmtId="0" fontId="7" fillId="0" borderId="26" xfId="5" applyFont="1" applyBorder="1" applyAlignment="1">
      <alignment horizontal="center" vertical="center"/>
    </xf>
    <xf numFmtId="0" fontId="7" fillId="2" borderId="16" xfId="5" applyFont="1" applyFill="1" applyBorder="1" applyAlignment="1">
      <alignment horizontal="center" vertical="center"/>
    </xf>
    <xf numFmtId="0" fontId="7" fillId="2" borderId="26" xfId="5" applyFont="1" applyFill="1" applyBorder="1" applyAlignment="1">
      <alignment horizontal="center" vertical="center"/>
    </xf>
    <xf numFmtId="0" fontId="7" fillId="0" borderId="41" xfId="5" applyFont="1" applyBorder="1" applyAlignment="1">
      <alignment horizontal="center" vertical="center"/>
    </xf>
    <xf numFmtId="0" fontId="7" fillId="0" borderId="18" xfId="5" applyFont="1" applyBorder="1" applyAlignment="1">
      <alignment horizontal="center" vertical="center"/>
    </xf>
    <xf numFmtId="0" fontId="7" fillId="0" borderId="17" xfId="5" applyFont="1" applyBorder="1" applyAlignment="1">
      <alignment horizontal="center" vertical="center" shrinkToFit="1"/>
    </xf>
    <xf numFmtId="0" fontId="7" fillId="0" borderId="42" xfId="5" applyFont="1" applyBorder="1" applyAlignment="1">
      <alignment horizontal="center" vertical="center" shrinkToFit="1"/>
    </xf>
    <xf numFmtId="0" fontId="6" fillId="0" borderId="17" xfId="5" applyBorder="1" applyAlignment="1">
      <alignment horizontal="center" vertical="center"/>
    </xf>
    <xf numFmtId="0" fontId="6" fillId="0" borderId="39" xfId="5" applyBorder="1" applyAlignment="1">
      <alignment horizontal="center" vertical="center"/>
    </xf>
    <xf numFmtId="0" fontId="7" fillId="0" borderId="39" xfId="5" applyFont="1" applyBorder="1" applyAlignment="1">
      <alignment horizontal="center" vertical="center"/>
    </xf>
    <xf numFmtId="0" fontId="6" fillId="0" borderId="19" xfId="5" applyBorder="1" applyAlignment="1">
      <alignment horizontal="center" vertical="center"/>
    </xf>
    <xf numFmtId="0" fontId="6" fillId="0" borderId="20" xfId="5" applyBorder="1"/>
    <xf numFmtId="0" fontId="7" fillId="0" borderId="29" xfId="5" applyFont="1" applyBorder="1" applyAlignment="1">
      <alignment horizontal="center" vertical="center" shrinkToFit="1"/>
    </xf>
    <xf numFmtId="0" fontId="7" fillId="0" borderId="24" xfId="5" applyFont="1" applyBorder="1" applyAlignment="1">
      <alignment horizontal="center" vertical="center" shrinkToFit="1"/>
    </xf>
    <xf numFmtId="0" fontId="7" fillId="0" borderId="41" xfId="5" applyFont="1" applyBorder="1" applyAlignment="1">
      <alignment horizontal="left" vertical="center" shrinkToFit="1"/>
    </xf>
    <xf numFmtId="0" fontId="6" fillId="0" borderId="21" xfId="5" applyBorder="1" applyAlignment="1">
      <alignment horizontal="left"/>
    </xf>
    <xf numFmtId="0" fontId="7" fillId="0" borderId="36" xfId="5" applyFont="1" applyBorder="1" applyAlignment="1">
      <alignment horizontal="center" vertical="center"/>
    </xf>
    <xf numFmtId="0" fontId="10" fillId="0" borderId="19" xfId="5" applyFont="1" applyBorder="1" applyAlignment="1">
      <alignment horizontal="left" vertical="top"/>
    </xf>
    <xf numFmtId="0" fontId="10" fillId="0" borderId="0" xfId="5" applyFont="1" applyAlignment="1">
      <alignment horizontal="left" vertical="top"/>
    </xf>
    <xf numFmtId="0" fontId="7" fillId="0" borderId="43" xfId="5" applyFont="1" applyBorder="1" applyAlignment="1">
      <alignment horizontal="left" vertical="top"/>
    </xf>
    <xf numFmtId="0" fontId="7" fillId="0" borderId="24" xfId="5" applyFont="1" applyBorder="1" applyAlignment="1">
      <alignment horizontal="left" vertical="top"/>
    </xf>
    <xf numFmtId="0" fontId="6" fillId="0" borderId="10" xfId="5" applyBorder="1" applyAlignment="1">
      <alignment horizontal="center"/>
    </xf>
    <xf numFmtId="0" fontId="6" fillId="0" borderId="24" xfId="5" applyBorder="1" applyAlignment="1">
      <alignment horizontal="center"/>
    </xf>
    <xf numFmtId="0" fontId="6" fillId="0" borderId="0" xfId="5" applyAlignment="1">
      <alignment horizontal="right" vertical="center"/>
    </xf>
    <xf numFmtId="0" fontId="7" fillId="0" borderId="44" xfId="5" applyFont="1" applyBorder="1" applyAlignment="1">
      <alignment horizontal="center" vertical="center"/>
    </xf>
    <xf numFmtId="0" fontId="7" fillId="0" borderId="45" xfId="5" applyFont="1" applyBorder="1" applyAlignment="1">
      <alignment horizontal="center" vertical="center"/>
    </xf>
    <xf numFmtId="0" fontId="6" fillId="2" borderId="45" xfId="5" applyFill="1" applyBorder="1" applyAlignment="1">
      <alignment horizontal="center" vertical="center"/>
    </xf>
    <xf numFmtId="0" fontId="6" fillId="2" borderId="46" xfId="5" applyFill="1" applyBorder="1" applyAlignment="1">
      <alignment horizontal="center" vertical="center"/>
    </xf>
    <xf numFmtId="0" fontId="7" fillId="0" borderId="47" xfId="5" applyFont="1" applyBorder="1" applyAlignment="1">
      <alignment horizontal="center" vertical="center"/>
    </xf>
    <xf numFmtId="0" fontId="7" fillId="0" borderId="48" xfId="5" applyFont="1" applyBorder="1" applyAlignment="1">
      <alignment horizontal="center" vertical="center"/>
    </xf>
    <xf numFmtId="0" fontId="6" fillId="0" borderId="49" xfId="5" applyBorder="1" applyAlignment="1">
      <alignment horizontal="center" vertical="center"/>
    </xf>
    <xf numFmtId="0" fontId="6" fillId="0" borderId="50" xfId="5" applyBorder="1" applyAlignment="1">
      <alignment horizontal="center" vertical="center"/>
    </xf>
    <xf numFmtId="0" fontId="6" fillId="0" borderId="50" xfId="5" applyBorder="1"/>
    <xf numFmtId="0" fontId="6" fillId="0" borderId="51" xfId="5" applyBorder="1"/>
    <xf numFmtId="0" fontId="7" fillId="0" borderId="0" xfId="5" applyFont="1" applyAlignment="1">
      <alignment horizontal="center" vertical="center"/>
    </xf>
    <xf numFmtId="0" fontId="7" fillId="0" borderId="7" xfId="5" applyFont="1" applyBorder="1" applyAlignment="1">
      <alignment horizontal="left" vertical="top"/>
    </xf>
    <xf numFmtId="0" fontId="19" fillId="0" borderId="25" xfId="0" applyFont="1" applyBorder="1" applyAlignment="1">
      <alignment horizontal="center" vertical="center"/>
    </xf>
    <xf numFmtId="0" fontId="19" fillId="0" borderId="16" xfId="0" applyFont="1" applyBorder="1" applyAlignment="1">
      <alignment horizontal="center" vertical="center"/>
    </xf>
    <xf numFmtId="0" fontId="2" fillId="5" borderId="17" xfId="7" applyFont="1" applyFill="1" applyBorder="1" applyAlignment="1">
      <alignment horizontal="center" vertical="center" wrapText="1"/>
    </xf>
    <xf numFmtId="0" fontId="2" fillId="3" borderId="17" xfId="7" applyFont="1" applyFill="1" applyBorder="1" applyAlignment="1">
      <alignment horizontal="center" vertical="center"/>
    </xf>
    <xf numFmtId="0" fontId="18" fillId="6" borderId="17" xfId="0" applyFont="1" applyFill="1" applyBorder="1">
      <alignment vertical="center"/>
    </xf>
    <xf numFmtId="49" fontId="5" fillId="0" borderId="17" xfId="7" applyNumberFormat="1" applyFont="1" applyBorder="1" applyAlignment="1">
      <alignment horizontal="center" vertical="center"/>
    </xf>
    <xf numFmtId="0" fontId="5" fillId="0" borderId="16" xfId="7" applyFont="1" applyBorder="1" applyAlignment="1">
      <alignment horizontal="center" vertical="center" wrapText="1"/>
    </xf>
    <xf numFmtId="0" fontId="2" fillId="3" borderId="3" xfId="7" applyFont="1" applyFill="1" applyBorder="1" applyAlignment="1">
      <alignment horizontal="center" vertical="center" wrapText="1"/>
    </xf>
    <xf numFmtId="0" fontId="2" fillId="3" borderId="4" xfId="7" applyFont="1" applyFill="1" applyBorder="1" applyAlignment="1">
      <alignment horizontal="center" vertical="center" wrapText="1"/>
    </xf>
    <xf numFmtId="0" fontId="2" fillId="3" borderId="21" xfId="7" applyFont="1" applyFill="1" applyBorder="1" applyAlignment="1">
      <alignment horizontal="center" vertical="center" wrapText="1"/>
    </xf>
    <xf numFmtId="0" fontId="2" fillId="4" borderId="0" xfId="7" applyFont="1" applyFill="1" applyBorder="1" applyAlignment="1">
      <alignment horizontal="center" vertical="center"/>
    </xf>
    <xf numFmtId="0" fontId="2" fillId="0" borderId="0" xfId="7" applyFont="1" applyBorder="1" applyAlignment="1">
      <alignment horizontal="center" vertical="center"/>
    </xf>
    <xf numFmtId="0" fontId="5" fillId="0" borderId="17" xfId="7" applyFont="1" applyBorder="1" applyAlignment="1">
      <alignment horizontal="center" vertical="center"/>
    </xf>
    <xf numFmtId="0" fontId="2" fillId="0" borderId="17" xfId="7" applyFont="1" applyBorder="1" applyAlignment="1">
      <alignment horizontal="center" vertical="center"/>
    </xf>
    <xf numFmtId="0" fontId="2" fillId="0" borderId="17" xfId="7" applyFont="1" applyFill="1" applyBorder="1" applyAlignment="1">
      <alignment horizontal="center" vertical="center"/>
    </xf>
    <xf numFmtId="0" fontId="2" fillId="5" borderId="17" xfId="7" applyFont="1" applyFill="1" applyBorder="1" applyAlignment="1">
      <alignment vertical="center"/>
    </xf>
    <xf numFmtId="0" fontId="2" fillId="0" borderId="17" xfId="7" applyFont="1" applyBorder="1" applyAlignment="1">
      <alignment vertical="center"/>
    </xf>
    <xf numFmtId="0" fontId="5" fillId="0" borderId="3" xfId="7" applyFont="1" applyBorder="1" applyAlignment="1">
      <alignment horizontal="center" vertical="center" wrapText="1"/>
    </xf>
    <xf numFmtId="0" fontId="5" fillId="0" borderId="19" xfId="7" applyFont="1" applyBorder="1" applyAlignment="1">
      <alignment horizontal="center" vertical="center" wrapText="1"/>
    </xf>
    <xf numFmtId="0" fontId="5" fillId="0" borderId="9" xfId="7" applyFont="1" applyBorder="1" applyAlignment="1">
      <alignment horizontal="center" vertical="center" wrapText="1"/>
    </xf>
    <xf numFmtId="0" fontId="5" fillId="0" borderId="25" xfId="7" applyFont="1" applyBorder="1" applyAlignment="1">
      <alignment horizontal="center" vertical="center"/>
    </xf>
    <xf numFmtId="0" fontId="5" fillId="0" borderId="17" xfId="7" applyFont="1" applyBorder="1" applyAlignment="1">
      <alignment horizontal="center" vertical="center" wrapText="1"/>
    </xf>
    <xf numFmtId="0" fontId="2" fillId="0" borderId="17" xfId="7" applyFont="1" applyBorder="1" applyAlignment="1">
      <alignment horizontal="center" vertical="center" wrapText="1"/>
    </xf>
    <xf numFmtId="0" fontId="5" fillId="0" borderId="25" xfId="3" applyFont="1" applyBorder="1" applyAlignment="1">
      <alignment horizontal="center" vertical="center"/>
    </xf>
    <xf numFmtId="0" fontId="5" fillId="0" borderId="23" xfId="3" applyFont="1" applyBorder="1" applyAlignment="1">
      <alignment horizontal="center" vertical="center"/>
    </xf>
    <xf numFmtId="0" fontId="5" fillId="0" borderId="16" xfId="3" applyFont="1" applyBorder="1" applyAlignment="1">
      <alignment horizontal="center" vertical="center"/>
    </xf>
    <xf numFmtId="0" fontId="5" fillId="0" borderId="17" xfId="3" applyFont="1" applyBorder="1" applyAlignment="1">
      <alignment horizontal="center" vertical="center" wrapText="1"/>
    </xf>
    <xf numFmtId="0" fontId="5" fillId="0" borderId="25" xfId="3" applyFont="1" applyBorder="1" applyAlignment="1">
      <alignment horizontal="center" vertical="center" wrapText="1"/>
    </xf>
    <xf numFmtId="0" fontId="5" fillId="0" borderId="23" xfId="3" applyFont="1" applyBorder="1" applyAlignment="1">
      <alignment horizontal="center" vertical="center" wrapText="1"/>
    </xf>
    <xf numFmtId="0" fontId="5" fillId="0" borderId="16" xfId="3" applyFont="1" applyBorder="1" applyAlignment="1">
      <alignment horizontal="center" vertical="center" wrapText="1"/>
    </xf>
    <xf numFmtId="0" fontId="5" fillId="0" borderId="17" xfId="3" applyFont="1" applyBorder="1" applyAlignment="1">
      <alignment horizontal="center" vertical="center"/>
    </xf>
    <xf numFmtId="0" fontId="5" fillId="0" borderId="17" xfId="7" applyFont="1" applyBorder="1">
      <alignment vertical="center"/>
    </xf>
    <xf numFmtId="0" fontId="2" fillId="7" borderId="25" xfId="7" applyFont="1" applyFill="1" applyBorder="1" applyAlignment="1">
      <alignment horizontal="center" vertical="center"/>
    </xf>
    <xf numFmtId="0" fontId="2" fillId="7" borderId="16" xfId="7" applyFont="1" applyFill="1" applyBorder="1" applyAlignment="1">
      <alignment horizontal="center" vertical="center"/>
    </xf>
    <xf numFmtId="0" fontId="19" fillId="0" borderId="17" xfId="0" applyFont="1" applyBorder="1" applyAlignment="1">
      <alignment horizontal="left" vertical="center"/>
    </xf>
    <xf numFmtId="0" fontId="19" fillId="0" borderId="23" xfId="0" applyFont="1" applyBorder="1" applyAlignment="1">
      <alignment horizontal="center" vertical="center"/>
    </xf>
    <xf numFmtId="0" fontId="5" fillId="0" borderId="0" xfId="7" applyFont="1" applyFill="1" applyBorder="1" applyAlignment="1">
      <alignment horizontal="left" vertical="center"/>
    </xf>
    <xf numFmtId="0" fontId="5" fillId="0" borderId="23" xfId="7" applyFont="1" applyBorder="1" applyAlignment="1">
      <alignment horizontal="center" vertical="center"/>
    </xf>
    <xf numFmtId="0" fontId="2" fillId="0" borderId="17" xfId="7" applyFont="1" applyFill="1" applyBorder="1" applyAlignment="1">
      <alignment vertical="center"/>
    </xf>
    <xf numFmtId="0" fontId="5" fillId="0" borderId="16" xfId="7" applyFont="1" applyBorder="1" applyAlignment="1">
      <alignment horizontal="center" vertical="center"/>
    </xf>
    <xf numFmtId="0" fontId="2" fillId="4" borderId="10" xfId="7" applyFont="1" applyFill="1" applyBorder="1" applyAlignment="1">
      <alignment horizontal="center" vertical="center"/>
    </xf>
    <xf numFmtId="0" fontId="2" fillId="0" borderId="10" xfId="7" applyFont="1" applyBorder="1" applyAlignment="1">
      <alignment horizontal="center" vertical="center"/>
    </xf>
    <xf numFmtId="0" fontId="2" fillId="0" borderId="39" xfId="7" applyFont="1" applyBorder="1" applyAlignment="1">
      <alignment vertical="center"/>
    </xf>
    <xf numFmtId="0" fontId="2" fillId="0" borderId="22" xfId="7" applyFont="1" applyBorder="1" applyAlignment="1">
      <alignment vertical="center"/>
    </xf>
    <xf numFmtId="0" fontId="2" fillId="0" borderId="28" xfId="7" applyFont="1" applyBorder="1" applyAlignment="1">
      <alignment vertical="center"/>
    </xf>
    <xf numFmtId="0" fontId="5" fillId="0" borderId="39" xfId="7" applyFont="1" applyBorder="1" applyAlignment="1">
      <alignment horizontal="center" vertical="center"/>
    </xf>
    <xf numFmtId="0" fontId="5" fillId="0" borderId="22" xfId="7" applyFont="1" applyBorder="1" applyAlignment="1">
      <alignment horizontal="center" vertical="center"/>
    </xf>
    <xf numFmtId="0" fontId="5" fillId="0" borderId="28" xfId="7" applyFont="1" applyBorder="1" applyAlignment="1">
      <alignment horizontal="center" vertical="center"/>
    </xf>
    <xf numFmtId="0" fontId="5" fillId="0" borderId="39" xfId="7" applyFont="1" applyBorder="1" applyAlignment="1">
      <alignment horizontal="center" vertical="center" wrapText="1"/>
    </xf>
    <xf numFmtId="0" fontId="5" fillId="0" borderId="22" xfId="7" applyFont="1" applyBorder="1" applyAlignment="1">
      <alignment horizontal="center" vertical="center" wrapText="1"/>
    </xf>
    <xf numFmtId="0" fontId="5" fillId="0" borderId="28" xfId="7" applyFont="1" applyBorder="1" applyAlignment="1">
      <alignment horizontal="center" vertical="center" wrapText="1"/>
    </xf>
    <xf numFmtId="0" fontId="2" fillId="3" borderId="17" xfId="7" applyFont="1" applyFill="1" applyBorder="1" applyAlignment="1">
      <alignment horizontal="center" vertical="center" wrapText="1"/>
    </xf>
    <xf numFmtId="0" fontId="2" fillId="5" borderId="3" xfId="7" applyFont="1" applyFill="1" applyBorder="1" applyAlignment="1">
      <alignment horizontal="center" vertical="center"/>
    </xf>
    <xf numFmtId="0" fontId="2" fillId="5" borderId="4" xfId="7" applyFont="1" applyFill="1" applyBorder="1" applyAlignment="1">
      <alignment horizontal="center" vertical="center"/>
    </xf>
    <xf numFmtId="0" fontId="2" fillId="5" borderId="21" xfId="7" applyFont="1" applyFill="1" applyBorder="1" applyAlignment="1">
      <alignment horizontal="center" vertical="center"/>
    </xf>
    <xf numFmtId="0" fontId="2" fillId="5" borderId="9" xfId="7" applyFont="1" applyFill="1" applyBorder="1" applyAlignment="1">
      <alignment horizontal="center" vertical="center"/>
    </xf>
    <xf numFmtId="0" fontId="2" fillId="5" borderId="10" xfId="7" applyFont="1" applyFill="1" applyBorder="1" applyAlignment="1">
      <alignment horizontal="center" vertical="center"/>
    </xf>
    <xf numFmtId="0" fontId="2" fillId="5" borderId="24" xfId="7" applyFont="1" applyFill="1" applyBorder="1" applyAlignment="1">
      <alignment horizontal="center" vertical="center"/>
    </xf>
    <xf numFmtId="0" fontId="19" fillId="0" borderId="19" xfId="0" applyFont="1" applyFill="1" applyBorder="1" applyAlignment="1">
      <alignment horizontal="center" vertical="center"/>
    </xf>
    <xf numFmtId="0" fontId="19" fillId="0" borderId="0" xfId="0" applyFont="1" applyFill="1" applyBorder="1" applyAlignment="1">
      <alignment horizontal="center" vertical="center"/>
    </xf>
    <xf numFmtId="0" fontId="2" fillId="0" borderId="19" xfId="7" applyFont="1" applyBorder="1" applyAlignment="1">
      <alignment horizontal="center" vertical="center"/>
    </xf>
    <xf numFmtId="0" fontId="2" fillId="0" borderId="0" xfId="7" applyFont="1" applyFill="1" applyBorder="1" applyAlignment="1">
      <alignment horizontal="center" vertical="center"/>
    </xf>
    <xf numFmtId="0" fontId="19" fillId="0" borderId="3" xfId="0" applyFont="1" applyBorder="1" applyAlignment="1">
      <alignment horizontal="center" vertical="center"/>
    </xf>
    <xf numFmtId="0" fontId="19" fillId="0" borderId="21" xfId="0" applyFont="1" applyBorder="1" applyAlignment="1">
      <alignment horizontal="center" vertical="center"/>
    </xf>
    <xf numFmtId="0" fontId="19" fillId="0" borderId="9" xfId="0" applyFont="1" applyBorder="1" applyAlignment="1">
      <alignment horizontal="center" vertical="center"/>
    </xf>
    <xf numFmtId="0" fontId="19" fillId="0" borderId="24" xfId="0" applyFont="1" applyBorder="1" applyAlignment="1">
      <alignment horizontal="center" vertical="center"/>
    </xf>
    <xf numFmtId="0" fontId="19" fillId="0" borderId="19" xfId="0" applyFont="1" applyBorder="1" applyAlignment="1">
      <alignment horizontal="center" vertical="center"/>
    </xf>
    <xf numFmtId="0" fontId="19" fillId="0" borderId="0" xfId="0" applyFont="1" applyBorder="1" applyAlignment="1">
      <alignment horizontal="center" vertical="center"/>
    </xf>
  </cellXfs>
  <cellStyles count="10">
    <cellStyle name="Normal 2" xfId="1"/>
    <cellStyle name="通貨 2" xfId="2"/>
    <cellStyle name="標準" xfId="0" builtinId="0"/>
    <cellStyle name="標準 2" xfId="3"/>
    <cellStyle name="標準 2 2" xfId="4"/>
    <cellStyle name="標準 3" xfId="5"/>
    <cellStyle name="標準 4" xfId="6"/>
    <cellStyle name="標準_③-２加算様式（就労）" xfId="7"/>
    <cellStyle name="標準_⑨指定申請様式（案）（多機能用総括表）" xfId="8"/>
    <cellStyle name="標準_事業者指定様式（多機能用総括表）作業ファイル"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U66"/>
  <sheetViews>
    <sheetView showGridLines="0" view="pageBreakPreview" zoomScaleNormal="80" zoomScaleSheetLayoutView="100" workbookViewId="0">
      <selection activeCell="A33" sqref="A33:A49"/>
    </sheetView>
  </sheetViews>
  <sheetFormatPr defaultColWidth="8.19921875" defaultRowHeight="12.75" customHeight="1"/>
  <cols>
    <col min="1" max="20" width="3.8984375" style="2" customWidth="1"/>
    <col min="21" max="255" width="4.19921875" style="2" customWidth="1"/>
    <col min="256" max="16384" width="8.19921875" style="2"/>
  </cols>
  <sheetData>
    <row r="1" spans="1:20" ht="12.75" customHeight="1">
      <c r="A1" s="1" t="s">
        <v>92</v>
      </c>
    </row>
    <row r="2" spans="1:20" ht="12.75" customHeight="1">
      <c r="L2" s="31" t="s">
        <v>93</v>
      </c>
    </row>
    <row r="3" spans="1:20" ht="12.75" customHeight="1" thickBot="1">
      <c r="A3" s="235"/>
      <c r="B3" s="3"/>
      <c r="C3" s="3"/>
      <c r="D3" s="3"/>
      <c r="E3" s="3"/>
      <c r="F3" s="3"/>
      <c r="G3" s="3"/>
      <c r="H3" s="3"/>
      <c r="I3" s="177"/>
    </row>
    <row r="4" spans="1:20" ht="12.75" customHeight="1" thickBot="1">
      <c r="A4" s="235"/>
      <c r="B4" s="3"/>
      <c r="C4" s="3"/>
      <c r="D4" s="3"/>
      <c r="E4" s="3"/>
      <c r="F4" s="3"/>
      <c r="G4" s="3"/>
      <c r="H4" s="3"/>
      <c r="I4" s="177"/>
      <c r="N4" s="236" t="s">
        <v>58</v>
      </c>
      <c r="O4" s="237"/>
      <c r="P4" s="238"/>
      <c r="Q4" s="238"/>
      <c r="R4" s="238"/>
      <c r="S4" s="238"/>
      <c r="T4" s="239"/>
    </row>
    <row r="5" spans="1:20" ht="12.75" customHeight="1" thickBot="1">
      <c r="B5" s="32"/>
      <c r="C5" s="33"/>
      <c r="D5" s="33"/>
      <c r="E5" s="33"/>
      <c r="F5" s="33"/>
      <c r="G5" s="33"/>
      <c r="H5" s="33"/>
    </row>
    <row r="6" spans="1:20" ht="12.75" customHeight="1">
      <c r="A6" s="4"/>
      <c r="B6" s="240" t="s">
        <v>25</v>
      </c>
      <c r="C6" s="241"/>
      <c r="D6" s="242"/>
      <c r="E6" s="243"/>
      <c r="F6" s="243"/>
      <c r="G6" s="243"/>
      <c r="H6" s="243"/>
      <c r="I6" s="243"/>
      <c r="J6" s="243"/>
      <c r="K6" s="243"/>
      <c r="L6" s="243"/>
      <c r="M6" s="243"/>
      <c r="N6" s="243"/>
      <c r="O6" s="243"/>
      <c r="P6" s="243"/>
      <c r="Q6" s="243"/>
      <c r="R6" s="244"/>
      <c r="S6" s="244"/>
      <c r="T6" s="245"/>
    </row>
    <row r="7" spans="1:20" ht="12.75" customHeight="1">
      <c r="A7" s="5" t="s">
        <v>64</v>
      </c>
      <c r="B7" s="147" t="s">
        <v>34</v>
      </c>
      <c r="C7" s="172"/>
      <c r="D7" s="222"/>
      <c r="E7" s="151"/>
      <c r="F7" s="151"/>
      <c r="G7" s="151"/>
      <c r="H7" s="151"/>
      <c r="I7" s="151"/>
      <c r="J7" s="151"/>
      <c r="K7" s="151"/>
      <c r="L7" s="151"/>
      <c r="M7" s="151"/>
      <c r="N7" s="151"/>
      <c r="O7" s="151"/>
      <c r="P7" s="151"/>
      <c r="Q7" s="151"/>
      <c r="R7" s="152"/>
      <c r="S7" s="152"/>
      <c r="T7" s="223"/>
    </row>
    <row r="8" spans="1:20" ht="12.75" customHeight="1">
      <c r="A8" s="5"/>
      <c r="B8" s="211" t="s">
        <v>33</v>
      </c>
      <c r="C8" s="210"/>
      <c r="D8" s="6" t="s">
        <v>32</v>
      </c>
      <c r="E8" s="7"/>
      <c r="F8" s="7"/>
      <c r="G8" s="7"/>
      <c r="H8" s="7"/>
      <c r="I8" s="7"/>
      <c r="J8" s="7"/>
      <c r="K8" s="7"/>
      <c r="L8" s="7"/>
      <c r="M8" s="7"/>
      <c r="N8" s="7"/>
      <c r="O8" s="7"/>
      <c r="P8" s="7"/>
      <c r="Q8" s="7"/>
      <c r="R8" s="7"/>
      <c r="S8" s="7"/>
      <c r="T8" s="8"/>
    </row>
    <row r="9" spans="1:20" ht="12.75" customHeight="1">
      <c r="A9" s="5" t="s">
        <v>65</v>
      </c>
      <c r="B9" s="246"/>
      <c r="C9" s="228"/>
      <c r="D9" s="9"/>
      <c r="E9" s="10"/>
      <c r="F9" s="11" t="s">
        <v>28</v>
      </c>
      <c r="G9" s="12"/>
      <c r="H9" s="12"/>
      <c r="I9" s="247" t="s">
        <v>27</v>
      </c>
      <c r="J9" s="247"/>
      <c r="K9" s="10"/>
      <c r="L9" s="10"/>
      <c r="M9" s="10"/>
      <c r="N9" s="10"/>
      <c r="O9" s="10"/>
      <c r="P9" s="10"/>
      <c r="Q9" s="10"/>
      <c r="R9" s="10"/>
      <c r="S9" s="10"/>
      <c r="T9" s="13"/>
    </row>
    <row r="10" spans="1:20" ht="12.75" customHeight="1">
      <c r="A10" s="14"/>
      <c r="B10" s="142"/>
      <c r="C10" s="143"/>
      <c r="D10" s="15"/>
      <c r="E10" s="16"/>
      <c r="F10" s="16"/>
      <c r="G10" s="16"/>
      <c r="H10" s="16"/>
      <c r="I10" s="16"/>
      <c r="J10" s="16"/>
      <c r="K10" s="16"/>
      <c r="L10" s="16"/>
      <c r="M10" s="16"/>
      <c r="N10" s="16"/>
      <c r="O10" s="16"/>
      <c r="P10" s="16"/>
      <c r="Q10" s="16"/>
      <c r="R10" s="16"/>
      <c r="S10" s="16"/>
      <c r="T10" s="17"/>
    </row>
    <row r="11" spans="1:20" ht="12.75" customHeight="1">
      <c r="A11" s="18"/>
      <c r="B11" s="147" t="s">
        <v>31</v>
      </c>
      <c r="C11" s="172"/>
      <c r="D11" s="172" t="s">
        <v>30</v>
      </c>
      <c r="E11" s="172"/>
      <c r="F11" s="219"/>
      <c r="G11" s="219"/>
      <c r="H11" s="219"/>
      <c r="I11" s="219"/>
      <c r="J11" s="220"/>
      <c r="K11" s="221" t="s">
        <v>29</v>
      </c>
      <c r="L11" s="221"/>
      <c r="M11" s="222"/>
      <c r="N11" s="151"/>
      <c r="O11" s="151"/>
      <c r="P11" s="151"/>
      <c r="Q11" s="151"/>
      <c r="R11" s="152"/>
      <c r="S11" s="152"/>
      <c r="T11" s="223"/>
    </row>
    <row r="12" spans="1:20" ht="12.75" customHeight="1">
      <c r="A12" s="224" t="s">
        <v>59</v>
      </c>
      <c r="B12" s="189"/>
      <c r="C12" s="189"/>
      <c r="D12" s="189"/>
      <c r="E12" s="189"/>
      <c r="F12" s="189"/>
      <c r="G12" s="189"/>
      <c r="H12" s="189"/>
      <c r="I12" s="225"/>
      <c r="J12" s="138" t="s">
        <v>55</v>
      </c>
      <c r="K12" s="139"/>
      <c r="L12" s="139"/>
      <c r="M12" s="139"/>
      <c r="N12" s="139"/>
      <c r="O12" s="139"/>
      <c r="P12" s="139"/>
      <c r="Q12" s="139"/>
      <c r="R12" s="145"/>
      <c r="S12" s="145"/>
      <c r="T12" s="146"/>
    </row>
    <row r="13" spans="1:20" ht="13.2">
      <c r="A13" s="226" t="s">
        <v>26</v>
      </c>
      <c r="B13" s="227"/>
      <c r="C13" s="172" t="s">
        <v>25</v>
      </c>
      <c r="D13" s="138"/>
      <c r="E13" s="19"/>
      <c r="F13" s="20"/>
      <c r="G13" s="20"/>
      <c r="H13" s="20"/>
      <c r="I13" s="21"/>
      <c r="J13" s="150" t="s">
        <v>24</v>
      </c>
      <c r="K13" s="228"/>
      <c r="L13" s="229" t="s">
        <v>23</v>
      </c>
      <c r="M13" s="230"/>
      <c r="N13" s="230"/>
      <c r="O13" s="230"/>
      <c r="P13" s="230"/>
      <c r="Q13" s="230"/>
      <c r="R13" s="152"/>
      <c r="S13" s="152"/>
      <c r="T13" s="223"/>
    </row>
    <row r="14" spans="1:20" ht="20.25" customHeight="1">
      <c r="A14" s="231" t="s">
        <v>54</v>
      </c>
      <c r="B14" s="232"/>
      <c r="C14" s="172" t="s">
        <v>22</v>
      </c>
      <c r="D14" s="138"/>
      <c r="E14" s="141"/>
      <c r="F14" s="233"/>
      <c r="G14" s="233"/>
      <c r="H14" s="233"/>
      <c r="I14" s="234"/>
      <c r="J14" s="141"/>
      <c r="K14" s="142"/>
      <c r="L14" s="22"/>
      <c r="M14" s="23"/>
      <c r="N14" s="23"/>
      <c r="O14" s="23"/>
      <c r="P14" s="23"/>
      <c r="Q14" s="23"/>
      <c r="R14" s="23"/>
      <c r="S14" s="23"/>
      <c r="T14" s="24"/>
    </row>
    <row r="15" spans="1:20" ht="12.75" customHeight="1">
      <c r="A15" s="215" t="s">
        <v>21</v>
      </c>
      <c r="B15" s="211"/>
      <c r="C15" s="211"/>
      <c r="D15" s="211"/>
      <c r="E15" s="210"/>
      <c r="F15" s="172" t="s">
        <v>66</v>
      </c>
      <c r="G15" s="172"/>
      <c r="H15" s="172"/>
      <c r="I15" s="188" t="s">
        <v>53</v>
      </c>
      <c r="J15" s="189"/>
      <c r="K15" s="190"/>
      <c r="L15" s="172" t="s">
        <v>52</v>
      </c>
      <c r="M15" s="172"/>
      <c r="N15" s="172"/>
      <c r="O15" s="172" t="s">
        <v>51</v>
      </c>
      <c r="P15" s="172"/>
      <c r="Q15" s="138"/>
      <c r="R15" s="217" t="s">
        <v>67</v>
      </c>
      <c r="S15" s="217"/>
      <c r="T15" s="218"/>
    </row>
    <row r="16" spans="1:20" ht="12.75" customHeight="1">
      <c r="A16" s="216"/>
      <c r="B16" s="142"/>
      <c r="C16" s="142"/>
      <c r="D16" s="142"/>
      <c r="E16" s="143"/>
      <c r="F16" s="25" t="s">
        <v>19</v>
      </c>
      <c r="G16" s="138" t="s">
        <v>60</v>
      </c>
      <c r="H16" s="147"/>
      <c r="I16" s="26" t="s">
        <v>19</v>
      </c>
      <c r="J16" s="138" t="s">
        <v>60</v>
      </c>
      <c r="K16" s="147"/>
      <c r="L16" s="26" t="s">
        <v>19</v>
      </c>
      <c r="M16" s="138" t="s">
        <v>60</v>
      </c>
      <c r="N16" s="147"/>
      <c r="O16" s="26" t="s">
        <v>19</v>
      </c>
      <c r="P16" s="138" t="s">
        <v>60</v>
      </c>
      <c r="Q16" s="139"/>
      <c r="R16" s="26" t="s">
        <v>19</v>
      </c>
      <c r="S16" s="138" t="s">
        <v>60</v>
      </c>
      <c r="T16" s="212"/>
    </row>
    <row r="17" spans="1:20" ht="12.75" customHeight="1">
      <c r="A17" s="27"/>
      <c r="B17" s="209" t="s">
        <v>17</v>
      </c>
      <c r="C17" s="210"/>
      <c r="D17" s="188" t="s">
        <v>16</v>
      </c>
      <c r="E17" s="190"/>
      <c r="F17" s="26"/>
      <c r="G17" s="138"/>
      <c r="H17" s="147"/>
      <c r="I17" s="26"/>
      <c r="J17" s="138"/>
      <c r="K17" s="147"/>
      <c r="L17" s="26"/>
      <c r="M17" s="138"/>
      <c r="N17" s="147"/>
      <c r="O17" s="26"/>
      <c r="P17" s="138"/>
      <c r="Q17" s="139"/>
      <c r="R17" s="26"/>
      <c r="S17" s="138"/>
      <c r="T17" s="212"/>
    </row>
    <row r="18" spans="1:20" ht="12.75" customHeight="1">
      <c r="A18" s="27"/>
      <c r="B18" s="141"/>
      <c r="C18" s="143"/>
      <c r="D18" s="188" t="s">
        <v>15</v>
      </c>
      <c r="E18" s="190"/>
      <c r="F18" s="26"/>
      <c r="G18" s="138"/>
      <c r="H18" s="147"/>
      <c r="I18" s="26"/>
      <c r="J18" s="138"/>
      <c r="K18" s="147"/>
      <c r="L18" s="26"/>
      <c r="M18" s="138"/>
      <c r="N18" s="147"/>
      <c r="O18" s="26"/>
      <c r="P18" s="138"/>
      <c r="Q18" s="139"/>
      <c r="R18" s="26"/>
      <c r="S18" s="138"/>
      <c r="T18" s="212"/>
    </row>
    <row r="19" spans="1:20" ht="12.75" customHeight="1">
      <c r="A19" s="27"/>
      <c r="B19" s="188" t="s">
        <v>14</v>
      </c>
      <c r="C19" s="189"/>
      <c r="D19" s="189"/>
      <c r="E19" s="190"/>
      <c r="F19" s="138"/>
      <c r="G19" s="139"/>
      <c r="H19" s="147"/>
      <c r="I19" s="138"/>
      <c r="J19" s="139"/>
      <c r="K19" s="147"/>
      <c r="L19" s="138"/>
      <c r="M19" s="139"/>
      <c r="N19" s="147"/>
      <c r="O19" s="138"/>
      <c r="P19" s="139"/>
      <c r="Q19" s="139"/>
      <c r="R19" s="138"/>
      <c r="S19" s="139"/>
      <c r="T19" s="212"/>
    </row>
    <row r="20" spans="1:20" ht="12.75" customHeight="1">
      <c r="A20" s="27"/>
      <c r="B20" s="188" t="s">
        <v>13</v>
      </c>
      <c r="C20" s="189"/>
      <c r="D20" s="189"/>
      <c r="E20" s="190"/>
      <c r="F20" s="131"/>
      <c r="G20" s="132"/>
      <c r="H20" s="213"/>
      <c r="I20" s="131"/>
      <c r="J20" s="132"/>
      <c r="K20" s="213"/>
      <c r="L20" s="131"/>
      <c r="M20" s="132"/>
      <c r="N20" s="213"/>
      <c r="O20" s="131"/>
      <c r="P20" s="132"/>
      <c r="Q20" s="132"/>
      <c r="R20" s="131"/>
      <c r="S20" s="132"/>
      <c r="T20" s="214"/>
    </row>
    <row r="21" spans="1:20" ht="12.75" customHeight="1">
      <c r="A21" s="27"/>
      <c r="B21" s="211"/>
      <c r="C21" s="211"/>
      <c r="D21" s="211"/>
      <c r="E21" s="210"/>
      <c r="F21" s="172" t="s">
        <v>50</v>
      </c>
      <c r="G21" s="172"/>
      <c r="H21" s="172"/>
      <c r="I21" s="138" t="s">
        <v>49</v>
      </c>
      <c r="J21" s="139"/>
      <c r="K21" s="147"/>
      <c r="L21" s="188" t="s">
        <v>68</v>
      </c>
      <c r="M21" s="189"/>
      <c r="N21" s="190"/>
      <c r="O21" s="138" t="s">
        <v>20</v>
      </c>
      <c r="P21" s="139"/>
      <c r="Q21" s="139"/>
      <c r="R21" s="34"/>
      <c r="T21" s="35"/>
    </row>
    <row r="22" spans="1:20" ht="12.75" customHeight="1">
      <c r="A22" s="27"/>
      <c r="B22" s="142"/>
      <c r="C22" s="142"/>
      <c r="D22" s="142"/>
      <c r="E22" s="143"/>
      <c r="F22" s="25" t="s">
        <v>19</v>
      </c>
      <c r="G22" s="138" t="s">
        <v>60</v>
      </c>
      <c r="H22" s="147"/>
      <c r="I22" s="26" t="s">
        <v>19</v>
      </c>
      <c r="J22" s="138" t="s">
        <v>60</v>
      </c>
      <c r="K22" s="147"/>
      <c r="L22" s="26" t="s">
        <v>19</v>
      </c>
      <c r="M22" s="138" t="s">
        <v>60</v>
      </c>
      <c r="N22" s="147"/>
      <c r="O22" s="26" t="s">
        <v>19</v>
      </c>
      <c r="P22" s="138" t="s">
        <v>60</v>
      </c>
      <c r="Q22" s="139"/>
      <c r="R22" s="34"/>
      <c r="T22" s="35"/>
    </row>
    <row r="23" spans="1:20" ht="12.75" customHeight="1">
      <c r="A23" s="27"/>
      <c r="B23" s="209" t="s">
        <v>17</v>
      </c>
      <c r="C23" s="210"/>
      <c r="D23" s="188" t="s">
        <v>16</v>
      </c>
      <c r="E23" s="190"/>
      <c r="F23" s="26"/>
      <c r="G23" s="138"/>
      <c r="H23" s="147"/>
      <c r="I23" s="26"/>
      <c r="J23" s="138"/>
      <c r="K23" s="147"/>
      <c r="L23" s="26"/>
      <c r="M23" s="138"/>
      <c r="N23" s="147"/>
      <c r="O23" s="26"/>
      <c r="P23" s="138"/>
      <c r="Q23" s="139"/>
      <c r="R23" s="34"/>
      <c r="T23" s="35"/>
    </row>
    <row r="24" spans="1:20" ht="12.75" customHeight="1">
      <c r="A24" s="27"/>
      <c r="B24" s="141"/>
      <c r="C24" s="143"/>
      <c r="D24" s="188" t="s">
        <v>15</v>
      </c>
      <c r="E24" s="190"/>
      <c r="F24" s="26"/>
      <c r="G24" s="138"/>
      <c r="H24" s="147"/>
      <c r="I24" s="26"/>
      <c r="J24" s="138"/>
      <c r="K24" s="147"/>
      <c r="L24" s="26"/>
      <c r="M24" s="138"/>
      <c r="N24" s="147"/>
      <c r="O24" s="26"/>
      <c r="P24" s="138"/>
      <c r="Q24" s="139"/>
      <c r="R24" s="34"/>
      <c r="T24" s="35"/>
    </row>
    <row r="25" spans="1:20" ht="12.75" customHeight="1">
      <c r="A25" s="27"/>
      <c r="B25" s="188" t="s">
        <v>14</v>
      </c>
      <c r="C25" s="189"/>
      <c r="D25" s="189"/>
      <c r="E25" s="190"/>
      <c r="F25" s="138"/>
      <c r="G25" s="139"/>
      <c r="H25" s="147"/>
      <c r="I25" s="138"/>
      <c r="J25" s="139"/>
      <c r="K25" s="147"/>
      <c r="L25" s="138"/>
      <c r="M25" s="139"/>
      <c r="N25" s="147"/>
      <c r="O25" s="172"/>
      <c r="P25" s="172"/>
      <c r="Q25" s="138"/>
      <c r="R25" s="34"/>
      <c r="T25" s="35"/>
    </row>
    <row r="26" spans="1:20" ht="12.75" customHeight="1">
      <c r="A26" s="27"/>
      <c r="B26" s="188" t="s">
        <v>13</v>
      </c>
      <c r="C26" s="189"/>
      <c r="D26" s="189"/>
      <c r="E26" s="190"/>
      <c r="F26" s="191"/>
      <c r="G26" s="192"/>
      <c r="H26" s="193"/>
      <c r="I26" s="191"/>
      <c r="J26" s="192"/>
      <c r="K26" s="193"/>
      <c r="L26" s="191"/>
      <c r="M26" s="192"/>
      <c r="N26" s="193"/>
      <c r="O26" s="194"/>
      <c r="P26" s="194"/>
      <c r="Q26" s="191"/>
      <c r="R26" s="34"/>
      <c r="T26" s="35"/>
    </row>
    <row r="27" spans="1:20" s="37" customFormat="1" ht="13.5" customHeight="1">
      <c r="A27" s="36"/>
      <c r="B27" s="195" t="s">
        <v>69</v>
      </c>
      <c r="C27" s="196"/>
      <c r="D27" s="196"/>
      <c r="E27" s="197"/>
      <c r="F27" s="203" t="s">
        <v>70</v>
      </c>
      <c r="G27" s="144"/>
      <c r="H27" s="144"/>
      <c r="I27" s="144"/>
      <c r="J27" s="144"/>
      <c r="K27" s="144"/>
      <c r="L27" s="144"/>
      <c r="M27" s="144"/>
      <c r="N27" s="144"/>
      <c r="O27" s="144"/>
      <c r="P27" s="144"/>
      <c r="Q27" s="144"/>
      <c r="R27" s="144"/>
      <c r="S27" s="144"/>
      <c r="T27" s="204"/>
    </row>
    <row r="28" spans="1:20" s="37" customFormat="1" ht="13.5" customHeight="1">
      <c r="A28" s="36"/>
      <c r="B28" s="198"/>
      <c r="C28" s="152"/>
      <c r="D28" s="152"/>
      <c r="E28" s="199"/>
      <c r="F28" s="38" t="s">
        <v>71</v>
      </c>
      <c r="G28" s="39"/>
      <c r="H28" s="39"/>
      <c r="I28" s="205" t="s">
        <v>72</v>
      </c>
      <c r="J28" s="205"/>
      <c r="K28" s="205"/>
      <c r="L28" s="205"/>
      <c r="M28" s="205" t="s">
        <v>73</v>
      </c>
      <c r="N28" s="205"/>
      <c r="O28" s="205"/>
      <c r="P28" s="205"/>
      <c r="Q28" s="205" t="s">
        <v>74</v>
      </c>
      <c r="R28" s="205"/>
      <c r="S28" s="205"/>
      <c r="T28" s="206"/>
    </row>
    <row r="29" spans="1:20" s="37" customFormat="1" ht="13.5" customHeight="1">
      <c r="A29" s="36"/>
      <c r="B29" s="198"/>
      <c r="C29" s="152"/>
      <c r="D29" s="152"/>
      <c r="E29" s="199"/>
      <c r="F29" s="38" t="s">
        <v>75</v>
      </c>
      <c r="G29" s="39"/>
      <c r="H29" s="39"/>
      <c r="I29" s="203"/>
      <c r="J29" s="207"/>
      <c r="K29" s="207"/>
      <c r="L29" s="208"/>
      <c r="M29" s="203"/>
      <c r="N29" s="207"/>
      <c r="O29" s="207"/>
      <c r="P29" s="208"/>
      <c r="Q29" s="203"/>
      <c r="R29" s="145"/>
      <c r="S29" s="145"/>
      <c r="T29" s="146"/>
    </row>
    <row r="30" spans="1:20" s="37" customFormat="1" ht="13.5" customHeight="1">
      <c r="A30" s="36"/>
      <c r="B30" s="198"/>
      <c r="C30" s="152"/>
      <c r="D30" s="152"/>
      <c r="E30" s="199"/>
      <c r="F30" s="38" t="s">
        <v>76</v>
      </c>
      <c r="G30" s="39"/>
      <c r="H30" s="39"/>
      <c r="I30" s="203"/>
      <c r="J30" s="207"/>
      <c r="K30" s="207"/>
      <c r="L30" s="208"/>
      <c r="M30" s="203"/>
      <c r="N30" s="207"/>
      <c r="O30" s="207"/>
      <c r="P30" s="208"/>
      <c r="Q30" s="203"/>
      <c r="R30" s="145"/>
      <c r="S30" s="145"/>
      <c r="T30" s="146"/>
    </row>
    <row r="31" spans="1:20" s="37" customFormat="1" ht="13.5" customHeight="1">
      <c r="A31" s="40"/>
      <c r="B31" s="200"/>
      <c r="C31" s="201"/>
      <c r="D31" s="201"/>
      <c r="E31" s="202"/>
      <c r="F31" s="38" t="s">
        <v>77</v>
      </c>
      <c r="G31" s="39"/>
      <c r="H31" s="39"/>
      <c r="I31" s="203"/>
      <c r="J31" s="207"/>
      <c r="K31" s="207"/>
      <c r="L31" s="208"/>
      <c r="M31" s="203"/>
      <c r="N31" s="207"/>
      <c r="O31" s="207"/>
      <c r="P31" s="208"/>
      <c r="Q31" s="203"/>
      <c r="R31" s="145"/>
      <c r="S31" s="145"/>
      <c r="T31" s="146"/>
    </row>
    <row r="32" spans="1:20" ht="12.75" customHeight="1">
      <c r="A32" s="171" t="s">
        <v>12</v>
      </c>
      <c r="B32" s="172"/>
      <c r="C32" s="172"/>
      <c r="D32" s="172"/>
      <c r="E32" s="172"/>
      <c r="F32" s="138"/>
      <c r="G32" s="139"/>
      <c r="H32" s="139"/>
      <c r="I32" s="139"/>
      <c r="J32" s="139"/>
      <c r="K32" s="139"/>
      <c r="L32" s="139"/>
      <c r="M32" s="139"/>
      <c r="N32" s="139"/>
      <c r="O32" s="139"/>
      <c r="P32" s="139"/>
      <c r="Q32" s="139"/>
      <c r="R32" s="133"/>
      <c r="S32" s="133"/>
      <c r="T32" s="134"/>
    </row>
    <row r="33" spans="1:21" ht="12.75" customHeight="1">
      <c r="A33" s="171"/>
      <c r="B33" s="130" t="s">
        <v>11</v>
      </c>
      <c r="C33" s="130"/>
      <c r="D33" s="130"/>
      <c r="E33" s="130"/>
      <c r="F33" s="135" t="s">
        <v>78</v>
      </c>
      <c r="G33" s="136"/>
      <c r="H33" s="136"/>
      <c r="I33" s="136"/>
      <c r="J33" s="136"/>
      <c r="K33" s="136"/>
      <c r="L33" s="136"/>
      <c r="M33" s="136"/>
      <c r="N33" s="136"/>
      <c r="O33" s="136"/>
      <c r="P33" s="136"/>
      <c r="Q33" s="136"/>
      <c r="R33" s="133"/>
      <c r="S33" s="133"/>
      <c r="T33" s="134"/>
    </row>
    <row r="34" spans="1:21" ht="12.75" customHeight="1">
      <c r="A34" s="171"/>
      <c r="B34" s="130" t="s">
        <v>10</v>
      </c>
      <c r="C34" s="130"/>
      <c r="D34" s="130"/>
      <c r="E34" s="130"/>
      <c r="F34" s="135" t="s">
        <v>79</v>
      </c>
      <c r="G34" s="136"/>
      <c r="H34" s="136"/>
      <c r="I34" s="136"/>
      <c r="J34" s="136"/>
      <c r="K34" s="136"/>
      <c r="L34" s="136"/>
      <c r="M34" s="136"/>
      <c r="N34" s="136"/>
      <c r="O34" s="136"/>
      <c r="P34" s="136"/>
      <c r="Q34" s="136"/>
      <c r="R34" s="133"/>
      <c r="S34" s="133"/>
      <c r="T34" s="134"/>
    </row>
    <row r="35" spans="1:21" ht="12.75" customHeight="1">
      <c r="A35" s="171"/>
      <c r="B35" s="173" t="s">
        <v>48</v>
      </c>
      <c r="C35" s="174"/>
      <c r="D35" s="174"/>
      <c r="E35" s="175"/>
      <c r="F35" s="182" t="s">
        <v>47</v>
      </c>
      <c r="G35" s="183"/>
      <c r="H35" s="184" t="s">
        <v>46</v>
      </c>
      <c r="I35" s="184"/>
      <c r="J35" s="184"/>
      <c r="K35" s="184"/>
      <c r="L35" s="184"/>
      <c r="M35" s="184"/>
      <c r="N35" s="184"/>
      <c r="O35" s="184"/>
      <c r="P35" s="184"/>
      <c r="Q35" s="185"/>
      <c r="R35" s="41"/>
      <c r="S35" s="42"/>
      <c r="T35" s="43"/>
    </row>
    <row r="36" spans="1:21" ht="12.75" customHeight="1">
      <c r="A36" s="171"/>
      <c r="B36" s="176"/>
      <c r="C36" s="177"/>
      <c r="D36" s="177"/>
      <c r="E36" s="178"/>
      <c r="F36" s="182"/>
      <c r="G36" s="183"/>
      <c r="H36" s="186" t="s">
        <v>45</v>
      </c>
      <c r="I36" s="186"/>
      <c r="J36" s="186" t="s">
        <v>44</v>
      </c>
      <c r="K36" s="186"/>
      <c r="L36" s="186" t="s">
        <v>43</v>
      </c>
      <c r="M36" s="186"/>
      <c r="N36" s="186" t="s">
        <v>42</v>
      </c>
      <c r="O36" s="186"/>
      <c r="P36" s="186" t="s">
        <v>41</v>
      </c>
      <c r="Q36" s="187"/>
      <c r="R36" s="34"/>
      <c r="T36" s="35"/>
    </row>
    <row r="37" spans="1:21" ht="12.75" customHeight="1">
      <c r="A37" s="171"/>
      <c r="B37" s="176"/>
      <c r="C37" s="177"/>
      <c r="D37" s="177"/>
      <c r="E37" s="178"/>
      <c r="F37" s="166"/>
      <c r="G37" s="166"/>
      <c r="H37" s="166"/>
      <c r="I37" s="166"/>
      <c r="J37" s="166"/>
      <c r="K37" s="166"/>
      <c r="L37" s="166"/>
      <c r="M37" s="166"/>
      <c r="N37" s="166"/>
      <c r="O37" s="166"/>
      <c r="P37" s="166"/>
      <c r="Q37" s="167"/>
      <c r="R37" s="34"/>
      <c r="T37" s="35"/>
    </row>
    <row r="38" spans="1:21" ht="12.75" customHeight="1">
      <c r="A38" s="171"/>
      <c r="B38" s="176"/>
      <c r="C38" s="177"/>
      <c r="D38" s="177"/>
      <c r="E38" s="178"/>
      <c r="F38" s="166" t="s">
        <v>80</v>
      </c>
      <c r="G38" s="166"/>
      <c r="H38" s="166" t="s">
        <v>81</v>
      </c>
      <c r="I38" s="167"/>
      <c r="J38" s="168" t="s">
        <v>82</v>
      </c>
      <c r="K38" s="168"/>
      <c r="L38" s="44"/>
      <c r="M38" s="44"/>
      <c r="N38" s="44"/>
      <c r="O38" s="44"/>
      <c r="P38" s="44"/>
      <c r="Q38" s="44"/>
      <c r="R38" s="45"/>
      <c r="S38" s="45"/>
      <c r="T38" s="46"/>
      <c r="U38" s="45"/>
    </row>
    <row r="39" spans="1:21" ht="12.75" customHeight="1">
      <c r="A39" s="171"/>
      <c r="B39" s="176"/>
      <c r="C39" s="177"/>
      <c r="D39" s="177"/>
      <c r="E39" s="178"/>
      <c r="F39" s="166"/>
      <c r="G39" s="166"/>
      <c r="H39" s="166"/>
      <c r="I39" s="167"/>
      <c r="J39" s="168"/>
      <c r="K39" s="168"/>
      <c r="L39" s="45"/>
      <c r="M39" s="45"/>
      <c r="N39" s="45"/>
      <c r="O39" s="45"/>
      <c r="P39" s="45"/>
      <c r="Q39" s="45"/>
      <c r="R39" s="45"/>
      <c r="S39" s="45"/>
      <c r="T39" s="46"/>
      <c r="U39" s="45"/>
    </row>
    <row r="40" spans="1:21" ht="12.75" customHeight="1">
      <c r="A40" s="171"/>
      <c r="B40" s="179"/>
      <c r="C40" s="180"/>
      <c r="D40" s="180"/>
      <c r="E40" s="181"/>
      <c r="F40" s="167"/>
      <c r="G40" s="169"/>
      <c r="H40" s="167"/>
      <c r="I40" s="170"/>
      <c r="J40" s="166"/>
      <c r="K40" s="166"/>
      <c r="L40" s="47"/>
      <c r="M40" s="47"/>
      <c r="N40" s="47"/>
      <c r="O40" s="47"/>
      <c r="P40" s="47"/>
      <c r="Q40" s="47"/>
      <c r="R40" s="47"/>
      <c r="S40" s="47"/>
      <c r="T40" s="48"/>
      <c r="U40" s="45"/>
    </row>
    <row r="41" spans="1:21" ht="12.75" customHeight="1">
      <c r="A41" s="171"/>
      <c r="B41" s="135" t="s">
        <v>40</v>
      </c>
      <c r="C41" s="136"/>
      <c r="D41" s="136"/>
      <c r="E41" s="137"/>
      <c r="F41" s="138" t="s">
        <v>83</v>
      </c>
      <c r="G41" s="139"/>
      <c r="H41" s="139"/>
      <c r="I41" s="139"/>
      <c r="J41" s="139"/>
      <c r="K41" s="139"/>
      <c r="L41" s="139"/>
      <c r="M41" s="139"/>
      <c r="N41" s="139"/>
      <c r="O41" s="139"/>
      <c r="P41" s="139"/>
      <c r="Q41" s="139"/>
      <c r="R41" s="133"/>
      <c r="S41" s="133"/>
      <c r="T41" s="134"/>
    </row>
    <row r="42" spans="1:21" ht="12.75" customHeight="1">
      <c r="A42" s="171"/>
      <c r="B42" s="130" t="s">
        <v>39</v>
      </c>
      <c r="C42" s="130"/>
      <c r="D42" s="130"/>
      <c r="E42" s="130"/>
      <c r="F42" s="131"/>
      <c r="G42" s="132"/>
      <c r="H42" s="132"/>
      <c r="I42" s="132"/>
      <c r="J42" s="132"/>
      <c r="K42" s="132"/>
      <c r="L42" s="132"/>
      <c r="M42" s="132"/>
      <c r="N42" s="132"/>
      <c r="O42" s="132"/>
      <c r="P42" s="132"/>
      <c r="Q42" s="132"/>
      <c r="R42" s="133"/>
      <c r="S42" s="133"/>
      <c r="T42" s="134"/>
    </row>
    <row r="43" spans="1:21" ht="12.75" customHeight="1">
      <c r="A43" s="171"/>
      <c r="B43" s="135" t="s">
        <v>35</v>
      </c>
      <c r="C43" s="136"/>
      <c r="D43" s="136"/>
      <c r="E43" s="137"/>
      <c r="F43" s="138" t="s">
        <v>84</v>
      </c>
      <c r="G43" s="139"/>
      <c r="H43" s="139"/>
      <c r="I43" s="139"/>
      <c r="J43" s="139"/>
      <c r="K43" s="139"/>
      <c r="L43" s="139"/>
      <c r="M43" s="139"/>
      <c r="N43" s="139"/>
      <c r="O43" s="139"/>
      <c r="P43" s="139"/>
      <c r="Q43" s="139"/>
      <c r="R43" s="133"/>
      <c r="S43" s="133"/>
      <c r="T43" s="134"/>
    </row>
    <row r="44" spans="1:21" ht="12.75" customHeight="1">
      <c r="A44" s="171"/>
      <c r="B44" s="130" t="s">
        <v>9</v>
      </c>
      <c r="C44" s="130"/>
      <c r="D44" s="130"/>
      <c r="E44" s="130"/>
      <c r="F44" s="138"/>
      <c r="G44" s="139"/>
      <c r="H44" s="139"/>
      <c r="I44" s="139"/>
      <c r="J44" s="139"/>
      <c r="K44" s="139"/>
      <c r="L44" s="139"/>
      <c r="M44" s="139"/>
      <c r="N44" s="139"/>
      <c r="O44" s="139"/>
      <c r="P44" s="139"/>
      <c r="Q44" s="139"/>
      <c r="R44" s="133"/>
      <c r="S44" s="133"/>
      <c r="T44" s="134"/>
    </row>
    <row r="45" spans="1:21" ht="12.75" customHeight="1">
      <c r="A45" s="171"/>
      <c r="B45" s="130"/>
      <c r="C45" s="130"/>
      <c r="D45" s="130"/>
      <c r="E45" s="130"/>
      <c r="F45" s="138"/>
      <c r="G45" s="139"/>
      <c r="H45" s="139"/>
      <c r="I45" s="139"/>
      <c r="J45" s="139"/>
      <c r="K45" s="139"/>
      <c r="L45" s="139"/>
      <c r="M45" s="139"/>
      <c r="N45" s="139"/>
      <c r="O45" s="139"/>
      <c r="P45" s="139"/>
      <c r="Q45" s="139"/>
      <c r="R45" s="133"/>
      <c r="S45" s="133"/>
      <c r="T45" s="134"/>
    </row>
    <row r="46" spans="1:21" ht="12.75" customHeight="1">
      <c r="A46" s="171"/>
      <c r="B46" s="130" t="s">
        <v>8</v>
      </c>
      <c r="C46" s="130"/>
      <c r="D46" s="130"/>
      <c r="E46" s="130"/>
      <c r="F46" s="138"/>
      <c r="G46" s="139"/>
      <c r="H46" s="139"/>
      <c r="I46" s="139"/>
      <c r="J46" s="139"/>
      <c r="K46" s="139"/>
      <c r="L46" s="139"/>
      <c r="M46" s="139"/>
      <c r="N46" s="139"/>
      <c r="O46" s="139"/>
      <c r="P46" s="139"/>
      <c r="Q46" s="139"/>
      <c r="R46" s="133"/>
      <c r="S46" s="133"/>
      <c r="T46" s="134"/>
    </row>
    <row r="47" spans="1:21" ht="12.75" customHeight="1">
      <c r="A47" s="171"/>
      <c r="B47" s="130" t="s">
        <v>7</v>
      </c>
      <c r="C47" s="130"/>
      <c r="D47" s="130"/>
      <c r="E47" s="130"/>
      <c r="F47" s="141" t="s">
        <v>6</v>
      </c>
      <c r="G47" s="142"/>
      <c r="H47" s="142"/>
      <c r="I47" s="143"/>
      <c r="J47" s="141" t="s">
        <v>5</v>
      </c>
      <c r="K47" s="142"/>
      <c r="L47" s="142"/>
      <c r="M47" s="143"/>
      <c r="N47" s="138"/>
      <c r="O47" s="144"/>
      <c r="P47" s="144"/>
      <c r="Q47" s="144"/>
      <c r="R47" s="145"/>
      <c r="S47" s="145"/>
      <c r="T47" s="146"/>
    </row>
    <row r="48" spans="1:21" ht="12.75" customHeight="1">
      <c r="A48" s="171"/>
      <c r="B48" s="140"/>
      <c r="C48" s="140"/>
      <c r="D48" s="140"/>
      <c r="E48" s="140"/>
      <c r="F48" s="138" t="s">
        <v>4</v>
      </c>
      <c r="G48" s="139"/>
      <c r="H48" s="139"/>
      <c r="I48" s="147"/>
      <c r="J48" s="148" t="s">
        <v>3</v>
      </c>
      <c r="K48" s="149"/>
      <c r="L48" s="49"/>
      <c r="M48" s="50"/>
      <c r="N48" s="51" t="s">
        <v>2</v>
      </c>
      <c r="O48" s="150"/>
      <c r="P48" s="151"/>
      <c r="Q48" s="151"/>
      <c r="R48" s="152"/>
      <c r="S48" s="152"/>
      <c r="T48" s="35"/>
    </row>
    <row r="49" spans="1:20" ht="12.75" customHeight="1">
      <c r="A49" s="171"/>
      <c r="B49" s="140"/>
      <c r="C49" s="140"/>
      <c r="D49" s="140"/>
      <c r="E49" s="140"/>
      <c r="F49" s="138" t="s">
        <v>1</v>
      </c>
      <c r="G49" s="139"/>
      <c r="H49" s="139"/>
      <c r="I49" s="147"/>
      <c r="J49" s="138"/>
      <c r="K49" s="144"/>
      <c r="L49" s="144"/>
      <c r="M49" s="144"/>
      <c r="N49" s="144"/>
      <c r="O49" s="144"/>
      <c r="P49" s="144"/>
      <c r="Q49" s="144"/>
      <c r="R49" s="145"/>
      <c r="S49" s="145"/>
      <c r="T49" s="146"/>
    </row>
    <row r="50" spans="1:20" ht="12.75" customHeight="1">
      <c r="A50" s="153" t="s">
        <v>38</v>
      </c>
      <c r="B50" s="144"/>
      <c r="C50" s="144"/>
      <c r="D50" s="144"/>
      <c r="E50" s="154"/>
      <c r="F50" s="138" t="s">
        <v>37</v>
      </c>
      <c r="G50" s="147"/>
      <c r="H50" s="52"/>
      <c r="I50" s="52"/>
      <c r="J50" s="53"/>
      <c r="K50" s="54"/>
      <c r="L50" s="155" t="s">
        <v>36</v>
      </c>
      <c r="M50" s="155"/>
      <c r="N50" s="155"/>
      <c r="O50" s="55"/>
      <c r="P50" s="56"/>
      <c r="Q50" s="56"/>
      <c r="R50" s="56"/>
      <c r="S50" s="56"/>
      <c r="T50" s="57"/>
    </row>
    <row r="51" spans="1:20" ht="26.25" customHeight="1">
      <c r="A51" s="156" t="s">
        <v>61</v>
      </c>
      <c r="B51" s="133"/>
      <c r="C51" s="133"/>
      <c r="D51" s="133"/>
      <c r="E51" s="157"/>
      <c r="F51" s="138"/>
      <c r="G51" s="139"/>
      <c r="H51" s="139"/>
      <c r="I51" s="139"/>
      <c r="J51" s="139"/>
      <c r="K51" s="139"/>
      <c r="L51" s="139"/>
      <c r="M51" s="139"/>
      <c r="N51" s="139"/>
      <c r="O51" s="139"/>
      <c r="P51" s="139"/>
      <c r="Q51" s="139"/>
      <c r="R51" s="133"/>
      <c r="S51" s="133"/>
      <c r="T51" s="134"/>
    </row>
    <row r="52" spans="1:20" ht="39" customHeight="1" thickBot="1">
      <c r="A52" s="158" t="s">
        <v>62</v>
      </c>
      <c r="B52" s="159"/>
      <c r="C52" s="159"/>
      <c r="D52" s="159"/>
      <c r="E52" s="159"/>
      <c r="F52" s="160" t="s">
        <v>85</v>
      </c>
      <c r="G52" s="161"/>
      <c r="H52" s="161"/>
      <c r="I52" s="161"/>
      <c r="J52" s="161"/>
      <c r="K52" s="161"/>
      <c r="L52" s="161"/>
      <c r="M52" s="161"/>
      <c r="N52" s="161"/>
      <c r="O52" s="161"/>
      <c r="P52" s="161"/>
      <c r="Q52" s="161"/>
      <c r="R52" s="162"/>
      <c r="S52" s="162"/>
      <c r="T52" s="163"/>
    </row>
    <row r="53" spans="1:20" ht="12.75" customHeight="1">
      <c r="A53" s="29" t="s">
        <v>0</v>
      </c>
    </row>
    <row r="54" spans="1:20" ht="12.75" customHeight="1">
      <c r="A54" s="164" t="s">
        <v>86</v>
      </c>
      <c r="B54" s="165"/>
      <c r="C54" s="165"/>
      <c r="D54" s="165"/>
      <c r="E54" s="165"/>
      <c r="F54" s="165"/>
      <c r="G54" s="165"/>
      <c r="H54" s="165"/>
      <c r="I54" s="165"/>
      <c r="J54" s="165"/>
      <c r="K54" s="165"/>
      <c r="L54" s="165"/>
      <c r="M54" s="165"/>
      <c r="N54" s="165"/>
      <c r="O54" s="165"/>
      <c r="P54" s="165"/>
      <c r="Q54" s="165"/>
      <c r="R54" s="165"/>
      <c r="S54" s="165"/>
      <c r="T54" s="165"/>
    </row>
    <row r="55" spans="1:20" ht="12.75" customHeight="1">
      <c r="A55" s="164" t="s">
        <v>63</v>
      </c>
      <c r="B55" s="165"/>
      <c r="C55" s="165"/>
      <c r="D55" s="165"/>
      <c r="E55" s="165"/>
      <c r="F55" s="165"/>
      <c r="G55" s="165"/>
      <c r="H55" s="165"/>
      <c r="I55" s="165"/>
      <c r="J55" s="165"/>
      <c r="K55" s="165"/>
      <c r="L55" s="165"/>
      <c r="M55" s="165"/>
      <c r="N55" s="165"/>
      <c r="O55" s="165"/>
      <c r="P55" s="165"/>
      <c r="Q55" s="165"/>
      <c r="R55" s="165"/>
      <c r="S55" s="165"/>
      <c r="T55" s="165"/>
    </row>
    <row r="56" spans="1:20" ht="12.75" customHeight="1">
      <c r="A56" s="164" t="s">
        <v>87</v>
      </c>
      <c r="B56" s="165"/>
      <c r="C56" s="165"/>
      <c r="D56" s="165"/>
      <c r="E56" s="165"/>
      <c r="F56" s="165"/>
      <c r="G56" s="165"/>
      <c r="H56" s="165"/>
      <c r="I56" s="165"/>
      <c r="J56" s="165"/>
      <c r="K56" s="165"/>
      <c r="L56" s="165"/>
      <c r="M56" s="165"/>
      <c r="N56" s="165"/>
      <c r="O56" s="165"/>
      <c r="P56" s="165"/>
      <c r="Q56" s="165"/>
      <c r="R56" s="165"/>
      <c r="S56" s="165"/>
      <c r="T56" s="165"/>
    </row>
    <row r="57" spans="1:20" s="30" customFormat="1" ht="13.5" customHeight="1">
      <c r="A57" s="164" t="s">
        <v>88</v>
      </c>
      <c r="B57" s="164"/>
      <c r="C57" s="164"/>
      <c r="D57" s="164"/>
      <c r="E57" s="164"/>
      <c r="F57" s="164"/>
      <c r="G57" s="164"/>
      <c r="H57" s="164"/>
      <c r="I57" s="164"/>
      <c r="J57" s="164"/>
      <c r="K57" s="164"/>
      <c r="L57" s="164"/>
      <c r="M57" s="164"/>
      <c r="N57" s="164"/>
      <c r="O57" s="164"/>
      <c r="P57" s="164"/>
      <c r="Q57" s="164"/>
    </row>
    <row r="58" spans="1:20" ht="12.75" customHeight="1">
      <c r="A58" s="164" t="s">
        <v>89</v>
      </c>
      <c r="B58" s="165"/>
      <c r="C58" s="165"/>
      <c r="D58" s="165"/>
      <c r="E58" s="165"/>
      <c r="F58" s="165"/>
      <c r="G58" s="165"/>
      <c r="H58" s="165"/>
      <c r="I58" s="165"/>
      <c r="J58" s="165"/>
      <c r="K58" s="165"/>
      <c r="L58" s="165"/>
      <c r="M58" s="165"/>
      <c r="N58" s="165"/>
      <c r="O58" s="165"/>
      <c r="P58" s="165"/>
      <c r="Q58" s="165"/>
      <c r="R58" s="165"/>
      <c r="S58" s="165"/>
      <c r="T58" s="165"/>
    </row>
    <row r="59" spans="1:20" ht="12.75" customHeight="1">
      <c r="A59" s="164" t="s">
        <v>90</v>
      </c>
      <c r="B59" s="165"/>
      <c r="C59" s="165"/>
      <c r="D59" s="165"/>
      <c r="E59" s="165"/>
      <c r="F59" s="165"/>
      <c r="G59" s="165"/>
      <c r="H59" s="165"/>
      <c r="I59" s="165"/>
      <c r="J59" s="165"/>
      <c r="K59" s="165"/>
      <c r="L59" s="165"/>
      <c r="M59" s="165"/>
      <c r="N59" s="165"/>
      <c r="O59" s="165"/>
      <c r="P59" s="165"/>
      <c r="Q59" s="165"/>
      <c r="R59" s="165"/>
      <c r="S59" s="165"/>
      <c r="T59" s="165"/>
    </row>
    <row r="60" spans="1:20" ht="12.75" customHeight="1">
      <c r="A60" s="164" t="s">
        <v>91</v>
      </c>
      <c r="B60" s="165"/>
      <c r="C60" s="165"/>
      <c r="D60" s="165"/>
      <c r="E60" s="165"/>
      <c r="F60" s="165"/>
      <c r="G60" s="165"/>
      <c r="H60" s="165"/>
      <c r="I60" s="165"/>
      <c r="J60" s="165"/>
      <c r="K60" s="165"/>
      <c r="L60" s="165"/>
      <c r="M60" s="165"/>
      <c r="N60" s="165"/>
      <c r="O60" s="165"/>
      <c r="P60" s="165"/>
      <c r="Q60" s="165"/>
      <c r="R60" s="165"/>
      <c r="S60" s="165"/>
      <c r="T60" s="165"/>
    </row>
    <row r="61" spans="1:20" ht="12.75" customHeight="1">
      <c r="A61" s="58"/>
      <c r="B61" s="28"/>
      <c r="C61" s="28"/>
      <c r="D61" s="28"/>
      <c r="E61" s="28"/>
      <c r="F61" s="28"/>
      <c r="G61" s="28"/>
      <c r="H61" s="28"/>
      <c r="I61" s="28"/>
      <c r="J61" s="28"/>
      <c r="K61" s="28"/>
      <c r="L61" s="28"/>
      <c r="M61" s="28"/>
      <c r="N61" s="28"/>
      <c r="O61" s="28"/>
      <c r="P61" s="28"/>
      <c r="Q61" s="28"/>
    </row>
    <row r="62" spans="1:20" ht="12.75" customHeight="1">
      <c r="A62" s="129"/>
      <c r="B62" s="129"/>
      <c r="C62" s="129"/>
    </row>
    <row r="63" spans="1:20" ht="12.75" customHeight="1">
      <c r="A63" s="129"/>
      <c r="B63" s="129"/>
      <c r="C63" s="129"/>
    </row>
    <row r="64" spans="1:20" ht="12.75" customHeight="1">
      <c r="A64" s="129"/>
      <c r="B64" s="129"/>
      <c r="C64" s="129"/>
    </row>
    <row r="65" spans="1:3" ht="12.75" customHeight="1">
      <c r="A65" s="129"/>
      <c r="B65" s="129"/>
      <c r="C65" s="129"/>
    </row>
    <row r="66" spans="1:3" ht="12.75" customHeight="1">
      <c r="A66" s="129"/>
      <c r="B66" s="129"/>
      <c r="C66" s="129"/>
    </row>
  </sheetData>
  <mergeCells count="169">
    <mergeCell ref="A3:A4"/>
    <mergeCell ref="I3:I4"/>
    <mergeCell ref="N4:O4"/>
    <mergeCell ref="P4:T4"/>
    <mergeCell ref="B6:C6"/>
    <mergeCell ref="D6:T6"/>
    <mergeCell ref="B7:C7"/>
    <mergeCell ref="D7:T7"/>
    <mergeCell ref="B8:C10"/>
    <mergeCell ref="I9:J9"/>
    <mergeCell ref="B11:C11"/>
    <mergeCell ref="D11:E11"/>
    <mergeCell ref="F11:J11"/>
    <mergeCell ref="K11:L11"/>
    <mergeCell ref="M11:T11"/>
    <mergeCell ref="A12:I12"/>
    <mergeCell ref="J12:T12"/>
    <mergeCell ref="A13:B13"/>
    <mergeCell ref="C13:D13"/>
    <mergeCell ref="J13:K14"/>
    <mergeCell ref="L13:T13"/>
    <mergeCell ref="A14:B14"/>
    <mergeCell ref="C14:D14"/>
    <mergeCell ref="E14:I14"/>
    <mergeCell ref="B20:E20"/>
    <mergeCell ref="F20:H20"/>
    <mergeCell ref="I20:K20"/>
    <mergeCell ref="L20:N20"/>
    <mergeCell ref="O20:Q20"/>
    <mergeCell ref="R20:T20"/>
    <mergeCell ref="A15:E16"/>
    <mergeCell ref="F15:H15"/>
    <mergeCell ref="I15:K15"/>
    <mergeCell ref="L15:N15"/>
    <mergeCell ref="O15:Q15"/>
    <mergeCell ref="R15:T15"/>
    <mergeCell ref="G16:H16"/>
    <mergeCell ref="J16:K16"/>
    <mergeCell ref="M16:N16"/>
    <mergeCell ref="P16:Q16"/>
    <mergeCell ref="S16:T16"/>
    <mergeCell ref="B17:C18"/>
    <mergeCell ref="D17:E17"/>
    <mergeCell ref="G17:H17"/>
    <mergeCell ref="J17:K17"/>
    <mergeCell ref="M17:N17"/>
    <mergeCell ref="P17:Q17"/>
    <mergeCell ref="S17:T17"/>
    <mergeCell ref="J18:K18"/>
    <mergeCell ref="M18:N18"/>
    <mergeCell ref="P18:Q18"/>
    <mergeCell ref="S18:T18"/>
    <mergeCell ref="B19:E19"/>
    <mergeCell ref="F19:H19"/>
    <mergeCell ref="I19:K19"/>
    <mergeCell ref="L19:N19"/>
    <mergeCell ref="O19:Q19"/>
    <mergeCell ref="R19:T19"/>
    <mergeCell ref="D18:E18"/>
    <mergeCell ref="G18:H18"/>
    <mergeCell ref="B21:E22"/>
    <mergeCell ref="F21:H21"/>
    <mergeCell ref="I21:K21"/>
    <mergeCell ref="L21:N21"/>
    <mergeCell ref="O21:Q21"/>
    <mergeCell ref="G22:H22"/>
    <mergeCell ref="J22:K22"/>
    <mergeCell ref="M22:N22"/>
    <mergeCell ref="P22:Q22"/>
    <mergeCell ref="M23:N23"/>
    <mergeCell ref="P23:Q23"/>
    <mergeCell ref="D24:E24"/>
    <mergeCell ref="G24:H24"/>
    <mergeCell ref="J24:K24"/>
    <mergeCell ref="M24:N24"/>
    <mergeCell ref="P24:Q24"/>
    <mergeCell ref="B25:E25"/>
    <mergeCell ref="F25:H25"/>
    <mergeCell ref="I25:K25"/>
    <mergeCell ref="L25:N25"/>
    <mergeCell ref="O25:Q25"/>
    <mergeCell ref="B23:C24"/>
    <mergeCell ref="D23:E23"/>
    <mergeCell ref="G23:H23"/>
    <mergeCell ref="J23:K23"/>
    <mergeCell ref="B26:E26"/>
    <mergeCell ref="F26:H26"/>
    <mergeCell ref="I26:K26"/>
    <mergeCell ref="L26:N26"/>
    <mergeCell ref="O26:Q26"/>
    <mergeCell ref="B27:E31"/>
    <mergeCell ref="F27:T27"/>
    <mergeCell ref="I28:L28"/>
    <mergeCell ref="M28:P28"/>
    <mergeCell ref="Q28:T28"/>
    <mergeCell ref="I29:L29"/>
    <mergeCell ref="M29:P29"/>
    <mergeCell ref="Q29:T29"/>
    <mergeCell ref="I30:L30"/>
    <mergeCell ref="M30:P30"/>
    <mergeCell ref="Q30:T30"/>
    <mergeCell ref="I31:L31"/>
    <mergeCell ref="M31:P31"/>
    <mergeCell ref="Q31:T31"/>
    <mergeCell ref="A32:E32"/>
    <mergeCell ref="F32:T32"/>
    <mergeCell ref="A33:A49"/>
    <mergeCell ref="B33:E33"/>
    <mergeCell ref="F33:T33"/>
    <mergeCell ref="B34:E34"/>
    <mergeCell ref="F34:T34"/>
    <mergeCell ref="B44:E45"/>
    <mergeCell ref="F44:T45"/>
    <mergeCell ref="B46:E46"/>
    <mergeCell ref="F46:T46"/>
    <mergeCell ref="B35:E40"/>
    <mergeCell ref="F35:G36"/>
    <mergeCell ref="H35:Q35"/>
    <mergeCell ref="H36:I36"/>
    <mergeCell ref="J36:K36"/>
    <mergeCell ref="L36:M36"/>
    <mergeCell ref="N36:O36"/>
    <mergeCell ref="P36:Q36"/>
    <mergeCell ref="F37:G37"/>
    <mergeCell ref="H37:I37"/>
    <mergeCell ref="J37:K37"/>
    <mergeCell ref="L37:M37"/>
    <mergeCell ref="N37:O37"/>
    <mergeCell ref="F52:T52"/>
    <mergeCell ref="A54:T54"/>
    <mergeCell ref="A55:T55"/>
    <mergeCell ref="A56:T56"/>
    <mergeCell ref="A57:Q57"/>
    <mergeCell ref="A58:T58"/>
    <mergeCell ref="A59:T59"/>
    <mergeCell ref="A60:T60"/>
    <mergeCell ref="P37:Q37"/>
    <mergeCell ref="F38:G39"/>
    <mergeCell ref="H38:I39"/>
    <mergeCell ref="J38:K39"/>
    <mergeCell ref="F40:G40"/>
    <mergeCell ref="H40:I40"/>
    <mergeCell ref="J40:K40"/>
    <mergeCell ref="B41:E41"/>
    <mergeCell ref="F41:T41"/>
    <mergeCell ref="A62:C62"/>
    <mergeCell ref="A63:C63"/>
    <mergeCell ref="B42:E42"/>
    <mergeCell ref="F42:T42"/>
    <mergeCell ref="B43:E43"/>
    <mergeCell ref="F43:T43"/>
    <mergeCell ref="A64:C64"/>
    <mergeCell ref="A65:C65"/>
    <mergeCell ref="A66:C66"/>
    <mergeCell ref="B47:E49"/>
    <mergeCell ref="F47:I47"/>
    <mergeCell ref="J47:M47"/>
    <mergeCell ref="N47:T47"/>
    <mergeCell ref="F48:I48"/>
    <mergeCell ref="J48:K48"/>
    <mergeCell ref="O48:S48"/>
    <mergeCell ref="F49:I49"/>
    <mergeCell ref="J49:T49"/>
    <mergeCell ref="A50:E50"/>
    <mergeCell ref="F50:G50"/>
    <mergeCell ref="L50:N50"/>
    <mergeCell ref="A51:E51"/>
    <mergeCell ref="F51:T51"/>
    <mergeCell ref="A52:E52"/>
  </mergeCells>
  <phoneticPr fontId="3"/>
  <printOptions horizontalCentered="1" verticalCentered="1"/>
  <pageMargins left="0.6692913385826772" right="0.19685039370078741" top="0.47244094488188981" bottom="0.27559055118110237" header="0.31496062992125984" footer="0.19685039370078741"/>
  <pageSetup paperSize="9" scale="103"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3"/>
  <sheetViews>
    <sheetView showGridLines="0" tabSelected="1" view="pageBreakPreview" zoomScaleNormal="100" zoomScaleSheetLayoutView="100" workbookViewId="0"/>
  </sheetViews>
  <sheetFormatPr defaultColWidth="8.19921875" defaultRowHeight="21" customHeight="1"/>
  <cols>
    <col min="1" max="1" width="2.59765625" style="59" customWidth="1"/>
    <col min="2" max="2" width="15.19921875" style="61" customWidth="1"/>
    <col min="3" max="3" width="6.59765625" style="59" customWidth="1"/>
    <col min="4" max="5" width="7.59765625" style="59" customWidth="1"/>
    <col min="6" max="36" width="3.69921875" style="59" customWidth="1"/>
    <col min="37" max="37" width="6.59765625" style="59" customWidth="1"/>
    <col min="38" max="39" width="7.59765625" style="59" customWidth="1"/>
    <col min="40" max="40" width="5.59765625" style="59" customWidth="1"/>
    <col min="41" max="16384" width="8.19921875" style="59"/>
  </cols>
  <sheetData>
    <row r="1" spans="1:40" ht="20.100000000000001" customHeight="1">
      <c r="A1" s="99" t="s">
        <v>97</v>
      </c>
      <c r="C1" s="84"/>
      <c r="D1" s="84"/>
      <c r="E1" s="84"/>
      <c r="F1" s="84"/>
      <c r="G1" s="84"/>
      <c r="H1" s="84"/>
      <c r="I1" s="84"/>
      <c r="J1" s="84"/>
      <c r="K1" s="84"/>
      <c r="L1" s="84"/>
      <c r="M1" s="84"/>
      <c r="N1" s="84"/>
      <c r="O1" s="84"/>
      <c r="P1" s="84"/>
      <c r="Q1" s="84"/>
      <c r="R1" s="84"/>
      <c r="S1" s="84"/>
      <c r="T1" s="84"/>
      <c r="U1" s="84"/>
      <c r="V1" s="84"/>
      <c r="W1" s="84"/>
      <c r="X1" s="78"/>
      <c r="Y1" s="78"/>
      <c r="Z1" s="91"/>
      <c r="AA1" s="91"/>
      <c r="AB1" s="91"/>
      <c r="AC1" s="91"/>
      <c r="AD1" s="92"/>
      <c r="AE1" s="92"/>
      <c r="AF1" s="92"/>
      <c r="AG1" s="92"/>
      <c r="AH1" s="92"/>
      <c r="AI1" s="85" t="s">
        <v>154</v>
      </c>
      <c r="AJ1" s="85"/>
      <c r="AK1" s="255" t="s">
        <v>203</v>
      </c>
      <c r="AL1" s="256"/>
      <c r="AM1" s="256"/>
      <c r="AN1" s="257"/>
    </row>
    <row r="2" spans="1:40" ht="18" customHeight="1">
      <c r="A2" s="62"/>
      <c r="B2" s="65"/>
      <c r="C2" s="65"/>
      <c r="D2" s="65"/>
      <c r="E2" s="65"/>
      <c r="F2" s="65"/>
      <c r="G2" s="65"/>
      <c r="H2" s="65"/>
      <c r="I2" s="65"/>
      <c r="J2" s="65"/>
      <c r="K2" s="100"/>
      <c r="L2" s="100"/>
      <c r="M2" s="258">
        <v>2025</v>
      </c>
      <c r="N2" s="258"/>
      <c r="O2" s="258"/>
      <c r="P2" s="258"/>
      <c r="Q2" s="259" t="s">
        <v>150</v>
      </c>
      <c r="R2" s="259"/>
      <c r="S2" s="258">
        <v>4</v>
      </c>
      <c r="T2" s="258"/>
      <c r="U2" s="259" t="s">
        <v>151</v>
      </c>
      <c r="V2" s="259"/>
      <c r="W2" s="65"/>
      <c r="X2" s="65"/>
      <c r="Y2" s="65"/>
      <c r="Z2" s="91"/>
      <c r="AA2" s="91"/>
      <c r="AC2" s="85"/>
      <c r="AD2" s="65"/>
      <c r="AE2" s="65"/>
      <c r="AF2" s="65"/>
      <c r="AG2" s="65"/>
      <c r="AH2" s="65"/>
      <c r="AI2" s="85" t="s">
        <v>251</v>
      </c>
      <c r="AJ2" s="85"/>
      <c r="AK2" s="250"/>
      <c r="AL2" s="250"/>
      <c r="AM2" s="250"/>
      <c r="AN2" s="250"/>
    </row>
    <row r="3" spans="1:40" ht="18" customHeight="1">
      <c r="A3" s="280" t="s">
        <v>250</v>
      </c>
      <c r="B3" s="281"/>
      <c r="C3" s="119" t="s">
        <v>243</v>
      </c>
      <c r="D3" s="119" t="s">
        <v>249</v>
      </c>
      <c r="E3" s="261" t="s">
        <v>241</v>
      </c>
      <c r="F3" s="261"/>
      <c r="G3" s="261"/>
      <c r="H3" s="261"/>
      <c r="I3" s="261"/>
      <c r="J3" s="261"/>
      <c r="K3" s="261"/>
      <c r="L3" s="261"/>
      <c r="M3" s="262" t="s">
        <v>242</v>
      </c>
      <c r="N3" s="262"/>
      <c r="O3" s="262"/>
      <c r="P3" s="262"/>
      <c r="Q3" s="262"/>
      <c r="R3" s="262"/>
      <c r="S3" s="262"/>
      <c r="T3" s="262"/>
      <c r="U3" s="100"/>
      <c r="V3" s="123"/>
      <c r="W3" s="65"/>
      <c r="X3" s="65"/>
      <c r="Y3" s="65"/>
      <c r="Z3" s="91"/>
      <c r="AA3" s="91"/>
      <c r="AC3" s="85"/>
      <c r="AD3" s="65"/>
      <c r="AE3" s="65"/>
      <c r="AF3" s="65"/>
      <c r="AG3" s="65"/>
      <c r="AH3" s="65"/>
      <c r="AI3" s="85"/>
      <c r="AJ3" s="85"/>
      <c r="AK3" s="250"/>
      <c r="AL3" s="250"/>
      <c r="AM3" s="250"/>
      <c r="AN3" s="250"/>
    </row>
    <row r="4" spans="1:40" ht="18" customHeight="1">
      <c r="A4" s="282" t="s">
        <v>236</v>
      </c>
      <c r="B4" s="282"/>
      <c r="C4" s="248" t="s">
        <v>238</v>
      </c>
      <c r="D4" s="249"/>
      <c r="E4" s="248"/>
      <c r="F4" s="283"/>
      <c r="G4" s="283"/>
      <c r="H4" s="283"/>
      <c r="I4" s="283"/>
      <c r="J4" s="283"/>
      <c r="K4" s="283"/>
      <c r="L4" s="249"/>
      <c r="M4" s="248"/>
      <c r="N4" s="283"/>
      <c r="O4" s="283"/>
      <c r="P4" s="283"/>
      <c r="Q4" s="283"/>
      <c r="R4" s="283"/>
      <c r="S4" s="283"/>
      <c r="T4" s="249"/>
      <c r="U4" s="124"/>
      <c r="V4" s="88"/>
      <c r="W4" s="88"/>
      <c r="Y4" s="93"/>
      <c r="Z4" s="93"/>
      <c r="AA4" s="93"/>
      <c r="AB4" s="91"/>
      <c r="AC4" s="93"/>
      <c r="AD4" s="93"/>
      <c r="AE4" s="93"/>
      <c r="AF4" s="93"/>
      <c r="AG4" s="93"/>
      <c r="AH4" s="93"/>
      <c r="AI4" s="94" t="s">
        <v>158</v>
      </c>
      <c r="AJ4" s="85"/>
      <c r="AK4" s="251"/>
      <c r="AL4" s="251"/>
      <c r="AM4" s="251"/>
      <c r="AN4" s="251"/>
    </row>
    <row r="5" spans="1:40" ht="18" customHeight="1">
      <c r="A5" s="282"/>
      <c r="B5" s="282"/>
      <c r="C5" s="248" t="s">
        <v>239</v>
      </c>
      <c r="D5" s="249"/>
      <c r="E5" s="248"/>
      <c r="F5" s="283"/>
      <c r="G5" s="283"/>
      <c r="H5" s="283"/>
      <c r="I5" s="283"/>
      <c r="J5" s="283"/>
      <c r="K5" s="283"/>
      <c r="L5" s="249"/>
      <c r="M5" s="248"/>
      <c r="N5" s="283"/>
      <c r="O5" s="283"/>
      <c r="P5" s="283"/>
      <c r="Q5" s="283"/>
      <c r="R5" s="283"/>
      <c r="S5" s="283"/>
      <c r="T5" s="249"/>
      <c r="U5" s="124"/>
      <c r="V5" s="88"/>
      <c r="W5" s="88"/>
      <c r="Y5" s="93"/>
      <c r="Z5" s="93"/>
      <c r="AA5" s="93"/>
      <c r="AB5" s="91"/>
      <c r="AC5" s="93"/>
      <c r="AD5" s="93"/>
      <c r="AE5" s="93"/>
      <c r="AF5" s="93"/>
      <c r="AG5" s="93"/>
      <c r="AH5" s="93"/>
      <c r="AI5" s="94" t="s">
        <v>159</v>
      </c>
      <c r="AJ5" s="85"/>
      <c r="AK5" s="251"/>
      <c r="AL5" s="251"/>
      <c r="AM5" s="251"/>
      <c r="AN5" s="251"/>
    </row>
    <row r="6" spans="1:40" ht="18" customHeight="1">
      <c r="A6" s="282" t="s">
        <v>237</v>
      </c>
      <c r="B6" s="282"/>
      <c r="C6" s="248" t="s">
        <v>238</v>
      </c>
      <c r="D6" s="249"/>
      <c r="E6" s="248"/>
      <c r="F6" s="283"/>
      <c r="G6" s="283"/>
      <c r="H6" s="283"/>
      <c r="I6" s="283"/>
      <c r="J6" s="283"/>
      <c r="K6" s="283"/>
      <c r="L6" s="249"/>
      <c r="M6" s="248"/>
      <c r="N6" s="283"/>
      <c r="O6" s="283"/>
      <c r="P6" s="283"/>
      <c r="Q6" s="283"/>
      <c r="R6" s="283"/>
      <c r="S6" s="283"/>
      <c r="T6" s="249"/>
      <c r="U6" s="124"/>
      <c r="V6" s="88"/>
      <c r="W6" s="88"/>
      <c r="Y6" s="93"/>
      <c r="Z6" s="93"/>
      <c r="AA6" s="93"/>
      <c r="AB6" s="91"/>
      <c r="AC6" s="93"/>
      <c r="AD6" s="93"/>
      <c r="AE6" s="115"/>
      <c r="AF6" s="115"/>
      <c r="AG6" s="115"/>
      <c r="AH6" s="115"/>
      <c r="AI6" s="116" t="s">
        <v>231</v>
      </c>
      <c r="AJ6" s="85"/>
      <c r="AK6" s="251"/>
      <c r="AL6" s="251"/>
      <c r="AM6" s="251"/>
      <c r="AN6" s="251"/>
    </row>
    <row r="7" spans="1:40" ht="18" customHeight="1">
      <c r="A7" s="282"/>
      <c r="B7" s="282"/>
      <c r="C7" s="248" t="s">
        <v>240</v>
      </c>
      <c r="D7" s="249"/>
      <c r="E7" s="248"/>
      <c r="F7" s="283"/>
      <c r="G7" s="283"/>
      <c r="H7" s="283"/>
      <c r="I7" s="283"/>
      <c r="J7" s="283"/>
      <c r="K7" s="283"/>
      <c r="L7" s="249"/>
      <c r="M7" s="248"/>
      <c r="N7" s="283"/>
      <c r="O7" s="283"/>
      <c r="P7" s="283"/>
      <c r="Q7" s="283"/>
      <c r="R7" s="283"/>
      <c r="S7" s="283"/>
      <c r="T7" s="249"/>
      <c r="U7" s="124"/>
      <c r="V7" s="88"/>
      <c r="W7" s="88"/>
      <c r="Y7" s="93"/>
      <c r="Z7" s="93"/>
      <c r="AA7" s="93"/>
      <c r="AB7" s="91"/>
      <c r="AC7" s="93"/>
      <c r="AD7" s="93"/>
      <c r="AE7" s="93"/>
      <c r="AF7" s="93"/>
      <c r="AG7" s="94" t="s">
        <v>160</v>
      </c>
      <c r="AH7" s="252"/>
      <c r="AI7" s="252"/>
      <c r="AJ7" s="252"/>
      <c r="AK7" s="93" t="s">
        <v>156</v>
      </c>
      <c r="AL7" s="113"/>
      <c r="AM7" s="93" t="s">
        <v>157</v>
      </c>
      <c r="AN7" s="91"/>
    </row>
    <row r="8" spans="1:40" ht="9.9" customHeight="1">
      <c r="A8" s="62"/>
      <c r="B8" s="80"/>
      <c r="C8" s="80"/>
      <c r="D8" s="80"/>
      <c r="E8" s="80"/>
      <c r="F8" s="80"/>
      <c r="G8" s="80"/>
      <c r="H8" s="80"/>
      <c r="I8" s="80"/>
      <c r="J8" s="80"/>
      <c r="K8" s="80"/>
      <c r="L8" s="80"/>
      <c r="M8" s="80"/>
      <c r="N8" s="80"/>
      <c r="O8" s="80"/>
      <c r="P8" s="80"/>
      <c r="Q8" s="80"/>
      <c r="R8" s="80"/>
      <c r="S8" s="80"/>
      <c r="T8" s="80"/>
      <c r="U8" s="80"/>
      <c r="V8" s="80"/>
      <c r="W8" s="80"/>
      <c r="X8" s="63"/>
      <c r="Y8" s="63"/>
      <c r="Z8" s="63"/>
      <c r="AA8" s="63"/>
      <c r="AB8" s="63"/>
      <c r="AC8" s="63"/>
      <c r="AD8" s="63"/>
      <c r="AE8" s="63"/>
      <c r="AF8" s="63"/>
      <c r="AG8" s="63"/>
      <c r="AH8" s="63"/>
      <c r="AI8" s="63"/>
      <c r="AJ8" s="63"/>
      <c r="AK8" s="63"/>
      <c r="AL8" s="63"/>
      <c r="AM8" s="62"/>
      <c r="AN8" s="91"/>
    </row>
    <row r="9" spans="1:40" ht="15" customHeight="1">
      <c r="A9" s="264" t="s">
        <v>153</v>
      </c>
      <c r="B9" s="260" t="s">
        <v>161</v>
      </c>
      <c r="C9" s="265" t="s">
        <v>162</v>
      </c>
      <c r="D9" s="260" t="s">
        <v>163</v>
      </c>
      <c r="E9" s="268" t="s">
        <v>164</v>
      </c>
      <c r="F9" s="253" t="s">
        <v>196</v>
      </c>
      <c r="G9" s="253"/>
      <c r="H9" s="253"/>
      <c r="I9" s="253"/>
      <c r="J9" s="253"/>
      <c r="K9" s="253"/>
      <c r="L9" s="253"/>
      <c r="M9" s="253"/>
      <c r="N9" s="253"/>
      <c r="O9" s="253"/>
      <c r="P9" s="253"/>
      <c r="Q9" s="253"/>
      <c r="R9" s="253"/>
      <c r="S9" s="253"/>
      <c r="T9" s="253"/>
      <c r="U9" s="253"/>
      <c r="V9" s="253"/>
      <c r="W9" s="253"/>
      <c r="X9" s="253"/>
      <c r="Y9" s="253"/>
      <c r="Z9" s="253"/>
      <c r="AA9" s="253"/>
      <c r="AB9" s="253"/>
      <c r="AC9" s="253"/>
      <c r="AD9" s="253"/>
      <c r="AE9" s="253"/>
      <c r="AF9" s="253"/>
      <c r="AG9" s="253"/>
      <c r="AH9" s="253"/>
      <c r="AI9" s="253"/>
      <c r="AJ9" s="253"/>
      <c r="AK9" s="254" t="s">
        <v>197</v>
      </c>
      <c r="AL9" s="269" t="s">
        <v>198</v>
      </c>
      <c r="AM9" s="270" t="s">
        <v>199</v>
      </c>
      <c r="AN9" s="270"/>
    </row>
    <row r="10" spans="1:40" ht="15" customHeight="1">
      <c r="A10" s="264"/>
      <c r="B10" s="260"/>
      <c r="C10" s="266"/>
      <c r="D10" s="260"/>
      <c r="E10" s="268"/>
      <c r="F10" s="260" t="s">
        <v>104</v>
      </c>
      <c r="G10" s="260"/>
      <c r="H10" s="260"/>
      <c r="I10" s="260"/>
      <c r="J10" s="260"/>
      <c r="K10" s="260"/>
      <c r="L10" s="260"/>
      <c r="M10" s="260" t="s">
        <v>105</v>
      </c>
      <c r="N10" s="260"/>
      <c r="O10" s="260"/>
      <c r="P10" s="260"/>
      <c r="Q10" s="260"/>
      <c r="R10" s="260"/>
      <c r="S10" s="260"/>
      <c r="T10" s="260" t="s">
        <v>106</v>
      </c>
      <c r="U10" s="260"/>
      <c r="V10" s="260"/>
      <c r="W10" s="260"/>
      <c r="X10" s="260"/>
      <c r="Y10" s="260"/>
      <c r="Z10" s="260"/>
      <c r="AA10" s="260" t="s">
        <v>107</v>
      </c>
      <c r="AB10" s="260"/>
      <c r="AC10" s="260"/>
      <c r="AD10" s="260"/>
      <c r="AE10" s="260"/>
      <c r="AF10" s="260"/>
      <c r="AG10" s="260"/>
      <c r="AH10" s="260" t="s">
        <v>110</v>
      </c>
      <c r="AI10" s="260"/>
      <c r="AJ10" s="260"/>
      <c r="AK10" s="254"/>
      <c r="AL10" s="269"/>
      <c r="AM10" s="270"/>
      <c r="AN10" s="270"/>
    </row>
    <row r="11" spans="1:40" ht="15" customHeight="1">
      <c r="A11" s="264"/>
      <c r="B11" s="260"/>
      <c r="C11" s="266"/>
      <c r="D11" s="260"/>
      <c r="E11" s="268"/>
      <c r="F11" s="66">
        <f>DATE($M$2,$S$2,1)</f>
        <v>45748</v>
      </c>
      <c r="G11" s="66">
        <f>DATE($M$2,$S$2,2)</f>
        <v>45749</v>
      </c>
      <c r="H11" s="66">
        <f>DATE($M$2,$S$2,3)</f>
        <v>45750</v>
      </c>
      <c r="I11" s="66">
        <f>DATE($M$2,$S$2,4)</f>
        <v>45751</v>
      </c>
      <c r="J11" s="66">
        <f>DATE($M$2,$S$2,5)</f>
        <v>45752</v>
      </c>
      <c r="K11" s="66">
        <f>DATE($M$2,$S$2,6)</f>
        <v>45753</v>
      </c>
      <c r="L11" s="66">
        <f>DATE($M$2,$S$2,7)</f>
        <v>45754</v>
      </c>
      <c r="M11" s="66">
        <f>DATE($M$2,$S$2,8)</f>
        <v>45755</v>
      </c>
      <c r="N11" s="66">
        <f>DATE($M$2,$S$2,9)</f>
        <v>45756</v>
      </c>
      <c r="O11" s="66">
        <f>DATE($M$2,$S$2,10)</f>
        <v>45757</v>
      </c>
      <c r="P11" s="66">
        <f>DATE($M$2,$S$2,11)</f>
        <v>45758</v>
      </c>
      <c r="Q11" s="66">
        <f>DATE($M$2,$S$2,12)</f>
        <v>45759</v>
      </c>
      <c r="R11" s="66">
        <f>DATE($M$2,$S$2,13)</f>
        <v>45760</v>
      </c>
      <c r="S11" s="66">
        <f>DATE($M$2,$S$2,14)</f>
        <v>45761</v>
      </c>
      <c r="T11" s="66">
        <f>DATE($M$2,$S$2,15)</f>
        <v>45762</v>
      </c>
      <c r="U11" s="66">
        <f>DATE($M$2,$S$2,16)</f>
        <v>45763</v>
      </c>
      <c r="V11" s="66">
        <f>DATE($M$2,$S$2,17)</f>
        <v>45764</v>
      </c>
      <c r="W11" s="66">
        <f>DATE($M$2,$S$2,18)</f>
        <v>45765</v>
      </c>
      <c r="X11" s="66">
        <f>DATE($M$2,$S$2,19)</f>
        <v>45766</v>
      </c>
      <c r="Y11" s="66">
        <f>DATE($M$2,$S$2,20)</f>
        <v>45767</v>
      </c>
      <c r="Z11" s="66">
        <f>DATE($M$2,$S$2,21)</f>
        <v>45768</v>
      </c>
      <c r="AA11" s="66">
        <f>DATE($M$2,$S$2,22)</f>
        <v>45769</v>
      </c>
      <c r="AB11" s="66">
        <f>DATE($M$2,$S$2,23)</f>
        <v>45770</v>
      </c>
      <c r="AC11" s="66">
        <f>DATE($M$2,$S$2,24)</f>
        <v>45771</v>
      </c>
      <c r="AD11" s="66">
        <f>DATE($M$2,$S$2,25)</f>
        <v>45772</v>
      </c>
      <c r="AE11" s="66">
        <f>DATE($M$2,$S$2,26)</f>
        <v>45773</v>
      </c>
      <c r="AF11" s="66">
        <f>DATE($M$2,$S$2,27)</f>
        <v>45774</v>
      </c>
      <c r="AG11" s="66">
        <f>DATE($M$2,$S$2,28)</f>
        <v>45775</v>
      </c>
      <c r="AH11" s="66">
        <f>IF(DAY(EOMONTH(F11,0))&lt;29,"",DATE($M$2,$S$2,29))</f>
        <v>45776</v>
      </c>
      <c r="AI11" s="66">
        <f>IF(DAY(EOMONTH(F11,0))&lt;30,"",DATE($M$2,$S$2,30))</f>
        <v>45777</v>
      </c>
      <c r="AJ11" s="66" t="str">
        <f>IF(DAY(EOMONTH(F11,0))&lt;31,"",DATE($M$2,$S$2,31))</f>
        <v/>
      </c>
      <c r="AK11" s="254"/>
      <c r="AL11" s="269"/>
      <c r="AM11" s="270"/>
      <c r="AN11" s="270"/>
    </row>
    <row r="12" spans="1:40" ht="15" customHeight="1">
      <c r="A12" s="264"/>
      <c r="B12" s="260"/>
      <c r="C12" s="267"/>
      <c r="D12" s="260"/>
      <c r="E12" s="268"/>
      <c r="F12" s="67">
        <f>DATE($M$2,$S$2,1)</f>
        <v>45748</v>
      </c>
      <c r="G12" s="67">
        <f>DATE($M$2,$S$2,2)</f>
        <v>45749</v>
      </c>
      <c r="H12" s="67">
        <f>DATE($M$2,$S$2,3)</f>
        <v>45750</v>
      </c>
      <c r="I12" s="67">
        <f>DATE($M$2,$S$2,4)</f>
        <v>45751</v>
      </c>
      <c r="J12" s="67">
        <f>DATE($M$2,$S$2,5)</f>
        <v>45752</v>
      </c>
      <c r="K12" s="67">
        <f>DATE($M$2,$S$2,6)</f>
        <v>45753</v>
      </c>
      <c r="L12" s="67">
        <f>DATE($M$2,$S$2,7)</f>
        <v>45754</v>
      </c>
      <c r="M12" s="67">
        <f>DATE($M$2,$S$2,8)</f>
        <v>45755</v>
      </c>
      <c r="N12" s="67">
        <f>DATE($M$2,$S$2,9)</f>
        <v>45756</v>
      </c>
      <c r="O12" s="67">
        <f>DATE($M$2,$S$2,10)</f>
        <v>45757</v>
      </c>
      <c r="P12" s="67">
        <f>DATE($M$2,$S$2,11)</f>
        <v>45758</v>
      </c>
      <c r="Q12" s="67">
        <f>DATE($M$2,$S$2,12)</f>
        <v>45759</v>
      </c>
      <c r="R12" s="67">
        <f>DATE($M$2,$S$2,13)</f>
        <v>45760</v>
      </c>
      <c r="S12" s="67">
        <f>DATE($M$2,$S$2,14)</f>
        <v>45761</v>
      </c>
      <c r="T12" s="67">
        <f>DATE($M$2,$S$2,15)</f>
        <v>45762</v>
      </c>
      <c r="U12" s="67">
        <f>DATE($M$2,$S$2,16)</f>
        <v>45763</v>
      </c>
      <c r="V12" s="67">
        <f>DATE($M$2,$S$2,17)</f>
        <v>45764</v>
      </c>
      <c r="W12" s="67">
        <f>DATE($M$2,$S$2,18)</f>
        <v>45765</v>
      </c>
      <c r="X12" s="67">
        <f>DATE($M$2,$S$2,19)</f>
        <v>45766</v>
      </c>
      <c r="Y12" s="67">
        <f>DATE($M$2,$S$2,20)</f>
        <v>45767</v>
      </c>
      <c r="Z12" s="67">
        <f>DATE($M$2,$S$2,21)</f>
        <v>45768</v>
      </c>
      <c r="AA12" s="67">
        <f>DATE($M$2,$S$2,22)</f>
        <v>45769</v>
      </c>
      <c r="AB12" s="67">
        <f>DATE($M$2,$S$2,23)</f>
        <v>45770</v>
      </c>
      <c r="AC12" s="67">
        <f>DATE($M$2,$S$2,24)</f>
        <v>45771</v>
      </c>
      <c r="AD12" s="67">
        <f>DATE($M$2,$S$2,25)</f>
        <v>45772</v>
      </c>
      <c r="AE12" s="67">
        <f>DATE($M$2,$S$2,26)</f>
        <v>45773</v>
      </c>
      <c r="AF12" s="67">
        <f>DATE($M$2,$S$2,27)</f>
        <v>45774</v>
      </c>
      <c r="AG12" s="67">
        <f>DATE($M$2,$S$2,28)</f>
        <v>45775</v>
      </c>
      <c r="AH12" s="67">
        <f>IF(DAY(EOMONTH(F12,0))&lt;29,"",DATE($M$2,$S$2,29))</f>
        <v>45776</v>
      </c>
      <c r="AI12" s="67">
        <f>IF(DAY(EOMONTH(F12,0))&lt;30,"",DATE($M$2,$S$2,30))</f>
        <v>45777</v>
      </c>
      <c r="AJ12" s="67" t="str">
        <f>IF(DAY(EOMONTH(F12,0))&lt;31,"",DATE($M$2,$S$2,31))</f>
        <v/>
      </c>
      <c r="AK12" s="254"/>
      <c r="AL12" s="269"/>
      <c r="AM12" s="270"/>
      <c r="AN12" s="270"/>
    </row>
    <row r="13" spans="1:40" ht="18" customHeight="1">
      <c r="A13" s="77">
        <v>1</v>
      </c>
      <c r="B13" s="106" t="s">
        <v>246</v>
      </c>
      <c r="C13" s="87" t="s">
        <v>247</v>
      </c>
      <c r="D13" s="107"/>
      <c r="E13" s="108"/>
      <c r="F13" s="120" t="s">
        <v>244</v>
      </c>
      <c r="G13" s="120" t="s">
        <v>244</v>
      </c>
      <c r="H13" s="120" t="s">
        <v>244</v>
      </c>
      <c r="I13" s="120" t="s">
        <v>252</v>
      </c>
      <c r="J13" s="109" t="s">
        <v>255</v>
      </c>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73">
        <v>160</v>
      </c>
      <c r="AL13" s="74">
        <v>40</v>
      </c>
      <c r="AM13" s="263"/>
      <c r="AN13" s="263"/>
    </row>
    <row r="14" spans="1:40" ht="18" customHeight="1">
      <c r="A14" s="77">
        <v>2</v>
      </c>
      <c r="B14" s="106" t="s">
        <v>136</v>
      </c>
      <c r="C14" s="87" t="s">
        <v>189</v>
      </c>
      <c r="D14" s="107"/>
      <c r="E14" s="108"/>
      <c r="F14" s="109" t="s">
        <v>245</v>
      </c>
      <c r="G14" s="120" t="s">
        <v>244</v>
      </c>
      <c r="H14" s="120" t="s">
        <v>244</v>
      </c>
      <c r="I14" s="109" t="s">
        <v>253</v>
      </c>
      <c r="J14" s="109" t="s">
        <v>255</v>
      </c>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73">
        <v>160</v>
      </c>
      <c r="AL14" s="74">
        <v>40</v>
      </c>
      <c r="AM14" s="263"/>
      <c r="AN14" s="263"/>
    </row>
    <row r="15" spans="1:40" ht="18" customHeight="1">
      <c r="A15" s="77">
        <v>3</v>
      </c>
      <c r="B15" s="106" t="s">
        <v>137</v>
      </c>
      <c r="C15" s="87" t="s">
        <v>189</v>
      </c>
      <c r="D15" s="107"/>
      <c r="E15" s="108"/>
      <c r="F15" s="120" t="s">
        <v>245</v>
      </c>
      <c r="G15" s="120" t="s">
        <v>244</v>
      </c>
      <c r="H15" s="120" t="s">
        <v>244</v>
      </c>
      <c r="I15" s="120" t="s">
        <v>253</v>
      </c>
      <c r="J15" s="120" t="s">
        <v>255</v>
      </c>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73">
        <v>160</v>
      </c>
      <c r="AL15" s="74">
        <v>40</v>
      </c>
      <c r="AM15" s="263"/>
      <c r="AN15" s="263"/>
    </row>
    <row r="16" spans="1:40" ht="18" customHeight="1">
      <c r="A16" s="77">
        <v>4</v>
      </c>
      <c r="B16" s="106" t="s">
        <v>138</v>
      </c>
      <c r="C16" s="87" t="s">
        <v>189</v>
      </c>
      <c r="D16" s="107"/>
      <c r="E16" s="108"/>
      <c r="F16" s="120" t="s">
        <v>245</v>
      </c>
      <c r="G16" s="120" t="s">
        <v>244</v>
      </c>
      <c r="H16" s="120" t="s">
        <v>244</v>
      </c>
      <c r="I16" s="120" t="s">
        <v>253</v>
      </c>
      <c r="J16" s="120" t="s">
        <v>255</v>
      </c>
      <c r="K16" s="109"/>
      <c r="L16" s="109"/>
      <c r="M16" s="109"/>
      <c r="N16" s="109"/>
      <c r="O16" s="109"/>
      <c r="P16" s="109"/>
      <c r="Q16" s="109"/>
      <c r="R16" s="109"/>
      <c r="S16" s="109"/>
      <c r="T16" s="109"/>
      <c r="U16" s="109"/>
      <c r="V16" s="109"/>
      <c r="W16" s="109"/>
      <c r="X16" s="109"/>
      <c r="Y16" s="109"/>
      <c r="Z16" s="109"/>
      <c r="AA16" s="109"/>
      <c r="AB16" s="109"/>
      <c r="AC16" s="109"/>
      <c r="AD16" s="109"/>
      <c r="AE16" s="109"/>
      <c r="AF16" s="109"/>
      <c r="AG16" s="109"/>
      <c r="AH16" s="109"/>
      <c r="AI16" s="109"/>
      <c r="AJ16" s="109"/>
      <c r="AK16" s="73">
        <v>160</v>
      </c>
      <c r="AL16" s="74">
        <v>40</v>
      </c>
      <c r="AM16" s="263"/>
      <c r="AN16" s="263"/>
    </row>
    <row r="17" spans="1:40" ht="18" customHeight="1">
      <c r="A17" s="77">
        <v>5</v>
      </c>
      <c r="B17" s="106" t="s">
        <v>139</v>
      </c>
      <c r="C17" s="87" t="s">
        <v>189</v>
      </c>
      <c r="D17" s="107"/>
      <c r="E17" s="108"/>
      <c r="F17" s="120" t="s">
        <v>245</v>
      </c>
      <c r="G17" s="120" t="s">
        <v>244</v>
      </c>
      <c r="H17" s="120" t="s">
        <v>244</v>
      </c>
      <c r="I17" s="120" t="s">
        <v>253</v>
      </c>
      <c r="J17" s="120" t="s">
        <v>255</v>
      </c>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73">
        <v>160</v>
      </c>
      <c r="AL17" s="74">
        <v>40</v>
      </c>
      <c r="AM17" s="263"/>
      <c r="AN17" s="263"/>
    </row>
    <row r="18" spans="1:40" ht="18" customHeight="1">
      <c r="A18" s="77">
        <v>6</v>
      </c>
      <c r="B18" s="106" t="s">
        <v>233</v>
      </c>
      <c r="C18" s="87" t="s">
        <v>191</v>
      </c>
      <c r="D18" s="107"/>
      <c r="E18" s="108"/>
      <c r="F18" s="109" t="s">
        <v>256</v>
      </c>
      <c r="G18" s="109" t="s">
        <v>256</v>
      </c>
      <c r="H18" s="109" t="s">
        <v>256</v>
      </c>
      <c r="I18" s="109" t="s">
        <v>256</v>
      </c>
      <c r="J18" s="109" t="s">
        <v>255</v>
      </c>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73">
        <v>80</v>
      </c>
      <c r="AL18" s="74">
        <v>20</v>
      </c>
      <c r="AM18" s="263"/>
      <c r="AN18" s="263"/>
    </row>
    <row r="19" spans="1:40" ht="18" customHeight="1">
      <c r="A19" s="77">
        <v>7</v>
      </c>
      <c r="B19" s="106"/>
      <c r="C19" s="87"/>
      <c r="D19" s="107"/>
      <c r="E19" s="108"/>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73">
        <f t="shared" ref="AK19:AK32" si="0">+SUM(F19:AJ19)</f>
        <v>0</v>
      </c>
      <c r="AL19" s="74">
        <f t="shared" ref="AL19:AL32" si="1">IF($AK$4="４週",AK19/4,AK19/(DAY(EOMONTH($F$11,0))/7))</f>
        <v>0</v>
      </c>
      <c r="AM19" s="263"/>
      <c r="AN19" s="263"/>
    </row>
    <row r="20" spans="1:40" ht="18" customHeight="1">
      <c r="A20" s="77">
        <v>8</v>
      </c>
      <c r="B20" s="106"/>
      <c r="C20" s="87"/>
      <c r="D20" s="107"/>
      <c r="E20" s="108"/>
      <c r="F20" s="109"/>
      <c r="G20" s="109"/>
      <c r="H20" s="109"/>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09"/>
      <c r="AH20" s="109"/>
      <c r="AI20" s="109"/>
      <c r="AJ20" s="109"/>
      <c r="AK20" s="73">
        <f t="shared" si="0"/>
        <v>0</v>
      </c>
      <c r="AL20" s="74">
        <f t="shared" si="1"/>
        <v>0</v>
      </c>
      <c r="AM20" s="263"/>
      <c r="AN20" s="263"/>
    </row>
    <row r="21" spans="1:40" ht="18" customHeight="1">
      <c r="A21" s="77">
        <v>9</v>
      </c>
      <c r="B21" s="106"/>
      <c r="C21" s="87"/>
      <c r="D21" s="107"/>
      <c r="E21" s="108"/>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109"/>
      <c r="AK21" s="73">
        <f>+SUM(F21:AJ21)</f>
        <v>0</v>
      </c>
      <c r="AL21" s="74">
        <f t="shared" si="1"/>
        <v>0</v>
      </c>
      <c r="AM21" s="263"/>
      <c r="AN21" s="263"/>
    </row>
    <row r="22" spans="1:40" ht="18" customHeight="1">
      <c r="A22" s="77">
        <v>10</v>
      </c>
      <c r="B22" s="106"/>
      <c r="C22" s="87"/>
      <c r="D22" s="107"/>
      <c r="E22" s="108"/>
      <c r="F22" s="109"/>
      <c r="G22" s="109"/>
      <c r="H22" s="109"/>
      <c r="I22" s="109"/>
      <c r="J22" s="109"/>
      <c r="K22" s="109"/>
      <c r="L22" s="109"/>
      <c r="M22" s="109"/>
      <c r="N22" s="109"/>
      <c r="O22" s="109"/>
      <c r="P22" s="109"/>
      <c r="Q22" s="109"/>
      <c r="R22" s="109"/>
      <c r="S22" s="109"/>
      <c r="T22" s="109"/>
      <c r="U22" s="109"/>
      <c r="V22" s="109"/>
      <c r="W22" s="109"/>
      <c r="X22" s="109"/>
      <c r="Y22" s="109"/>
      <c r="Z22" s="109"/>
      <c r="AA22" s="109"/>
      <c r="AB22" s="109"/>
      <c r="AC22" s="109"/>
      <c r="AD22" s="109"/>
      <c r="AE22" s="109"/>
      <c r="AF22" s="109"/>
      <c r="AG22" s="109"/>
      <c r="AH22" s="109"/>
      <c r="AI22" s="109"/>
      <c r="AJ22" s="109"/>
      <c r="AK22" s="73">
        <f t="shared" si="0"/>
        <v>0</v>
      </c>
      <c r="AL22" s="74">
        <f t="shared" si="1"/>
        <v>0</v>
      </c>
      <c r="AM22" s="263"/>
      <c r="AN22" s="263"/>
    </row>
    <row r="23" spans="1:40" ht="18" customHeight="1">
      <c r="A23" s="77">
        <v>11</v>
      </c>
      <c r="B23" s="106"/>
      <c r="C23" s="87"/>
      <c r="D23" s="107"/>
      <c r="E23" s="108"/>
      <c r="F23" s="109"/>
      <c r="G23" s="109"/>
      <c r="H23" s="109"/>
      <c r="I23" s="109"/>
      <c r="J23" s="109"/>
      <c r="K23" s="109"/>
      <c r="L23" s="109"/>
      <c r="M23" s="109"/>
      <c r="N23" s="109"/>
      <c r="O23" s="109"/>
      <c r="P23" s="109"/>
      <c r="Q23" s="109"/>
      <c r="R23" s="109"/>
      <c r="S23" s="109"/>
      <c r="T23" s="109"/>
      <c r="U23" s="109"/>
      <c r="V23" s="109"/>
      <c r="W23" s="109"/>
      <c r="X23" s="109"/>
      <c r="Y23" s="109"/>
      <c r="Z23" s="109"/>
      <c r="AA23" s="109"/>
      <c r="AB23" s="109"/>
      <c r="AC23" s="109"/>
      <c r="AD23" s="109"/>
      <c r="AE23" s="109"/>
      <c r="AF23" s="109"/>
      <c r="AG23" s="109"/>
      <c r="AH23" s="109"/>
      <c r="AI23" s="109"/>
      <c r="AJ23" s="109"/>
      <c r="AK23" s="73">
        <f t="shared" si="0"/>
        <v>0</v>
      </c>
      <c r="AL23" s="74">
        <f t="shared" si="1"/>
        <v>0</v>
      </c>
      <c r="AM23" s="263"/>
      <c r="AN23" s="263"/>
    </row>
    <row r="24" spans="1:40" ht="18" customHeight="1">
      <c r="A24" s="77">
        <v>12</v>
      </c>
      <c r="B24" s="106"/>
      <c r="C24" s="87"/>
      <c r="D24" s="107"/>
      <c r="E24" s="108"/>
      <c r="F24" s="109"/>
      <c r="G24" s="109"/>
      <c r="H24" s="109"/>
      <c r="I24" s="109"/>
      <c r="J24" s="109"/>
      <c r="K24" s="109"/>
      <c r="L24" s="109"/>
      <c r="M24" s="109"/>
      <c r="N24" s="109"/>
      <c r="O24" s="109"/>
      <c r="P24" s="109"/>
      <c r="Q24" s="109"/>
      <c r="R24" s="109"/>
      <c r="S24" s="109"/>
      <c r="T24" s="109"/>
      <c r="U24" s="109"/>
      <c r="V24" s="109"/>
      <c r="W24" s="109"/>
      <c r="X24" s="109"/>
      <c r="Y24" s="109"/>
      <c r="Z24" s="109"/>
      <c r="AA24" s="109"/>
      <c r="AB24" s="109"/>
      <c r="AC24" s="109"/>
      <c r="AD24" s="109"/>
      <c r="AE24" s="109"/>
      <c r="AF24" s="109"/>
      <c r="AG24" s="109"/>
      <c r="AH24" s="109"/>
      <c r="AI24" s="109"/>
      <c r="AJ24" s="109"/>
      <c r="AK24" s="73">
        <f t="shared" si="0"/>
        <v>0</v>
      </c>
      <c r="AL24" s="74">
        <f t="shared" si="1"/>
        <v>0</v>
      </c>
      <c r="AM24" s="263"/>
      <c r="AN24" s="263"/>
    </row>
    <row r="25" spans="1:40" ht="18" customHeight="1">
      <c r="A25" s="77">
        <v>13</v>
      </c>
      <c r="B25" s="106"/>
      <c r="C25" s="87"/>
      <c r="D25" s="107"/>
      <c r="E25" s="108"/>
      <c r="F25" s="109"/>
      <c r="G25" s="109"/>
      <c r="H25" s="109"/>
      <c r="I25" s="109"/>
      <c r="J25" s="109"/>
      <c r="K25" s="109"/>
      <c r="L25" s="109"/>
      <c r="M25" s="109"/>
      <c r="N25" s="109"/>
      <c r="O25" s="109"/>
      <c r="P25" s="109"/>
      <c r="Q25" s="109"/>
      <c r="R25" s="109"/>
      <c r="S25" s="109"/>
      <c r="T25" s="109"/>
      <c r="U25" s="109"/>
      <c r="V25" s="109"/>
      <c r="W25" s="109"/>
      <c r="X25" s="109"/>
      <c r="Y25" s="109"/>
      <c r="Z25" s="109"/>
      <c r="AA25" s="109"/>
      <c r="AB25" s="109"/>
      <c r="AC25" s="109"/>
      <c r="AD25" s="109"/>
      <c r="AE25" s="109"/>
      <c r="AF25" s="109"/>
      <c r="AG25" s="109"/>
      <c r="AH25" s="109"/>
      <c r="AI25" s="109"/>
      <c r="AJ25" s="109"/>
      <c r="AK25" s="73">
        <f t="shared" si="0"/>
        <v>0</v>
      </c>
      <c r="AL25" s="74">
        <f t="shared" si="1"/>
        <v>0</v>
      </c>
      <c r="AM25" s="263"/>
      <c r="AN25" s="263"/>
    </row>
    <row r="26" spans="1:40" ht="18" customHeight="1">
      <c r="A26" s="77">
        <v>14</v>
      </c>
      <c r="B26" s="106"/>
      <c r="C26" s="87"/>
      <c r="D26" s="107"/>
      <c r="E26" s="108"/>
      <c r="F26" s="109"/>
      <c r="G26" s="109"/>
      <c r="H26" s="109"/>
      <c r="I26" s="109"/>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73">
        <f t="shared" si="0"/>
        <v>0</v>
      </c>
      <c r="AL26" s="74">
        <f t="shared" si="1"/>
        <v>0</v>
      </c>
      <c r="AM26" s="263"/>
      <c r="AN26" s="263"/>
    </row>
    <row r="27" spans="1:40" ht="18" customHeight="1">
      <c r="A27" s="77">
        <v>15</v>
      </c>
      <c r="B27" s="106"/>
      <c r="C27" s="87"/>
      <c r="D27" s="107"/>
      <c r="E27" s="108"/>
      <c r="F27" s="109"/>
      <c r="G27" s="109"/>
      <c r="H27" s="109"/>
      <c r="I27" s="109"/>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73">
        <f t="shared" si="0"/>
        <v>0</v>
      </c>
      <c r="AL27" s="74">
        <f t="shared" si="1"/>
        <v>0</v>
      </c>
      <c r="AM27" s="263"/>
      <c r="AN27" s="263"/>
    </row>
    <row r="28" spans="1:40" ht="18" customHeight="1">
      <c r="A28" s="77">
        <v>16</v>
      </c>
      <c r="B28" s="106"/>
      <c r="C28" s="87"/>
      <c r="D28" s="107"/>
      <c r="E28" s="108"/>
      <c r="F28" s="109"/>
      <c r="G28" s="109"/>
      <c r="H28" s="109"/>
      <c r="I28" s="109"/>
      <c r="J28" s="109"/>
      <c r="K28" s="109"/>
      <c r="L28" s="109"/>
      <c r="M28" s="109"/>
      <c r="N28" s="109"/>
      <c r="O28" s="109"/>
      <c r="P28" s="109"/>
      <c r="Q28" s="109"/>
      <c r="R28" s="109"/>
      <c r="S28" s="109"/>
      <c r="T28" s="109"/>
      <c r="U28" s="109"/>
      <c r="V28" s="109"/>
      <c r="W28" s="109"/>
      <c r="X28" s="109"/>
      <c r="Y28" s="109"/>
      <c r="Z28" s="109"/>
      <c r="AA28" s="109"/>
      <c r="AB28" s="109"/>
      <c r="AC28" s="109"/>
      <c r="AD28" s="109"/>
      <c r="AE28" s="109"/>
      <c r="AF28" s="109"/>
      <c r="AG28" s="109"/>
      <c r="AH28" s="109"/>
      <c r="AI28" s="109"/>
      <c r="AJ28" s="109"/>
      <c r="AK28" s="73">
        <f t="shared" si="0"/>
        <v>0</v>
      </c>
      <c r="AL28" s="74">
        <f t="shared" si="1"/>
        <v>0</v>
      </c>
      <c r="AM28" s="263"/>
      <c r="AN28" s="263"/>
    </row>
    <row r="29" spans="1:40" ht="18" customHeight="1">
      <c r="A29" s="77">
        <v>17</v>
      </c>
      <c r="B29" s="106"/>
      <c r="C29" s="87"/>
      <c r="D29" s="107"/>
      <c r="E29" s="108"/>
      <c r="F29" s="109"/>
      <c r="G29" s="109"/>
      <c r="H29" s="109"/>
      <c r="I29" s="109"/>
      <c r="J29" s="109"/>
      <c r="K29" s="109"/>
      <c r="L29" s="109"/>
      <c r="M29" s="109"/>
      <c r="N29" s="109"/>
      <c r="O29" s="109"/>
      <c r="P29" s="109"/>
      <c r="Q29" s="109"/>
      <c r="R29" s="109"/>
      <c r="S29" s="109"/>
      <c r="T29" s="109"/>
      <c r="U29" s="109"/>
      <c r="V29" s="109"/>
      <c r="W29" s="109"/>
      <c r="X29" s="109"/>
      <c r="Y29" s="109"/>
      <c r="Z29" s="109"/>
      <c r="AA29" s="109"/>
      <c r="AB29" s="109"/>
      <c r="AC29" s="109"/>
      <c r="AD29" s="109"/>
      <c r="AE29" s="109"/>
      <c r="AF29" s="109"/>
      <c r="AG29" s="109"/>
      <c r="AH29" s="109"/>
      <c r="AI29" s="109"/>
      <c r="AJ29" s="109"/>
      <c r="AK29" s="73">
        <f t="shared" si="0"/>
        <v>0</v>
      </c>
      <c r="AL29" s="74">
        <f t="shared" si="1"/>
        <v>0</v>
      </c>
      <c r="AM29" s="263"/>
      <c r="AN29" s="263"/>
    </row>
    <row r="30" spans="1:40" ht="18" customHeight="1">
      <c r="A30" s="77">
        <v>18</v>
      </c>
      <c r="B30" s="106"/>
      <c r="C30" s="87"/>
      <c r="D30" s="107"/>
      <c r="E30" s="108"/>
      <c r="F30" s="109"/>
      <c r="G30" s="109"/>
      <c r="H30" s="109"/>
      <c r="I30" s="109"/>
      <c r="J30" s="109"/>
      <c r="K30" s="109"/>
      <c r="L30" s="109"/>
      <c r="M30" s="109"/>
      <c r="N30" s="109"/>
      <c r="O30" s="109"/>
      <c r="P30" s="109"/>
      <c r="Q30" s="109"/>
      <c r="R30" s="109"/>
      <c r="S30" s="109"/>
      <c r="T30" s="109"/>
      <c r="U30" s="109"/>
      <c r="V30" s="109"/>
      <c r="W30" s="109"/>
      <c r="X30" s="109"/>
      <c r="Y30" s="109"/>
      <c r="Z30" s="109"/>
      <c r="AA30" s="109"/>
      <c r="AB30" s="109"/>
      <c r="AC30" s="109"/>
      <c r="AD30" s="109"/>
      <c r="AE30" s="109"/>
      <c r="AF30" s="109"/>
      <c r="AG30" s="109"/>
      <c r="AH30" s="109"/>
      <c r="AI30" s="109"/>
      <c r="AJ30" s="109"/>
      <c r="AK30" s="73">
        <f t="shared" si="0"/>
        <v>0</v>
      </c>
      <c r="AL30" s="74">
        <f t="shared" si="1"/>
        <v>0</v>
      </c>
      <c r="AM30" s="263"/>
      <c r="AN30" s="263"/>
    </row>
    <row r="31" spans="1:40" ht="18" customHeight="1">
      <c r="A31" s="77">
        <v>19</v>
      </c>
      <c r="B31" s="106"/>
      <c r="C31" s="87"/>
      <c r="D31" s="107"/>
      <c r="E31" s="108"/>
      <c r="F31" s="109"/>
      <c r="G31" s="109"/>
      <c r="H31" s="109"/>
      <c r="I31" s="109"/>
      <c r="J31" s="109"/>
      <c r="K31" s="109"/>
      <c r="L31" s="109"/>
      <c r="M31" s="109"/>
      <c r="N31" s="109"/>
      <c r="O31" s="109"/>
      <c r="P31" s="109"/>
      <c r="Q31" s="109"/>
      <c r="R31" s="109"/>
      <c r="S31" s="109"/>
      <c r="T31" s="109"/>
      <c r="U31" s="109"/>
      <c r="V31" s="109"/>
      <c r="W31" s="109"/>
      <c r="X31" s="109"/>
      <c r="Y31" s="109"/>
      <c r="Z31" s="109"/>
      <c r="AA31" s="109"/>
      <c r="AB31" s="109"/>
      <c r="AC31" s="109"/>
      <c r="AD31" s="109"/>
      <c r="AE31" s="109"/>
      <c r="AF31" s="109"/>
      <c r="AG31" s="109"/>
      <c r="AH31" s="109"/>
      <c r="AI31" s="109"/>
      <c r="AJ31" s="109"/>
      <c r="AK31" s="73">
        <f t="shared" si="0"/>
        <v>0</v>
      </c>
      <c r="AL31" s="74">
        <f t="shared" si="1"/>
        <v>0</v>
      </c>
      <c r="AM31" s="263"/>
      <c r="AN31" s="263"/>
    </row>
    <row r="32" spans="1:40" ht="18" customHeight="1">
      <c r="A32" s="77">
        <v>20</v>
      </c>
      <c r="B32" s="106"/>
      <c r="C32" s="87"/>
      <c r="D32" s="107"/>
      <c r="E32" s="108"/>
      <c r="F32" s="109"/>
      <c r="G32" s="109"/>
      <c r="H32" s="109"/>
      <c r="I32" s="109"/>
      <c r="J32" s="109"/>
      <c r="K32" s="109"/>
      <c r="L32" s="109"/>
      <c r="M32" s="109"/>
      <c r="N32" s="109"/>
      <c r="O32" s="109"/>
      <c r="P32" s="109"/>
      <c r="Q32" s="109"/>
      <c r="R32" s="109"/>
      <c r="S32" s="109"/>
      <c r="T32" s="109"/>
      <c r="U32" s="109"/>
      <c r="V32" s="109"/>
      <c r="W32" s="109"/>
      <c r="X32" s="109"/>
      <c r="Y32" s="109"/>
      <c r="Z32" s="109"/>
      <c r="AA32" s="109"/>
      <c r="AB32" s="109"/>
      <c r="AC32" s="109"/>
      <c r="AD32" s="109"/>
      <c r="AE32" s="109"/>
      <c r="AF32" s="109"/>
      <c r="AG32" s="109"/>
      <c r="AH32" s="109"/>
      <c r="AI32" s="109"/>
      <c r="AJ32" s="109"/>
      <c r="AK32" s="73">
        <f t="shared" si="0"/>
        <v>0</v>
      </c>
      <c r="AL32" s="74">
        <f t="shared" si="1"/>
        <v>0</v>
      </c>
      <c r="AM32" s="263"/>
      <c r="AN32" s="263"/>
    </row>
    <row r="33" spans="1:40" ht="18" customHeight="1">
      <c r="A33" s="268" t="s">
        <v>94</v>
      </c>
      <c r="B33" s="285"/>
      <c r="C33" s="285"/>
      <c r="D33" s="285"/>
      <c r="E33" s="285"/>
      <c r="F33" s="75">
        <f>+SUM(F13:F32)</f>
        <v>0</v>
      </c>
      <c r="G33" s="75">
        <f t="shared" ref="G33:AJ33" si="2">+SUM(G13:G32)</f>
        <v>0</v>
      </c>
      <c r="H33" s="75">
        <f t="shared" si="2"/>
        <v>0</v>
      </c>
      <c r="I33" s="75">
        <f t="shared" si="2"/>
        <v>0</v>
      </c>
      <c r="J33" s="75">
        <f t="shared" si="2"/>
        <v>0</v>
      </c>
      <c r="K33" s="75">
        <f t="shared" si="2"/>
        <v>0</v>
      </c>
      <c r="L33" s="75">
        <f t="shared" si="2"/>
        <v>0</v>
      </c>
      <c r="M33" s="75">
        <f t="shared" si="2"/>
        <v>0</v>
      </c>
      <c r="N33" s="75">
        <f t="shared" si="2"/>
        <v>0</v>
      </c>
      <c r="O33" s="75">
        <f t="shared" si="2"/>
        <v>0</v>
      </c>
      <c r="P33" s="75">
        <f t="shared" si="2"/>
        <v>0</v>
      </c>
      <c r="Q33" s="75">
        <f t="shared" si="2"/>
        <v>0</v>
      </c>
      <c r="R33" s="75">
        <f t="shared" si="2"/>
        <v>0</v>
      </c>
      <c r="S33" s="75">
        <f t="shared" si="2"/>
        <v>0</v>
      </c>
      <c r="T33" s="75">
        <f t="shared" si="2"/>
        <v>0</v>
      </c>
      <c r="U33" s="75">
        <f t="shared" si="2"/>
        <v>0</v>
      </c>
      <c r="V33" s="75">
        <f t="shared" si="2"/>
        <v>0</v>
      </c>
      <c r="W33" s="75">
        <f t="shared" si="2"/>
        <v>0</v>
      </c>
      <c r="X33" s="75">
        <f t="shared" si="2"/>
        <v>0</v>
      </c>
      <c r="Y33" s="75">
        <f t="shared" si="2"/>
        <v>0</v>
      </c>
      <c r="Z33" s="75">
        <f t="shared" si="2"/>
        <v>0</v>
      </c>
      <c r="AA33" s="75">
        <f t="shared" si="2"/>
        <v>0</v>
      </c>
      <c r="AB33" s="75">
        <f t="shared" si="2"/>
        <v>0</v>
      </c>
      <c r="AC33" s="75">
        <f t="shared" si="2"/>
        <v>0</v>
      </c>
      <c r="AD33" s="75">
        <f t="shared" si="2"/>
        <v>0</v>
      </c>
      <c r="AE33" s="75">
        <f t="shared" si="2"/>
        <v>0</v>
      </c>
      <c r="AF33" s="75">
        <f t="shared" si="2"/>
        <v>0</v>
      </c>
      <c r="AG33" s="75">
        <f t="shared" si="2"/>
        <v>0</v>
      </c>
      <c r="AH33" s="75">
        <f t="shared" si="2"/>
        <v>0</v>
      </c>
      <c r="AI33" s="75">
        <f t="shared" si="2"/>
        <v>0</v>
      </c>
      <c r="AJ33" s="75">
        <f t="shared" si="2"/>
        <v>0</v>
      </c>
      <c r="AK33" s="73">
        <f>SUM(AK13:AK32)</f>
        <v>880</v>
      </c>
      <c r="AL33" s="74">
        <f>SUM(AL13:AL32)</f>
        <v>220</v>
      </c>
      <c r="AM33" s="286"/>
      <c r="AN33" s="286"/>
    </row>
    <row r="34" spans="1:40" ht="18" customHeight="1">
      <c r="A34" s="285" t="s">
        <v>96</v>
      </c>
      <c r="B34" s="285"/>
      <c r="C34" s="285"/>
      <c r="D34" s="285"/>
      <c r="E34" s="287"/>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75"/>
      <c r="AL34" s="76"/>
      <c r="AM34" s="286"/>
      <c r="AN34" s="286"/>
    </row>
    <row r="35" spans="1:40" s="71" customFormat="1" ht="15" customHeight="1">
      <c r="A35" s="68"/>
      <c r="B35" s="68"/>
      <c r="C35" s="68"/>
      <c r="D35" s="68"/>
      <c r="E35" s="68"/>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8"/>
      <c r="AL35" s="68"/>
      <c r="AM35" s="70"/>
    </row>
    <row r="36" spans="1:40" s="71" customFormat="1" ht="15" customHeight="1">
      <c r="A36" s="284" t="s">
        <v>248</v>
      </c>
      <c r="B36" s="284"/>
      <c r="C36" s="284"/>
      <c r="D36" s="284"/>
      <c r="E36" s="284"/>
      <c r="F36" s="284"/>
      <c r="G36" s="284"/>
      <c r="H36" s="284"/>
      <c r="I36" s="284"/>
      <c r="J36" s="284"/>
      <c r="K36" s="284"/>
      <c r="L36" s="284"/>
      <c r="M36" s="284"/>
      <c r="N36" s="284"/>
      <c r="O36" s="284"/>
      <c r="P36" s="284"/>
      <c r="Q36" s="284"/>
      <c r="R36" s="284"/>
      <c r="S36" s="284"/>
      <c r="T36" s="284"/>
      <c r="U36" s="284"/>
      <c r="V36" s="284"/>
      <c r="W36" s="284"/>
      <c r="X36" s="284"/>
      <c r="Y36" s="284"/>
      <c r="Z36" s="284"/>
      <c r="AA36" s="284"/>
      <c r="AB36" s="284"/>
      <c r="AC36" s="284"/>
      <c r="AD36" s="284"/>
      <c r="AE36" s="284"/>
      <c r="AF36" s="284"/>
      <c r="AG36" s="284"/>
      <c r="AH36" s="284"/>
      <c r="AI36" s="284"/>
      <c r="AJ36" s="284"/>
      <c r="AK36" s="284"/>
      <c r="AL36" s="284"/>
      <c r="AM36" s="284"/>
      <c r="AN36" s="284"/>
    </row>
    <row r="37" spans="1:40" s="71" customFormat="1" ht="15" customHeight="1">
      <c r="A37" s="112"/>
      <c r="B37" s="112"/>
      <c r="C37" s="112"/>
      <c r="D37" s="112"/>
      <c r="E37" s="112"/>
      <c r="F37" s="69"/>
      <c r="G37" s="69"/>
      <c r="H37" s="69"/>
      <c r="I37" s="69"/>
      <c r="J37" s="69"/>
      <c r="K37" s="69"/>
      <c r="L37" s="69"/>
      <c r="M37" s="69"/>
      <c r="N37" s="69"/>
      <c r="O37" s="69"/>
      <c r="P37" s="69"/>
      <c r="Q37" s="69"/>
      <c r="R37" s="69"/>
      <c r="S37" s="69"/>
      <c r="T37" s="69"/>
      <c r="U37" s="69"/>
      <c r="V37" s="69"/>
      <c r="W37" s="69"/>
      <c r="X37" s="69"/>
      <c r="Y37" s="69"/>
      <c r="Z37" s="69"/>
      <c r="AA37" s="69"/>
      <c r="AB37" s="69"/>
      <c r="AC37" s="69"/>
      <c r="AD37" s="69"/>
      <c r="AE37" s="69"/>
      <c r="AF37" s="69"/>
      <c r="AG37" s="69"/>
      <c r="AH37" s="69"/>
      <c r="AI37" s="69"/>
      <c r="AJ37" s="69"/>
      <c r="AK37" s="112"/>
      <c r="AL37" s="112"/>
      <c r="AM37" s="70"/>
    </row>
    <row r="38" spans="1:40" ht="21" customHeight="1">
      <c r="A38" s="72" t="s">
        <v>204</v>
      </c>
      <c r="B38" s="59"/>
      <c r="C38" s="63"/>
      <c r="D38" s="63"/>
      <c r="E38" s="63"/>
      <c r="F38" s="63"/>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3"/>
      <c r="AM38" s="63"/>
      <c r="AN38" s="62"/>
    </row>
    <row r="39" spans="1:40" ht="24.9" customHeight="1">
      <c r="A39" s="62"/>
      <c r="B39" s="80"/>
      <c r="C39" s="275" t="str">
        <f>IF(VLOOKUP($AK$1,選択肢!$A$1:$J$31,C44,FALSE)=0,"-",VLOOKUP($AK$1,選択肢!$A$1:$J$31,C44,FALSE))</f>
        <v>管理者</v>
      </c>
      <c r="D39" s="276"/>
      <c r="E39" s="274" t="str">
        <f>IF(VLOOKUP($AK$1,選択肢!$A$1:$J$31,E44,FALSE)=0,"-",VLOOKUP($AK$1,選択肢!$A$1:$J$31,E44,FALSE))</f>
        <v>児童発達支援管理責任者</v>
      </c>
      <c r="F39" s="274"/>
      <c r="G39" s="274"/>
      <c r="H39" s="274"/>
      <c r="I39" s="275" t="str">
        <f>IF(VLOOKUP($AK$1,選択肢!$A$1:$J$31,I44,FALSE)=0,"-",VLOOKUP($AK$1,選択肢!$A$1:$J$31,I44,FALSE))</f>
        <v>管理者兼児童発達支援管理責任者</v>
      </c>
      <c r="J39" s="276"/>
      <c r="K39" s="276"/>
      <c r="L39" s="276"/>
      <c r="M39" s="276"/>
      <c r="N39" s="277"/>
      <c r="O39" s="275" t="str">
        <f>IF(VLOOKUP($AK$1,選択肢!$A$1:$J$31,O44,FALSE)=0,"-",VLOOKUP($AK$1,選択肢!$A$1:$J$31,O44,FALSE))</f>
        <v>児童指導員</v>
      </c>
      <c r="P39" s="276"/>
      <c r="Q39" s="276"/>
      <c r="R39" s="276"/>
      <c r="S39" s="276"/>
      <c r="T39" s="277"/>
      <c r="U39" s="275" t="str">
        <f>IF(VLOOKUP($AK$1,選択肢!$A$1:$J$31,U44,FALSE)=0,"-",VLOOKUP($AK$1,選択肢!$A$1:$J$31,U44,FALSE))</f>
        <v>保育士</v>
      </c>
      <c r="V39" s="276"/>
      <c r="W39" s="276"/>
      <c r="X39" s="276"/>
      <c r="Y39" s="276"/>
      <c r="Z39" s="277"/>
      <c r="AA39" s="275" t="str">
        <f>IF(VLOOKUP($AK$1,選択肢!$A$1:$J$31,AA44,FALSE)=0,"-",VLOOKUP($AK$1,選択肢!$A$1:$J$31,AA44,FALSE))</f>
        <v>機能訓練担当職員</v>
      </c>
      <c r="AB39" s="276"/>
      <c r="AC39" s="276"/>
      <c r="AD39" s="276"/>
      <c r="AE39" s="276"/>
      <c r="AF39" s="277"/>
      <c r="AG39" s="274" t="str">
        <f>IF(VLOOKUP($AK$1,選択肢!$A$1:$J$31,AG44,FALSE)=0,"-",VLOOKUP($AK$1,選択肢!$A$1:$J$31,AG44,FALSE))</f>
        <v>看護職員</v>
      </c>
      <c r="AH39" s="274"/>
      <c r="AI39" s="274"/>
      <c r="AJ39" s="274"/>
      <c r="AK39" s="274"/>
      <c r="AL39" s="274" t="str">
        <f>IF(VLOOKUP($AK$1,選択肢!$A$1:$J$31,AL44,FALSE)=0,"-",VLOOKUP($AK$1,選択肢!$A$1:$J$31,AL44,FALSE))</f>
        <v>その他職員</v>
      </c>
      <c r="AM39" s="274"/>
      <c r="AN39" s="62"/>
    </row>
    <row r="40" spans="1:40" ht="18" customHeight="1">
      <c r="A40" s="62"/>
      <c r="B40" s="80"/>
      <c r="C40" s="105" t="s">
        <v>56</v>
      </c>
      <c r="D40" s="105" t="s">
        <v>57</v>
      </c>
      <c r="E40" s="104" t="s">
        <v>56</v>
      </c>
      <c r="F40" s="278" t="s">
        <v>57</v>
      </c>
      <c r="G40" s="278"/>
      <c r="H40" s="278"/>
      <c r="I40" s="271" t="s">
        <v>56</v>
      </c>
      <c r="J40" s="272"/>
      <c r="K40" s="273"/>
      <c r="L40" s="271" t="s">
        <v>57</v>
      </c>
      <c r="M40" s="272"/>
      <c r="N40" s="273"/>
      <c r="O40" s="271" t="s">
        <v>56</v>
      </c>
      <c r="P40" s="272"/>
      <c r="Q40" s="273"/>
      <c r="R40" s="271" t="s">
        <v>57</v>
      </c>
      <c r="S40" s="272"/>
      <c r="T40" s="273"/>
      <c r="U40" s="271" t="s">
        <v>56</v>
      </c>
      <c r="V40" s="272"/>
      <c r="W40" s="273"/>
      <c r="X40" s="271" t="s">
        <v>57</v>
      </c>
      <c r="Y40" s="272"/>
      <c r="Z40" s="273"/>
      <c r="AA40" s="271" t="s">
        <v>56</v>
      </c>
      <c r="AB40" s="272"/>
      <c r="AC40" s="273"/>
      <c r="AD40" s="271" t="s">
        <v>57</v>
      </c>
      <c r="AE40" s="272"/>
      <c r="AF40" s="273"/>
      <c r="AG40" s="271" t="s">
        <v>56</v>
      </c>
      <c r="AH40" s="272"/>
      <c r="AI40" s="273"/>
      <c r="AJ40" s="271" t="s">
        <v>57</v>
      </c>
      <c r="AK40" s="273"/>
      <c r="AL40" s="104" t="s">
        <v>19</v>
      </c>
      <c r="AM40" s="104" t="s">
        <v>18</v>
      </c>
      <c r="AN40" s="62"/>
    </row>
    <row r="41" spans="1:40" ht="18" customHeight="1">
      <c r="A41" s="62"/>
      <c r="B41" s="79" t="s">
        <v>108</v>
      </c>
      <c r="C41" s="104">
        <f>COUNTIFS($B$13:$B$32,C$39,$C$13:$C$32,"A",$E$13:$E$32,"*")</f>
        <v>0</v>
      </c>
      <c r="D41" s="104">
        <f>COUNTIFS($B$13:$B$32,C$39,$C$13:$C$32,"B",$E$13:$E$32,"*")</f>
        <v>0</v>
      </c>
      <c r="E41" s="104">
        <f>COUNTIFS($B$13:$B$32,E$39,$C$13:$C$32,"A",$E$13:$E$32,"*")</f>
        <v>0</v>
      </c>
      <c r="F41" s="271">
        <f>COUNTIFS($B$13:$B$32,E$39,$C$13:$C$32,"B",$E$13:$E$32,"*")</f>
        <v>0</v>
      </c>
      <c r="G41" s="272"/>
      <c r="H41" s="273"/>
      <c r="I41" s="271">
        <f>COUNTIFS($B$13:$B$32,I$39,$C$13:$C$32,"A",$E$13:$E$32,"*")</f>
        <v>0</v>
      </c>
      <c r="J41" s="272"/>
      <c r="K41" s="273"/>
      <c r="L41" s="271">
        <f>COUNTIFS($B$13:$B$32,I$39,$C$13:$C$32,"B",$E$13:$E$32,"*")</f>
        <v>0</v>
      </c>
      <c r="M41" s="272"/>
      <c r="N41" s="273"/>
      <c r="O41" s="271">
        <f>COUNTIFS($B$13:$B$32,O$39,$C$13:$C$32,"A",$E$13:$E$32,"*")</f>
        <v>0</v>
      </c>
      <c r="P41" s="272"/>
      <c r="Q41" s="273"/>
      <c r="R41" s="271">
        <f>COUNTIFS($B$13:$B$32,O$39,$C$13:$C$32,"B",$E$13:$E$32,"*")</f>
        <v>0</v>
      </c>
      <c r="S41" s="272"/>
      <c r="T41" s="273"/>
      <c r="U41" s="271">
        <f>COUNTIFS($B$13:$B$32,U$39,$C$13:$C$32,"A",$E$13:$E$32,"*")</f>
        <v>0</v>
      </c>
      <c r="V41" s="272"/>
      <c r="W41" s="273"/>
      <c r="X41" s="271">
        <f>COUNTIFS($B$13:$B$32,U$39,$C$13:$C$32,"B",$E$13:$E$32,"*")</f>
        <v>0</v>
      </c>
      <c r="Y41" s="272"/>
      <c r="Z41" s="273"/>
      <c r="AA41" s="271">
        <f>COUNTIFS($B$13:$B$32,AA$39,$C$13:$C$32,"A",$E$13:$E$32,"*")</f>
        <v>0</v>
      </c>
      <c r="AB41" s="272"/>
      <c r="AC41" s="273"/>
      <c r="AD41" s="271">
        <f>COUNTIFS($B$13:$B$32,AA$39,$C$13:$C$32,"B",$E$13:$E$32,"*")</f>
        <v>0</v>
      </c>
      <c r="AE41" s="272"/>
      <c r="AF41" s="273"/>
      <c r="AG41" s="271">
        <f>COUNTIFS($B$13:$B$32,AG$39,$C$13:$C$32,"A",$E$13:$E$32,"*")</f>
        <v>0</v>
      </c>
      <c r="AH41" s="272"/>
      <c r="AI41" s="273"/>
      <c r="AJ41" s="271">
        <f>COUNTIFS($B$13:$B$32,AG$39,$C$13:$C$32,"B",$E$13:$E$32,"*")</f>
        <v>0</v>
      </c>
      <c r="AK41" s="273"/>
      <c r="AL41" s="104">
        <f>COUNTIFS($B$13:$B$32,AL$39,$C$13:$C$32,"A",$E$13:$E$32,"*")</f>
        <v>0</v>
      </c>
      <c r="AM41" s="104">
        <f>COUNTIFS($B$13:$B$32,AL$39,$C$13:$C$32,"B",$E$13:$E$32,"*")</f>
        <v>0</v>
      </c>
      <c r="AN41" s="62"/>
    </row>
    <row r="42" spans="1:40" ht="18" customHeight="1">
      <c r="A42" s="62"/>
      <c r="B42" s="86" t="s">
        <v>109</v>
      </c>
      <c r="C42" s="104">
        <f>COUNTIFS($B$13:$B$32,C$39,$C$13:$C$32,"C",$E$13:$E$32,"*")</f>
        <v>0</v>
      </c>
      <c r="D42" s="104">
        <f>COUNTIFS($B$13:$B$32,C$39,$C$13:$C$32,"D",$E$13:$E$32,"*")</f>
        <v>0</v>
      </c>
      <c r="E42" s="104">
        <f>COUNTIFS($B$13:$B$32,E$39,$C$13:$C$32,"C",$E$13:$E$32,"*")</f>
        <v>0</v>
      </c>
      <c r="F42" s="271">
        <f>COUNTIFS($B$13:$B$32,E$39,$C$13:$C$32,"D",$E$13:$E$32,"*")</f>
        <v>0</v>
      </c>
      <c r="G42" s="272"/>
      <c r="H42" s="273"/>
      <c r="I42" s="271">
        <f>COUNTIFS($B$13:$B$32,I$39,$C$13:$C$32,"C",$E$13:$E$32,"*")</f>
        <v>0</v>
      </c>
      <c r="J42" s="272"/>
      <c r="K42" s="273"/>
      <c r="L42" s="271">
        <f>COUNTIFS($B$13:$B$32,I$39,$C$13:$C$32,"D",$E$13:$E$32,"*")</f>
        <v>0</v>
      </c>
      <c r="M42" s="272"/>
      <c r="N42" s="273"/>
      <c r="O42" s="271">
        <f>COUNTIFS($B$13:$B$32,O$39,$C$13:$C$32,"C",$E$13:$E$32,"*")</f>
        <v>0</v>
      </c>
      <c r="P42" s="272"/>
      <c r="Q42" s="273"/>
      <c r="R42" s="271">
        <f>COUNTIFS($B$13:$B$32,O$39,$C$13:$C$32,"D",$E$13:$E$32,"*")</f>
        <v>0</v>
      </c>
      <c r="S42" s="272"/>
      <c r="T42" s="273"/>
      <c r="U42" s="271">
        <f>COUNTIFS($B$13:$B$32,U$39,$C$13:$C$32,"C",$E$13:$E$32,"*")</f>
        <v>0</v>
      </c>
      <c r="V42" s="272"/>
      <c r="W42" s="273"/>
      <c r="X42" s="271">
        <f>COUNTIFS($B$13:$B$32,U$39,$C$13:$C$32,"D",$E$13:$E$32,"*")</f>
        <v>0</v>
      </c>
      <c r="Y42" s="272"/>
      <c r="Z42" s="273"/>
      <c r="AA42" s="271">
        <f>COUNTIFS($B$13:$B$32,AA$39,$C$13:$C$32,"C",$E$13:$E$32,"*")</f>
        <v>0</v>
      </c>
      <c r="AB42" s="272"/>
      <c r="AC42" s="273"/>
      <c r="AD42" s="271">
        <f>COUNTIFS($B$13:$B$32,AA$39,$C$13:$C$32,"D",$E$13:$E$32,"*")</f>
        <v>0</v>
      </c>
      <c r="AE42" s="272"/>
      <c r="AF42" s="273"/>
      <c r="AG42" s="271">
        <f>COUNTIFS($B$13:$B$32,AG$39,$C$13:$C$32,"C",$E$13:$E$32,"*")</f>
        <v>0</v>
      </c>
      <c r="AH42" s="272"/>
      <c r="AI42" s="273"/>
      <c r="AJ42" s="271">
        <f>COUNTIFS($B$13:$B$32,AG$39,$C$13:$C$32,"D",$E$13:$E$32,"*")</f>
        <v>0</v>
      </c>
      <c r="AK42" s="273"/>
      <c r="AL42" s="104">
        <f>COUNTIFS($B$13:$B$32,AL$39,$C$13:$C$32,"C",$E$13:$E$32,"*")</f>
        <v>0</v>
      </c>
      <c r="AM42" s="104">
        <f>COUNTIFS($B$13:$B$32,AL$39,$C$13:$C$32,"D",$E$13:$E$32,"*")</f>
        <v>0</v>
      </c>
      <c r="AN42" s="62"/>
    </row>
    <row r="43" spans="1:40" ht="24.9" customHeight="1">
      <c r="A43" s="62"/>
      <c r="B43" s="86" t="s">
        <v>200</v>
      </c>
      <c r="C43" s="275" t="str">
        <f>IF($AK$4="４週",SUMIFS($AK$13:$AK$32,$B$13:$B$32,C39)/4/$AH$7,IF($AK$4="歴月",SUMIFS($AK$13:$AK$32,$B$13:$B$32,C39)/$AL$7,"記載する期間を選択してください"))</f>
        <v>記載する期間を選択してください</v>
      </c>
      <c r="D43" s="277"/>
      <c r="E43" s="275" t="str">
        <f>IF($AK$4="４週",SUMIFS($AK$13:$AK$32,$B$13:$B$32,E39)/4/$AH$7,IF($AK$4="歴月",SUMIFS($AK$13:$AK$32,$B$13:$B$32,E39)/$AL$7,"記載する期間を選択してください"))</f>
        <v>記載する期間を選択してください</v>
      </c>
      <c r="F43" s="276"/>
      <c r="G43" s="276"/>
      <c r="H43" s="277"/>
      <c r="I43" s="275" t="str">
        <f>IF($AK$4="４週",SUMIFS($AK$13:$AK$32,$B$13:$B$32,I39)/4/$AH$7,IF($AK$4="歴月",SUMIFS($AK$13:$AK$32,$B$13:$B$32,I39)/$AL$7,"記載する期間を選択してください"))</f>
        <v>記載する期間を選択してください</v>
      </c>
      <c r="J43" s="276"/>
      <c r="K43" s="276"/>
      <c r="L43" s="276"/>
      <c r="M43" s="276"/>
      <c r="N43" s="277"/>
      <c r="O43" s="275" t="str">
        <f>IF($AK$4="４週",SUMIFS($AK$13:$AK$32,$B$13:$B$32,O39)/4/$AH$7,IF($AK$4="歴月",SUMIFS($AK$13:$AK$32,$B$13:$B$32,O39)/$AL$7,"記載する期間を選択してください"))</f>
        <v>記載する期間を選択してください</v>
      </c>
      <c r="P43" s="276"/>
      <c r="Q43" s="276"/>
      <c r="R43" s="276"/>
      <c r="S43" s="276"/>
      <c r="T43" s="277"/>
      <c r="U43" s="275" t="str">
        <f>IF($AK$4="４週",SUMIFS($AK$13:$AK$32,$B$13:$B$32,U39)/4/$AH$7,IF($AK$4="歴月",SUMIFS($AK$13:$AK$32,$B$13:$B$32,U39)/$AL$7,"記載する期間を選択してください"))</f>
        <v>記載する期間を選択してください</v>
      </c>
      <c r="V43" s="276"/>
      <c r="W43" s="276"/>
      <c r="X43" s="276"/>
      <c r="Y43" s="276"/>
      <c r="Z43" s="277"/>
      <c r="AA43" s="275" t="str">
        <f>IF($AK$4="４週",SUMIFS($AK$13:$AK$32,$B$13:$B$32,AA39)/4/$AH$7,IF($AK$4="歴月",SUMIFS($AK$13:$AK$32,$B$13:$B$32,AA39)/$AL$7,"記載する期間を選択してください"))</f>
        <v>記載する期間を選択してください</v>
      </c>
      <c r="AB43" s="276"/>
      <c r="AC43" s="276"/>
      <c r="AD43" s="276"/>
      <c r="AE43" s="276"/>
      <c r="AF43" s="277"/>
      <c r="AG43" s="275" t="str">
        <f>IF($AK$4="４週",SUMIFS($AK$13:$AK$32,$B$13:$B$32,AG39)/4/$AH$7,IF($AK$4="歴月",SUMIFS($AK$13:$AK$32,$B$13:$B$32,AG39)/$AL$7,"記載する期間を選択してください"))</f>
        <v>記載する期間を選択してください</v>
      </c>
      <c r="AH43" s="276"/>
      <c r="AI43" s="276"/>
      <c r="AJ43" s="276"/>
      <c r="AK43" s="277"/>
      <c r="AL43" s="275" t="str">
        <f>IF($AK$4="４週",SUMIFS($AK$13:$AK$32,$B$13:$B$32,AL39)/4/$AH$7,IF($AK$4="歴月",SUMIFS($AK$13:$AK$32,$B$13:$B$32,AL39)/$AL$7,"記載する期間を選択してください"))</f>
        <v>記載する期間を選択してください</v>
      </c>
      <c r="AM43" s="277"/>
      <c r="AN43" s="62"/>
    </row>
    <row r="44" spans="1:40" ht="5.0999999999999996" customHeight="1">
      <c r="A44" s="62"/>
      <c r="B44" s="59"/>
      <c r="C44" s="82">
        <v>2</v>
      </c>
      <c r="D44" s="82"/>
      <c r="E44" s="82">
        <v>3</v>
      </c>
      <c r="F44" s="82"/>
      <c r="G44" s="82"/>
      <c r="H44" s="82"/>
      <c r="I44" s="82">
        <v>4</v>
      </c>
      <c r="J44" s="82"/>
      <c r="K44" s="82"/>
      <c r="L44" s="82"/>
      <c r="M44" s="82"/>
      <c r="N44" s="82"/>
      <c r="O44" s="82">
        <v>5</v>
      </c>
      <c r="P44" s="82"/>
      <c r="Q44" s="82"/>
      <c r="R44" s="82"/>
      <c r="S44" s="82"/>
      <c r="T44" s="82"/>
      <c r="U44" s="82">
        <v>6</v>
      </c>
      <c r="V44" s="82"/>
      <c r="W44" s="82"/>
      <c r="X44" s="82"/>
      <c r="Y44" s="82"/>
      <c r="Z44" s="82"/>
      <c r="AA44" s="82">
        <v>7</v>
      </c>
      <c r="AB44" s="82"/>
      <c r="AC44" s="82"/>
      <c r="AD44" s="82"/>
      <c r="AE44" s="82"/>
      <c r="AF44" s="82"/>
      <c r="AG44" s="82">
        <v>8</v>
      </c>
      <c r="AH44" s="82"/>
      <c r="AI44" s="82"/>
      <c r="AJ44" s="82"/>
      <c r="AK44" s="82"/>
      <c r="AL44" s="82">
        <v>9</v>
      </c>
      <c r="AM44" s="103"/>
      <c r="AN44" s="62"/>
    </row>
    <row r="45" spans="1:40" ht="15" customHeight="1">
      <c r="A45" s="90" t="s">
        <v>165</v>
      </c>
      <c r="B45" s="95"/>
      <c r="C45" s="96"/>
      <c r="D45" s="96"/>
      <c r="E45" s="96"/>
      <c r="F45" s="97"/>
      <c r="G45" s="96"/>
      <c r="H45" s="82"/>
      <c r="I45" s="82"/>
      <c r="J45" s="82"/>
      <c r="K45" s="82"/>
      <c r="L45" s="82"/>
      <c r="M45" s="82"/>
      <c r="N45" s="82"/>
      <c r="O45" s="82"/>
      <c r="P45" s="82"/>
      <c r="Q45" s="82"/>
      <c r="R45" s="82">
        <v>6</v>
      </c>
      <c r="S45" s="82"/>
      <c r="T45" s="82"/>
      <c r="U45" s="82"/>
      <c r="V45" s="82"/>
      <c r="W45" s="82"/>
      <c r="X45" s="82">
        <v>7</v>
      </c>
      <c r="Y45" s="82"/>
      <c r="Z45" s="82"/>
      <c r="AA45" s="82"/>
      <c r="AB45" s="82"/>
      <c r="AC45" s="82"/>
      <c r="AD45" s="82">
        <v>8</v>
      </c>
      <c r="AE45" s="82"/>
      <c r="AF45" s="82"/>
      <c r="AG45" s="83"/>
      <c r="AH45" s="83"/>
      <c r="AI45" s="83"/>
      <c r="AJ45" s="83">
        <v>9</v>
      </c>
      <c r="AK45" s="81"/>
      <c r="AL45" s="81"/>
      <c r="AM45" s="62"/>
    </row>
    <row r="46" spans="1:40" s="60" customFormat="1" ht="15" customHeight="1">
      <c r="A46" s="90" t="s">
        <v>166</v>
      </c>
      <c r="B46" s="89"/>
      <c r="C46" s="89"/>
      <c r="D46" s="89"/>
      <c r="E46" s="89"/>
      <c r="F46" s="89"/>
      <c r="G46" s="89"/>
      <c r="H46" s="78"/>
      <c r="I46" s="78"/>
      <c r="J46" s="78"/>
      <c r="K46" s="78"/>
      <c r="L46" s="78"/>
      <c r="M46" s="78"/>
      <c r="N46" s="78"/>
      <c r="O46" s="78"/>
      <c r="P46" s="78"/>
      <c r="Q46" s="78"/>
      <c r="R46" s="78"/>
      <c r="S46" s="78"/>
      <c r="T46" s="78"/>
      <c r="U46" s="78"/>
      <c r="V46" s="78"/>
      <c r="W46" s="78"/>
      <c r="X46" s="78"/>
      <c r="Y46" s="78"/>
      <c r="Z46" s="78"/>
      <c r="AA46" s="78"/>
      <c r="AB46" s="78"/>
      <c r="AC46" s="78"/>
      <c r="AD46" s="78"/>
      <c r="AE46" s="78"/>
      <c r="AF46" s="78"/>
      <c r="AG46" s="78"/>
      <c r="AH46" s="78"/>
      <c r="AI46" s="78"/>
      <c r="AJ46" s="78"/>
      <c r="AK46" s="78"/>
      <c r="AL46" s="78"/>
      <c r="AM46" s="78"/>
    </row>
    <row r="47" spans="1:40" s="60" customFormat="1" ht="15" customHeight="1">
      <c r="A47" s="90" t="s">
        <v>205</v>
      </c>
      <c r="B47" s="89"/>
      <c r="C47" s="89"/>
      <c r="D47" s="89"/>
      <c r="E47" s="89"/>
      <c r="F47" s="89"/>
      <c r="G47" s="89"/>
      <c r="H47" s="78"/>
      <c r="I47" s="78"/>
      <c r="J47" s="78"/>
      <c r="K47" s="78"/>
      <c r="L47" s="78"/>
      <c r="M47" s="78"/>
      <c r="N47" s="78"/>
      <c r="O47" s="78"/>
      <c r="P47" s="78"/>
      <c r="Q47" s="78"/>
      <c r="R47" s="78"/>
      <c r="S47" s="78"/>
      <c r="T47" s="78"/>
      <c r="U47" s="78"/>
      <c r="V47" s="78"/>
      <c r="W47" s="78"/>
      <c r="X47" s="78"/>
      <c r="Y47" s="78"/>
      <c r="Z47" s="78"/>
      <c r="AA47" s="78"/>
      <c r="AB47" s="78"/>
      <c r="AC47" s="78"/>
      <c r="AD47" s="78"/>
      <c r="AE47" s="78"/>
      <c r="AF47" s="78"/>
      <c r="AG47" s="78"/>
      <c r="AH47" s="78"/>
      <c r="AI47" s="78"/>
      <c r="AJ47" s="78"/>
      <c r="AK47" s="78"/>
      <c r="AL47" s="78"/>
      <c r="AM47" s="78"/>
    </row>
    <row r="48" spans="1:40" s="60" customFormat="1" ht="15" customHeight="1">
      <c r="A48" s="114" t="s">
        <v>232</v>
      </c>
      <c r="C48" s="89"/>
      <c r="D48" s="89"/>
      <c r="E48" s="89"/>
      <c r="F48" s="89"/>
      <c r="G48" s="89"/>
      <c r="H48" s="78"/>
      <c r="I48" s="78"/>
      <c r="J48" s="78"/>
      <c r="K48" s="78"/>
      <c r="L48" s="78"/>
      <c r="M48" s="78"/>
      <c r="N48" s="78"/>
      <c r="O48" s="78"/>
      <c r="P48" s="78"/>
      <c r="Q48" s="78"/>
      <c r="R48" s="78"/>
      <c r="S48" s="78"/>
      <c r="T48" s="78"/>
      <c r="U48" s="78"/>
      <c r="V48" s="78"/>
      <c r="W48" s="78"/>
      <c r="X48" s="78"/>
      <c r="Y48" s="78"/>
      <c r="Z48" s="78"/>
      <c r="AA48" s="78"/>
      <c r="AB48" s="78"/>
      <c r="AC48" s="78"/>
      <c r="AD48" s="78"/>
      <c r="AE48" s="78"/>
      <c r="AF48" s="78"/>
      <c r="AG48" s="78"/>
      <c r="AH48" s="78"/>
      <c r="AI48" s="78"/>
      <c r="AJ48" s="78"/>
      <c r="AK48" s="78"/>
      <c r="AL48" s="78"/>
      <c r="AM48" s="78"/>
    </row>
    <row r="49" spans="1:39" s="60" customFormat="1" ht="15" customHeight="1">
      <c r="A49" s="90" t="s">
        <v>167</v>
      </c>
      <c r="B49" s="89"/>
      <c r="C49" s="89"/>
      <c r="D49" s="89"/>
      <c r="E49" s="89"/>
      <c r="F49" s="89"/>
      <c r="G49" s="89"/>
      <c r="H49" s="78"/>
      <c r="I49" s="78"/>
      <c r="J49" s="78"/>
      <c r="K49" s="78"/>
      <c r="L49" s="78"/>
      <c r="M49" s="78"/>
      <c r="N49" s="78"/>
      <c r="O49" s="78"/>
      <c r="P49" s="78"/>
      <c r="Q49" s="78"/>
      <c r="R49" s="78"/>
      <c r="S49" s="78"/>
      <c r="T49" s="78"/>
      <c r="U49" s="78"/>
      <c r="V49" s="78"/>
      <c r="W49" s="78"/>
      <c r="X49" s="78"/>
      <c r="Y49" s="78"/>
      <c r="Z49" s="78"/>
      <c r="AA49" s="78"/>
      <c r="AB49" s="78"/>
      <c r="AC49" s="78"/>
      <c r="AD49" s="78"/>
      <c r="AE49" s="78"/>
      <c r="AF49" s="78"/>
      <c r="AG49" s="78"/>
      <c r="AH49" s="78"/>
      <c r="AI49" s="78"/>
      <c r="AJ49" s="78"/>
      <c r="AK49" s="78"/>
      <c r="AL49" s="78"/>
      <c r="AM49" s="78"/>
    </row>
    <row r="50" spans="1:39" s="60" customFormat="1" ht="15" customHeight="1">
      <c r="A50" s="90" t="s">
        <v>168</v>
      </c>
      <c r="B50" s="89"/>
      <c r="C50" s="89"/>
      <c r="D50" s="89"/>
      <c r="E50" s="89"/>
      <c r="F50" s="89"/>
      <c r="G50" s="89"/>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row>
    <row r="51" spans="1:39" ht="15" customHeight="1">
      <c r="A51" s="60" t="s">
        <v>169</v>
      </c>
      <c r="B51" s="98"/>
      <c r="C51" s="60"/>
      <c r="D51" s="60"/>
      <c r="E51" s="60"/>
      <c r="F51" s="60"/>
      <c r="G51" s="60"/>
    </row>
    <row r="52" spans="1:39" ht="15" customHeight="1">
      <c r="A52" s="60" t="s">
        <v>170</v>
      </c>
      <c r="B52" s="98"/>
      <c r="C52" s="60"/>
      <c r="D52" s="60"/>
      <c r="E52" s="60"/>
      <c r="F52" s="60"/>
      <c r="G52" s="60"/>
    </row>
    <row r="53" spans="1:39" ht="15" customHeight="1">
      <c r="A53" s="60"/>
      <c r="B53" s="79" t="s">
        <v>171</v>
      </c>
      <c r="C53" s="260" t="s">
        <v>172</v>
      </c>
      <c r="D53" s="260"/>
      <c r="E53" s="260"/>
      <c r="F53" s="60"/>
      <c r="G53" s="60"/>
    </row>
    <row r="54" spans="1:39" ht="15" customHeight="1">
      <c r="A54" s="60"/>
      <c r="B54" s="102" t="s">
        <v>189</v>
      </c>
      <c r="C54" s="279" t="s">
        <v>173</v>
      </c>
      <c r="D54" s="279"/>
      <c r="E54" s="279"/>
      <c r="F54" s="60"/>
      <c r="G54" s="60"/>
    </row>
    <row r="55" spans="1:39" ht="15" customHeight="1">
      <c r="A55" s="60"/>
      <c r="B55" s="102" t="s">
        <v>190</v>
      </c>
      <c r="C55" s="279" t="s">
        <v>174</v>
      </c>
      <c r="D55" s="279"/>
      <c r="E55" s="279"/>
      <c r="F55" s="60"/>
      <c r="G55" s="60"/>
    </row>
    <row r="56" spans="1:39" ht="15" customHeight="1">
      <c r="A56" s="60"/>
      <c r="B56" s="102" t="s">
        <v>191</v>
      </c>
      <c r="C56" s="279" t="s">
        <v>175</v>
      </c>
      <c r="D56" s="279"/>
      <c r="E56" s="279"/>
      <c r="F56" s="60"/>
      <c r="G56" s="60"/>
    </row>
    <row r="57" spans="1:39" ht="15" customHeight="1">
      <c r="A57" s="60"/>
      <c r="B57" s="102" t="s">
        <v>192</v>
      </c>
      <c r="C57" s="279" t="s">
        <v>176</v>
      </c>
      <c r="D57" s="279"/>
      <c r="E57" s="279"/>
      <c r="F57" s="60"/>
      <c r="G57" s="60"/>
    </row>
    <row r="58" spans="1:39" ht="15" customHeight="1">
      <c r="A58" s="60"/>
      <c r="B58" s="90" t="s">
        <v>177</v>
      </c>
      <c r="C58" s="60"/>
      <c r="D58" s="60"/>
      <c r="E58" s="60"/>
      <c r="F58" s="60"/>
      <c r="G58" s="60"/>
    </row>
    <row r="59" spans="1:39" ht="15" customHeight="1">
      <c r="A59" s="60"/>
      <c r="B59" s="90" t="s">
        <v>194</v>
      </c>
      <c r="C59" s="60"/>
      <c r="D59" s="60"/>
      <c r="E59" s="60"/>
      <c r="F59" s="60"/>
      <c r="G59" s="60"/>
    </row>
    <row r="60" spans="1:39" ht="15" customHeight="1">
      <c r="A60" s="60"/>
      <c r="B60" s="90" t="s">
        <v>178</v>
      </c>
      <c r="C60" s="60"/>
      <c r="D60" s="60"/>
      <c r="E60" s="60"/>
      <c r="F60" s="60"/>
      <c r="G60" s="60"/>
    </row>
    <row r="61" spans="1:39" ht="15" customHeight="1">
      <c r="A61" s="60" t="s">
        <v>179</v>
      </c>
      <c r="B61" s="98"/>
      <c r="C61" s="60"/>
      <c r="D61" s="60"/>
      <c r="E61" s="60"/>
      <c r="F61" s="60"/>
      <c r="G61" s="60"/>
    </row>
    <row r="62" spans="1:39" ht="15" customHeight="1">
      <c r="A62" s="60" t="s">
        <v>234</v>
      </c>
      <c r="B62" s="98"/>
      <c r="C62" s="60"/>
      <c r="D62" s="60"/>
      <c r="E62" s="60"/>
      <c r="F62" s="60"/>
      <c r="G62" s="60"/>
    </row>
    <row r="63" spans="1:39" ht="15" customHeight="1">
      <c r="A63" s="60" t="s">
        <v>195</v>
      </c>
      <c r="B63" s="98"/>
      <c r="C63" s="60"/>
      <c r="D63" s="60"/>
      <c r="E63" s="60"/>
      <c r="F63" s="60"/>
      <c r="G63" s="60"/>
    </row>
    <row r="64" spans="1:39" ht="15" customHeight="1">
      <c r="A64" s="60" t="s">
        <v>181</v>
      </c>
      <c r="B64" s="98"/>
      <c r="C64" s="60"/>
      <c r="D64" s="60"/>
      <c r="E64" s="60"/>
      <c r="F64" s="60"/>
      <c r="G64" s="60"/>
    </row>
    <row r="65" spans="1:7" ht="15" customHeight="1">
      <c r="A65" s="60" t="s">
        <v>230</v>
      </c>
      <c r="B65" s="98"/>
      <c r="C65" s="60"/>
      <c r="D65" s="60"/>
      <c r="E65" s="60"/>
      <c r="F65" s="60"/>
      <c r="G65" s="60"/>
    </row>
    <row r="66" spans="1:7" ht="15" customHeight="1">
      <c r="A66" s="60" t="s">
        <v>182</v>
      </c>
      <c r="B66" s="98"/>
      <c r="C66" s="60"/>
      <c r="D66" s="60"/>
      <c r="E66" s="60"/>
      <c r="F66" s="60"/>
      <c r="G66" s="60"/>
    </row>
    <row r="67" spans="1:7" ht="15" customHeight="1">
      <c r="A67" s="60" t="s">
        <v>235</v>
      </c>
      <c r="B67" s="98"/>
      <c r="C67" s="60"/>
      <c r="D67" s="60"/>
      <c r="E67" s="60"/>
      <c r="F67" s="60"/>
      <c r="G67" s="60"/>
    </row>
    <row r="68" spans="1:7" ht="15" customHeight="1">
      <c r="A68" s="60" t="s">
        <v>185</v>
      </c>
      <c r="B68" s="98"/>
      <c r="C68" s="60"/>
      <c r="D68" s="60"/>
      <c r="E68" s="60"/>
      <c r="F68" s="60"/>
      <c r="G68" s="60"/>
    </row>
    <row r="69" spans="1:7" ht="15" customHeight="1">
      <c r="A69" s="60" t="s">
        <v>184</v>
      </c>
      <c r="B69" s="98"/>
      <c r="C69" s="60"/>
      <c r="D69" s="60"/>
      <c r="E69" s="60"/>
      <c r="F69" s="60"/>
      <c r="G69" s="60"/>
    </row>
    <row r="70" spans="1:7" ht="15" customHeight="1">
      <c r="A70" s="60" t="s">
        <v>186</v>
      </c>
      <c r="B70" s="98"/>
      <c r="C70" s="60"/>
      <c r="D70" s="60"/>
      <c r="E70" s="60"/>
      <c r="F70" s="60"/>
      <c r="G70" s="60"/>
    </row>
    <row r="71" spans="1:7" ht="15" customHeight="1">
      <c r="A71" s="60" t="s">
        <v>187</v>
      </c>
      <c r="B71" s="98"/>
      <c r="C71" s="60"/>
      <c r="D71" s="60"/>
      <c r="E71" s="60"/>
      <c r="F71" s="60"/>
      <c r="G71" s="60"/>
    </row>
    <row r="72" spans="1:7" ht="15" customHeight="1">
      <c r="A72" s="60" t="s">
        <v>188</v>
      </c>
      <c r="B72" s="98"/>
      <c r="C72" s="60"/>
      <c r="D72" s="60"/>
      <c r="E72" s="60"/>
      <c r="F72" s="60"/>
      <c r="G72" s="60"/>
    </row>
    <row r="73" spans="1:7" ht="15" customHeight="1">
      <c r="A73" s="60" t="s">
        <v>193</v>
      </c>
      <c r="B73" s="98"/>
      <c r="C73" s="60"/>
      <c r="D73" s="60"/>
      <c r="E73" s="60"/>
      <c r="F73" s="60"/>
      <c r="G73" s="60"/>
    </row>
  </sheetData>
  <mergeCells count="119">
    <mergeCell ref="A3:B3"/>
    <mergeCell ref="A4:B5"/>
    <mergeCell ref="A6:B7"/>
    <mergeCell ref="E4:L4"/>
    <mergeCell ref="M4:T4"/>
    <mergeCell ref="A36:AN36"/>
    <mergeCell ref="E5:L5"/>
    <mergeCell ref="E6:L6"/>
    <mergeCell ref="E7:L7"/>
    <mergeCell ref="M5:T5"/>
    <mergeCell ref="M6:T6"/>
    <mergeCell ref="M7:T7"/>
    <mergeCell ref="AM28:AN28"/>
    <mergeCell ref="AM29:AN29"/>
    <mergeCell ref="AM30:AN30"/>
    <mergeCell ref="AM31:AN31"/>
    <mergeCell ref="AM32:AN32"/>
    <mergeCell ref="A33:E33"/>
    <mergeCell ref="AM33:AN34"/>
    <mergeCell ref="A34:E34"/>
    <mergeCell ref="AM19:AN19"/>
    <mergeCell ref="AM20:AN20"/>
    <mergeCell ref="AM21:AN21"/>
    <mergeCell ref="AM22:AN22"/>
    <mergeCell ref="C57:E57"/>
    <mergeCell ref="AA43:AF43"/>
    <mergeCell ref="AG43:AK43"/>
    <mergeCell ref="AL43:AM43"/>
    <mergeCell ref="C53:E53"/>
    <mergeCell ref="C54:E54"/>
    <mergeCell ref="C55:E55"/>
    <mergeCell ref="C56:E56"/>
    <mergeCell ref="AA42:AC42"/>
    <mergeCell ref="AD42:AF42"/>
    <mergeCell ref="AG42:AI42"/>
    <mergeCell ref="AJ42:AK42"/>
    <mergeCell ref="C43:D43"/>
    <mergeCell ref="E43:H43"/>
    <mergeCell ref="I43:N43"/>
    <mergeCell ref="O43:T43"/>
    <mergeCell ref="U43:Z43"/>
    <mergeCell ref="F42:H42"/>
    <mergeCell ref="I42:K42"/>
    <mergeCell ref="L42:N42"/>
    <mergeCell ref="O42:Q42"/>
    <mergeCell ref="R42:T42"/>
    <mergeCell ref="U42:W42"/>
    <mergeCell ref="X42:Z42"/>
    <mergeCell ref="C39:D39"/>
    <mergeCell ref="E39:H39"/>
    <mergeCell ref="I39:N39"/>
    <mergeCell ref="O39:T39"/>
    <mergeCell ref="U39:Z39"/>
    <mergeCell ref="AA39:AF39"/>
    <mergeCell ref="F40:H40"/>
    <mergeCell ref="I40:K40"/>
    <mergeCell ref="L40:N40"/>
    <mergeCell ref="O40:Q40"/>
    <mergeCell ref="R40:T40"/>
    <mergeCell ref="U40:W40"/>
    <mergeCell ref="X40:Z40"/>
    <mergeCell ref="F41:H41"/>
    <mergeCell ref="I41:K41"/>
    <mergeCell ref="AL39:AM39"/>
    <mergeCell ref="AJ41:AK41"/>
    <mergeCell ref="AJ40:AK40"/>
    <mergeCell ref="AD41:AF41"/>
    <mergeCell ref="AG39:AK39"/>
    <mergeCell ref="L41:N41"/>
    <mergeCell ref="O41:Q41"/>
    <mergeCell ref="R41:T41"/>
    <mergeCell ref="U41:W41"/>
    <mergeCell ref="X41:Z41"/>
    <mergeCell ref="AA41:AC41"/>
    <mergeCell ref="AG41:AI41"/>
    <mergeCell ref="AA40:AC40"/>
    <mergeCell ref="AD40:AF40"/>
    <mergeCell ref="AG40:AI40"/>
    <mergeCell ref="AM23:AN23"/>
    <mergeCell ref="AM24:AN24"/>
    <mergeCell ref="AM25:AN25"/>
    <mergeCell ref="AM26:AN26"/>
    <mergeCell ref="AM27:AN27"/>
    <mergeCell ref="A9:A12"/>
    <mergeCell ref="B9:B12"/>
    <mergeCell ref="C9:C12"/>
    <mergeCell ref="D9:D12"/>
    <mergeCell ref="E9:E12"/>
    <mergeCell ref="AM15:AN15"/>
    <mergeCell ref="AM16:AN16"/>
    <mergeCell ref="AM17:AN17"/>
    <mergeCell ref="AM18:AN18"/>
    <mergeCell ref="AL9:AL12"/>
    <mergeCell ref="AM9:AN12"/>
    <mergeCell ref="AM13:AN13"/>
    <mergeCell ref="AM14:AN14"/>
    <mergeCell ref="AK1:AN1"/>
    <mergeCell ref="M2:P2"/>
    <mergeCell ref="Q2:R2"/>
    <mergeCell ref="S2:T2"/>
    <mergeCell ref="U2:V2"/>
    <mergeCell ref="F10:L10"/>
    <mergeCell ref="M10:S10"/>
    <mergeCell ref="T10:Z10"/>
    <mergeCell ref="AA10:AG10"/>
    <mergeCell ref="AH10:AJ10"/>
    <mergeCell ref="AK6:AN6"/>
    <mergeCell ref="E3:L3"/>
    <mergeCell ref="M3:T3"/>
    <mergeCell ref="C4:D4"/>
    <mergeCell ref="C5:D5"/>
    <mergeCell ref="C6:D6"/>
    <mergeCell ref="C7:D7"/>
    <mergeCell ref="AK2:AN3"/>
    <mergeCell ref="AK4:AN4"/>
    <mergeCell ref="AK5:AN5"/>
    <mergeCell ref="AH7:AJ7"/>
    <mergeCell ref="F9:AJ9"/>
    <mergeCell ref="AK9:AK12"/>
  </mergeCells>
  <phoneticPr fontId="3"/>
  <dataValidations count="4">
    <dataValidation type="list" allowBlank="1" showInputMessage="1" showErrorMessage="1" sqref="B13:B32">
      <formula1>INDIRECT($AK$1)</formula1>
    </dataValidation>
    <dataValidation type="list" allowBlank="1" showInputMessage="1" showErrorMessage="1" sqref="AK4:AN4">
      <formula1>"４週,歴月"</formula1>
    </dataValidation>
    <dataValidation type="list" allowBlank="1" showInputMessage="1" showErrorMessage="1" sqref="AK5:AN5">
      <formula1>"予定,実績"</formula1>
    </dataValidation>
    <dataValidation type="list" allowBlank="1" showInputMessage="1" showErrorMessage="1" sqref="C13:C32">
      <formula1>"A,B,C,D"</formula1>
    </dataValidation>
  </dataValidations>
  <printOptions horizontalCentered="1" verticalCentered="1"/>
  <pageMargins left="0.19685039370078741" right="0.19685039370078741" top="0.39370078740157483" bottom="0.19685039370078741" header="0.19685039370078741" footer="0.39370078740157483"/>
  <pageSetup paperSize="9" scale="69" fitToWidth="0" fitToHeight="0" orientation="landscape" r:id="rId1"/>
  <headerFooter alignWithMargins="0">
    <oddHeader>&amp;L&amp;"ＭＳ ゴシック,標準"&amp;10（参考様式）</oddHeader>
  </headerFooter>
  <rowBreaks count="1" manualBreakCount="1">
    <brk id="37" max="3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3"/>
  <sheetViews>
    <sheetView showGridLines="0" view="pageBreakPreview" zoomScaleNormal="100" zoomScaleSheetLayoutView="100" workbookViewId="0"/>
  </sheetViews>
  <sheetFormatPr defaultColWidth="8.19921875" defaultRowHeight="21" customHeight="1"/>
  <cols>
    <col min="1" max="1" width="2.59765625" style="59" customWidth="1"/>
    <col min="2" max="2" width="14.5" style="61" customWidth="1"/>
    <col min="3" max="3" width="6.59765625" style="59" customWidth="1"/>
    <col min="4" max="5" width="7.59765625" style="59" customWidth="1"/>
    <col min="6" max="36" width="3.69921875" style="59" customWidth="1"/>
    <col min="37" max="37" width="6.59765625" style="59" customWidth="1"/>
    <col min="38" max="39" width="7.59765625" style="59" customWidth="1"/>
    <col min="40" max="40" width="5.59765625" style="59" customWidth="1"/>
    <col min="41" max="16384" width="8.19921875" style="59"/>
  </cols>
  <sheetData>
    <row r="1" spans="1:40" ht="20.100000000000001" customHeight="1">
      <c r="A1" s="99" t="s">
        <v>97</v>
      </c>
      <c r="C1" s="84"/>
      <c r="D1" s="84"/>
      <c r="E1" s="84"/>
      <c r="F1" s="84"/>
      <c r="G1" s="84"/>
      <c r="H1" s="84"/>
      <c r="I1" s="84"/>
      <c r="J1" s="84"/>
      <c r="K1" s="84"/>
      <c r="L1" s="84"/>
      <c r="M1" s="84"/>
      <c r="N1" s="84"/>
      <c r="O1" s="84"/>
      <c r="P1" s="84"/>
      <c r="Q1" s="84"/>
      <c r="R1" s="84"/>
      <c r="S1" s="84"/>
      <c r="T1" s="84"/>
      <c r="U1" s="84"/>
      <c r="V1" s="84"/>
      <c r="W1" s="84"/>
      <c r="X1" s="78"/>
      <c r="Y1" s="78"/>
      <c r="Z1" s="91"/>
      <c r="AA1" s="91"/>
      <c r="AB1" s="91"/>
      <c r="AC1" s="91"/>
      <c r="AD1" s="92"/>
      <c r="AE1" s="92"/>
      <c r="AF1" s="92"/>
      <c r="AG1" s="92"/>
      <c r="AH1" s="92"/>
      <c r="AI1" s="85" t="s">
        <v>154</v>
      </c>
      <c r="AJ1" s="85"/>
      <c r="AK1" s="299" t="s">
        <v>216</v>
      </c>
      <c r="AL1" s="299"/>
      <c r="AM1" s="299"/>
      <c r="AN1" s="299"/>
    </row>
    <row r="2" spans="1:40" ht="18" customHeight="1">
      <c r="A2" s="62"/>
      <c r="B2" s="65"/>
      <c r="C2" s="65"/>
      <c r="D2" s="65"/>
      <c r="E2" s="65"/>
      <c r="F2" s="65"/>
      <c r="G2" s="65"/>
      <c r="H2" s="65"/>
      <c r="I2" s="65"/>
      <c r="J2" s="65"/>
      <c r="K2" s="100"/>
      <c r="L2" s="100"/>
      <c r="M2" s="288">
        <v>2025</v>
      </c>
      <c r="N2" s="288"/>
      <c r="O2" s="288"/>
      <c r="P2" s="288"/>
      <c r="Q2" s="289" t="s">
        <v>150</v>
      </c>
      <c r="R2" s="289"/>
      <c r="S2" s="288">
        <v>4</v>
      </c>
      <c r="T2" s="288"/>
      <c r="U2" s="259" t="s">
        <v>151</v>
      </c>
      <c r="V2" s="259"/>
      <c r="W2" s="65"/>
      <c r="X2" s="65"/>
      <c r="Y2" s="65"/>
      <c r="Z2" s="91"/>
      <c r="AA2" s="91"/>
      <c r="AC2" s="85"/>
      <c r="AD2" s="65"/>
      <c r="AE2" s="65"/>
      <c r="AF2" s="65"/>
      <c r="AG2" s="65"/>
      <c r="AH2" s="65"/>
      <c r="AI2" s="85" t="s">
        <v>155</v>
      </c>
      <c r="AJ2" s="85"/>
      <c r="AK2" s="300"/>
      <c r="AL2" s="301"/>
      <c r="AM2" s="301"/>
      <c r="AN2" s="302"/>
    </row>
    <row r="3" spans="1:40" ht="18" customHeight="1">
      <c r="A3" s="280" t="s">
        <v>250</v>
      </c>
      <c r="B3" s="281"/>
      <c r="C3" s="119" t="s">
        <v>243</v>
      </c>
      <c r="D3" s="119" t="s">
        <v>249</v>
      </c>
      <c r="E3" s="261" t="s">
        <v>241</v>
      </c>
      <c r="F3" s="261"/>
      <c r="G3" s="261"/>
      <c r="H3" s="261"/>
      <c r="I3" s="261"/>
      <c r="J3" s="261"/>
      <c r="K3" s="261"/>
      <c r="L3" s="261"/>
      <c r="M3" s="262" t="s">
        <v>242</v>
      </c>
      <c r="N3" s="262"/>
      <c r="O3" s="262"/>
      <c r="P3" s="262"/>
      <c r="Q3" s="262"/>
      <c r="R3" s="262"/>
      <c r="S3" s="262"/>
      <c r="T3" s="262"/>
      <c r="U3" s="127"/>
      <c r="V3" s="100"/>
      <c r="W3" s="65"/>
      <c r="X3" s="65"/>
      <c r="Y3" s="65"/>
      <c r="Z3" s="91"/>
      <c r="AA3" s="91"/>
      <c r="AC3" s="85"/>
      <c r="AD3" s="65"/>
      <c r="AE3" s="65"/>
      <c r="AF3" s="65"/>
      <c r="AG3" s="65"/>
      <c r="AH3" s="65"/>
      <c r="AI3" s="85"/>
      <c r="AJ3" s="85"/>
      <c r="AK3" s="303"/>
      <c r="AL3" s="304"/>
      <c r="AM3" s="304"/>
      <c r="AN3" s="305"/>
    </row>
    <row r="4" spans="1:40" ht="18" customHeight="1">
      <c r="A4" s="282" t="s">
        <v>236</v>
      </c>
      <c r="B4" s="282"/>
      <c r="C4" s="248" t="s">
        <v>238</v>
      </c>
      <c r="D4" s="249"/>
      <c r="E4" s="248"/>
      <c r="F4" s="283"/>
      <c r="G4" s="283"/>
      <c r="H4" s="283"/>
      <c r="I4" s="283"/>
      <c r="J4" s="283"/>
      <c r="K4" s="283"/>
      <c r="L4" s="249"/>
      <c r="M4" s="248"/>
      <c r="N4" s="283"/>
      <c r="O4" s="283"/>
      <c r="P4" s="283"/>
      <c r="Q4" s="283"/>
      <c r="R4" s="283"/>
      <c r="S4" s="283"/>
      <c r="T4" s="249"/>
      <c r="U4" s="125"/>
      <c r="V4" s="125"/>
      <c r="W4" s="88"/>
      <c r="Y4" s="93"/>
      <c r="Z4" s="93"/>
      <c r="AA4" s="93"/>
      <c r="AB4" s="91"/>
      <c r="AC4" s="93"/>
      <c r="AD4" s="93"/>
      <c r="AE4" s="93"/>
      <c r="AF4" s="93"/>
      <c r="AG4" s="93"/>
      <c r="AH4" s="93"/>
      <c r="AI4" s="94" t="s">
        <v>158</v>
      </c>
      <c r="AJ4" s="85"/>
      <c r="AK4" s="251"/>
      <c r="AL4" s="251"/>
      <c r="AM4" s="251"/>
      <c r="AN4" s="251"/>
    </row>
    <row r="5" spans="1:40" ht="18" customHeight="1">
      <c r="A5" s="282"/>
      <c r="B5" s="282"/>
      <c r="C5" s="248" t="s">
        <v>239</v>
      </c>
      <c r="D5" s="249"/>
      <c r="E5" s="248"/>
      <c r="F5" s="283"/>
      <c r="G5" s="283"/>
      <c r="H5" s="283"/>
      <c r="I5" s="283"/>
      <c r="J5" s="283"/>
      <c r="K5" s="283"/>
      <c r="L5" s="249"/>
      <c r="M5" s="248"/>
      <c r="N5" s="283"/>
      <c r="O5" s="283"/>
      <c r="P5" s="283"/>
      <c r="Q5" s="283"/>
      <c r="R5" s="283"/>
      <c r="S5" s="283"/>
      <c r="T5" s="249"/>
      <c r="U5" s="88"/>
      <c r="V5" s="88"/>
      <c r="W5" s="88"/>
      <c r="Y5" s="93"/>
      <c r="Z5" s="93"/>
      <c r="AA5" s="93"/>
      <c r="AB5" s="91"/>
      <c r="AC5" s="93"/>
      <c r="AD5" s="93"/>
      <c r="AE5" s="93"/>
      <c r="AF5" s="93"/>
      <c r="AG5" s="93"/>
      <c r="AH5" s="93"/>
      <c r="AI5" s="94" t="s">
        <v>159</v>
      </c>
      <c r="AJ5" s="85"/>
      <c r="AK5" s="251"/>
      <c r="AL5" s="251"/>
      <c r="AM5" s="251"/>
      <c r="AN5" s="251"/>
    </row>
    <row r="6" spans="1:40" ht="18" customHeight="1">
      <c r="A6" s="282" t="s">
        <v>237</v>
      </c>
      <c r="B6" s="282"/>
      <c r="C6" s="248" t="s">
        <v>238</v>
      </c>
      <c r="D6" s="249"/>
      <c r="E6" s="248"/>
      <c r="F6" s="283"/>
      <c r="G6" s="283"/>
      <c r="H6" s="283"/>
      <c r="I6" s="283"/>
      <c r="J6" s="283"/>
      <c r="K6" s="283"/>
      <c r="L6" s="249"/>
      <c r="M6" s="248"/>
      <c r="N6" s="283"/>
      <c r="O6" s="283"/>
      <c r="P6" s="283"/>
      <c r="Q6" s="283"/>
      <c r="R6" s="283"/>
      <c r="S6" s="283"/>
      <c r="T6" s="249"/>
      <c r="U6" s="88"/>
      <c r="V6" s="88"/>
      <c r="W6" s="88"/>
      <c r="Y6" s="93"/>
      <c r="Z6" s="93"/>
      <c r="AA6" s="93"/>
      <c r="AB6" s="91"/>
      <c r="AC6" s="93"/>
      <c r="AD6" s="93"/>
      <c r="AE6" s="93"/>
      <c r="AF6" s="117"/>
      <c r="AG6" s="117"/>
      <c r="AH6" s="117"/>
      <c r="AI6" s="116" t="s">
        <v>231</v>
      </c>
      <c r="AJ6" s="118"/>
      <c r="AK6" s="251"/>
      <c r="AL6" s="251"/>
      <c r="AM6" s="251"/>
      <c r="AN6" s="251"/>
    </row>
    <row r="7" spans="1:40" ht="18" customHeight="1">
      <c r="A7" s="282"/>
      <c r="B7" s="282"/>
      <c r="C7" s="248" t="s">
        <v>240</v>
      </c>
      <c r="D7" s="249"/>
      <c r="E7" s="248"/>
      <c r="F7" s="283"/>
      <c r="G7" s="283"/>
      <c r="H7" s="283"/>
      <c r="I7" s="283"/>
      <c r="J7" s="283"/>
      <c r="K7" s="283"/>
      <c r="L7" s="249"/>
      <c r="M7" s="248"/>
      <c r="N7" s="283"/>
      <c r="O7" s="283"/>
      <c r="P7" s="283"/>
      <c r="Q7" s="283"/>
      <c r="R7" s="283"/>
      <c r="S7" s="283"/>
      <c r="T7" s="249"/>
      <c r="U7" s="88"/>
      <c r="V7" s="88"/>
      <c r="W7" s="88"/>
      <c r="Y7" s="93"/>
      <c r="Z7" s="93"/>
      <c r="AA7" s="93"/>
      <c r="AB7" s="91"/>
      <c r="AC7" s="93"/>
      <c r="AD7" s="93"/>
      <c r="AE7" s="93"/>
      <c r="AF7" s="93"/>
      <c r="AG7" s="94" t="s">
        <v>160</v>
      </c>
      <c r="AH7" s="252"/>
      <c r="AI7" s="252"/>
      <c r="AJ7" s="252"/>
      <c r="AK7" s="93" t="s">
        <v>156</v>
      </c>
      <c r="AL7" s="110"/>
      <c r="AM7" s="93" t="s">
        <v>157</v>
      </c>
      <c r="AN7" s="91"/>
    </row>
    <row r="8" spans="1:40" ht="9.9" customHeight="1">
      <c r="A8" s="62"/>
      <c r="B8" s="80"/>
      <c r="C8" s="80"/>
      <c r="D8" s="80"/>
      <c r="E8" s="80"/>
      <c r="F8" s="80"/>
      <c r="G8" s="80"/>
      <c r="H8" s="80"/>
      <c r="I8" s="80"/>
      <c r="J8" s="80"/>
      <c r="K8" s="80"/>
      <c r="L8" s="80"/>
      <c r="M8" s="80"/>
      <c r="N8" s="80"/>
      <c r="O8" s="80"/>
      <c r="P8" s="80"/>
      <c r="Q8" s="80"/>
      <c r="R8" s="80"/>
      <c r="S8" s="80"/>
      <c r="T8" s="80"/>
      <c r="U8" s="80"/>
      <c r="V8" s="80"/>
      <c r="W8" s="80"/>
      <c r="X8" s="63"/>
      <c r="Y8" s="63"/>
      <c r="Z8" s="63"/>
      <c r="AA8" s="63"/>
      <c r="AB8" s="63"/>
      <c r="AC8" s="63"/>
      <c r="AD8" s="63"/>
      <c r="AE8" s="63"/>
      <c r="AF8" s="63"/>
      <c r="AG8" s="63"/>
      <c r="AH8" s="63"/>
      <c r="AI8" s="63"/>
      <c r="AJ8" s="63"/>
      <c r="AK8" s="63"/>
      <c r="AL8" s="63"/>
      <c r="AM8" s="62"/>
      <c r="AN8" s="91"/>
    </row>
    <row r="9" spans="1:40" ht="15" customHeight="1">
      <c r="A9" s="290" t="s">
        <v>153</v>
      </c>
      <c r="B9" s="293" t="s">
        <v>161</v>
      </c>
      <c r="C9" s="296" t="s">
        <v>162</v>
      </c>
      <c r="D9" s="293" t="s">
        <v>163</v>
      </c>
      <c r="E9" s="293" t="s">
        <v>164</v>
      </c>
      <c r="F9" s="253" t="s">
        <v>196</v>
      </c>
      <c r="G9" s="253"/>
      <c r="H9" s="253"/>
      <c r="I9" s="253"/>
      <c r="J9" s="253"/>
      <c r="K9" s="253"/>
      <c r="L9" s="253"/>
      <c r="M9" s="253"/>
      <c r="N9" s="253"/>
      <c r="O9" s="253"/>
      <c r="P9" s="253"/>
      <c r="Q9" s="253"/>
      <c r="R9" s="253"/>
      <c r="S9" s="253"/>
      <c r="T9" s="253"/>
      <c r="U9" s="253"/>
      <c r="V9" s="253"/>
      <c r="W9" s="253"/>
      <c r="X9" s="253"/>
      <c r="Y9" s="253"/>
      <c r="Z9" s="253"/>
      <c r="AA9" s="253"/>
      <c r="AB9" s="253"/>
      <c r="AC9" s="253"/>
      <c r="AD9" s="253"/>
      <c r="AE9" s="253"/>
      <c r="AF9" s="253"/>
      <c r="AG9" s="253"/>
      <c r="AH9" s="253"/>
      <c r="AI9" s="253"/>
      <c r="AJ9" s="253"/>
      <c r="AK9" s="254" t="s">
        <v>197</v>
      </c>
      <c r="AL9" s="269" t="s">
        <v>198</v>
      </c>
      <c r="AM9" s="270" t="s">
        <v>199</v>
      </c>
      <c r="AN9" s="270"/>
    </row>
    <row r="10" spans="1:40" ht="15" customHeight="1">
      <c r="A10" s="291"/>
      <c r="B10" s="294"/>
      <c r="C10" s="297"/>
      <c r="D10" s="294"/>
      <c r="E10" s="294"/>
      <c r="F10" s="260" t="s">
        <v>104</v>
      </c>
      <c r="G10" s="260"/>
      <c r="H10" s="260"/>
      <c r="I10" s="260"/>
      <c r="J10" s="260"/>
      <c r="K10" s="260"/>
      <c r="L10" s="260"/>
      <c r="M10" s="260" t="s">
        <v>105</v>
      </c>
      <c r="N10" s="260"/>
      <c r="O10" s="260"/>
      <c r="P10" s="260"/>
      <c r="Q10" s="260"/>
      <c r="R10" s="260"/>
      <c r="S10" s="260"/>
      <c r="T10" s="260" t="s">
        <v>106</v>
      </c>
      <c r="U10" s="260"/>
      <c r="V10" s="260"/>
      <c r="W10" s="260"/>
      <c r="X10" s="260"/>
      <c r="Y10" s="260"/>
      <c r="Z10" s="260"/>
      <c r="AA10" s="260" t="s">
        <v>107</v>
      </c>
      <c r="AB10" s="260"/>
      <c r="AC10" s="260"/>
      <c r="AD10" s="260"/>
      <c r="AE10" s="260"/>
      <c r="AF10" s="260"/>
      <c r="AG10" s="260"/>
      <c r="AH10" s="260" t="s">
        <v>110</v>
      </c>
      <c r="AI10" s="260"/>
      <c r="AJ10" s="260"/>
      <c r="AK10" s="254"/>
      <c r="AL10" s="269"/>
      <c r="AM10" s="270"/>
      <c r="AN10" s="270"/>
    </row>
    <row r="11" spans="1:40" ht="15" customHeight="1">
      <c r="A11" s="291"/>
      <c r="B11" s="294"/>
      <c r="C11" s="297"/>
      <c r="D11" s="294"/>
      <c r="E11" s="294"/>
      <c r="F11" s="66">
        <f>DATE($M$2,$S$2,1)</f>
        <v>45748</v>
      </c>
      <c r="G11" s="66">
        <f>DATE($M$2,$S$2,2)</f>
        <v>45749</v>
      </c>
      <c r="H11" s="66">
        <f>DATE($M$2,$S$2,3)</f>
        <v>45750</v>
      </c>
      <c r="I11" s="66">
        <f>DATE($M$2,$S$2,4)</f>
        <v>45751</v>
      </c>
      <c r="J11" s="66">
        <f>DATE($M$2,$S$2,5)</f>
        <v>45752</v>
      </c>
      <c r="K11" s="66">
        <f>DATE($M$2,$S$2,6)</f>
        <v>45753</v>
      </c>
      <c r="L11" s="66">
        <f>DATE($M$2,$S$2,7)</f>
        <v>45754</v>
      </c>
      <c r="M11" s="66">
        <f>DATE($M$2,$S$2,8)</f>
        <v>45755</v>
      </c>
      <c r="N11" s="66">
        <f>DATE($M$2,$S$2,9)</f>
        <v>45756</v>
      </c>
      <c r="O11" s="66">
        <f>DATE($M$2,$S$2,10)</f>
        <v>45757</v>
      </c>
      <c r="P11" s="66">
        <f>DATE($M$2,$S$2,11)</f>
        <v>45758</v>
      </c>
      <c r="Q11" s="66">
        <f>DATE($M$2,$S$2,12)</f>
        <v>45759</v>
      </c>
      <c r="R11" s="66">
        <f>DATE($M$2,$S$2,13)</f>
        <v>45760</v>
      </c>
      <c r="S11" s="66">
        <f>DATE($M$2,$S$2,14)</f>
        <v>45761</v>
      </c>
      <c r="T11" s="66">
        <f>DATE($M$2,$S$2,15)</f>
        <v>45762</v>
      </c>
      <c r="U11" s="66">
        <f>DATE($M$2,$S$2,16)</f>
        <v>45763</v>
      </c>
      <c r="V11" s="66">
        <f>DATE($M$2,$S$2,17)</f>
        <v>45764</v>
      </c>
      <c r="W11" s="66">
        <f>DATE($M$2,$S$2,18)</f>
        <v>45765</v>
      </c>
      <c r="X11" s="66">
        <f>DATE($M$2,$S$2,19)</f>
        <v>45766</v>
      </c>
      <c r="Y11" s="66">
        <f>DATE($M$2,$S$2,20)</f>
        <v>45767</v>
      </c>
      <c r="Z11" s="66">
        <f>DATE($M$2,$S$2,21)</f>
        <v>45768</v>
      </c>
      <c r="AA11" s="66">
        <f>DATE($M$2,$S$2,22)</f>
        <v>45769</v>
      </c>
      <c r="AB11" s="66">
        <f>DATE($M$2,$S$2,23)</f>
        <v>45770</v>
      </c>
      <c r="AC11" s="66">
        <f>DATE($M$2,$S$2,24)</f>
        <v>45771</v>
      </c>
      <c r="AD11" s="66">
        <f>DATE($M$2,$S$2,25)</f>
        <v>45772</v>
      </c>
      <c r="AE11" s="66">
        <f>DATE($M$2,$S$2,26)</f>
        <v>45773</v>
      </c>
      <c r="AF11" s="66">
        <f>DATE($M$2,$S$2,27)</f>
        <v>45774</v>
      </c>
      <c r="AG11" s="66">
        <f>DATE($M$2,$S$2,28)</f>
        <v>45775</v>
      </c>
      <c r="AH11" s="66">
        <f>IF(DAY(EOMONTH(F11,0))&lt;29,"",DATE($M$2,$S$2,29))</f>
        <v>45776</v>
      </c>
      <c r="AI11" s="66">
        <f>IF(DAY(EOMONTH(F11,0))&lt;30,"",DATE($M$2,$S$2,30))</f>
        <v>45777</v>
      </c>
      <c r="AJ11" s="66" t="str">
        <f>IF(DAY(EOMONTH(F11,0))&lt;31,"",DATE($M$2,$S$2,31))</f>
        <v/>
      </c>
      <c r="AK11" s="254"/>
      <c r="AL11" s="269"/>
      <c r="AM11" s="270"/>
      <c r="AN11" s="270"/>
    </row>
    <row r="12" spans="1:40" ht="15" customHeight="1">
      <c r="A12" s="292"/>
      <c r="B12" s="295"/>
      <c r="C12" s="298"/>
      <c r="D12" s="295"/>
      <c r="E12" s="295"/>
      <c r="F12" s="67">
        <f>DATE($M$2,$S$2,1)</f>
        <v>45748</v>
      </c>
      <c r="G12" s="67">
        <f>DATE($M$2,$S$2,2)</f>
        <v>45749</v>
      </c>
      <c r="H12" s="67">
        <f>DATE($M$2,$S$2,3)</f>
        <v>45750</v>
      </c>
      <c r="I12" s="67">
        <f>DATE($M$2,$S$2,4)</f>
        <v>45751</v>
      </c>
      <c r="J12" s="67">
        <f>DATE($M$2,$S$2,5)</f>
        <v>45752</v>
      </c>
      <c r="K12" s="67">
        <f>DATE($M$2,$S$2,6)</f>
        <v>45753</v>
      </c>
      <c r="L12" s="67">
        <f>DATE($M$2,$S$2,7)</f>
        <v>45754</v>
      </c>
      <c r="M12" s="67">
        <f>DATE($M$2,$S$2,8)</f>
        <v>45755</v>
      </c>
      <c r="N12" s="67">
        <f>DATE($M$2,$S$2,9)</f>
        <v>45756</v>
      </c>
      <c r="O12" s="67">
        <f>DATE($M$2,$S$2,10)</f>
        <v>45757</v>
      </c>
      <c r="P12" s="67">
        <f>DATE($M$2,$S$2,11)</f>
        <v>45758</v>
      </c>
      <c r="Q12" s="67">
        <f>DATE($M$2,$S$2,12)</f>
        <v>45759</v>
      </c>
      <c r="R12" s="67">
        <f>DATE($M$2,$S$2,13)</f>
        <v>45760</v>
      </c>
      <c r="S12" s="67">
        <f>DATE($M$2,$S$2,14)</f>
        <v>45761</v>
      </c>
      <c r="T12" s="67">
        <f>DATE($M$2,$S$2,15)</f>
        <v>45762</v>
      </c>
      <c r="U12" s="67">
        <f>DATE($M$2,$S$2,16)</f>
        <v>45763</v>
      </c>
      <c r="V12" s="67">
        <f>DATE($M$2,$S$2,17)</f>
        <v>45764</v>
      </c>
      <c r="W12" s="67">
        <f>DATE($M$2,$S$2,18)</f>
        <v>45765</v>
      </c>
      <c r="X12" s="67">
        <f>DATE($M$2,$S$2,19)</f>
        <v>45766</v>
      </c>
      <c r="Y12" s="67">
        <f>DATE($M$2,$S$2,20)</f>
        <v>45767</v>
      </c>
      <c r="Z12" s="67">
        <f>DATE($M$2,$S$2,21)</f>
        <v>45768</v>
      </c>
      <c r="AA12" s="67">
        <f>DATE($M$2,$S$2,22)</f>
        <v>45769</v>
      </c>
      <c r="AB12" s="67">
        <f>DATE($M$2,$S$2,23)</f>
        <v>45770</v>
      </c>
      <c r="AC12" s="67">
        <f>DATE($M$2,$S$2,24)</f>
        <v>45771</v>
      </c>
      <c r="AD12" s="67">
        <f>DATE($M$2,$S$2,25)</f>
        <v>45772</v>
      </c>
      <c r="AE12" s="67">
        <f>DATE($M$2,$S$2,26)</f>
        <v>45773</v>
      </c>
      <c r="AF12" s="67">
        <f>DATE($M$2,$S$2,27)</f>
        <v>45774</v>
      </c>
      <c r="AG12" s="67">
        <f>DATE($M$2,$S$2,28)</f>
        <v>45775</v>
      </c>
      <c r="AH12" s="67">
        <f>IF(DAY(EOMONTH(F12,0))&lt;29,"",DATE($M$2,$S$2,29))</f>
        <v>45776</v>
      </c>
      <c r="AI12" s="67">
        <f>IF(DAY(EOMONTH(F12,0))&lt;30,"",DATE($M$2,$S$2,30))</f>
        <v>45777</v>
      </c>
      <c r="AJ12" s="67" t="str">
        <f>IF(DAY(EOMONTH(F12,0))&lt;31,"",DATE($M$2,$S$2,31))</f>
        <v/>
      </c>
      <c r="AK12" s="254"/>
      <c r="AL12" s="269"/>
      <c r="AM12" s="270"/>
      <c r="AN12" s="270"/>
    </row>
    <row r="13" spans="1:40" ht="18" customHeight="1">
      <c r="A13" s="121">
        <v>1</v>
      </c>
      <c r="B13" s="106" t="s">
        <v>112</v>
      </c>
      <c r="C13" s="122" t="s">
        <v>189</v>
      </c>
      <c r="D13" s="107"/>
      <c r="E13" s="108" t="s">
        <v>189</v>
      </c>
      <c r="F13" s="120" t="s">
        <v>244</v>
      </c>
      <c r="G13" s="120" t="s">
        <v>244</v>
      </c>
      <c r="H13" s="120" t="s">
        <v>244</v>
      </c>
      <c r="I13" s="120" t="s">
        <v>244</v>
      </c>
      <c r="J13" s="109" t="s">
        <v>254</v>
      </c>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73">
        <f>+SUM(F13:AJ13)</f>
        <v>0</v>
      </c>
      <c r="AL13" s="74">
        <f t="shared" ref="AL13:AL33" si="0">IF($AK$4="４週",AK13/4,AK13/(DAY(EOMONTH($F$11,0))/7))</f>
        <v>0</v>
      </c>
      <c r="AM13" s="263"/>
      <c r="AN13" s="263"/>
    </row>
    <row r="14" spans="1:40" ht="18" customHeight="1">
      <c r="A14" s="121">
        <v>2</v>
      </c>
      <c r="B14" s="106" t="s">
        <v>136</v>
      </c>
      <c r="C14" s="122" t="s">
        <v>189</v>
      </c>
      <c r="D14" s="107"/>
      <c r="E14" s="108" t="s">
        <v>190</v>
      </c>
      <c r="F14" s="120" t="s">
        <v>244</v>
      </c>
      <c r="G14" s="120" t="s">
        <v>244</v>
      </c>
      <c r="H14" s="120" t="s">
        <v>244</v>
      </c>
      <c r="I14" s="120" t="s">
        <v>244</v>
      </c>
      <c r="J14" s="109" t="s">
        <v>254</v>
      </c>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73">
        <f t="shared" ref="AK14:AK33" si="1">+SUM(F14:AJ14)</f>
        <v>0</v>
      </c>
      <c r="AL14" s="74">
        <f t="shared" si="0"/>
        <v>0</v>
      </c>
      <c r="AM14" s="263"/>
      <c r="AN14" s="263"/>
    </row>
    <row r="15" spans="1:40" ht="18" customHeight="1">
      <c r="A15" s="121">
        <v>3</v>
      </c>
      <c r="B15" s="106" t="s">
        <v>137</v>
      </c>
      <c r="C15" s="122" t="s">
        <v>189</v>
      </c>
      <c r="D15" s="107"/>
      <c r="E15" s="108" t="s">
        <v>191</v>
      </c>
      <c r="F15" s="109" t="s">
        <v>244</v>
      </c>
      <c r="G15" s="109" t="s">
        <v>244</v>
      </c>
      <c r="H15" s="109" t="s">
        <v>244</v>
      </c>
      <c r="I15" s="109" t="s">
        <v>244</v>
      </c>
      <c r="J15" s="109" t="s">
        <v>254</v>
      </c>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73">
        <f t="shared" si="1"/>
        <v>0</v>
      </c>
      <c r="AL15" s="74">
        <f t="shared" si="0"/>
        <v>0</v>
      </c>
      <c r="AM15" s="263"/>
      <c r="AN15" s="263"/>
    </row>
    <row r="16" spans="1:40" ht="18" customHeight="1">
      <c r="A16" s="121">
        <v>4</v>
      </c>
      <c r="B16" s="106" t="s">
        <v>117</v>
      </c>
      <c r="C16" s="122" t="s">
        <v>189</v>
      </c>
      <c r="D16" s="107"/>
      <c r="E16" s="108" t="s">
        <v>192</v>
      </c>
      <c r="F16" s="109" t="s">
        <v>244</v>
      </c>
      <c r="G16" s="109" t="s">
        <v>244</v>
      </c>
      <c r="H16" s="109" t="s">
        <v>244</v>
      </c>
      <c r="I16" s="109" t="s">
        <v>244</v>
      </c>
      <c r="J16" s="109" t="s">
        <v>254</v>
      </c>
      <c r="K16" s="109"/>
      <c r="L16" s="109"/>
      <c r="M16" s="109"/>
      <c r="N16" s="109"/>
      <c r="O16" s="109"/>
      <c r="P16" s="109"/>
      <c r="Q16" s="109"/>
      <c r="R16" s="109"/>
      <c r="S16" s="109"/>
      <c r="T16" s="109"/>
      <c r="U16" s="109"/>
      <c r="V16" s="109"/>
      <c r="W16" s="109"/>
      <c r="X16" s="109"/>
      <c r="Y16" s="109"/>
      <c r="Z16" s="109"/>
      <c r="AA16" s="109"/>
      <c r="AB16" s="109"/>
      <c r="AC16" s="109"/>
      <c r="AD16" s="109"/>
      <c r="AE16" s="109"/>
      <c r="AF16" s="109"/>
      <c r="AG16" s="109"/>
      <c r="AH16" s="109"/>
      <c r="AI16" s="109"/>
      <c r="AJ16" s="109"/>
      <c r="AK16" s="73">
        <f t="shared" si="1"/>
        <v>0</v>
      </c>
      <c r="AL16" s="74">
        <f t="shared" si="0"/>
        <v>0</v>
      </c>
      <c r="AM16" s="263"/>
      <c r="AN16" s="263"/>
    </row>
    <row r="17" spans="1:40" ht="18" customHeight="1">
      <c r="A17" s="121">
        <v>5</v>
      </c>
      <c r="B17" s="106"/>
      <c r="C17" s="122"/>
      <c r="D17" s="107"/>
      <c r="E17" s="108"/>
      <c r="F17" s="109"/>
      <c r="G17" s="109"/>
      <c r="H17" s="109"/>
      <c r="I17" s="109"/>
      <c r="J17" s="109"/>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73">
        <f t="shared" si="1"/>
        <v>0</v>
      </c>
      <c r="AL17" s="74">
        <f t="shared" si="0"/>
        <v>0</v>
      </c>
      <c r="AM17" s="263"/>
      <c r="AN17" s="263"/>
    </row>
    <row r="18" spans="1:40" ht="18" customHeight="1">
      <c r="A18" s="121">
        <v>6</v>
      </c>
      <c r="B18" s="106"/>
      <c r="C18" s="122"/>
      <c r="D18" s="107"/>
      <c r="E18" s="108"/>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73">
        <f t="shared" si="1"/>
        <v>0</v>
      </c>
      <c r="AL18" s="74">
        <f t="shared" si="0"/>
        <v>0</v>
      </c>
      <c r="AM18" s="263"/>
      <c r="AN18" s="263"/>
    </row>
    <row r="19" spans="1:40" ht="18" customHeight="1">
      <c r="A19" s="121">
        <v>7</v>
      </c>
      <c r="B19" s="106"/>
      <c r="C19" s="122"/>
      <c r="D19" s="107"/>
      <c r="E19" s="108"/>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73">
        <f t="shared" si="1"/>
        <v>0</v>
      </c>
      <c r="AL19" s="74">
        <f t="shared" si="0"/>
        <v>0</v>
      </c>
      <c r="AM19" s="263"/>
      <c r="AN19" s="263"/>
    </row>
    <row r="20" spans="1:40" ht="18" customHeight="1">
      <c r="A20" s="121">
        <v>8</v>
      </c>
      <c r="B20" s="106"/>
      <c r="C20" s="122"/>
      <c r="D20" s="107"/>
      <c r="E20" s="108"/>
      <c r="F20" s="109"/>
      <c r="G20" s="109"/>
      <c r="H20" s="109"/>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09"/>
      <c r="AH20" s="109"/>
      <c r="AI20" s="109"/>
      <c r="AJ20" s="109"/>
      <c r="AK20" s="73">
        <f t="shared" si="1"/>
        <v>0</v>
      </c>
      <c r="AL20" s="74">
        <f t="shared" si="0"/>
        <v>0</v>
      </c>
      <c r="AM20" s="263"/>
      <c r="AN20" s="263"/>
    </row>
    <row r="21" spans="1:40" ht="18" customHeight="1">
      <c r="A21" s="121">
        <v>9</v>
      </c>
      <c r="B21" s="106"/>
      <c r="C21" s="122"/>
      <c r="D21" s="107"/>
      <c r="E21" s="108"/>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109"/>
      <c r="AK21" s="73">
        <f t="shared" si="1"/>
        <v>0</v>
      </c>
      <c r="AL21" s="74">
        <f t="shared" si="0"/>
        <v>0</v>
      </c>
      <c r="AM21" s="263"/>
      <c r="AN21" s="263"/>
    </row>
    <row r="22" spans="1:40" ht="18" customHeight="1">
      <c r="A22" s="121">
        <v>10</v>
      </c>
      <c r="B22" s="106"/>
      <c r="C22" s="122"/>
      <c r="D22" s="107"/>
      <c r="E22" s="108"/>
      <c r="F22" s="109"/>
      <c r="G22" s="109"/>
      <c r="H22" s="109"/>
      <c r="I22" s="109"/>
      <c r="J22" s="109"/>
      <c r="K22" s="109"/>
      <c r="L22" s="109"/>
      <c r="M22" s="109"/>
      <c r="N22" s="109"/>
      <c r="O22" s="109"/>
      <c r="P22" s="109"/>
      <c r="Q22" s="109"/>
      <c r="R22" s="109"/>
      <c r="S22" s="109"/>
      <c r="T22" s="109"/>
      <c r="U22" s="109"/>
      <c r="V22" s="109"/>
      <c r="W22" s="109"/>
      <c r="X22" s="109"/>
      <c r="Y22" s="109"/>
      <c r="Z22" s="109"/>
      <c r="AA22" s="109"/>
      <c r="AB22" s="109"/>
      <c r="AC22" s="109"/>
      <c r="AD22" s="109"/>
      <c r="AE22" s="109"/>
      <c r="AF22" s="109"/>
      <c r="AG22" s="109"/>
      <c r="AH22" s="109"/>
      <c r="AI22" s="109"/>
      <c r="AJ22" s="109"/>
      <c r="AK22" s="73">
        <f t="shared" si="1"/>
        <v>0</v>
      </c>
      <c r="AL22" s="74">
        <f t="shared" si="0"/>
        <v>0</v>
      </c>
      <c r="AM22" s="263"/>
      <c r="AN22" s="263"/>
    </row>
    <row r="23" spans="1:40" ht="18" customHeight="1">
      <c r="A23" s="77">
        <v>11</v>
      </c>
      <c r="B23" s="106"/>
      <c r="C23" s="87"/>
      <c r="D23" s="107"/>
      <c r="E23" s="108"/>
      <c r="F23" s="109"/>
      <c r="G23" s="109"/>
      <c r="H23" s="109"/>
      <c r="I23" s="109"/>
      <c r="J23" s="109"/>
      <c r="K23" s="109"/>
      <c r="L23" s="109"/>
      <c r="M23" s="109"/>
      <c r="N23" s="109"/>
      <c r="O23" s="109"/>
      <c r="P23" s="109"/>
      <c r="Q23" s="109"/>
      <c r="R23" s="109"/>
      <c r="S23" s="109"/>
      <c r="T23" s="109"/>
      <c r="U23" s="109"/>
      <c r="V23" s="109"/>
      <c r="W23" s="109"/>
      <c r="X23" s="109"/>
      <c r="Y23" s="109"/>
      <c r="Z23" s="109"/>
      <c r="AA23" s="109"/>
      <c r="AB23" s="109"/>
      <c r="AC23" s="109"/>
      <c r="AD23" s="109"/>
      <c r="AE23" s="109"/>
      <c r="AF23" s="109"/>
      <c r="AG23" s="109"/>
      <c r="AH23" s="109"/>
      <c r="AI23" s="109"/>
      <c r="AJ23" s="109"/>
      <c r="AK23" s="73">
        <f t="shared" si="1"/>
        <v>0</v>
      </c>
      <c r="AL23" s="74">
        <f t="shared" si="0"/>
        <v>0</v>
      </c>
      <c r="AM23" s="263"/>
      <c r="AN23" s="263"/>
    </row>
    <row r="24" spans="1:40" ht="18" customHeight="1">
      <c r="A24" s="77">
        <v>12</v>
      </c>
      <c r="B24" s="106"/>
      <c r="C24" s="87"/>
      <c r="D24" s="107"/>
      <c r="E24" s="108"/>
      <c r="F24" s="109"/>
      <c r="G24" s="109"/>
      <c r="H24" s="109"/>
      <c r="I24" s="109"/>
      <c r="J24" s="109"/>
      <c r="K24" s="109"/>
      <c r="L24" s="109"/>
      <c r="M24" s="109"/>
      <c r="N24" s="109"/>
      <c r="O24" s="109"/>
      <c r="P24" s="109"/>
      <c r="Q24" s="109"/>
      <c r="R24" s="109"/>
      <c r="S24" s="109"/>
      <c r="T24" s="109"/>
      <c r="U24" s="109"/>
      <c r="V24" s="109"/>
      <c r="W24" s="109"/>
      <c r="X24" s="109"/>
      <c r="Y24" s="109"/>
      <c r="Z24" s="109"/>
      <c r="AA24" s="109"/>
      <c r="AB24" s="109"/>
      <c r="AC24" s="109"/>
      <c r="AD24" s="109"/>
      <c r="AE24" s="109"/>
      <c r="AF24" s="109"/>
      <c r="AG24" s="109"/>
      <c r="AH24" s="109"/>
      <c r="AI24" s="109"/>
      <c r="AJ24" s="109"/>
      <c r="AK24" s="73">
        <f t="shared" si="1"/>
        <v>0</v>
      </c>
      <c r="AL24" s="74">
        <f t="shared" si="0"/>
        <v>0</v>
      </c>
      <c r="AM24" s="263"/>
      <c r="AN24" s="263"/>
    </row>
    <row r="25" spans="1:40" ht="18" customHeight="1">
      <c r="A25" s="77">
        <v>13</v>
      </c>
      <c r="B25" s="106"/>
      <c r="C25" s="87"/>
      <c r="D25" s="107"/>
      <c r="E25" s="108"/>
      <c r="F25" s="109"/>
      <c r="G25" s="109"/>
      <c r="H25" s="109"/>
      <c r="I25" s="109"/>
      <c r="J25" s="109"/>
      <c r="K25" s="109"/>
      <c r="L25" s="109"/>
      <c r="M25" s="109"/>
      <c r="N25" s="109"/>
      <c r="O25" s="109"/>
      <c r="P25" s="109"/>
      <c r="Q25" s="109"/>
      <c r="R25" s="109"/>
      <c r="S25" s="109"/>
      <c r="T25" s="109"/>
      <c r="U25" s="109"/>
      <c r="V25" s="109"/>
      <c r="W25" s="109"/>
      <c r="X25" s="109"/>
      <c r="Y25" s="109"/>
      <c r="Z25" s="109"/>
      <c r="AA25" s="109"/>
      <c r="AB25" s="109"/>
      <c r="AC25" s="109"/>
      <c r="AD25" s="109"/>
      <c r="AE25" s="109"/>
      <c r="AF25" s="109"/>
      <c r="AG25" s="109"/>
      <c r="AH25" s="109"/>
      <c r="AI25" s="109"/>
      <c r="AJ25" s="109"/>
      <c r="AK25" s="73">
        <f t="shared" si="1"/>
        <v>0</v>
      </c>
      <c r="AL25" s="74">
        <f t="shared" si="0"/>
        <v>0</v>
      </c>
      <c r="AM25" s="263"/>
      <c r="AN25" s="263"/>
    </row>
    <row r="26" spans="1:40" ht="18" customHeight="1">
      <c r="A26" s="77">
        <v>14</v>
      </c>
      <c r="B26" s="106"/>
      <c r="C26" s="87"/>
      <c r="D26" s="107"/>
      <c r="E26" s="108"/>
      <c r="F26" s="109"/>
      <c r="G26" s="109"/>
      <c r="H26" s="109"/>
      <c r="I26" s="109"/>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73">
        <f t="shared" si="1"/>
        <v>0</v>
      </c>
      <c r="AL26" s="74">
        <f t="shared" si="0"/>
        <v>0</v>
      </c>
      <c r="AM26" s="263"/>
      <c r="AN26" s="263"/>
    </row>
    <row r="27" spans="1:40" ht="18" customHeight="1">
      <c r="A27" s="77">
        <v>15</v>
      </c>
      <c r="B27" s="106"/>
      <c r="C27" s="87"/>
      <c r="D27" s="107"/>
      <c r="E27" s="108"/>
      <c r="F27" s="109"/>
      <c r="G27" s="109"/>
      <c r="H27" s="109"/>
      <c r="I27" s="109"/>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73">
        <f t="shared" si="1"/>
        <v>0</v>
      </c>
      <c r="AL27" s="74">
        <f t="shared" si="0"/>
        <v>0</v>
      </c>
      <c r="AM27" s="263"/>
      <c r="AN27" s="263"/>
    </row>
    <row r="28" spans="1:40" ht="18" customHeight="1">
      <c r="A28" s="77">
        <v>16</v>
      </c>
      <c r="B28" s="106"/>
      <c r="C28" s="87"/>
      <c r="D28" s="107"/>
      <c r="E28" s="108"/>
      <c r="F28" s="109"/>
      <c r="G28" s="109"/>
      <c r="H28" s="109"/>
      <c r="I28" s="109"/>
      <c r="J28" s="109"/>
      <c r="K28" s="109"/>
      <c r="L28" s="109"/>
      <c r="M28" s="109"/>
      <c r="N28" s="109"/>
      <c r="O28" s="109"/>
      <c r="P28" s="109"/>
      <c r="Q28" s="109"/>
      <c r="R28" s="109"/>
      <c r="S28" s="109"/>
      <c r="T28" s="109"/>
      <c r="U28" s="109"/>
      <c r="V28" s="109"/>
      <c r="W28" s="109"/>
      <c r="X28" s="109"/>
      <c r="Y28" s="109"/>
      <c r="Z28" s="109"/>
      <c r="AA28" s="109"/>
      <c r="AB28" s="109"/>
      <c r="AC28" s="109"/>
      <c r="AD28" s="109"/>
      <c r="AE28" s="109"/>
      <c r="AF28" s="109"/>
      <c r="AG28" s="109"/>
      <c r="AH28" s="109"/>
      <c r="AI28" s="109"/>
      <c r="AJ28" s="109"/>
      <c r="AK28" s="73">
        <f t="shared" si="1"/>
        <v>0</v>
      </c>
      <c r="AL28" s="74">
        <f t="shared" si="0"/>
        <v>0</v>
      </c>
      <c r="AM28" s="263"/>
      <c r="AN28" s="263"/>
    </row>
    <row r="29" spans="1:40" ht="18" customHeight="1">
      <c r="A29" s="77">
        <v>17</v>
      </c>
      <c r="B29" s="106"/>
      <c r="C29" s="87"/>
      <c r="D29" s="107"/>
      <c r="E29" s="108"/>
      <c r="F29" s="109"/>
      <c r="G29" s="109"/>
      <c r="H29" s="109"/>
      <c r="I29" s="109"/>
      <c r="J29" s="109"/>
      <c r="K29" s="109"/>
      <c r="L29" s="109"/>
      <c r="M29" s="109"/>
      <c r="N29" s="109"/>
      <c r="O29" s="109"/>
      <c r="P29" s="109"/>
      <c r="Q29" s="109"/>
      <c r="R29" s="109"/>
      <c r="S29" s="109"/>
      <c r="T29" s="109"/>
      <c r="U29" s="109"/>
      <c r="V29" s="109"/>
      <c r="W29" s="109"/>
      <c r="X29" s="109"/>
      <c r="Y29" s="109"/>
      <c r="Z29" s="109"/>
      <c r="AA29" s="109"/>
      <c r="AB29" s="109"/>
      <c r="AC29" s="109"/>
      <c r="AD29" s="109"/>
      <c r="AE29" s="109"/>
      <c r="AF29" s="109"/>
      <c r="AG29" s="109"/>
      <c r="AH29" s="109"/>
      <c r="AI29" s="109"/>
      <c r="AJ29" s="109"/>
      <c r="AK29" s="73">
        <f t="shared" si="1"/>
        <v>0</v>
      </c>
      <c r="AL29" s="74">
        <f t="shared" si="0"/>
        <v>0</v>
      </c>
      <c r="AM29" s="263"/>
      <c r="AN29" s="263"/>
    </row>
    <row r="30" spans="1:40" ht="18" customHeight="1">
      <c r="A30" s="77">
        <v>18</v>
      </c>
      <c r="B30" s="106"/>
      <c r="C30" s="87"/>
      <c r="D30" s="107"/>
      <c r="E30" s="108"/>
      <c r="F30" s="109"/>
      <c r="G30" s="109"/>
      <c r="H30" s="109"/>
      <c r="I30" s="109"/>
      <c r="J30" s="109"/>
      <c r="K30" s="109"/>
      <c r="L30" s="109"/>
      <c r="M30" s="109"/>
      <c r="N30" s="109"/>
      <c r="O30" s="109"/>
      <c r="P30" s="109"/>
      <c r="Q30" s="109"/>
      <c r="R30" s="109"/>
      <c r="S30" s="109"/>
      <c r="T30" s="109"/>
      <c r="U30" s="109"/>
      <c r="V30" s="109"/>
      <c r="W30" s="109"/>
      <c r="X30" s="109"/>
      <c r="Y30" s="109"/>
      <c r="Z30" s="109"/>
      <c r="AA30" s="109"/>
      <c r="AB30" s="109"/>
      <c r="AC30" s="109"/>
      <c r="AD30" s="109"/>
      <c r="AE30" s="109"/>
      <c r="AF30" s="109"/>
      <c r="AG30" s="109"/>
      <c r="AH30" s="109"/>
      <c r="AI30" s="109"/>
      <c r="AJ30" s="109"/>
      <c r="AK30" s="73">
        <f t="shared" si="1"/>
        <v>0</v>
      </c>
      <c r="AL30" s="74">
        <f t="shared" si="0"/>
        <v>0</v>
      </c>
      <c r="AM30" s="263"/>
      <c r="AN30" s="263"/>
    </row>
    <row r="31" spans="1:40" ht="18" customHeight="1">
      <c r="A31" s="77">
        <v>19</v>
      </c>
      <c r="B31" s="106"/>
      <c r="C31" s="87"/>
      <c r="D31" s="107"/>
      <c r="E31" s="108"/>
      <c r="F31" s="109"/>
      <c r="G31" s="109"/>
      <c r="H31" s="109"/>
      <c r="I31" s="109"/>
      <c r="J31" s="109"/>
      <c r="K31" s="109"/>
      <c r="L31" s="109"/>
      <c r="M31" s="109"/>
      <c r="N31" s="109"/>
      <c r="O31" s="109"/>
      <c r="P31" s="109"/>
      <c r="Q31" s="109"/>
      <c r="R31" s="109"/>
      <c r="S31" s="109"/>
      <c r="T31" s="109"/>
      <c r="U31" s="109"/>
      <c r="V31" s="109"/>
      <c r="W31" s="109"/>
      <c r="X31" s="109"/>
      <c r="Y31" s="109"/>
      <c r="Z31" s="109"/>
      <c r="AA31" s="109"/>
      <c r="AB31" s="109"/>
      <c r="AC31" s="109"/>
      <c r="AD31" s="109"/>
      <c r="AE31" s="109"/>
      <c r="AF31" s="109"/>
      <c r="AG31" s="109"/>
      <c r="AH31" s="109"/>
      <c r="AI31" s="109"/>
      <c r="AJ31" s="109"/>
      <c r="AK31" s="73">
        <f t="shared" si="1"/>
        <v>0</v>
      </c>
      <c r="AL31" s="74">
        <f t="shared" si="0"/>
        <v>0</v>
      </c>
      <c r="AM31" s="263"/>
      <c r="AN31" s="263"/>
    </row>
    <row r="32" spans="1:40" ht="18" customHeight="1">
      <c r="A32" s="77">
        <v>20</v>
      </c>
      <c r="B32" s="106"/>
      <c r="C32" s="87"/>
      <c r="D32" s="107"/>
      <c r="E32" s="108"/>
      <c r="F32" s="109"/>
      <c r="G32" s="109"/>
      <c r="H32" s="109"/>
      <c r="I32" s="109"/>
      <c r="J32" s="109"/>
      <c r="K32" s="109"/>
      <c r="L32" s="109"/>
      <c r="M32" s="109"/>
      <c r="N32" s="109"/>
      <c r="O32" s="109"/>
      <c r="P32" s="109"/>
      <c r="Q32" s="109"/>
      <c r="R32" s="109"/>
      <c r="S32" s="109"/>
      <c r="T32" s="109"/>
      <c r="U32" s="109"/>
      <c r="V32" s="109"/>
      <c r="W32" s="109"/>
      <c r="X32" s="109"/>
      <c r="Y32" s="109"/>
      <c r="Z32" s="109"/>
      <c r="AA32" s="109"/>
      <c r="AB32" s="109"/>
      <c r="AC32" s="109"/>
      <c r="AD32" s="109"/>
      <c r="AE32" s="109"/>
      <c r="AF32" s="109"/>
      <c r="AG32" s="109"/>
      <c r="AH32" s="109"/>
      <c r="AI32" s="109"/>
      <c r="AJ32" s="109"/>
      <c r="AK32" s="73">
        <f t="shared" si="1"/>
        <v>0</v>
      </c>
      <c r="AL32" s="74">
        <f t="shared" si="0"/>
        <v>0</v>
      </c>
      <c r="AM32" s="263"/>
      <c r="AN32" s="263"/>
    </row>
    <row r="33" spans="1:40" ht="18" customHeight="1">
      <c r="A33" s="268" t="s">
        <v>94</v>
      </c>
      <c r="B33" s="285"/>
      <c r="C33" s="285"/>
      <c r="D33" s="285"/>
      <c r="E33" s="285"/>
      <c r="F33" s="75">
        <f>+SUM(F13:F32)</f>
        <v>0</v>
      </c>
      <c r="G33" s="75">
        <f t="shared" ref="G33:AJ33" si="2">+SUM(G13:G32)</f>
        <v>0</v>
      </c>
      <c r="H33" s="75">
        <f t="shared" si="2"/>
        <v>0</v>
      </c>
      <c r="I33" s="75">
        <f t="shared" si="2"/>
        <v>0</v>
      </c>
      <c r="J33" s="75">
        <f t="shared" si="2"/>
        <v>0</v>
      </c>
      <c r="K33" s="75">
        <f t="shared" si="2"/>
        <v>0</v>
      </c>
      <c r="L33" s="75">
        <f t="shared" si="2"/>
        <v>0</v>
      </c>
      <c r="M33" s="75">
        <f t="shared" si="2"/>
        <v>0</v>
      </c>
      <c r="N33" s="75">
        <f t="shared" si="2"/>
        <v>0</v>
      </c>
      <c r="O33" s="75">
        <f t="shared" si="2"/>
        <v>0</v>
      </c>
      <c r="P33" s="75">
        <f t="shared" si="2"/>
        <v>0</v>
      </c>
      <c r="Q33" s="75">
        <f t="shared" si="2"/>
        <v>0</v>
      </c>
      <c r="R33" s="75">
        <f t="shared" si="2"/>
        <v>0</v>
      </c>
      <c r="S33" s="75">
        <f t="shared" si="2"/>
        <v>0</v>
      </c>
      <c r="T33" s="75">
        <f t="shared" si="2"/>
        <v>0</v>
      </c>
      <c r="U33" s="75">
        <f t="shared" si="2"/>
        <v>0</v>
      </c>
      <c r="V33" s="75">
        <f t="shared" si="2"/>
        <v>0</v>
      </c>
      <c r="W33" s="75">
        <f t="shared" si="2"/>
        <v>0</v>
      </c>
      <c r="X33" s="75">
        <f t="shared" si="2"/>
        <v>0</v>
      </c>
      <c r="Y33" s="75">
        <f t="shared" si="2"/>
        <v>0</v>
      </c>
      <c r="Z33" s="75">
        <f t="shared" si="2"/>
        <v>0</v>
      </c>
      <c r="AA33" s="75">
        <f t="shared" si="2"/>
        <v>0</v>
      </c>
      <c r="AB33" s="75">
        <f t="shared" si="2"/>
        <v>0</v>
      </c>
      <c r="AC33" s="75">
        <f t="shared" si="2"/>
        <v>0</v>
      </c>
      <c r="AD33" s="75">
        <f t="shared" si="2"/>
        <v>0</v>
      </c>
      <c r="AE33" s="75">
        <f t="shared" si="2"/>
        <v>0</v>
      </c>
      <c r="AF33" s="75">
        <f t="shared" si="2"/>
        <v>0</v>
      </c>
      <c r="AG33" s="75">
        <f t="shared" si="2"/>
        <v>0</v>
      </c>
      <c r="AH33" s="75">
        <f t="shared" si="2"/>
        <v>0</v>
      </c>
      <c r="AI33" s="75">
        <f t="shared" si="2"/>
        <v>0</v>
      </c>
      <c r="AJ33" s="75">
        <f t="shared" si="2"/>
        <v>0</v>
      </c>
      <c r="AK33" s="73">
        <f t="shared" si="1"/>
        <v>0</v>
      </c>
      <c r="AL33" s="74">
        <f t="shared" si="0"/>
        <v>0</v>
      </c>
      <c r="AM33" s="286"/>
      <c r="AN33" s="286"/>
    </row>
    <row r="34" spans="1:40" ht="18" customHeight="1">
      <c r="A34" s="285" t="s">
        <v>96</v>
      </c>
      <c r="B34" s="285"/>
      <c r="C34" s="285"/>
      <c r="D34" s="285"/>
      <c r="E34" s="287"/>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75"/>
      <c r="AL34" s="76"/>
      <c r="AM34" s="286"/>
      <c r="AN34" s="286"/>
    </row>
    <row r="35" spans="1:40" s="71" customFormat="1" ht="15" customHeight="1">
      <c r="A35" s="68"/>
      <c r="B35" s="68"/>
      <c r="C35" s="68"/>
      <c r="D35" s="68"/>
      <c r="E35" s="68"/>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8"/>
      <c r="AL35" s="68"/>
      <c r="AM35" s="70"/>
    </row>
    <row r="36" spans="1:40" s="71" customFormat="1" ht="15" customHeight="1">
      <c r="A36" s="284" t="s">
        <v>248</v>
      </c>
      <c r="B36" s="284"/>
      <c r="C36" s="284"/>
      <c r="D36" s="284"/>
      <c r="E36" s="284"/>
      <c r="F36" s="284"/>
      <c r="G36" s="284"/>
      <c r="H36" s="284"/>
      <c r="I36" s="284"/>
      <c r="J36" s="284"/>
      <c r="K36" s="284"/>
      <c r="L36" s="284"/>
      <c r="M36" s="284"/>
      <c r="N36" s="284"/>
      <c r="O36" s="284"/>
      <c r="P36" s="284"/>
      <c r="Q36" s="284"/>
      <c r="R36" s="284"/>
      <c r="S36" s="284"/>
      <c r="T36" s="284"/>
      <c r="U36" s="284"/>
      <c r="V36" s="284"/>
      <c r="W36" s="284"/>
      <c r="X36" s="284"/>
      <c r="Y36" s="284"/>
      <c r="Z36" s="284"/>
      <c r="AA36" s="284"/>
      <c r="AB36" s="284"/>
      <c r="AC36" s="284"/>
      <c r="AD36" s="284"/>
      <c r="AE36" s="284"/>
      <c r="AF36" s="284"/>
      <c r="AG36" s="284"/>
      <c r="AH36" s="284"/>
      <c r="AI36" s="284"/>
      <c r="AJ36" s="284"/>
      <c r="AK36" s="284"/>
      <c r="AL36" s="284"/>
      <c r="AM36" s="284"/>
      <c r="AN36" s="284"/>
    </row>
    <row r="37" spans="1:40" s="71" customFormat="1" ht="15" customHeight="1">
      <c r="A37" s="112"/>
      <c r="B37" s="112"/>
      <c r="C37" s="112"/>
      <c r="D37" s="112"/>
      <c r="E37" s="112"/>
      <c r="F37" s="69"/>
      <c r="G37" s="69"/>
      <c r="H37" s="69"/>
      <c r="I37" s="69"/>
      <c r="J37" s="69"/>
      <c r="K37" s="69"/>
      <c r="L37" s="69"/>
      <c r="M37" s="69"/>
      <c r="N37" s="69"/>
      <c r="O37" s="69"/>
      <c r="P37" s="69"/>
      <c r="Q37" s="69"/>
      <c r="R37" s="69"/>
      <c r="S37" s="69"/>
      <c r="T37" s="69"/>
      <c r="U37" s="69"/>
      <c r="V37" s="69"/>
      <c r="W37" s="69"/>
      <c r="X37" s="69"/>
      <c r="Y37" s="69"/>
      <c r="Z37" s="69"/>
      <c r="AA37" s="69"/>
      <c r="AB37" s="69"/>
      <c r="AC37" s="69"/>
      <c r="AD37" s="69"/>
      <c r="AE37" s="69"/>
      <c r="AF37" s="69"/>
      <c r="AG37" s="69"/>
      <c r="AH37" s="69"/>
      <c r="AI37" s="69"/>
      <c r="AJ37" s="69"/>
      <c r="AK37" s="112"/>
      <c r="AL37" s="112"/>
      <c r="AM37" s="70"/>
    </row>
    <row r="38" spans="1:40" ht="21" customHeight="1">
      <c r="A38" s="72" t="s">
        <v>204</v>
      </c>
      <c r="B38" s="59"/>
      <c r="C38" s="63"/>
      <c r="D38" s="63"/>
      <c r="E38" s="63"/>
      <c r="F38" s="63"/>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3"/>
      <c r="AM38" s="63"/>
      <c r="AN38" s="62"/>
    </row>
    <row r="39" spans="1:40" ht="24.9" customHeight="1">
      <c r="A39" s="62"/>
      <c r="B39" s="80"/>
      <c r="C39" s="275" t="str">
        <f>IF(VLOOKUP($AK$1,選択肢!$A$1:$J$31,C44,FALSE)=0,"-",VLOOKUP($AK$1,選択肢!$A$1:$J$31,C44,FALSE))</f>
        <v>管理者</v>
      </c>
      <c r="D39" s="276"/>
      <c r="E39" s="274" t="str">
        <f>IF(VLOOKUP($AK$1,選択肢!$A$1:$J$31,E44,FALSE)=0,"-",VLOOKUP($AK$1,選択肢!$A$1:$J$31,E44,FALSE))</f>
        <v>児童発達支援管理責任者</v>
      </c>
      <c r="F39" s="274"/>
      <c r="G39" s="274"/>
      <c r="H39" s="274"/>
      <c r="I39" s="275" t="str">
        <f>IF(VLOOKUP($AK$1,選択肢!$A$1:$J$31,I44,FALSE)=0,"-",VLOOKUP($AK$1,選択肢!$A$1:$J$31,I44,FALSE))</f>
        <v>管理者兼児童発達支援管理責任者</v>
      </c>
      <c r="J39" s="276"/>
      <c r="K39" s="276"/>
      <c r="L39" s="276"/>
      <c r="M39" s="276"/>
      <c r="N39" s="277"/>
      <c r="O39" s="275" t="str">
        <f>IF(VLOOKUP($AK$1,選択肢!$A$1:$J$31,O44,FALSE)=0,"-",VLOOKUP($AK$1,選択肢!$A$1:$J$31,O44,FALSE))</f>
        <v>嘱託医</v>
      </c>
      <c r="P39" s="276"/>
      <c r="Q39" s="276"/>
      <c r="R39" s="276"/>
      <c r="S39" s="276"/>
      <c r="T39" s="277"/>
      <c r="U39" s="275" t="str">
        <f>IF(VLOOKUP($AK$1,選択肢!$A$1:$J$31,U44,FALSE)=0,"-",VLOOKUP($AK$1,選択肢!$A$1:$J$31,U44,FALSE))</f>
        <v>看護職員</v>
      </c>
      <c r="V39" s="276"/>
      <c r="W39" s="276"/>
      <c r="X39" s="276"/>
      <c r="Y39" s="276"/>
      <c r="Z39" s="277"/>
      <c r="AA39" s="275" t="str">
        <f>IF(VLOOKUP($AK$1,選択肢!$A$1:$J$31,AA44,FALSE)=0,"-",VLOOKUP($AK$1,選択肢!$A$1:$J$31,AA44,FALSE))</f>
        <v>児童指導員</v>
      </c>
      <c r="AB39" s="276"/>
      <c r="AC39" s="276"/>
      <c r="AD39" s="276"/>
      <c r="AE39" s="276"/>
      <c r="AF39" s="277"/>
      <c r="AG39" s="274" t="str">
        <f>IF(VLOOKUP($AK$1,選択肢!$A$1:$J$31,AG44,FALSE)=0,"-",VLOOKUP($AK$1,選択肢!$A$1:$J$31,AG44,FALSE))</f>
        <v>保育士</v>
      </c>
      <c r="AH39" s="274"/>
      <c r="AI39" s="274"/>
      <c r="AJ39" s="274"/>
      <c r="AK39" s="274"/>
      <c r="AL39" s="274" t="str">
        <f>IF(VLOOKUP($AK$1,選択肢!$A$1:$J$31,AL44,FALSE)=0,"-",VLOOKUP($AK$1,選択肢!$A$1:$J$31,AL44,FALSE))</f>
        <v>機能訓練担当職員</v>
      </c>
      <c r="AM39" s="274"/>
      <c r="AN39" s="62"/>
    </row>
    <row r="40" spans="1:40" ht="18" customHeight="1">
      <c r="A40" s="62"/>
      <c r="B40" s="80"/>
      <c r="C40" s="105" t="s">
        <v>56</v>
      </c>
      <c r="D40" s="105" t="s">
        <v>57</v>
      </c>
      <c r="E40" s="104" t="s">
        <v>56</v>
      </c>
      <c r="F40" s="278" t="s">
        <v>57</v>
      </c>
      <c r="G40" s="278"/>
      <c r="H40" s="278"/>
      <c r="I40" s="271" t="s">
        <v>56</v>
      </c>
      <c r="J40" s="272"/>
      <c r="K40" s="273"/>
      <c r="L40" s="271" t="s">
        <v>57</v>
      </c>
      <c r="M40" s="272"/>
      <c r="N40" s="273"/>
      <c r="O40" s="271" t="s">
        <v>56</v>
      </c>
      <c r="P40" s="272"/>
      <c r="Q40" s="273"/>
      <c r="R40" s="271" t="s">
        <v>57</v>
      </c>
      <c r="S40" s="272"/>
      <c r="T40" s="273"/>
      <c r="U40" s="271" t="s">
        <v>56</v>
      </c>
      <c r="V40" s="272"/>
      <c r="W40" s="273"/>
      <c r="X40" s="271" t="s">
        <v>57</v>
      </c>
      <c r="Y40" s="272"/>
      <c r="Z40" s="273"/>
      <c r="AA40" s="271" t="s">
        <v>56</v>
      </c>
      <c r="AB40" s="272"/>
      <c r="AC40" s="273"/>
      <c r="AD40" s="271" t="s">
        <v>57</v>
      </c>
      <c r="AE40" s="272"/>
      <c r="AF40" s="273"/>
      <c r="AG40" s="271" t="s">
        <v>56</v>
      </c>
      <c r="AH40" s="272"/>
      <c r="AI40" s="273"/>
      <c r="AJ40" s="271" t="s">
        <v>57</v>
      </c>
      <c r="AK40" s="273"/>
      <c r="AL40" s="104" t="s">
        <v>19</v>
      </c>
      <c r="AM40" s="104" t="s">
        <v>18</v>
      </c>
      <c r="AN40" s="62"/>
    </row>
    <row r="41" spans="1:40" ht="18" customHeight="1">
      <c r="A41" s="62"/>
      <c r="B41" s="79" t="s">
        <v>108</v>
      </c>
      <c r="C41" s="104">
        <f>COUNTIFS($B$13:$B$32,C$39,$C$13:$C$32,"A",$E$13:$E$32,"*")</f>
        <v>1</v>
      </c>
      <c r="D41" s="104">
        <f>COUNTIFS($B$13:$B$32,C$39,$C$13:$C$32,"B",$E$13:$E$32,"*")</f>
        <v>0</v>
      </c>
      <c r="E41" s="104">
        <f>COUNTIFS($B$13:$B$32,E$39,$C$13:$C$32,"A",$E$13:$E$32,"*")</f>
        <v>1</v>
      </c>
      <c r="F41" s="271">
        <f>COUNTIFS($B$13:$B$32,E$39,$C$13:$C$32,"B",$E$13:$E$32,"*")</f>
        <v>0</v>
      </c>
      <c r="G41" s="272"/>
      <c r="H41" s="273"/>
      <c r="I41" s="271">
        <f>COUNTIFS($B$13:$B$32,I$39,$C$13:$C$32,"A",$E$13:$E$32,"*")</f>
        <v>0</v>
      </c>
      <c r="J41" s="272"/>
      <c r="K41" s="273"/>
      <c r="L41" s="271">
        <f>COUNTIFS($B$13:$B$32,I$39,$C$13:$C$32,"B",$E$13:$E$32,"*")</f>
        <v>0</v>
      </c>
      <c r="M41" s="272"/>
      <c r="N41" s="273"/>
      <c r="O41" s="271">
        <f>COUNTIFS($B$13:$B$32,O$39,$C$13:$C$32,"A",$E$13:$E$32,"*")</f>
        <v>0</v>
      </c>
      <c r="P41" s="272"/>
      <c r="Q41" s="273"/>
      <c r="R41" s="271">
        <f>COUNTIFS($B$13:$B$32,O$39,$C$13:$C$32,"B",$E$13:$E$32,"*")</f>
        <v>0</v>
      </c>
      <c r="S41" s="272"/>
      <c r="T41" s="273"/>
      <c r="U41" s="271">
        <f>COUNTIFS($B$13:$B$32,U$39,$C$13:$C$32,"A",$E$13:$E$32,"*")</f>
        <v>1</v>
      </c>
      <c r="V41" s="272"/>
      <c r="W41" s="273"/>
      <c r="X41" s="271">
        <f>COUNTIFS($B$13:$B$32,U$39,$C$13:$C$32,"B",$E$13:$E$32,"*")</f>
        <v>0</v>
      </c>
      <c r="Y41" s="272"/>
      <c r="Z41" s="273"/>
      <c r="AA41" s="271">
        <f>COUNTIFS($B$13:$B$32,AA$39,$C$13:$C$32,"A",$E$13:$E$32,"*")</f>
        <v>1</v>
      </c>
      <c r="AB41" s="272"/>
      <c r="AC41" s="273"/>
      <c r="AD41" s="271">
        <f>COUNTIFS($B$13:$B$32,AA$39,$C$13:$C$32,"B",$E$13:$E$32,"*")</f>
        <v>0</v>
      </c>
      <c r="AE41" s="272"/>
      <c r="AF41" s="273"/>
      <c r="AG41" s="271">
        <f>COUNTIFS($B$13:$B$32,AG$39,$C$13:$C$32,"A",$E$13:$E$32,"*")</f>
        <v>0</v>
      </c>
      <c r="AH41" s="272"/>
      <c r="AI41" s="273"/>
      <c r="AJ41" s="271">
        <f>COUNTIFS($B$13:$B$32,AG$39,$C$13:$C$32,"B",$E$13:$E$32,"*")</f>
        <v>0</v>
      </c>
      <c r="AK41" s="273"/>
      <c r="AL41" s="104">
        <f>COUNTIFS($B$13:$B$32,AL$39,$C$13:$C$32,"A",$E$13:$E$32,"*")</f>
        <v>0</v>
      </c>
      <c r="AM41" s="104">
        <f>COUNTIFS($B$13:$B$32,AL$39,$C$13:$C$32,"B",$E$13:$E$32,"*")</f>
        <v>0</v>
      </c>
      <c r="AN41" s="62"/>
    </row>
    <row r="42" spans="1:40" ht="18" customHeight="1">
      <c r="A42" s="62"/>
      <c r="B42" s="86" t="s">
        <v>109</v>
      </c>
      <c r="C42" s="104">
        <f>COUNTIFS($B$13:$B$32,C$39,$C$13:$C$32,"C",$E$13:$E$32,"*")</f>
        <v>0</v>
      </c>
      <c r="D42" s="104">
        <f>COUNTIFS($B$13:$B$32,C$39,$C$13:$C$32,"D",$E$13:$E$32,"*")</f>
        <v>0</v>
      </c>
      <c r="E42" s="104">
        <f>COUNTIFS($B$13:$B$32,E$39,$C$13:$C$32,"C",$E$13:$E$32,"*")</f>
        <v>0</v>
      </c>
      <c r="F42" s="271">
        <f>COUNTIFS($B$13:$B$32,E$39,$C$13:$C$32,"D",$E$13:$E$32,"*")</f>
        <v>0</v>
      </c>
      <c r="G42" s="272"/>
      <c r="H42" s="273"/>
      <c r="I42" s="271">
        <f>COUNTIFS($B$13:$B$32,I$39,$C$13:$C$32,"C",$E$13:$E$32,"*")</f>
        <v>0</v>
      </c>
      <c r="J42" s="272"/>
      <c r="K42" s="273"/>
      <c r="L42" s="271">
        <f>COUNTIFS($B$13:$B$32,I$39,$C$13:$C$32,"D",$E$13:$E$32,"*")</f>
        <v>0</v>
      </c>
      <c r="M42" s="272"/>
      <c r="N42" s="273"/>
      <c r="O42" s="271">
        <f>COUNTIFS($B$13:$B$32,O$39,$C$13:$C$32,"C",$E$13:$E$32,"*")</f>
        <v>0</v>
      </c>
      <c r="P42" s="272"/>
      <c r="Q42" s="273"/>
      <c r="R42" s="271">
        <f>COUNTIFS($B$13:$B$32,O$39,$C$13:$C$32,"D",$E$13:$E$32,"*")</f>
        <v>0</v>
      </c>
      <c r="S42" s="272"/>
      <c r="T42" s="273"/>
      <c r="U42" s="271">
        <f>COUNTIFS($B$13:$B$32,U$39,$C$13:$C$32,"C",$E$13:$E$32,"*")</f>
        <v>0</v>
      </c>
      <c r="V42" s="272"/>
      <c r="W42" s="273"/>
      <c r="X42" s="271">
        <f>COUNTIFS($B$13:$B$32,U$39,$C$13:$C$32,"D",$E$13:$E$32,"*")</f>
        <v>0</v>
      </c>
      <c r="Y42" s="272"/>
      <c r="Z42" s="273"/>
      <c r="AA42" s="271">
        <f>COUNTIFS($B$13:$B$32,AA$39,$C$13:$C$32,"C",$E$13:$E$32,"*")</f>
        <v>0</v>
      </c>
      <c r="AB42" s="272"/>
      <c r="AC42" s="273"/>
      <c r="AD42" s="271">
        <f>COUNTIFS($B$13:$B$32,AA$39,$C$13:$C$32,"D",$E$13:$E$32,"*")</f>
        <v>0</v>
      </c>
      <c r="AE42" s="272"/>
      <c r="AF42" s="273"/>
      <c r="AG42" s="271">
        <f>COUNTIFS($B$13:$B$32,AG$39,$C$13:$C$32,"C",$E$13:$E$32,"*")</f>
        <v>0</v>
      </c>
      <c r="AH42" s="272"/>
      <c r="AI42" s="273"/>
      <c r="AJ42" s="271">
        <f>COUNTIFS($B$13:$B$32,AG$39,$C$13:$C$32,"D",$E$13:$E$32,"*")</f>
        <v>0</v>
      </c>
      <c r="AK42" s="273"/>
      <c r="AL42" s="104">
        <f>COUNTIFS($B$13:$B$32,AL$39,$C$13:$C$32,"C",$E$13:$E$32,"*")</f>
        <v>0</v>
      </c>
      <c r="AM42" s="104">
        <f>COUNTIFS($B$13:$B$32,AL$39,$C$13:$C$32,"D",$E$13:$E$32,"*")</f>
        <v>0</v>
      </c>
      <c r="AN42" s="62"/>
    </row>
    <row r="43" spans="1:40" ht="24.9" customHeight="1">
      <c r="A43" s="62"/>
      <c r="B43" s="86" t="s">
        <v>200</v>
      </c>
      <c r="C43" s="275" t="str">
        <f>IF($AK$4="４週",SUMIFS($AK$13:$AK$32,$B$13:$B$32,C39)/4/$AH$7,IF($AK$4="歴月",SUMIFS($AK$13:$AK$32,$B$13:$B$32,C39)/$AL$7,"記載する期間を選択してください"))</f>
        <v>記載する期間を選択してください</v>
      </c>
      <c r="D43" s="277"/>
      <c r="E43" s="275" t="str">
        <f>IF($AK$4="４週",SUMIFS($AK$13:$AK$32,$B$13:$B$32,E39)/4/$AH$7,IF($AK$4="歴月",SUMIFS($AK$13:$AK$32,$B$13:$B$32,E39)/$AL$7,"記載する期間を選択してください"))</f>
        <v>記載する期間を選択してください</v>
      </c>
      <c r="F43" s="276"/>
      <c r="G43" s="276"/>
      <c r="H43" s="277"/>
      <c r="I43" s="275" t="str">
        <f>IF($AK$4="４週",SUMIFS($AK$13:$AK$32,$B$13:$B$32,I39)/4/$AH$7,IF($AK$4="歴月",SUMIFS($AK$13:$AK$32,$B$13:$B$32,I39)/$AL$7,"記載する期間を選択してください"))</f>
        <v>記載する期間を選択してください</v>
      </c>
      <c r="J43" s="276"/>
      <c r="K43" s="276"/>
      <c r="L43" s="276"/>
      <c r="M43" s="276"/>
      <c r="N43" s="277"/>
      <c r="O43" s="275" t="str">
        <f>IF($AK$4="４週",SUMIFS($AK$13:$AK$32,$B$13:$B$32,O39)/4/$AH$7,IF($AK$4="歴月",SUMIFS($AK$13:$AK$32,$B$13:$B$32,O39)/$AL$7,"記載する期間を選択してください"))</f>
        <v>記載する期間を選択してください</v>
      </c>
      <c r="P43" s="276"/>
      <c r="Q43" s="276"/>
      <c r="R43" s="276"/>
      <c r="S43" s="276"/>
      <c r="T43" s="277"/>
      <c r="U43" s="275" t="str">
        <f>IF($AK$4="４週",SUMIFS($AK$13:$AK$32,$B$13:$B$32,U39)/4/$AH$7,IF($AK$4="歴月",SUMIFS($AK$13:$AK$32,$B$13:$B$32,U39)/$AL$7,"記載する期間を選択してください"))</f>
        <v>記載する期間を選択してください</v>
      </c>
      <c r="V43" s="276"/>
      <c r="W43" s="276"/>
      <c r="X43" s="276"/>
      <c r="Y43" s="276"/>
      <c r="Z43" s="277"/>
      <c r="AA43" s="275" t="str">
        <f>IF($AK$4="４週",SUMIFS($AK$13:$AK$32,$B$13:$B$32,AA39)/4/$AH$7,IF($AK$4="歴月",SUMIFS($AK$13:$AK$32,$B$13:$B$32,AA39)/$AL$7,"記載する期間を選択してください"))</f>
        <v>記載する期間を選択してください</v>
      </c>
      <c r="AB43" s="276"/>
      <c r="AC43" s="276"/>
      <c r="AD43" s="276"/>
      <c r="AE43" s="276"/>
      <c r="AF43" s="277"/>
      <c r="AG43" s="275" t="str">
        <f>IF($AK$4="４週",SUMIFS($AK$13:$AK$32,$B$13:$B$32,AG39)/4/$AH$7,IF($AK$4="歴月",SUMIFS($AK$13:$AK$32,$B$13:$B$32,AG39)/$AL$7,"記載する期間を選択してください"))</f>
        <v>記載する期間を選択してください</v>
      </c>
      <c r="AH43" s="276"/>
      <c r="AI43" s="276"/>
      <c r="AJ43" s="276"/>
      <c r="AK43" s="277"/>
      <c r="AL43" s="275" t="str">
        <f>IF($AK$4="４週",SUMIFS($AK$13:$AK$32,$B$13:$B$32,AL39)/4/$AH$7,IF($AK$4="歴月",SUMIFS($AK$13:$AK$32,$B$13:$B$32,AL39)/$AL$7,"記載する期間を選択してください"))</f>
        <v>記載する期間を選択してください</v>
      </c>
      <c r="AM43" s="277"/>
      <c r="AN43" s="62"/>
    </row>
    <row r="44" spans="1:40" ht="5.0999999999999996" customHeight="1">
      <c r="A44" s="62"/>
      <c r="B44" s="59"/>
      <c r="C44" s="82">
        <v>2</v>
      </c>
      <c r="D44" s="82"/>
      <c r="E44" s="82">
        <v>3</v>
      </c>
      <c r="F44" s="82"/>
      <c r="G44" s="82"/>
      <c r="H44" s="82"/>
      <c r="I44" s="82">
        <v>4</v>
      </c>
      <c r="J44" s="82"/>
      <c r="K44" s="82"/>
      <c r="L44" s="82"/>
      <c r="M44" s="82"/>
      <c r="N44" s="82"/>
      <c r="O44" s="82">
        <v>5</v>
      </c>
      <c r="P44" s="82"/>
      <c r="Q44" s="82"/>
      <c r="R44" s="82"/>
      <c r="S44" s="82"/>
      <c r="T44" s="82"/>
      <c r="U44" s="82">
        <v>6</v>
      </c>
      <c r="V44" s="82"/>
      <c r="W44" s="82"/>
      <c r="X44" s="82"/>
      <c r="Y44" s="82"/>
      <c r="Z44" s="82"/>
      <c r="AA44" s="82">
        <v>7</v>
      </c>
      <c r="AB44" s="82"/>
      <c r="AC44" s="82"/>
      <c r="AD44" s="82"/>
      <c r="AE44" s="82"/>
      <c r="AF44" s="82"/>
      <c r="AG44" s="82">
        <v>8</v>
      </c>
      <c r="AH44" s="82"/>
      <c r="AI44" s="82"/>
      <c r="AJ44" s="82"/>
      <c r="AK44" s="82"/>
      <c r="AL44" s="82">
        <v>9</v>
      </c>
      <c r="AM44" s="103"/>
      <c r="AN44" s="62"/>
    </row>
    <row r="45" spans="1:40" ht="15" customHeight="1">
      <c r="A45" s="90" t="s">
        <v>165</v>
      </c>
      <c r="B45" s="95"/>
      <c r="C45" s="96"/>
      <c r="D45" s="96"/>
      <c r="E45" s="96"/>
      <c r="F45" s="97"/>
      <c r="G45" s="96"/>
      <c r="H45" s="82"/>
      <c r="I45" s="82"/>
      <c r="J45" s="82"/>
      <c r="K45" s="82"/>
      <c r="L45" s="82"/>
      <c r="M45" s="82"/>
      <c r="N45" s="82"/>
      <c r="O45" s="82"/>
      <c r="P45" s="82"/>
      <c r="Q45" s="82"/>
      <c r="R45" s="82">
        <v>6</v>
      </c>
      <c r="S45" s="82"/>
      <c r="T45" s="82"/>
      <c r="U45" s="82"/>
      <c r="V45" s="82"/>
      <c r="W45" s="82"/>
      <c r="X45" s="82">
        <v>7</v>
      </c>
      <c r="Y45" s="82"/>
      <c r="Z45" s="82"/>
      <c r="AA45" s="82"/>
      <c r="AB45" s="82"/>
      <c r="AC45" s="82"/>
      <c r="AD45" s="82">
        <v>8</v>
      </c>
      <c r="AE45" s="82"/>
      <c r="AF45" s="82"/>
      <c r="AG45" s="83"/>
      <c r="AH45" s="83"/>
      <c r="AI45" s="83"/>
      <c r="AJ45" s="83">
        <v>9</v>
      </c>
      <c r="AK45" s="81"/>
      <c r="AL45" s="81"/>
      <c r="AM45" s="62"/>
    </row>
    <row r="46" spans="1:40" s="60" customFormat="1" ht="15" customHeight="1">
      <c r="A46" s="90" t="s">
        <v>166</v>
      </c>
      <c r="B46" s="89"/>
      <c r="C46" s="89"/>
      <c r="D46" s="89"/>
      <c r="E46" s="89"/>
      <c r="F46" s="89"/>
      <c r="G46" s="89"/>
      <c r="H46" s="78"/>
      <c r="I46" s="78"/>
      <c r="J46" s="78"/>
      <c r="K46" s="78"/>
      <c r="L46" s="78"/>
      <c r="M46" s="78"/>
      <c r="N46" s="78"/>
      <c r="O46" s="78"/>
      <c r="P46" s="78"/>
      <c r="Q46" s="78"/>
      <c r="R46" s="78"/>
      <c r="S46" s="78"/>
      <c r="T46" s="78"/>
      <c r="U46" s="78"/>
      <c r="V46" s="78"/>
      <c r="W46" s="78"/>
      <c r="X46" s="78"/>
      <c r="Y46" s="78"/>
      <c r="Z46" s="78"/>
      <c r="AA46" s="78"/>
      <c r="AB46" s="78"/>
      <c r="AC46" s="78"/>
      <c r="AD46" s="78"/>
      <c r="AE46" s="78"/>
      <c r="AF46" s="78"/>
      <c r="AG46" s="78"/>
      <c r="AH46" s="78"/>
      <c r="AI46" s="78"/>
      <c r="AJ46" s="78"/>
      <c r="AK46" s="78"/>
      <c r="AL46" s="78"/>
      <c r="AM46" s="78"/>
    </row>
    <row r="47" spans="1:40" s="60" customFormat="1" ht="15" customHeight="1">
      <c r="A47" s="90" t="s">
        <v>205</v>
      </c>
      <c r="B47" s="89"/>
      <c r="C47" s="89"/>
      <c r="D47" s="89"/>
      <c r="E47" s="89"/>
      <c r="F47" s="89"/>
      <c r="G47" s="89"/>
      <c r="H47" s="78"/>
      <c r="I47" s="78"/>
      <c r="J47" s="78"/>
      <c r="K47" s="78"/>
      <c r="L47" s="78"/>
      <c r="M47" s="78"/>
      <c r="N47" s="78"/>
      <c r="O47" s="78"/>
      <c r="P47" s="78"/>
      <c r="Q47" s="78"/>
      <c r="R47" s="78"/>
      <c r="S47" s="78"/>
      <c r="T47" s="78"/>
      <c r="U47" s="78"/>
      <c r="V47" s="78"/>
      <c r="W47" s="78"/>
      <c r="X47" s="78"/>
      <c r="Y47" s="78"/>
      <c r="Z47" s="78"/>
      <c r="AA47" s="78"/>
      <c r="AB47" s="78"/>
      <c r="AC47" s="78"/>
      <c r="AD47" s="78"/>
      <c r="AE47" s="78"/>
      <c r="AF47" s="78"/>
      <c r="AG47" s="78"/>
      <c r="AH47" s="78"/>
      <c r="AI47" s="78"/>
      <c r="AJ47" s="78"/>
      <c r="AK47" s="78"/>
      <c r="AL47" s="78"/>
      <c r="AM47" s="78"/>
    </row>
    <row r="48" spans="1:40" s="60" customFormat="1" ht="15" customHeight="1">
      <c r="A48" s="114" t="s">
        <v>232</v>
      </c>
      <c r="C48" s="89"/>
      <c r="D48" s="89"/>
      <c r="E48" s="89"/>
      <c r="F48" s="89"/>
      <c r="G48" s="89"/>
      <c r="H48" s="78"/>
      <c r="I48" s="78"/>
      <c r="J48" s="78"/>
      <c r="K48" s="78"/>
      <c r="L48" s="78"/>
      <c r="M48" s="78"/>
      <c r="N48" s="78"/>
      <c r="O48" s="78"/>
      <c r="P48" s="78"/>
      <c r="Q48" s="78"/>
      <c r="R48" s="78"/>
      <c r="S48" s="78"/>
      <c r="T48" s="78"/>
      <c r="U48" s="78"/>
      <c r="V48" s="78"/>
      <c r="W48" s="78"/>
      <c r="X48" s="78"/>
      <c r="Y48" s="78"/>
      <c r="Z48" s="78"/>
      <c r="AA48" s="78"/>
      <c r="AB48" s="78"/>
      <c r="AC48" s="78"/>
      <c r="AD48" s="78"/>
      <c r="AE48" s="78"/>
      <c r="AF48" s="78"/>
      <c r="AG48" s="78"/>
      <c r="AH48" s="78"/>
      <c r="AI48" s="78"/>
      <c r="AJ48" s="78"/>
      <c r="AK48" s="78"/>
      <c r="AL48" s="78"/>
      <c r="AM48" s="78"/>
    </row>
    <row r="49" spans="1:39" s="60" customFormat="1" ht="15" customHeight="1">
      <c r="A49" s="90" t="s">
        <v>167</v>
      </c>
      <c r="B49" s="89"/>
      <c r="C49" s="89"/>
      <c r="D49" s="89"/>
      <c r="E49" s="89"/>
      <c r="F49" s="89"/>
      <c r="G49" s="89"/>
      <c r="H49" s="78"/>
      <c r="I49" s="78"/>
      <c r="J49" s="78"/>
      <c r="K49" s="78"/>
      <c r="L49" s="78"/>
      <c r="M49" s="78"/>
      <c r="N49" s="78"/>
      <c r="O49" s="78"/>
      <c r="P49" s="78"/>
      <c r="Q49" s="78"/>
      <c r="R49" s="78"/>
      <c r="S49" s="78"/>
      <c r="T49" s="78"/>
      <c r="U49" s="78"/>
      <c r="V49" s="78"/>
      <c r="W49" s="78"/>
      <c r="X49" s="78"/>
      <c r="Y49" s="78"/>
      <c r="Z49" s="78"/>
      <c r="AA49" s="78"/>
      <c r="AB49" s="78"/>
      <c r="AC49" s="78"/>
      <c r="AD49" s="78"/>
      <c r="AE49" s="78"/>
      <c r="AF49" s="78"/>
      <c r="AG49" s="78"/>
      <c r="AH49" s="78"/>
      <c r="AI49" s="78"/>
      <c r="AJ49" s="78"/>
      <c r="AK49" s="78"/>
      <c r="AL49" s="78"/>
      <c r="AM49" s="78"/>
    </row>
    <row r="50" spans="1:39" s="60" customFormat="1" ht="15" customHeight="1">
      <c r="A50" s="90" t="s">
        <v>168</v>
      </c>
      <c r="B50" s="89"/>
      <c r="C50" s="89"/>
      <c r="D50" s="89"/>
      <c r="E50" s="89"/>
      <c r="F50" s="89"/>
      <c r="G50" s="89"/>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row>
    <row r="51" spans="1:39" ht="15" customHeight="1">
      <c r="A51" s="60" t="s">
        <v>169</v>
      </c>
      <c r="B51" s="98"/>
      <c r="C51" s="60"/>
      <c r="D51" s="60"/>
      <c r="E51" s="60"/>
      <c r="F51" s="60"/>
      <c r="G51" s="60"/>
    </row>
    <row r="52" spans="1:39" ht="15" customHeight="1">
      <c r="A52" s="60" t="s">
        <v>170</v>
      </c>
      <c r="B52" s="98"/>
      <c r="C52" s="60"/>
      <c r="D52" s="60"/>
      <c r="E52" s="60"/>
      <c r="F52" s="60"/>
      <c r="G52" s="60"/>
    </row>
    <row r="53" spans="1:39" ht="15" customHeight="1">
      <c r="A53" s="60"/>
      <c r="B53" s="79" t="s">
        <v>171</v>
      </c>
      <c r="C53" s="260" t="s">
        <v>172</v>
      </c>
      <c r="D53" s="260"/>
      <c r="E53" s="260"/>
      <c r="F53" s="60"/>
      <c r="G53" s="60"/>
    </row>
    <row r="54" spans="1:39" ht="15" customHeight="1">
      <c r="A54" s="60"/>
      <c r="B54" s="102" t="s">
        <v>189</v>
      </c>
      <c r="C54" s="279" t="s">
        <v>173</v>
      </c>
      <c r="D54" s="279"/>
      <c r="E54" s="279"/>
      <c r="F54" s="60"/>
      <c r="G54" s="60"/>
    </row>
    <row r="55" spans="1:39" ht="15" customHeight="1">
      <c r="A55" s="60"/>
      <c r="B55" s="102" t="s">
        <v>190</v>
      </c>
      <c r="C55" s="279" t="s">
        <v>174</v>
      </c>
      <c r="D55" s="279"/>
      <c r="E55" s="279"/>
      <c r="F55" s="60"/>
      <c r="G55" s="60"/>
    </row>
    <row r="56" spans="1:39" ht="15" customHeight="1">
      <c r="A56" s="60"/>
      <c r="B56" s="102" t="s">
        <v>191</v>
      </c>
      <c r="C56" s="279" t="s">
        <v>175</v>
      </c>
      <c r="D56" s="279"/>
      <c r="E56" s="279"/>
      <c r="F56" s="60"/>
      <c r="G56" s="60"/>
    </row>
    <row r="57" spans="1:39" ht="15" customHeight="1">
      <c r="A57" s="60"/>
      <c r="B57" s="102" t="s">
        <v>192</v>
      </c>
      <c r="C57" s="279" t="s">
        <v>176</v>
      </c>
      <c r="D57" s="279"/>
      <c r="E57" s="279"/>
      <c r="F57" s="60"/>
      <c r="G57" s="60"/>
    </row>
    <row r="58" spans="1:39" ht="15" customHeight="1">
      <c r="A58" s="60"/>
      <c r="B58" s="90" t="s">
        <v>177</v>
      </c>
      <c r="C58" s="60"/>
      <c r="D58" s="60"/>
      <c r="E58" s="60"/>
      <c r="F58" s="60"/>
      <c r="G58" s="60"/>
    </row>
    <row r="59" spans="1:39" ht="15" customHeight="1">
      <c r="A59" s="60"/>
      <c r="B59" s="90" t="s">
        <v>194</v>
      </c>
      <c r="C59" s="60"/>
      <c r="D59" s="60"/>
      <c r="E59" s="60"/>
      <c r="F59" s="60"/>
      <c r="G59" s="60"/>
    </row>
    <row r="60" spans="1:39" ht="15" customHeight="1">
      <c r="A60" s="60"/>
      <c r="B60" s="90" t="s">
        <v>178</v>
      </c>
      <c r="C60" s="60"/>
      <c r="D60" s="60"/>
      <c r="E60" s="60"/>
      <c r="F60" s="60"/>
      <c r="G60" s="60"/>
    </row>
    <row r="61" spans="1:39" ht="15" customHeight="1">
      <c r="A61" s="60" t="s">
        <v>179</v>
      </c>
      <c r="B61" s="98"/>
      <c r="C61" s="60"/>
      <c r="D61" s="60"/>
      <c r="E61" s="60"/>
      <c r="F61" s="60"/>
      <c r="G61" s="60"/>
    </row>
    <row r="62" spans="1:39" ht="15" customHeight="1">
      <c r="A62" s="60" t="s">
        <v>234</v>
      </c>
      <c r="B62" s="98"/>
      <c r="C62" s="60"/>
      <c r="D62" s="60"/>
      <c r="E62" s="60"/>
      <c r="F62" s="60"/>
      <c r="G62" s="60"/>
    </row>
    <row r="63" spans="1:39" ht="15" customHeight="1">
      <c r="A63" s="60" t="s">
        <v>195</v>
      </c>
      <c r="B63" s="98"/>
      <c r="C63" s="60"/>
      <c r="D63" s="60"/>
      <c r="E63" s="60"/>
      <c r="F63" s="60"/>
      <c r="G63" s="60"/>
    </row>
    <row r="64" spans="1:39" ht="15" customHeight="1">
      <c r="A64" s="60" t="s">
        <v>181</v>
      </c>
      <c r="B64" s="98"/>
      <c r="C64" s="60"/>
      <c r="D64" s="60"/>
      <c r="E64" s="60"/>
      <c r="F64" s="60"/>
      <c r="G64" s="60"/>
    </row>
    <row r="65" spans="1:7" ht="15" customHeight="1">
      <c r="A65" s="60" t="s">
        <v>230</v>
      </c>
      <c r="B65" s="98"/>
      <c r="C65" s="60"/>
      <c r="D65" s="60"/>
      <c r="E65" s="60"/>
      <c r="F65" s="60"/>
      <c r="G65" s="60"/>
    </row>
    <row r="66" spans="1:7" ht="15" customHeight="1">
      <c r="A66" s="60" t="s">
        <v>182</v>
      </c>
      <c r="B66" s="98"/>
      <c r="C66" s="60"/>
      <c r="D66" s="60"/>
      <c r="E66" s="60"/>
      <c r="F66" s="60"/>
      <c r="G66" s="60"/>
    </row>
    <row r="67" spans="1:7" ht="15" customHeight="1">
      <c r="A67" s="60" t="s">
        <v>183</v>
      </c>
      <c r="B67" s="98"/>
      <c r="C67" s="60"/>
      <c r="D67" s="60"/>
      <c r="E67" s="60"/>
      <c r="F67" s="60"/>
      <c r="G67" s="60"/>
    </row>
    <row r="68" spans="1:7" ht="15" customHeight="1">
      <c r="A68" s="60" t="s">
        <v>184</v>
      </c>
      <c r="B68" s="98"/>
      <c r="C68" s="60"/>
      <c r="D68" s="60"/>
      <c r="E68" s="60"/>
      <c r="F68" s="60"/>
      <c r="G68" s="60"/>
    </row>
    <row r="69" spans="1:7" ht="15" customHeight="1">
      <c r="A69" s="60" t="s">
        <v>185</v>
      </c>
      <c r="B69" s="98"/>
      <c r="C69" s="60"/>
      <c r="D69" s="60"/>
      <c r="E69" s="60"/>
      <c r="F69" s="60"/>
      <c r="G69" s="60"/>
    </row>
    <row r="70" spans="1:7" ht="15" customHeight="1">
      <c r="A70" s="60" t="s">
        <v>186</v>
      </c>
      <c r="B70" s="98"/>
      <c r="C70" s="60"/>
      <c r="D70" s="60"/>
      <c r="E70" s="60"/>
      <c r="F70" s="60"/>
      <c r="G70" s="60"/>
    </row>
    <row r="71" spans="1:7" ht="15" customHeight="1">
      <c r="A71" s="60" t="s">
        <v>187</v>
      </c>
      <c r="B71" s="98"/>
      <c r="C71" s="60"/>
      <c r="D71" s="60"/>
      <c r="E71" s="60"/>
      <c r="F71" s="60"/>
      <c r="G71" s="60"/>
    </row>
    <row r="72" spans="1:7" ht="15" customHeight="1">
      <c r="A72" s="60" t="s">
        <v>188</v>
      </c>
      <c r="B72" s="98"/>
      <c r="C72" s="60"/>
      <c r="D72" s="60"/>
      <c r="E72" s="60"/>
      <c r="F72" s="60"/>
      <c r="G72" s="60"/>
    </row>
    <row r="73" spans="1:7" ht="15" customHeight="1">
      <c r="A73" s="60" t="s">
        <v>193</v>
      </c>
      <c r="B73" s="98"/>
      <c r="C73" s="60"/>
      <c r="D73" s="60"/>
      <c r="E73" s="60"/>
      <c r="F73" s="60"/>
      <c r="G73" s="60"/>
    </row>
  </sheetData>
  <mergeCells count="119">
    <mergeCell ref="C56:E56"/>
    <mergeCell ref="C57:E57"/>
    <mergeCell ref="AA43:AF43"/>
    <mergeCell ref="AG43:AK43"/>
    <mergeCell ref="AL43:AM43"/>
    <mergeCell ref="C53:E53"/>
    <mergeCell ref="C54:E54"/>
    <mergeCell ref="C55:E55"/>
    <mergeCell ref="C43:D43"/>
    <mergeCell ref="E43:H43"/>
    <mergeCell ref="I43:N43"/>
    <mergeCell ref="O43:T43"/>
    <mergeCell ref="U43:Z43"/>
    <mergeCell ref="AG40:AI40"/>
    <mergeCell ref="AJ40:AK40"/>
    <mergeCell ref="AJ42:AK42"/>
    <mergeCell ref="F41:H41"/>
    <mergeCell ref="I41:K41"/>
    <mergeCell ref="L41:N41"/>
    <mergeCell ref="O41:Q41"/>
    <mergeCell ref="R41:T41"/>
    <mergeCell ref="AJ41:AK41"/>
    <mergeCell ref="F42:H42"/>
    <mergeCell ref="I42:K42"/>
    <mergeCell ref="L42:N42"/>
    <mergeCell ref="O42:Q42"/>
    <mergeCell ref="R42:T42"/>
    <mergeCell ref="U42:W42"/>
    <mergeCell ref="U41:W41"/>
    <mergeCell ref="X41:Z41"/>
    <mergeCell ref="AA41:AC41"/>
    <mergeCell ref="AD41:AF41"/>
    <mergeCell ref="AG41:AI41"/>
    <mergeCell ref="X42:Z42"/>
    <mergeCell ref="AA42:AC42"/>
    <mergeCell ref="AD42:AF42"/>
    <mergeCell ref="AG42:AI42"/>
    <mergeCell ref="F40:H40"/>
    <mergeCell ref="I40:K40"/>
    <mergeCell ref="L40:N40"/>
    <mergeCell ref="O40:Q40"/>
    <mergeCell ref="R40:T40"/>
    <mergeCell ref="U40:W40"/>
    <mergeCell ref="X40:Z40"/>
    <mergeCell ref="AA40:AC40"/>
    <mergeCell ref="AA39:AF39"/>
    <mergeCell ref="AD40:AF40"/>
    <mergeCell ref="C39:D39"/>
    <mergeCell ref="E39:H39"/>
    <mergeCell ref="I39:N39"/>
    <mergeCell ref="O39:T39"/>
    <mergeCell ref="U39:Z39"/>
    <mergeCell ref="AM31:AN31"/>
    <mergeCell ref="AM32:AN32"/>
    <mergeCell ref="A33:E33"/>
    <mergeCell ref="AM33:AN34"/>
    <mergeCell ref="A34:E34"/>
    <mergeCell ref="AL39:AM39"/>
    <mergeCell ref="AG39:AK39"/>
    <mergeCell ref="A36:AN36"/>
    <mergeCell ref="AM13:AN13"/>
    <mergeCell ref="AM14:AN14"/>
    <mergeCell ref="AM15:AN15"/>
    <mergeCell ref="AM16:AN16"/>
    <mergeCell ref="AM17:AN17"/>
    <mergeCell ref="AK1:AN1"/>
    <mergeCell ref="AM30:AN30"/>
    <mergeCell ref="AM19:AN19"/>
    <mergeCell ref="AM20:AN20"/>
    <mergeCell ref="AM21:AN21"/>
    <mergeCell ref="AM22:AN22"/>
    <mergeCell ref="AM23:AN23"/>
    <mergeCell ref="AM24:AN24"/>
    <mergeCell ref="AM25:AN25"/>
    <mergeCell ref="AM26:AN26"/>
    <mergeCell ref="AM27:AN27"/>
    <mergeCell ref="AM28:AN28"/>
    <mergeCell ref="AM29:AN29"/>
    <mergeCell ref="AK4:AN4"/>
    <mergeCell ref="AK5:AN5"/>
    <mergeCell ref="AK9:AK12"/>
    <mergeCell ref="AK6:AN6"/>
    <mergeCell ref="AK2:AN3"/>
    <mergeCell ref="AM18:AN18"/>
    <mergeCell ref="M2:P2"/>
    <mergeCell ref="Q2:R2"/>
    <mergeCell ref="S2:T2"/>
    <mergeCell ref="U2:V2"/>
    <mergeCell ref="AH7:AJ7"/>
    <mergeCell ref="A9:A12"/>
    <mergeCell ref="B9:B12"/>
    <mergeCell ref="C9:C12"/>
    <mergeCell ref="D9:D12"/>
    <mergeCell ref="E9:E12"/>
    <mergeCell ref="F9:AJ9"/>
    <mergeCell ref="F10:L10"/>
    <mergeCell ref="M10:S10"/>
    <mergeCell ref="T10:Z10"/>
    <mergeCell ref="AA10:AG10"/>
    <mergeCell ref="AH10:AJ10"/>
    <mergeCell ref="A3:B3"/>
    <mergeCell ref="E3:L3"/>
    <mergeCell ref="M3:T3"/>
    <mergeCell ref="A4:B5"/>
    <mergeCell ref="C4:D4"/>
    <mergeCell ref="E4:L4"/>
    <mergeCell ref="M4:T4"/>
    <mergeCell ref="C5:D5"/>
    <mergeCell ref="AL9:AL12"/>
    <mergeCell ref="AM9:AN12"/>
    <mergeCell ref="E5:L5"/>
    <mergeCell ref="M5:T5"/>
    <mergeCell ref="A6:B7"/>
    <mergeCell ref="C6:D6"/>
    <mergeCell ref="E6:L6"/>
    <mergeCell ref="M6:T6"/>
    <mergeCell ref="C7:D7"/>
    <mergeCell ref="E7:L7"/>
    <mergeCell ref="M7:T7"/>
  </mergeCells>
  <phoneticPr fontId="3"/>
  <dataValidations count="4">
    <dataValidation type="list" allowBlank="1" showInputMessage="1" showErrorMessage="1" sqref="C13:C32">
      <formula1>"A,B,C,D"</formula1>
    </dataValidation>
    <dataValidation type="list" allowBlank="1" showInputMessage="1" showErrorMessage="1" sqref="AK5:AN5">
      <formula1>"予定,実績"</formula1>
    </dataValidation>
    <dataValidation type="list" allowBlank="1" showInputMessage="1" showErrorMessage="1" sqref="AK4:AN4">
      <formula1>"４週,歴月"</formula1>
    </dataValidation>
    <dataValidation type="list" allowBlank="1" showInputMessage="1" showErrorMessage="1" sqref="B13:B32">
      <formula1>INDIRECT($AK$1)</formula1>
    </dataValidation>
  </dataValidations>
  <printOptions horizontalCentered="1" verticalCentered="1"/>
  <pageMargins left="0.19685039370078741" right="0.19685039370078741" top="0.39370078740157483" bottom="0.19685039370078741" header="0.19685039370078741" footer="0.39370078740157483"/>
  <pageSetup paperSize="9" scale="69" fitToWidth="0" fitToHeight="0" orientation="landscape" r:id="rId1"/>
  <headerFooter alignWithMargins="0">
    <oddHeader>&amp;L&amp;"ＭＳ ゴシック,標準"&amp;10（参考様式）</oddHeader>
  </headerFooter>
  <rowBreaks count="1" manualBreakCount="1">
    <brk id="37" max="3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3"/>
  <sheetViews>
    <sheetView showGridLines="0" view="pageBreakPreview" zoomScaleNormal="100" zoomScaleSheetLayoutView="100" workbookViewId="0"/>
  </sheetViews>
  <sheetFormatPr defaultColWidth="8.19921875" defaultRowHeight="21" customHeight="1"/>
  <cols>
    <col min="1" max="1" width="2.59765625" style="59" customWidth="1"/>
    <col min="2" max="2" width="14.3984375" style="61" customWidth="1"/>
    <col min="3" max="3" width="6.59765625" style="59" customWidth="1"/>
    <col min="4" max="5" width="7.59765625" style="59" customWidth="1"/>
    <col min="6" max="36" width="3.69921875" style="59" customWidth="1"/>
    <col min="37" max="37" width="6.59765625" style="59" customWidth="1"/>
    <col min="38" max="39" width="7.59765625" style="59" customWidth="1"/>
    <col min="40" max="40" width="5.59765625" style="59" customWidth="1"/>
    <col min="41" max="16384" width="8.19921875" style="59"/>
  </cols>
  <sheetData>
    <row r="1" spans="1:40" ht="20.100000000000001" customHeight="1">
      <c r="A1" s="99" t="s">
        <v>97</v>
      </c>
      <c r="C1" s="84"/>
      <c r="D1" s="84"/>
      <c r="E1" s="84"/>
      <c r="F1" s="84"/>
      <c r="G1" s="84"/>
      <c r="H1" s="84"/>
      <c r="I1" s="84"/>
      <c r="J1" s="84"/>
      <c r="K1" s="84"/>
      <c r="L1" s="84"/>
      <c r="M1" s="84"/>
      <c r="N1" s="84"/>
      <c r="O1" s="84"/>
      <c r="P1" s="84"/>
      <c r="Q1" s="84"/>
      <c r="R1" s="84"/>
      <c r="S1" s="84"/>
      <c r="T1" s="84"/>
      <c r="U1" s="84"/>
      <c r="V1" s="84"/>
      <c r="W1" s="84"/>
      <c r="X1" s="78"/>
      <c r="Y1" s="78"/>
      <c r="Z1" s="91"/>
      <c r="AA1" s="91"/>
      <c r="AB1" s="91"/>
      <c r="AC1" s="91"/>
      <c r="AD1" s="92"/>
      <c r="AE1" s="92"/>
      <c r="AF1" s="92"/>
      <c r="AG1" s="92"/>
      <c r="AH1" s="92"/>
      <c r="AI1" s="85" t="s">
        <v>154</v>
      </c>
      <c r="AJ1" s="85"/>
      <c r="AK1" s="299" t="s">
        <v>215</v>
      </c>
      <c r="AL1" s="299"/>
      <c r="AM1" s="299"/>
      <c r="AN1" s="299"/>
    </row>
    <row r="2" spans="1:40" ht="18" customHeight="1">
      <c r="A2" s="62"/>
      <c r="B2" s="65"/>
      <c r="C2" s="65"/>
      <c r="D2" s="65"/>
      <c r="E2" s="65"/>
      <c r="F2" s="65"/>
      <c r="G2" s="65"/>
      <c r="H2" s="65"/>
      <c r="I2" s="65"/>
      <c r="J2" s="65"/>
      <c r="K2" s="100"/>
      <c r="L2" s="100"/>
      <c r="M2" s="258">
        <v>2025</v>
      </c>
      <c r="N2" s="258"/>
      <c r="O2" s="258"/>
      <c r="P2" s="258"/>
      <c r="Q2" s="259" t="s">
        <v>150</v>
      </c>
      <c r="R2" s="259"/>
      <c r="S2" s="258">
        <v>4</v>
      </c>
      <c r="T2" s="258"/>
      <c r="U2" s="259" t="s">
        <v>151</v>
      </c>
      <c r="V2" s="259"/>
      <c r="W2" s="65"/>
      <c r="X2" s="65"/>
      <c r="Y2" s="65"/>
      <c r="Z2" s="91"/>
      <c r="AA2" s="91"/>
      <c r="AC2" s="85"/>
      <c r="AD2" s="65"/>
      <c r="AE2" s="65"/>
      <c r="AF2" s="65"/>
      <c r="AG2" s="65"/>
      <c r="AH2" s="65"/>
      <c r="AI2" s="85" t="s">
        <v>155</v>
      </c>
      <c r="AJ2" s="85"/>
      <c r="AK2" s="300"/>
      <c r="AL2" s="301"/>
      <c r="AM2" s="301"/>
      <c r="AN2" s="302"/>
    </row>
    <row r="3" spans="1:40" ht="18" customHeight="1">
      <c r="A3" s="280" t="s">
        <v>250</v>
      </c>
      <c r="B3" s="281"/>
      <c r="C3" s="119" t="s">
        <v>243</v>
      </c>
      <c r="D3" s="126" t="s">
        <v>249</v>
      </c>
      <c r="E3" s="308"/>
      <c r="F3" s="259"/>
      <c r="G3" s="259"/>
      <c r="H3" s="259"/>
      <c r="I3" s="259"/>
      <c r="J3" s="259"/>
      <c r="K3" s="259"/>
      <c r="L3" s="259"/>
      <c r="M3" s="309"/>
      <c r="N3" s="309"/>
      <c r="O3" s="309"/>
      <c r="P3" s="309"/>
      <c r="Q3" s="309"/>
      <c r="R3" s="309"/>
      <c r="S3" s="309"/>
      <c r="T3" s="309"/>
      <c r="U3" s="100"/>
      <c r="V3" s="123"/>
      <c r="W3" s="65"/>
      <c r="X3" s="65"/>
      <c r="Y3" s="65"/>
      <c r="Z3" s="91"/>
      <c r="AA3" s="91"/>
      <c r="AC3" s="85"/>
      <c r="AD3" s="65"/>
      <c r="AE3" s="65"/>
      <c r="AF3" s="65"/>
      <c r="AG3" s="65"/>
      <c r="AH3" s="65"/>
      <c r="AI3" s="85"/>
      <c r="AJ3" s="85"/>
      <c r="AK3" s="303"/>
      <c r="AL3" s="304"/>
      <c r="AM3" s="304"/>
      <c r="AN3" s="305"/>
    </row>
    <row r="4" spans="1:40" ht="18" customHeight="1">
      <c r="A4" s="282" t="s">
        <v>236</v>
      </c>
      <c r="B4" s="282"/>
      <c r="C4" s="248" t="s">
        <v>238</v>
      </c>
      <c r="D4" s="249"/>
      <c r="E4" s="248"/>
      <c r="F4" s="283"/>
      <c r="G4" s="283"/>
      <c r="H4" s="283"/>
      <c r="I4" s="283"/>
      <c r="J4" s="283"/>
      <c r="K4" s="283"/>
      <c r="L4" s="283"/>
      <c r="M4" s="306"/>
      <c r="N4" s="307"/>
      <c r="O4" s="307"/>
      <c r="P4" s="307"/>
      <c r="Q4" s="307"/>
      <c r="R4" s="307"/>
      <c r="S4" s="307"/>
      <c r="T4" s="307"/>
      <c r="U4" s="88"/>
      <c r="V4" s="88"/>
      <c r="W4" s="88"/>
      <c r="Y4" s="93"/>
      <c r="Z4" s="93"/>
      <c r="AA4" s="93"/>
      <c r="AB4" s="91"/>
      <c r="AC4" s="93"/>
      <c r="AD4" s="93"/>
      <c r="AE4" s="93"/>
      <c r="AF4" s="93"/>
      <c r="AG4" s="93"/>
      <c r="AH4" s="93"/>
      <c r="AI4" s="94" t="s">
        <v>158</v>
      </c>
      <c r="AJ4" s="85"/>
      <c r="AK4" s="251"/>
      <c r="AL4" s="251"/>
      <c r="AM4" s="251"/>
      <c r="AN4" s="251"/>
    </row>
    <row r="5" spans="1:40" ht="18" customHeight="1">
      <c r="A5" s="282"/>
      <c r="B5" s="282"/>
      <c r="C5" s="248" t="s">
        <v>239</v>
      </c>
      <c r="D5" s="249"/>
      <c r="E5" s="248"/>
      <c r="F5" s="283"/>
      <c r="G5" s="283"/>
      <c r="H5" s="283"/>
      <c r="I5" s="283"/>
      <c r="J5" s="283"/>
      <c r="K5" s="283"/>
      <c r="L5" s="283"/>
      <c r="M5" s="306"/>
      <c r="N5" s="307"/>
      <c r="O5" s="307"/>
      <c r="P5" s="307"/>
      <c r="Q5" s="307"/>
      <c r="R5" s="307"/>
      <c r="S5" s="307"/>
      <c r="T5" s="307"/>
      <c r="U5" s="88"/>
      <c r="V5" s="88"/>
      <c r="W5" s="88"/>
      <c r="Y5" s="93"/>
      <c r="Z5" s="93"/>
      <c r="AA5" s="93"/>
      <c r="AB5" s="91"/>
      <c r="AC5" s="93"/>
      <c r="AD5" s="93"/>
      <c r="AE5" s="93"/>
      <c r="AF5" s="93"/>
      <c r="AG5" s="93"/>
      <c r="AH5" s="93"/>
      <c r="AI5" s="94" t="s">
        <v>159</v>
      </c>
      <c r="AJ5" s="85"/>
      <c r="AK5" s="251"/>
      <c r="AL5" s="251"/>
      <c r="AM5" s="251"/>
      <c r="AN5" s="251"/>
    </row>
    <row r="6" spans="1:40" ht="18" customHeight="1">
      <c r="A6" s="282" t="s">
        <v>237</v>
      </c>
      <c r="B6" s="282"/>
      <c r="C6" s="248" t="s">
        <v>238</v>
      </c>
      <c r="D6" s="249"/>
      <c r="E6" s="248"/>
      <c r="F6" s="283"/>
      <c r="G6" s="283"/>
      <c r="H6" s="283"/>
      <c r="I6" s="283"/>
      <c r="J6" s="283"/>
      <c r="K6" s="283"/>
      <c r="L6" s="283"/>
      <c r="M6" s="306"/>
      <c r="N6" s="307"/>
      <c r="O6" s="307"/>
      <c r="P6" s="307"/>
      <c r="Q6" s="307"/>
      <c r="R6" s="307"/>
      <c r="S6" s="307"/>
      <c r="T6" s="307"/>
      <c r="U6" s="88"/>
      <c r="V6" s="88"/>
      <c r="W6" s="88"/>
      <c r="Y6" s="93"/>
      <c r="Z6" s="93"/>
      <c r="AA6" s="93"/>
      <c r="AB6" s="91"/>
      <c r="AC6" s="93"/>
      <c r="AD6" s="93"/>
      <c r="AE6" s="93"/>
      <c r="AF6" s="117"/>
      <c r="AG6" s="117"/>
      <c r="AH6" s="117"/>
      <c r="AI6" s="116" t="s">
        <v>231</v>
      </c>
      <c r="AJ6" s="118"/>
      <c r="AK6" s="251"/>
      <c r="AL6" s="251"/>
      <c r="AM6" s="251"/>
      <c r="AN6" s="251"/>
    </row>
    <row r="7" spans="1:40" ht="18" customHeight="1">
      <c r="A7" s="282"/>
      <c r="B7" s="282"/>
      <c r="C7" s="248" t="s">
        <v>240</v>
      </c>
      <c r="D7" s="249"/>
      <c r="E7" s="248"/>
      <c r="F7" s="283"/>
      <c r="G7" s="283"/>
      <c r="H7" s="283"/>
      <c r="I7" s="283"/>
      <c r="J7" s="283"/>
      <c r="K7" s="283"/>
      <c r="L7" s="283"/>
      <c r="M7" s="306"/>
      <c r="N7" s="307"/>
      <c r="O7" s="307"/>
      <c r="P7" s="307"/>
      <c r="Q7" s="307"/>
      <c r="R7" s="307"/>
      <c r="S7" s="307"/>
      <c r="T7" s="307"/>
      <c r="U7" s="88"/>
      <c r="V7" s="88"/>
      <c r="W7" s="88"/>
      <c r="Y7" s="93"/>
      <c r="Z7" s="93"/>
      <c r="AA7" s="93"/>
      <c r="AB7" s="91"/>
      <c r="AC7" s="93"/>
      <c r="AD7" s="93"/>
      <c r="AE7" s="93"/>
      <c r="AF7" s="93"/>
      <c r="AG7" s="94" t="s">
        <v>160</v>
      </c>
      <c r="AH7" s="252"/>
      <c r="AI7" s="252"/>
      <c r="AJ7" s="252"/>
      <c r="AK7" s="93" t="s">
        <v>156</v>
      </c>
      <c r="AL7" s="110"/>
      <c r="AM7" s="93" t="s">
        <v>157</v>
      </c>
      <c r="AN7" s="91"/>
    </row>
    <row r="8" spans="1:40" ht="9.9" customHeight="1">
      <c r="A8" s="62"/>
      <c r="B8" s="80"/>
      <c r="C8" s="80"/>
      <c r="D8" s="80"/>
      <c r="E8" s="80"/>
      <c r="F8" s="80"/>
      <c r="G8" s="80"/>
      <c r="H8" s="80"/>
      <c r="I8" s="80"/>
      <c r="J8" s="80"/>
      <c r="K8" s="80"/>
      <c r="L8" s="80"/>
      <c r="M8" s="80"/>
      <c r="N8" s="80"/>
      <c r="O8" s="80"/>
      <c r="P8" s="80"/>
      <c r="Q8" s="80"/>
      <c r="R8" s="80"/>
      <c r="S8" s="80"/>
      <c r="T8" s="80"/>
      <c r="U8" s="80"/>
      <c r="V8" s="80"/>
      <c r="W8" s="80"/>
      <c r="X8" s="63"/>
      <c r="Y8" s="63"/>
      <c r="Z8" s="63"/>
      <c r="AA8" s="63"/>
      <c r="AB8" s="63"/>
      <c r="AC8" s="63"/>
      <c r="AD8" s="63"/>
      <c r="AE8" s="63"/>
      <c r="AF8" s="63"/>
      <c r="AG8" s="63"/>
      <c r="AH8" s="63"/>
      <c r="AI8" s="63"/>
      <c r="AJ8" s="63"/>
      <c r="AK8" s="63"/>
      <c r="AL8" s="63"/>
      <c r="AM8" s="62"/>
      <c r="AN8" s="91"/>
    </row>
    <row r="9" spans="1:40" ht="15" customHeight="1">
      <c r="A9" s="264" t="s">
        <v>153</v>
      </c>
      <c r="B9" s="260" t="s">
        <v>161</v>
      </c>
      <c r="C9" s="265" t="s">
        <v>162</v>
      </c>
      <c r="D9" s="260" t="s">
        <v>163</v>
      </c>
      <c r="E9" s="268" t="s">
        <v>164</v>
      </c>
      <c r="F9" s="253" t="s">
        <v>196</v>
      </c>
      <c r="G9" s="253"/>
      <c r="H9" s="253"/>
      <c r="I9" s="253"/>
      <c r="J9" s="253"/>
      <c r="K9" s="253"/>
      <c r="L9" s="253"/>
      <c r="M9" s="253"/>
      <c r="N9" s="253"/>
      <c r="O9" s="253"/>
      <c r="P9" s="253"/>
      <c r="Q9" s="253"/>
      <c r="R9" s="253"/>
      <c r="S9" s="253"/>
      <c r="T9" s="253"/>
      <c r="U9" s="253"/>
      <c r="V9" s="253"/>
      <c r="W9" s="253"/>
      <c r="X9" s="253"/>
      <c r="Y9" s="253"/>
      <c r="Z9" s="253"/>
      <c r="AA9" s="253"/>
      <c r="AB9" s="253"/>
      <c r="AC9" s="253"/>
      <c r="AD9" s="253"/>
      <c r="AE9" s="253"/>
      <c r="AF9" s="253"/>
      <c r="AG9" s="253"/>
      <c r="AH9" s="253"/>
      <c r="AI9" s="253"/>
      <c r="AJ9" s="253"/>
      <c r="AK9" s="254" t="s">
        <v>197</v>
      </c>
      <c r="AL9" s="269" t="s">
        <v>198</v>
      </c>
      <c r="AM9" s="270" t="s">
        <v>199</v>
      </c>
      <c r="AN9" s="270"/>
    </row>
    <row r="10" spans="1:40" ht="15" customHeight="1">
      <c r="A10" s="264"/>
      <c r="B10" s="260"/>
      <c r="C10" s="266"/>
      <c r="D10" s="260"/>
      <c r="E10" s="268"/>
      <c r="F10" s="260" t="s">
        <v>104</v>
      </c>
      <c r="G10" s="260"/>
      <c r="H10" s="260"/>
      <c r="I10" s="260"/>
      <c r="J10" s="260"/>
      <c r="K10" s="260"/>
      <c r="L10" s="260"/>
      <c r="M10" s="260" t="s">
        <v>105</v>
      </c>
      <c r="N10" s="260"/>
      <c r="O10" s="260"/>
      <c r="P10" s="260"/>
      <c r="Q10" s="260"/>
      <c r="R10" s="260"/>
      <c r="S10" s="260"/>
      <c r="T10" s="260" t="s">
        <v>106</v>
      </c>
      <c r="U10" s="260"/>
      <c r="V10" s="260"/>
      <c r="W10" s="260"/>
      <c r="X10" s="260"/>
      <c r="Y10" s="260"/>
      <c r="Z10" s="260"/>
      <c r="AA10" s="260" t="s">
        <v>107</v>
      </c>
      <c r="AB10" s="260"/>
      <c r="AC10" s="260"/>
      <c r="AD10" s="260"/>
      <c r="AE10" s="260"/>
      <c r="AF10" s="260"/>
      <c r="AG10" s="260"/>
      <c r="AH10" s="260" t="s">
        <v>110</v>
      </c>
      <c r="AI10" s="260"/>
      <c r="AJ10" s="260"/>
      <c r="AK10" s="254"/>
      <c r="AL10" s="269"/>
      <c r="AM10" s="270"/>
      <c r="AN10" s="270"/>
    </row>
    <row r="11" spans="1:40" ht="15" customHeight="1">
      <c r="A11" s="264"/>
      <c r="B11" s="260"/>
      <c r="C11" s="266"/>
      <c r="D11" s="260"/>
      <c r="E11" s="268"/>
      <c r="F11" s="66">
        <f>DATE($M$2,$S$2,1)</f>
        <v>45748</v>
      </c>
      <c r="G11" s="66">
        <f>DATE($M$2,$S$2,2)</f>
        <v>45749</v>
      </c>
      <c r="H11" s="66">
        <f>DATE($M$2,$S$2,3)</f>
        <v>45750</v>
      </c>
      <c r="I11" s="66">
        <f>DATE($M$2,$S$2,4)</f>
        <v>45751</v>
      </c>
      <c r="J11" s="66">
        <f>DATE($M$2,$S$2,5)</f>
        <v>45752</v>
      </c>
      <c r="K11" s="66">
        <f>DATE($M$2,$S$2,6)</f>
        <v>45753</v>
      </c>
      <c r="L11" s="66">
        <f>DATE($M$2,$S$2,7)</f>
        <v>45754</v>
      </c>
      <c r="M11" s="66">
        <f>DATE($M$2,$S$2,8)</f>
        <v>45755</v>
      </c>
      <c r="N11" s="66">
        <f>DATE($M$2,$S$2,9)</f>
        <v>45756</v>
      </c>
      <c r="O11" s="66">
        <f>DATE($M$2,$S$2,10)</f>
        <v>45757</v>
      </c>
      <c r="P11" s="66">
        <f>DATE($M$2,$S$2,11)</f>
        <v>45758</v>
      </c>
      <c r="Q11" s="66">
        <f>DATE($M$2,$S$2,12)</f>
        <v>45759</v>
      </c>
      <c r="R11" s="66">
        <f>DATE($M$2,$S$2,13)</f>
        <v>45760</v>
      </c>
      <c r="S11" s="66">
        <f>DATE($M$2,$S$2,14)</f>
        <v>45761</v>
      </c>
      <c r="T11" s="66">
        <f>DATE($M$2,$S$2,15)</f>
        <v>45762</v>
      </c>
      <c r="U11" s="66">
        <f>DATE($M$2,$S$2,16)</f>
        <v>45763</v>
      </c>
      <c r="V11" s="66">
        <f>DATE($M$2,$S$2,17)</f>
        <v>45764</v>
      </c>
      <c r="W11" s="66">
        <f>DATE($M$2,$S$2,18)</f>
        <v>45765</v>
      </c>
      <c r="X11" s="66">
        <f>DATE($M$2,$S$2,19)</f>
        <v>45766</v>
      </c>
      <c r="Y11" s="66">
        <f>DATE($M$2,$S$2,20)</f>
        <v>45767</v>
      </c>
      <c r="Z11" s="66">
        <f>DATE($M$2,$S$2,21)</f>
        <v>45768</v>
      </c>
      <c r="AA11" s="66">
        <f>DATE($M$2,$S$2,22)</f>
        <v>45769</v>
      </c>
      <c r="AB11" s="66">
        <f>DATE($M$2,$S$2,23)</f>
        <v>45770</v>
      </c>
      <c r="AC11" s="66">
        <f>DATE($M$2,$S$2,24)</f>
        <v>45771</v>
      </c>
      <c r="AD11" s="66">
        <f>DATE($M$2,$S$2,25)</f>
        <v>45772</v>
      </c>
      <c r="AE11" s="66">
        <f>DATE($M$2,$S$2,26)</f>
        <v>45773</v>
      </c>
      <c r="AF11" s="66">
        <f>DATE($M$2,$S$2,27)</f>
        <v>45774</v>
      </c>
      <c r="AG11" s="66">
        <f>DATE($M$2,$S$2,28)</f>
        <v>45775</v>
      </c>
      <c r="AH11" s="66">
        <f>IF(DAY(EOMONTH(F11,0))&lt;29,"",DATE($M$2,$S$2,29))</f>
        <v>45776</v>
      </c>
      <c r="AI11" s="66">
        <f>IF(DAY(EOMONTH(F11,0))&lt;30,"",DATE($M$2,$S$2,30))</f>
        <v>45777</v>
      </c>
      <c r="AJ11" s="66" t="str">
        <f>IF(DAY(EOMONTH(F11,0))&lt;31,"",DATE($M$2,$S$2,31))</f>
        <v/>
      </c>
      <c r="AK11" s="254"/>
      <c r="AL11" s="269"/>
      <c r="AM11" s="270"/>
      <c r="AN11" s="270"/>
    </row>
    <row r="12" spans="1:40" ht="15" customHeight="1">
      <c r="A12" s="264"/>
      <c r="B12" s="260"/>
      <c r="C12" s="267"/>
      <c r="D12" s="260"/>
      <c r="E12" s="268"/>
      <c r="F12" s="67">
        <f>DATE($M$2,$S$2,1)</f>
        <v>45748</v>
      </c>
      <c r="G12" s="67">
        <f>DATE($M$2,$S$2,2)</f>
        <v>45749</v>
      </c>
      <c r="H12" s="67">
        <f>DATE($M$2,$S$2,3)</f>
        <v>45750</v>
      </c>
      <c r="I12" s="67">
        <f>DATE($M$2,$S$2,4)</f>
        <v>45751</v>
      </c>
      <c r="J12" s="67">
        <f>DATE($M$2,$S$2,5)</f>
        <v>45752</v>
      </c>
      <c r="K12" s="67">
        <f>DATE($M$2,$S$2,6)</f>
        <v>45753</v>
      </c>
      <c r="L12" s="67">
        <f>DATE($M$2,$S$2,7)</f>
        <v>45754</v>
      </c>
      <c r="M12" s="67">
        <f>DATE($M$2,$S$2,8)</f>
        <v>45755</v>
      </c>
      <c r="N12" s="67">
        <f>DATE($M$2,$S$2,9)</f>
        <v>45756</v>
      </c>
      <c r="O12" s="67">
        <f>DATE($M$2,$S$2,10)</f>
        <v>45757</v>
      </c>
      <c r="P12" s="67">
        <f>DATE($M$2,$S$2,11)</f>
        <v>45758</v>
      </c>
      <c r="Q12" s="67">
        <f>DATE($M$2,$S$2,12)</f>
        <v>45759</v>
      </c>
      <c r="R12" s="67">
        <f>DATE($M$2,$S$2,13)</f>
        <v>45760</v>
      </c>
      <c r="S12" s="67">
        <f>DATE($M$2,$S$2,14)</f>
        <v>45761</v>
      </c>
      <c r="T12" s="67">
        <f>DATE($M$2,$S$2,15)</f>
        <v>45762</v>
      </c>
      <c r="U12" s="67">
        <f>DATE($M$2,$S$2,16)</f>
        <v>45763</v>
      </c>
      <c r="V12" s="67">
        <f>DATE($M$2,$S$2,17)</f>
        <v>45764</v>
      </c>
      <c r="W12" s="67">
        <f>DATE($M$2,$S$2,18)</f>
        <v>45765</v>
      </c>
      <c r="X12" s="67">
        <f>DATE($M$2,$S$2,19)</f>
        <v>45766</v>
      </c>
      <c r="Y12" s="67">
        <f>DATE($M$2,$S$2,20)</f>
        <v>45767</v>
      </c>
      <c r="Z12" s="67">
        <f>DATE($M$2,$S$2,21)</f>
        <v>45768</v>
      </c>
      <c r="AA12" s="67">
        <f>DATE($M$2,$S$2,22)</f>
        <v>45769</v>
      </c>
      <c r="AB12" s="67">
        <f>DATE($M$2,$S$2,23)</f>
        <v>45770</v>
      </c>
      <c r="AC12" s="67">
        <f>DATE($M$2,$S$2,24)</f>
        <v>45771</v>
      </c>
      <c r="AD12" s="67">
        <f>DATE($M$2,$S$2,25)</f>
        <v>45772</v>
      </c>
      <c r="AE12" s="67">
        <f>DATE($M$2,$S$2,26)</f>
        <v>45773</v>
      </c>
      <c r="AF12" s="67">
        <f>DATE($M$2,$S$2,27)</f>
        <v>45774</v>
      </c>
      <c r="AG12" s="67">
        <f>DATE($M$2,$S$2,28)</f>
        <v>45775</v>
      </c>
      <c r="AH12" s="67">
        <f>IF(DAY(EOMONTH(F12,0))&lt;29,"",DATE($M$2,$S$2,29))</f>
        <v>45776</v>
      </c>
      <c r="AI12" s="67">
        <f>IF(DAY(EOMONTH(F12,0))&lt;30,"",DATE($M$2,$S$2,30))</f>
        <v>45777</v>
      </c>
      <c r="AJ12" s="67" t="str">
        <f>IF(DAY(EOMONTH(F12,0))&lt;31,"",DATE($M$2,$S$2,31))</f>
        <v/>
      </c>
      <c r="AK12" s="254"/>
      <c r="AL12" s="269"/>
      <c r="AM12" s="270"/>
      <c r="AN12" s="270"/>
    </row>
    <row r="13" spans="1:40" ht="18" customHeight="1">
      <c r="A13" s="77">
        <v>1</v>
      </c>
      <c r="B13" s="106" t="s">
        <v>112</v>
      </c>
      <c r="C13" s="87" t="s">
        <v>189</v>
      </c>
      <c r="D13" s="107"/>
      <c r="E13" s="108" t="s">
        <v>189</v>
      </c>
      <c r="F13" s="120" t="s">
        <v>244</v>
      </c>
      <c r="G13" s="120" t="s">
        <v>244</v>
      </c>
      <c r="H13" s="120" t="s">
        <v>244</v>
      </c>
      <c r="I13" s="120" t="s">
        <v>244</v>
      </c>
      <c r="J13" s="120" t="s">
        <v>254</v>
      </c>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73">
        <f>+SUM(F13:AJ13)</f>
        <v>0</v>
      </c>
      <c r="AL13" s="74">
        <f t="shared" ref="AL13:AL33" si="0">IF($AK$4="４週",AK13/4,AK13/(DAY(EOMONTH($F$11,0))/7))</f>
        <v>0</v>
      </c>
      <c r="AM13" s="263"/>
      <c r="AN13" s="263"/>
    </row>
    <row r="14" spans="1:40" ht="18" customHeight="1">
      <c r="A14" s="77">
        <v>2</v>
      </c>
      <c r="B14" s="106" t="s">
        <v>136</v>
      </c>
      <c r="C14" s="87" t="s">
        <v>189</v>
      </c>
      <c r="D14" s="107"/>
      <c r="E14" s="108" t="s">
        <v>190</v>
      </c>
      <c r="F14" s="120" t="s">
        <v>244</v>
      </c>
      <c r="G14" s="120" t="s">
        <v>244</v>
      </c>
      <c r="H14" s="120" t="s">
        <v>244</v>
      </c>
      <c r="I14" s="120" t="s">
        <v>244</v>
      </c>
      <c r="J14" s="120" t="s">
        <v>254</v>
      </c>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73">
        <f t="shared" ref="AK14:AK33" si="1">+SUM(F14:AJ14)</f>
        <v>0</v>
      </c>
      <c r="AL14" s="74">
        <f t="shared" si="0"/>
        <v>0</v>
      </c>
      <c r="AM14" s="263"/>
      <c r="AN14" s="263"/>
    </row>
    <row r="15" spans="1:40" ht="18" customHeight="1">
      <c r="A15" s="77">
        <v>3</v>
      </c>
      <c r="B15" s="106" t="s">
        <v>137</v>
      </c>
      <c r="C15" s="87" t="s">
        <v>189</v>
      </c>
      <c r="D15" s="107"/>
      <c r="E15" s="108" t="s">
        <v>191</v>
      </c>
      <c r="F15" s="120" t="s">
        <v>244</v>
      </c>
      <c r="G15" s="120" t="s">
        <v>244</v>
      </c>
      <c r="H15" s="120" t="s">
        <v>244</v>
      </c>
      <c r="I15" s="120" t="s">
        <v>244</v>
      </c>
      <c r="J15" s="120" t="s">
        <v>254</v>
      </c>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73">
        <f t="shared" si="1"/>
        <v>0</v>
      </c>
      <c r="AL15" s="74">
        <f t="shared" si="0"/>
        <v>0</v>
      </c>
      <c r="AM15" s="263"/>
      <c r="AN15" s="263"/>
    </row>
    <row r="16" spans="1:40" ht="18" customHeight="1">
      <c r="A16" s="77">
        <v>4</v>
      </c>
      <c r="B16" s="106" t="s">
        <v>138</v>
      </c>
      <c r="C16" s="87" t="s">
        <v>189</v>
      </c>
      <c r="D16" s="107"/>
      <c r="E16" s="108" t="s">
        <v>192</v>
      </c>
      <c r="F16" s="120" t="s">
        <v>244</v>
      </c>
      <c r="G16" s="120" t="s">
        <v>244</v>
      </c>
      <c r="H16" s="120" t="s">
        <v>244</v>
      </c>
      <c r="I16" s="120" t="s">
        <v>244</v>
      </c>
      <c r="J16" s="120" t="s">
        <v>254</v>
      </c>
      <c r="K16" s="109"/>
      <c r="L16" s="109"/>
      <c r="M16" s="109"/>
      <c r="N16" s="109"/>
      <c r="O16" s="109"/>
      <c r="P16" s="109"/>
      <c r="Q16" s="109"/>
      <c r="R16" s="109"/>
      <c r="S16" s="109"/>
      <c r="T16" s="109"/>
      <c r="U16" s="109"/>
      <c r="V16" s="109"/>
      <c r="W16" s="109"/>
      <c r="X16" s="109"/>
      <c r="Y16" s="109"/>
      <c r="Z16" s="109"/>
      <c r="AA16" s="109"/>
      <c r="AB16" s="109"/>
      <c r="AC16" s="109"/>
      <c r="AD16" s="109"/>
      <c r="AE16" s="109"/>
      <c r="AF16" s="109"/>
      <c r="AG16" s="109"/>
      <c r="AH16" s="109"/>
      <c r="AI16" s="109"/>
      <c r="AJ16" s="109"/>
      <c r="AK16" s="73">
        <f t="shared" si="1"/>
        <v>0</v>
      </c>
      <c r="AL16" s="74">
        <f t="shared" si="0"/>
        <v>0</v>
      </c>
      <c r="AM16" s="263"/>
      <c r="AN16" s="263"/>
    </row>
    <row r="17" spans="1:40" ht="18" customHeight="1">
      <c r="A17" s="77">
        <v>5</v>
      </c>
      <c r="B17" s="106"/>
      <c r="C17" s="87"/>
      <c r="D17" s="107"/>
      <c r="E17" s="108"/>
      <c r="F17" s="109"/>
      <c r="G17" s="109"/>
      <c r="H17" s="109"/>
      <c r="I17" s="109"/>
      <c r="J17" s="109"/>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73">
        <f t="shared" si="1"/>
        <v>0</v>
      </c>
      <c r="AL17" s="74">
        <f t="shared" si="0"/>
        <v>0</v>
      </c>
      <c r="AM17" s="263"/>
      <c r="AN17" s="263"/>
    </row>
    <row r="18" spans="1:40" ht="18" customHeight="1">
      <c r="A18" s="77">
        <v>6</v>
      </c>
      <c r="B18" s="106"/>
      <c r="C18" s="87"/>
      <c r="D18" s="107"/>
      <c r="E18" s="108"/>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73">
        <f t="shared" si="1"/>
        <v>0</v>
      </c>
      <c r="AL18" s="74">
        <f t="shared" si="0"/>
        <v>0</v>
      </c>
      <c r="AM18" s="263"/>
      <c r="AN18" s="263"/>
    </row>
    <row r="19" spans="1:40" ht="18" customHeight="1">
      <c r="A19" s="77">
        <v>7</v>
      </c>
      <c r="B19" s="106"/>
      <c r="C19" s="87"/>
      <c r="D19" s="107"/>
      <c r="E19" s="108"/>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73">
        <f t="shared" si="1"/>
        <v>0</v>
      </c>
      <c r="AL19" s="74">
        <f t="shared" si="0"/>
        <v>0</v>
      </c>
      <c r="AM19" s="263"/>
      <c r="AN19" s="263"/>
    </row>
    <row r="20" spans="1:40" ht="18" customHeight="1">
      <c r="A20" s="77">
        <v>8</v>
      </c>
      <c r="B20" s="106"/>
      <c r="C20" s="87"/>
      <c r="D20" s="107"/>
      <c r="E20" s="108"/>
      <c r="F20" s="109"/>
      <c r="G20" s="109"/>
      <c r="H20" s="109"/>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09"/>
      <c r="AH20" s="109"/>
      <c r="AI20" s="109"/>
      <c r="AJ20" s="109"/>
      <c r="AK20" s="73">
        <f t="shared" si="1"/>
        <v>0</v>
      </c>
      <c r="AL20" s="74">
        <f t="shared" si="0"/>
        <v>0</v>
      </c>
      <c r="AM20" s="263"/>
      <c r="AN20" s="263"/>
    </row>
    <row r="21" spans="1:40" ht="18" customHeight="1">
      <c r="A21" s="77">
        <v>9</v>
      </c>
      <c r="B21" s="106"/>
      <c r="C21" s="87"/>
      <c r="D21" s="107"/>
      <c r="E21" s="108"/>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109"/>
      <c r="AK21" s="73">
        <f t="shared" si="1"/>
        <v>0</v>
      </c>
      <c r="AL21" s="74">
        <f t="shared" si="0"/>
        <v>0</v>
      </c>
      <c r="AM21" s="263"/>
      <c r="AN21" s="263"/>
    </row>
    <row r="22" spans="1:40" ht="18" customHeight="1">
      <c r="A22" s="77">
        <v>10</v>
      </c>
      <c r="B22" s="106"/>
      <c r="C22" s="87"/>
      <c r="D22" s="107"/>
      <c r="E22" s="108"/>
      <c r="F22" s="109"/>
      <c r="G22" s="109"/>
      <c r="H22" s="109"/>
      <c r="I22" s="109"/>
      <c r="J22" s="109"/>
      <c r="K22" s="109"/>
      <c r="L22" s="109"/>
      <c r="M22" s="109"/>
      <c r="N22" s="109"/>
      <c r="O22" s="109"/>
      <c r="P22" s="109"/>
      <c r="Q22" s="109"/>
      <c r="R22" s="109"/>
      <c r="S22" s="109"/>
      <c r="T22" s="109"/>
      <c r="U22" s="109"/>
      <c r="V22" s="109"/>
      <c r="W22" s="109"/>
      <c r="X22" s="109"/>
      <c r="Y22" s="109"/>
      <c r="Z22" s="109"/>
      <c r="AA22" s="109"/>
      <c r="AB22" s="109"/>
      <c r="AC22" s="109"/>
      <c r="AD22" s="109"/>
      <c r="AE22" s="109"/>
      <c r="AF22" s="109"/>
      <c r="AG22" s="109"/>
      <c r="AH22" s="109"/>
      <c r="AI22" s="109"/>
      <c r="AJ22" s="109"/>
      <c r="AK22" s="73">
        <f t="shared" si="1"/>
        <v>0</v>
      </c>
      <c r="AL22" s="74">
        <f t="shared" si="0"/>
        <v>0</v>
      </c>
      <c r="AM22" s="263"/>
      <c r="AN22" s="263"/>
    </row>
    <row r="23" spans="1:40" ht="18" customHeight="1">
      <c r="A23" s="77">
        <v>11</v>
      </c>
      <c r="B23" s="106"/>
      <c r="C23" s="87"/>
      <c r="D23" s="107"/>
      <c r="E23" s="108"/>
      <c r="F23" s="109"/>
      <c r="G23" s="109"/>
      <c r="H23" s="109"/>
      <c r="I23" s="109"/>
      <c r="J23" s="109"/>
      <c r="K23" s="109"/>
      <c r="L23" s="109"/>
      <c r="M23" s="109"/>
      <c r="N23" s="109"/>
      <c r="O23" s="109"/>
      <c r="P23" s="109"/>
      <c r="Q23" s="109"/>
      <c r="R23" s="109"/>
      <c r="S23" s="109"/>
      <c r="T23" s="109"/>
      <c r="U23" s="109"/>
      <c r="V23" s="109"/>
      <c r="W23" s="109"/>
      <c r="X23" s="109"/>
      <c r="Y23" s="109"/>
      <c r="Z23" s="109"/>
      <c r="AA23" s="109"/>
      <c r="AB23" s="109"/>
      <c r="AC23" s="109"/>
      <c r="AD23" s="109"/>
      <c r="AE23" s="109"/>
      <c r="AF23" s="109"/>
      <c r="AG23" s="109"/>
      <c r="AH23" s="109"/>
      <c r="AI23" s="109"/>
      <c r="AJ23" s="109"/>
      <c r="AK23" s="73">
        <f t="shared" si="1"/>
        <v>0</v>
      </c>
      <c r="AL23" s="74">
        <f t="shared" si="0"/>
        <v>0</v>
      </c>
      <c r="AM23" s="263"/>
      <c r="AN23" s="263"/>
    </row>
    <row r="24" spans="1:40" ht="18" customHeight="1">
      <c r="A24" s="77">
        <v>12</v>
      </c>
      <c r="B24" s="106"/>
      <c r="C24" s="87"/>
      <c r="D24" s="107"/>
      <c r="E24" s="108"/>
      <c r="F24" s="109"/>
      <c r="G24" s="109"/>
      <c r="H24" s="109"/>
      <c r="I24" s="109"/>
      <c r="J24" s="109"/>
      <c r="K24" s="109"/>
      <c r="L24" s="109"/>
      <c r="M24" s="109"/>
      <c r="N24" s="109"/>
      <c r="O24" s="109"/>
      <c r="P24" s="109"/>
      <c r="Q24" s="109"/>
      <c r="R24" s="109"/>
      <c r="S24" s="109"/>
      <c r="T24" s="109"/>
      <c r="U24" s="109"/>
      <c r="V24" s="109"/>
      <c r="W24" s="109"/>
      <c r="X24" s="109"/>
      <c r="Y24" s="109"/>
      <c r="Z24" s="109"/>
      <c r="AA24" s="109"/>
      <c r="AB24" s="109"/>
      <c r="AC24" s="109"/>
      <c r="AD24" s="109"/>
      <c r="AE24" s="109"/>
      <c r="AF24" s="109"/>
      <c r="AG24" s="109"/>
      <c r="AH24" s="109"/>
      <c r="AI24" s="109"/>
      <c r="AJ24" s="109"/>
      <c r="AK24" s="73">
        <f t="shared" si="1"/>
        <v>0</v>
      </c>
      <c r="AL24" s="74">
        <f t="shared" si="0"/>
        <v>0</v>
      </c>
      <c r="AM24" s="263"/>
      <c r="AN24" s="263"/>
    </row>
    <row r="25" spans="1:40" ht="18" customHeight="1">
      <c r="A25" s="77">
        <v>13</v>
      </c>
      <c r="B25" s="106"/>
      <c r="C25" s="87"/>
      <c r="D25" s="107"/>
      <c r="E25" s="108"/>
      <c r="F25" s="109"/>
      <c r="G25" s="109"/>
      <c r="H25" s="109"/>
      <c r="I25" s="109"/>
      <c r="J25" s="109"/>
      <c r="K25" s="109"/>
      <c r="L25" s="109"/>
      <c r="M25" s="109"/>
      <c r="N25" s="109"/>
      <c r="O25" s="109"/>
      <c r="P25" s="109"/>
      <c r="Q25" s="109"/>
      <c r="R25" s="109"/>
      <c r="S25" s="109"/>
      <c r="T25" s="109"/>
      <c r="U25" s="109"/>
      <c r="V25" s="109"/>
      <c r="W25" s="109"/>
      <c r="X25" s="109"/>
      <c r="Y25" s="109"/>
      <c r="Z25" s="109"/>
      <c r="AA25" s="109"/>
      <c r="AB25" s="109"/>
      <c r="AC25" s="109"/>
      <c r="AD25" s="109"/>
      <c r="AE25" s="109"/>
      <c r="AF25" s="109"/>
      <c r="AG25" s="109"/>
      <c r="AH25" s="109"/>
      <c r="AI25" s="109"/>
      <c r="AJ25" s="109"/>
      <c r="AK25" s="73">
        <f t="shared" si="1"/>
        <v>0</v>
      </c>
      <c r="AL25" s="74">
        <f t="shared" si="0"/>
        <v>0</v>
      </c>
      <c r="AM25" s="263"/>
      <c r="AN25" s="263"/>
    </row>
    <row r="26" spans="1:40" ht="18" customHeight="1">
      <c r="A26" s="77">
        <v>14</v>
      </c>
      <c r="B26" s="106"/>
      <c r="C26" s="87"/>
      <c r="D26" s="107"/>
      <c r="E26" s="108"/>
      <c r="F26" s="109"/>
      <c r="G26" s="109"/>
      <c r="H26" s="109"/>
      <c r="I26" s="109"/>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73">
        <f t="shared" si="1"/>
        <v>0</v>
      </c>
      <c r="AL26" s="74">
        <f t="shared" si="0"/>
        <v>0</v>
      </c>
      <c r="AM26" s="263"/>
      <c r="AN26" s="263"/>
    </row>
    <row r="27" spans="1:40" ht="18" customHeight="1">
      <c r="A27" s="77">
        <v>15</v>
      </c>
      <c r="B27" s="106"/>
      <c r="C27" s="87"/>
      <c r="D27" s="107"/>
      <c r="E27" s="108"/>
      <c r="F27" s="109"/>
      <c r="G27" s="109"/>
      <c r="H27" s="109"/>
      <c r="I27" s="109"/>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73">
        <f t="shared" si="1"/>
        <v>0</v>
      </c>
      <c r="AL27" s="74">
        <f t="shared" si="0"/>
        <v>0</v>
      </c>
      <c r="AM27" s="263"/>
      <c r="AN27" s="263"/>
    </row>
    <row r="28" spans="1:40" ht="18" customHeight="1">
      <c r="A28" s="77">
        <v>16</v>
      </c>
      <c r="B28" s="106"/>
      <c r="C28" s="87"/>
      <c r="D28" s="107"/>
      <c r="E28" s="108"/>
      <c r="F28" s="109"/>
      <c r="G28" s="109"/>
      <c r="H28" s="109"/>
      <c r="I28" s="109"/>
      <c r="J28" s="109"/>
      <c r="K28" s="109"/>
      <c r="L28" s="109"/>
      <c r="M28" s="109"/>
      <c r="N28" s="109"/>
      <c r="O28" s="109"/>
      <c r="P28" s="109"/>
      <c r="Q28" s="109"/>
      <c r="R28" s="109"/>
      <c r="S28" s="109"/>
      <c r="T28" s="109"/>
      <c r="U28" s="109"/>
      <c r="V28" s="109"/>
      <c r="W28" s="109"/>
      <c r="X28" s="109"/>
      <c r="Y28" s="109"/>
      <c r="Z28" s="109"/>
      <c r="AA28" s="109"/>
      <c r="AB28" s="109"/>
      <c r="AC28" s="109"/>
      <c r="AD28" s="109"/>
      <c r="AE28" s="109"/>
      <c r="AF28" s="109"/>
      <c r="AG28" s="109"/>
      <c r="AH28" s="109"/>
      <c r="AI28" s="109"/>
      <c r="AJ28" s="109"/>
      <c r="AK28" s="73">
        <f t="shared" si="1"/>
        <v>0</v>
      </c>
      <c r="AL28" s="74">
        <f t="shared" si="0"/>
        <v>0</v>
      </c>
      <c r="AM28" s="263"/>
      <c r="AN28" s="263"/>
    </row>
    <row r="29" spans="1:40" ht="18" customHeight="1">
      <c r="A29" s="77">
        <v>17</v>
      </c>
      <c r="B29" s="106"/>
      <c r="C29" s="87"/>
      <c r="D29" s="107"/>
      <c r="E29" s="108"/>
      <c r="F29" s="109"/>
      <c r="G29" s="109"/>
      <c r="H29" s="109"/>
      <c r="I29" s="109"/>
      <c r="J29" s="109"/>
      <c r="K29" s="109"/>
      <c r="L29" s="109"/>
      <c r="M29" s="109"/>
      <c r="N29" s="109"/>
      <c r="O29" s="109"/>
      <c r="P29" s="109"/>
      <c r="Q29" s="109"/>
      <c r="R29" s="109"/>
      <c r="S29" s="109"/>
      <c r="T29" s="109"/>
      <c r="U29" s="109"/>
      <c r="V29" s="109"/>
      <c r="W29" s="109"/>
      <c r="X29" s="109"/>
      <c r="Y29" s="109"/>
      <c r="Z29" s="109"/>
      <c r="AA29" s="109"/>
      <c r="AB29" s="109"/>
      <c r="AC29" s="109"/>
      <c r="AD29" s="109"/>
      <c r="AE29" s="109"/>
      <c r="AF29" s="109"/>
      <c r="AG29" s="109"/>
      <c r="AH29" s="109"/>
      <c r="AI29" s="109"/>
      <c r="AJ29" s="109"/>
      <c r="AK29" s="73">
        <f t="shared" si="1"/>
        <v>0</v>
      </c>
      <c r="AL29" s="74">
        <f t="shared" si="0"/>
        <v>0</v>
      </c>
      <c r="AM29" s="263"/>
      <c r="AN29" s="263"/>
    </row>
    <row r="30" spans="1:40" ht="18" customHeight="1">
      <c r="A30" s="77">
        <v>18</v>
      </c>
      <c r="B30" s="106"/>
      <c r="C30" s="87"/>
      <c r="D30" s="107"/>
      <c r="E30" s="108"/>
      <c r="F30" s="109"/>
      <c r="G30" s="109"/>
      <c r="H30" s="109"/>
      <c r="I30" s="109"/>
      <c r="J30" s="109"/>
      <c r="K30" s="109"/>
      <c r="L30" s="109"/>
      <c r="M30" s="109"/>
      <c r="N30" s="109"/>
      <c r="O30" s="109"/>
      <c r="P30" s="109"/>
      <c r="Q30" s="109"/>
      <c r="R30" s="109"/>
      <c r="S30" s="109"/>
      <c r="T30" s="109"/>
      <c r="U30" s="109"/>
      <c r="V30" s="109"/>
      <c r="W30" s="109"/>
      <c r="X30" s="109"/>
      <c r="Y30" s="109"/>
      <c r="Z30" s="109"/>
      <c r="AA30" s="109"/>
      <c r="AB30" s="109"/>
      <c r="AC30" s="109"/>
      <c r="AD30" s="109"/>
      <c r="AE30" s="109"/>
      <c r="AF30" s="109"/>
      <c r="AG30" s="109"/>
      <c r="AH30" s="109"/>
      <c r="AI30" s="109"/>
      <c r="AJ30" s="109"/>
      <c r="AK30" s="73">
        <f t="shared" si="1"/>
        <v>0</v>
      </c>
      <c r="AL30" s="74">
        <f t="shared" si="0"/>
        <v>0</v>
      </c>
      <c r="AM30" s="263"/>
      <c r="AN30" s="263"/>
    </row>
    <row r="31" spans="1:40" ht="18" customHeight="1">
      <c r="A31" s="77">
        <v>19</v>
      </c>
      <c r="B31" s="106"/>
      <c r="C31" s="87"/>
      <c r="D31" s="107"/>
      <c r="E31" s="108"/>
      <c r="F31" s="109"/>
      <c r="G31" s="109"/>
      <c r="H31" s="109"/>
      <c r="I31" s="109"/>
      <c r="J31" s="109"/>
      <c r="K31" s="109"/>
      <c r="L31" s="109"/>
      <c r="M31" s="109"/>
      <c r="N31" s="109"/>
      <c r="O31" s="109"/>
      <c r="P31" s="109"/>
      <c r="Q31" s="109"/>
      <c r="R31" s="109"/>
      <c r="S31" s="109"/>
      <c r="T31" s="109"/>
      <c r="U31" s="109"/>
      <c r="V31" s="109"/>
      <c r="W31" s="109"/>
      <c r="X31" s="109"/>
      <c r="Y31" s="109"/>
      <c r="Z31" s="109"/>
      <c r="AA31" s="109"/>
      <c r="AB31" s="109"/>
      <c r="AC31" s="109"/>
      <c r="AD31" s="109"/>
      <c r="AE31" s="109"/>
      <c r="AF31" s="109"/>
      <c r="AG31" s="109"/>
      <c r="AH31" s="109"/>
      <c r="AI31" s="109"/>
      <c r="AJ31" s="109"/>
      <c r="AK31" s="73">
        <f t="shared" si="1"/>
        <v>0</v>
      </c>
      <c r="AL31" s="74">
        <f t="shared" si="0"/>
        <v>0</v>
      </c>
      <c r="AM31" s="263"/>
      <c r="AN31" s="263"/>
    </row>
    <row r="32" spans="1:40" ht="18" customHeight="1">
      <c r="A32" s="77">
        <v>20</v>
      </c>
      <c r="B32" s="106"/>
      <c r="C32" s="87"/>
      <c r="D32" s="107"/>
      <c r="E32" s="108"/>
      <c r="F32" s="109"/>
      <c r="G32" s="109"/>
      <c r="H32" s="109"/>
      <c r="I32" s="109"/>
      <c r="J32" s="109"/>
      <c r="K32" s="109"/>
      <c r="L32" s="109"/>
      <c r="M32" s="109"/>
      <c r="N32" s="109"/>
      <c r="O32" s="109"/>
      <c r="P32" s="109"/>
      <c r="Q32" s="109"/>
      <c r="R32" s="109"/>
      <c r="S32" s="109"/>
      <c r="T32" s="109"/>
      <c r="U32" s="109"/>
      <c r="V32" s="109"/>
      <c r="W32" s="109"/>
      <c r="X32" s="109"/>
      <c r="Y32" s="109"/>
      <c r="Z32" s="109"/>
      <c r="AA32" s="109"/>
      <c r="AB32" s="109"/>
      <c r="AC32" s="109"/>
      <c r="AD32" s="109"/>
      <c r="AE32" s="109"/>
      <c r="AF32" s="109"/>
      <c r="AG32" s="109"/>
      <c r="AH32" s="109"/>
      <c r="AI32" s="109"/>
      <c r="AJ32" s="109"/>
      <c r="AK32" s="73">
        <f t="shared" si="1"/>
        <v>0</v>
      </c>
      <c r="AL32" s="74">
        <f t="shared" si="0"/>
        <v>0</v>
      </c>
      <c r="AM32" s="263"/>
      <c r="AN32" s="263"/>
    </row>
    <row r="33" spans="1:40" ht="18" customHeight="1">
      <c r="A33" s="268" t="s">
        <v>94</v>
      </c>
      <c r="B33" s="285"/>
      <c r="C33" s="285"/>
      <c r="D33" s="285"/>
      <c r="E33" s="285"/>
      <c r="F33" s="75">
        <f>+SUM(F13:F32)</f>
        <v>0</v>
      </c>
      <c r="G33" s="75">
        <f t="shared" ref="G33:AJ33" si="2">+SUM(G13:G32)</f>
        <v>0</v>
      </c>
      <c r="H33" s="75">
        <f t="shared" si="2"/>
        <v>0</v>
      </c>
      <c r="I33" s="75">
        <f t="shared" si="2"/>
        <v>0</v>
      </c>
      <c r="J33" s="75">
        <f t="shared" si="2"/>
        <v>0</v>
      </c>
      <c r="K33" s="75">
        <f t="shared" si="2"/>
        <v>0</v>
      </c>
      <c r="L33" s="75">
        <f t="shared" si="2"/>
        <v>0</v>
      </c>
      <c r="M33" s="75">
        <f t="shared" si="2"/>
        <v>0</v>
      </c>
      <c r="N33" s="75">
        <f t="shared" si="2"/>
        <v>0</v>
      </c>
      <c r="O33" s="75">
        <f t="shared" si="2"/>
        <v>0</v>
      </c>
      <c r="P33" s="75">
        <f t="shared" si="2"/>
        <v>0</v>
      </c>
      <c r="Q33" s="75">
        <f t="shared" si="2"/>
        <v>0</v>
      </c>
      <c r="R33" s="75">
        <f t="shared" si="2"/>
        <v>0</v>
      </c>
      <c r="S33" s="75">
        <f t="shared" si="2"/>
        <v>0</v>
      </c>
      <c r="T33" s="75">
        <f t="shared" si="2"/>
        <v>0</v>
      </c>
      <c r="U33" s="75">
        <f t="shared" si="2"/>
        <v>0</v>
      </c>
      <c r="V33" s="75">
        <f t="shared" si="2"/>
        <v>0</v>
      </c>
      <c r="W33" s="75">
        <f t="shared" si="2"/>
        <v>0</v>
      </c>
      <c r="X33" s="75">
        <f t="shared" si="2"/>
        <v>0</v>
      </c>
      <c r="Y33" s="75">
        <f t="shared" si="2"/>
        <v>0</v>
      </c>
      <c r="Z33" s="75">
        <f t="shared" si="2"/>
        <v>0</v>
      </c>
      <c r="AA33" s="75">
        <f t="shared" si="2"/>
        <v>0</v>
      </c>
      <c r="AB33" s="75">
        <f t="shared" si="2"/>
        <v>0</v>
      </c>
      <c r="AC33" s="75">
        <f t="shared" si="2"/>
        <v>0</v>
      </c>
      <c r="AD33" s="75">
        <f t="shared" si="2"/>
        <v>0</v>
      </c>
      <c r="AE33" s="75">
        <f t="shared" si="2"/>
        <v>0</v>
      </c>
      <c r="AF33" s="75">
        <f t="shared" si="2"/>
        <v>0</v>
      </c>
      <c r="AG33" s="75">
        <f t="shared" si="2"/>
        <v>0</v>
      </c>
      <c r="AH33" s="75">
        <f t="shared" si="2"/>
        <v>0</v>
      </c>
      <c r="AI33" s="75">
        <f t="shared" si="2"/>
        <v>0</v>
      </c>
      <c r="AJ33" s="75">
        <f t="shared" si="2"/>
        <v>0</v>
      </c>
      <c r="AK33" s="73">
        <f t="shared" si="1"/>
        <v>0</v>
      </c>
      <c r="AL33" s="74">
        <f t="shared" si="0"/>
        <v>0</v>
      </c>
      <c r="AM33" s="286"/>
      <c r="AN33" s="286"/>
    </row>
    <row r="34" spans="1:40" ht="18" customHeight="1">
      <c r="A34" s="285" t="s">
        <v>96</v>
      </c>
      <c r="B34" s="285"/>
      <c r="C34" s="285"/>
      <c r="D34" s="285"/>
      <c r="E34" s="287"/>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75"/>
      <c r="AL34" s="76"/>
      <c r="AM34" s="286"/>
      <c r="AN34" s="286"/>
    </row>
    <row r="35" spans="1:40" s="71" customFormat="1" ht="15" customHeight="1">
      <c r="A35" s="68"/>
      <c r="B35" s="68"/>
      <c r="C35" s="68"/>
      <c r="D35" s="68"/>
      <c r="E35" s="68"/>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8"/>
      <c r="AL35" s="68"/>
      <c r="AM35" s="70"/>
    </row>
    <row r="36" spans="1:40" s="71" customFormat="1" ht="15" customHeight="1">
      <c r="A36" s="284" t="s">
        <v>248</v>
      </c>
      <c r="B36" s="284"/>
      <c r="C36" s="284"/>
      <c r="D36" s="284"/>
      <c r="E36" s="284"/>
      <c r="F36" s="284"/>
      <c r="G36" s="284"/>
      <c r="H36" s="284"/>
      <c r="I36" s="284"/>
      <c r="J36" s="284"/>
      <c r="K36" s="284"/>
      <c r="L36" s="284"/>
      <c r="M36" s="284"/>
      <c r="N36" s="284"/>
      <c r="O36" s="284"/>
      <c r="P36" s="284"/>
      <c r="Q36" s="284"/>
      <c r="R36" s="284"/>
      <c r="S36" s="284"/>
      <c r="T36" s="284"/>
      <c r="U36" s="284"/>
      <c r="V36" s="284"/>
      <c r="W36" s="284"/>
      <c r="X36" s="284"/>
      <c r="Y36" s="284"/>
      <c r="Z36" s="284"/>
      <c r="AA36" s="284"/>
      <c r="AB36" s="284"/>
      <c r="AC36" s="284"/>
      <c r="AD36" s="284"/>
      <c r="AE36" s="284"/>
      <c r="AF36" s="284"/>
      <c r="AG36" s="284"/>
      <c r="AH36" s="284"/>
      <c r="AI36" s="284"/>
      <c r="AJ36" s="284"/>
      <c r="AK36" s="284"/>
      <c r="AL36" s="284"/>
      <c r="AM36" s="284"/>
      <c r="AN36" s="284"/>
    </row>
    <row r="37" spans="1:40" s="71" customFormat="1" ht="15" customHeight="1">
      <c r="A37" s="112"/>
      <c r="B37" s="112"/>
      <c r="C37" s="112"/>
      <c r="D37" s="112"/>
      <c r="E37" s="112"/>
      <c r="F37" s="69"/>
      <c r="G37" s="69"/>
      <c r="H37" s="69"/>
      <c r="I37" s="69"/>
      <c r="J37" s="69"/>
      <c r="K37" s="69"/>
      <c r="L37" s="69"/>
      <c r="M37" s="69"/>
      <c r="N37" s="69"/>
      <c r="O37" s="69"/>
      <c r="P37" s="69"/>
      <c r="Q37" s="69"/>
      <c r="R37" s="69"/>
      <c r="S37" s="69"/>
      <c r="T37" s="69"/>
      <c r="U37" s="69"/>
      <c r="V37" s="69"/>
      <c r="W37" s="69"/>
      <c r="X37" s="69"/>
      <c r="Y37" s="69"/>
      <c r="Z37" s="69"/>
      <c r="AA37" s="69"/>
      <c r="AB37" s="69"/>
      <c r="AC37" s="69"/>
      <c r="AD37" s="69"/>
      <c r="AE37" s="69"/>
      <c r="AF37" s="69"/>
      <c r="AG37" s="69"/>
      <c r="AH37" s="69"/>
      <c r="AI37" s="69"/>
      <c r="AJ37" s="69"/>
      <c r="AK37" s="112"/>
      <c r="AL37" s="112"/>
      <c r="AM37" s="70"/>
    </row>
    <row r="38" spans="1:40" ht="21" customHeight="1">
      <c r="A38" s="72" t="s">
        <v>204</v>
      </c>
      <c r="B38" s="59"/>
      <c r="C38" s="63"/>
      <c r="D38" s="63"/>
      <c r="E38" s="63"/>
      <c r="F38" s="63"/>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3"/>
      <c r="AM38" s="63"/>
      <c r="AN38" s="62"/>
    </row>
    <row r="39" spans="1:40" ht="24.9" customHeight="1">
      <c r="A39" s="62"/>
      <c r="B39" s="80"/>
      <c r="C39" s="275" t="str">
        <f>IF(VLOOKUP($AK$1,選択肢!$A$1:$J$31,C44,FALSE)=0,"-",VLOOKUP($AK$1,選択肢!$A$1:$J$31,C44,FALSE))</f>
        <v>管理者</v>
      </c>
      <c r="D39" s="276"/>
      <c r="E39" s="274" t="str">
        <f>IF(VLOOKUP($AK$1,選択肢!$A$1:$J$31,E44,FALSE)=0,"-",VLOOKUP($AK$1,選択肢!$A$1:$J$31,E44,FALSE))</f>
        <v>児童発達支援管理責任者</v>
      </c>
      <c r="F39" s="274"/>
      <c r="G39" s="274"/>
      <c r="H39" s="274"/>
      <c r="I39" s="275" t="str">
        <f>IF(VLOOKUP($AK$1,選択肢!$A$1:$J$31,I44,FALSE)=0,"-",VLOOKUP($AK$1,選択肢!$A$1:$J$31,I44,FALSE))</f>
        <v>管理者兼児童発達支援管理責任者</v>
      </c>
      <c r="J39" s="276"/>
      <c r="K39" s="276"/>
      <c r="L39" s="276"/>
      <c r="M39" s="276"/>
      <c r="N39" s="277"/>
      <c r="O39" s="275" t="str">
        <f>IF(VLOOKUP($AK$1,選択肢!$A$1:$J$31,O44,FALSE)=0,"-",VLOOKUP($AK$1,選択肢!$A$1:$J$31,O44,FALSE))</f>
        <v>嘱託医</v>
      </c>
      <c r="P39" s="276"/>
      <c r="Q39" s="276"/>
      <c r="R39" s="276"/>
      <c r="S39" s="276"/>
      <c r="T39" s="277"/>
      <c r="U39" s="275" t="str">
        <f>IF(VLOOKUP($AK$1,選択肢!$A$1:$J$31,U44,FALSE)=0,"-",VLOOKUP($AK$1,選択肢!$A$1:$J$31,U44,FALSE))</f>
        <v>児童指導員</v>
      </c>
      <c r="V39" s="276"/>
      <c r="W39" s="276"/>
      <c r="X39" s="276"/>
      <c r="Y39" s="276"/>
      <c r="Z39" s="277"/>
      <c r="AA39" s="275" t="str">
        <f>IF(VLOOKUP($AK$1,選択肢!$A$1:$J$31,AA44,FALSE)=0,"-",VLOOKUP($AK$1,選択肢!$A$1:$J$31,AA44,FALSE))</f>
        <v>保育士</v>
      </c>
      <c r="AB39" s="276"/>
      <c r="AC39" s="276"/>
      <c r="AD39" s="276"/>
      <c r="AE39" s="276"/>
      <c r="AF39" s="277"/>
      <c r="AG39" s="274" t="str">
        <f>IF(VLOOKUP($AK$1,選択肢!$A$1:$J$31,AG44,FALSE)=0,"-",VLOOKUP($AK$1,選択肢!$A$1:$J$31,AG44,FALSE))</f>
        <v>栄養士</v>
      </c>
      <c r="AH39" s="274"/>
      <c r="AI39" s="274"/>
      <c r="AJ39" s="274"/>
      <c r="AK39" s="274"/>
      <c r="AL39" s="274" t="str">
        <f>IF(VLOOKUP($AK$1,選択肢!$A$1:$J$31,AL44,FALSE)=0,"-",VLOOKUP($AK$1,選択肢!$A$1:$J$31,AL44,FALSE))</f>
        <v>調理員</v>
      </c>
      <c r="AM39" s="274"/>
      <c r="AN39" s="62"/>
    </row>
    <row r="40" spans="1:40" ht="18" customHeight="1">
      <c r="A40" s="62"/>
      <c r="B40" s="80"/>
      <c r="C40" s="105" t="s">
        <v>56</v>
      </c>
      <c r="D40" s="105" t="s">
        <v>57</v>
      </c>
      <c r="E40" s="104" t="s">
        <v>56</v>
      </c>
      <c r="F40" s="278" t="s">
        <v>57</v>
      </c>
      <c r="G40" s="278"/>
      <c r="H40" s="278"/>
      <c r="I40" s="271" t="s">
        <v>56</v>
      </c>
      <c r="J40" s="272"/>
      <c r="K40" s="273"/>
      <c r="L40" s="271" t="s">
        <v>57</v>
      </c>
      <c r="M40" s="272"/>
      <c r="N40" s="273"/>
      <c r="O40" s="271" t="s">
        <v>56</v>
      </c>
      <c r="P40" s="272"/>
      <c r="Q40" s="273"/>
      <c r="R40" s="271" t="s">
        <v>57</v>
      </c>
      <c r="S40" s="272"/>
      <c r="T40" s="273"/>
      <c r="U40" s="271" t="s">
        <v>56</v>
      </c>
      <c r="V40" s="272"/>
      <c r="W40" s="273"/>
      <c r="X40" s="271" t="s">
        <v>57</v>
      </c>
      <c r="Y40" s="272"/>
      <c r="Z40" s="273"/>
      <c r="AA40" s="271" t="s">
        <v>56</v>
      </c>
      <c r="AB40" s="272"/>
      <c r="AC40" s="273"/>
      <c r="AD40" s="271" t="s">
        <v>57</v>
      </c>
      <c r="AE40" s="272"/>
      <c r="AF40" s="273"/>
      <c r="AG40" s="271" t="s">
        <v>56</v>
      </c>
      <c r="AH40" s="272"/>
      <c r="AI40" s="273"/>
      <c r="AJ40" s="271" t="s">
        <v>57</v>
      </c>
      <c r="AK40" s="273"/>
      <c r="AL40" s="104" t="s">
        <v>19</v>
      </c>
      <c r="AM40" s="104" t="s">
        <v>18</v>
      </c>
      <c r="AN40" s="62"/>
    </row>
    <row r="41" spans="1:40" ht="18" customHeight="1">
      <c r="A41" s="62"/>
      <c r="B41" s="79" t="s">
        <v>108</v>
      </c>
      <c r="C41" s="104">
        <f>COUNTIFS($B$13:$B$32,C$39,$C$13:$C$32,"A",$E$13:$E$32,"*")</f>
        <v>1</v>
      </c>
      <c r="D41" s="104">
        <f>COUNTIFS($B$13:$B$32,C$39,$C$13:$C$32,"B",$E$13:$E$32,"*")</f>
        <v>0</v>
      </c>
      <c r="E41" s="104">
        <f>COUNTIFS($B$13:$B$32,E$39,$C$13:$C$32,"A",$E$13:$E$32,"*")</f>
        <v>1</v>
      </c>
      <c r="F41" s="271">
        <f>COUNTIFS($B$13:$B$32,E$39,$C$13:$C$32,"B",$E$13:$E$32,"*")</f>
        <v>0</v>
      </c>
      <c r="G41" s="272"/>
      <c r="H41" s="273"/>
      <c r="I41" s="271">
        <f>COUNTIFS($B$13:$B$32,I$39,$C$13:$C$32,"A",$E$13:$E$32,"*")</f>
        <v>0</v>
      </c>
      <c r="J41" s="272"/>
      <c r="K41" s="273"/>
      <c r="L41" s="271">
        <f>COUNTIFS($B$13:$B$32,I$39,$C$13:$C$32,"B",$E$13:$E$32,"*")</f>
        <v>0</v>
      </c>
      <c r="M41" s="272"/>
      <c r="N41" s="273"/>
      <c r="O41" s="271">
        <f>COUNTIFS($B$13:$B$32,O$39,$C$13:$C$32,"A",$E$13:$E$32,"*")</f>
        <v>0</v>
      </c>
      <c r="P41" s="272"/>
      <c r="Q41" s="273"/>
      <c r="R41" s="271">
        <f>COUNTIFS($B$13:$B$32,O$39,$C$13:$C$32,"B",$E$13:$E$32,"*")</f>
        <v>0</v>
      </c>
      <c r="S41" s="272"/>
      <c r="T41" s="273"/>
      <c r="U41" s="271">
        <f>COUNTIFS($B$13:$B$32,U$39,$C$13:$C$32,"A",$E$13:$E$32,"*")</f>
        <v>1</v>
      </c>
      <c r="V41" s="272"/>
      <c r="W41" s="273"/>
      <c r="X41" s="271">
        <f>COUNTIFS($B$13:$B$32,U$39,$C$13:$C$32,"B",$E$13:$E$32,"*")</f>
        <v>0</v>
      </c>
      <c r="Y41" s="272"/>
      <c r="Z41" s="273"/>
      <c r="AA41" s="271">
        <f>COUNTIFS($B$13:$B$32,AA$39,$C$13:$C$32,"A",$E$13:$E$32,"*")</f>
        <v>1</v>
      </c>
      <c r="AB41" s="272"/>
      <c r="AC41" s="273"/>
      <c r="AD41" s="271">
        <f>COUNTIFS($B$13:$B$32,AA$39,$C$13:$C$32,"B",$E$13:$E$32,"*")</f>
        <v>0</v>
      </c>
      <c r="AE41" s="272"/>
      <c r="AF41" s="273"/>
      <c r="AG41" s="271">
        <f>COUNTIFS($B$13:$B$32,AG$39,$C$13:$C$32,"A",$E$13:$E$32,"*")</f>
        <v>0</v>
      </c>
      <c r="AH41" s="272"/>
      <c r="AI41" s="273"/>
      <c r="AJ41" s="271">
        <f>COUNTIFS($B$13:$B$32,AG$39,$C$13:$C$32,"B",$E$13:$E$32,"*")</f>
        <v>0</v>
      </c>
      <c r="AK41" s="273"/>
      <c r="AL41" s="104">
        <f>COUNTIFS($B$13:$B$32,AL$39,$C$13:$C$32,"A",$E$13:$E$32,"*")</f>
        <v>0</v>
      </c>
      <c r="AM41" s="104">
        <f>COUNTIFS($B$13:$B$32,AL$39,$C$13:$C$32,"B",$E$13:$E$32,"*")</f>
        <v>0</v>
      </c>
      <c r="AN41" s="62"/>
    </row>
    <row r="42" spans="1:40" ht="18" customHeight="1">
      <c r="A42" s="62"/>
      <c r="B42" s="86" t="s">
        <v>109</v>
      </c>
      <c r="C42" s="104">
        <f>COUNTIFS($B$13:$B$32,C$39,$C$13:$C$32,"C",$E$13:$E$32,"*")</f>
        <v>0</v>
      </c>
      <c r="D42" s="104">
        <f>COUNTIFS($B$13:$B$32,C$39,$C$13:$C$32,"D",$E$13:$E$32,"*")</f>
        <v>0</v>
      </c>
      <c r="E42" s="104">
        <f>COUNTIFS($B$13:$B$32,E$39,$C$13:$C$32,"C",$E$13:$E$32,"*")</f>
        <v>0</v>
      </c>
      <c r="F42" s="271">
        <f>COUNTIFS($B$13:$B$32,E$39,$C$13:$C$32,"D",$E$13:$E$32,"*")</f>
        <v>0</v>
      </c>
      <c r="G42" s="272"/>
      <c r="H42" s="273"/>
      <c r="I42" s="271">
        <f>COUNTIFS($B$13:$B$32,I$39,$C$13:$C$32,"C",$E$13:$E$32,"*")</f>
        <v>0</v>
      </c>
      <c r="J42" s="272"/>
      <c r="K42" s="273"/>
      <c r="L42" s="271">
        <f>COUNTIFS($B$13:$B$32,I$39,$C$13:$C$32,"D",$E$13:$E$32,"*")</f>
        <v>0</v>
      </c>
      <c r="M42" s="272"/>
      <c r="N42" s="273"/>
      <c r="O42" s="271">
        <f>COUNTIFS($B$13:$B$32,O$39,$C$13:$C$32,"C",$E$13:$E$32,"*")</f>
        <v>0</v>
      </c>
      <c r="P42" s="272"/>
      <c r="Q42" s="273"/>
      <c r="R42" s="271">
        <f>COUNTIFS($B$13:$B$32,O$39,$C$13:$C$32,"D",$E$13:$E$32,"*")</f>
        <v>0</v>
      </c>
      <c r="S42" s="272"/>
      <c r="T42" s="273"/>
      <c r="U42" s="271">
        <f>COUNTIFS($B$13:$B$32,U$39,$C$13:$C$32,"C",$E$13:$E$32,"*")</f>
        <v>0</v>
      </c>
      <c r="V42" s="272"/>
      <c r="W42" s="273"/>
      <c r="X42" s="271">
        <f>COUNTIFS($B$13:$B$32,U$39,$C$13:$C$32,"D",$E$13:$E$32,"*")</f>
        <v>0</v>
      </c>
      <c r="Y42" s="272"/>
      <c r="Z42" s="273"/>
      <c r="AA42" s="271">
        <f>COUNTIFS($B$13:$B$32,AA$39,$C$13:$C$32,"C",$E$13:$E$32,"*")</f>
        <v>0</v>
      </c>
      <c r="AB42" s="272"/>
      <c r="AC42" s="273"/>
      <c r="AD42" s="271">
        <f>COUNTIFS($B$13:$B$32,AA$39,$C$13:$C$32,"D",$E$13:$E$32,"*")</f>
        <v>0</v>
      </c>
      <c r="AE42" s="272"/>
      <c r="AF42" s="273"/>
      <c r="AG42" s="271">
        <f>COUNTIFS($B$13:$B$32,AG$39,$C$13:$C$32,"C",$E$13:$E$32,"*")</f>
        <v>0</v>
      </c>
      <c r="AH42" s="272"/>
      <c r="AI42" s="273"/>
      <c r="AJ42" s="271">
        <f>COUNTIFS($B$13:$B$32,AG$39,$C$13:$C$32,"D",$E$13:$E$32,"*")</f>
        <v>0</v>
      </c>
      <c r="AK42" s="273"/>
      <c r="AL42" s="104">
        <f>COUNTIFS($B$13:$B$32,AL$39,$C$13:$C$32,"C",$E$13:$E$32,"*")</f>
        <v>0</v>
      </c>
      <c r="AM42" s="104">
        <f>COUNTIFS($B$13:$B$32,AL$39,$C$13:$C$32,"D",$E$13:$E$32,"*")</f>
        <v>0</v>
      </c>
      <c r="AN42" s="62"/>
    </row>
    <row r="43" spans="1:40" ht="24.9" customHeight="1">
      <c r="A43" s="62"/>
      <c r="B43" s="86" t="s">
        <v>200</v>
      </c>
      <c r="C43" s="275" t="str">
        <f>IF($AK$4="４週",SUMIFS($AK$13:$AK$32,$B$13:$B$32,C39)/4/$AH$7,IF($AK$4="歴月",SUMIFS($AK$13:$AK$32,$B$13:$B$32,C39)/$AL$7,"記載する期間を選択してください"))</f>
        <v>記載する期間を選択してください</v>
      </c>
      <c r="D43" s="277"/>
      <c r="E43" s="275" t="str">
        <f>IF($AK$4="４週",SUMIFS($AK$13:$AK$32,$B$13:$B$32,E39)/4/$AH$7,IF($AK$4="歴月",SUMIFS($AK$13:$AK$32,$B$13:$B$32,E39)/$AL$7,"記載する期間を選択してください"))</f>
        <v>記載する期間を選択してください</v>
      </c>
      <c r="F43" s="276"/>
      <c r="G43" s="276"/>
      <c r="H43" s="277"/>
      <c r="I43" s="275" t="str">
        <f>IF($AK$4="４週",SUMIFS($AK$13:$AK$32,$B$13:$B$32,I39)/4/$AH$7,IF($AK$4="歴月",SUMIFS($AK$13:$AK$32,$B$13:$B$32,I39)/$AL$7,"記載する期間を選択してください"))</f>
        <v>記載する期間を選択してください</v>
      </c>
      <c r="J43" s="276"/>
      <c r="K43" s="276"/>
      <c r="L43" s="276"/>
      <c r="M43" s="276"/>
      <c r="N43" s="277"/>
      <c r="O43" s="275" t="str">
        <f>IF($AK$4="４週",SUMIFS($AK$13:$AK$32,$B$13:$B$32,O39)/4/$AH$7,IF($AK$4="歴月",SUMIFS($AK$13:$AK$32,$B$13:$B$32,O39)/$AL$7,"記載する期間を選択してください"))</f>
        <v>記載する期間を選択してください</v>
      </c>
      <c r="P43" s="276"/>
      <c r="Q43" s="276"/>
      <c r="R43" s="276"/>
      <c r="S43" s="276"/>
      <c r="T43" s="277"/>
      <c r="U43" s="275" t="str">
        <f>IF($AK$4="４週",SUMIFS($AK$13:$AK$32,$B$13:$B$32,U39)/4/$AH$7,IF($AK$4="歴月",SUMIFS($AK$13:$AK$32,$B$13:$B$32,U39)/$AL$7,"記載する期間を選択してください"))</f>
        <v>記載する期間を選択してください</v>
      </c>
      <c r="V43" s="276"/>
      <c r="W43" s="276"/>
      <c r="X43" s="276"/>
      <c r="Y43" s="276"/>
      <c r="Z43" s="277"/>
      <c r="AA43" s="275" t="str">
        <f>IF($AK$4="４週",SUMIFS($AK$13:$AK$32,$B$13:$B$32,AA39)/4/$AH$7,IF($AK$4="歴月",SUMIFS($AK$13:$AK$32,$B$13:$B$32,AA39)/$AL$7,"記載する期間を選択してください"))</f>
        <v>記載する期間を選択してください</v>
      </c>
      <c r="AB43" s="276"/>
      <c r="AC43" s="276"/>
      <c r="AD43" s="276"/>
      <c r="AE43" s="276"/>
      <c r="AF43" s="277"/>
      <c r="AG43" s="275" t="str">
        <f>IF($AK$4="４週",SUMIFS($AK$13:$AK$32,$B$13:$B$32,AG39)/4/$AH$7,IF($AK$4="歴月",SUMIFS($AK$13:$AK$32,$B$13:$B$32,AG39)/$AL$7,"記載する期間を選択してください"))</f>
        <v>記載する期間を選択してください</v>
      </c>
      <c r="AH43" s="276"/>
      <c r="AI43" s="276"/>
      <c r="AJ43" s="276"/>
      <c r="AK43" s="277"/>
      <c r="AL43" s="275" t="str">
        <f>IF($AK$4="４週",SUMIFS($AK$13:$AK$32,$B$13:$B$32,AL39)/4/$AH$7,IF($AK$4="歴月",SUMIFS($AK$13:$AK$32,$B$13:$B$32,AL39)/$AL$7,"記載する期間を選択してください"))</f>
        <v>記載する期間を選択してください</v>
      </c>
      <c r="AM43" s="277"/>
      <c r="AN43" s="62"/>
    </row>
    <row r="44" spans="1:40" ht="5.0999999999999996" customHeight="1">
      <c r="A44" s="62"/>
      <c r="B44" s="59"/>
      <c r="C44" s="82">
        <v>2</v>
      </c>
      <c r="D44" s="82"/>
      <c r="E44" s="82">
        <v>3</v>
      </c>
      <c r="F44" s="82"/>
      <c r="G44" s="82"/>
      <c r="H44" s="82"/>
      <c r="I44" s="82">
        <v>4</v>
      </c>
      <c r="J44" s="82"/>
      <c r="K44" s="82"/>
      <c r="L44" s="82"/>
      <c r="M44" s="82"/>
      <c r="N44" s="82"/>
      <c r="O44" s="82">
        <v>5</v>
      </c>
      <c r="P44" s="82"/>
      <c r="Q44" s="82"/>
      <c r="R44" s="82"/>
      <c r="S44" s="82"/>
      <c r="T44" s="82"/>
      <c r="U44" s="82">
        <v>6</v>
      </c>
      <c r="V44" s="82"/>
      <c r="W44" s="82"/>
      <c r="X44" s="82"/>
      <c r="Y44" s="82"/>
      <c r="Z44" s="82"/>
      <c r="AA44" s="82">
        <v>7</v>
      </c>
      <c r="AB44" s="82"/>
      <c r="AC44" s="82"/>
      <c r="AD44" s="82"/>
      <c r="AE44" s="82"/>
      <c r="AF44" s="82"/>
      <c r="AG44" s="82">
        <v>8</v>
      </c>
      <c r="AH44" s="82"/>
      <c r="AI44" s="82"/>
      <c r="AJ44" s="82"/>
      <c r="AK44" s="82"/>
      <c r="AL44" s="82">
        <v>9</v>
      </c>
      <c r="AM44" s="103"/>
      <c r="AN44" s="62"/>
    </row>
    <row r="45" spans="1:40" ht="15" customHeight="1">
      <c r="A45" s="90" t="s">
        <v>165</v>
      </c>
      <c r="B45" s="95"/>
      <c r="C45" s="96"/>
      <c r="D45" s="96"/>
      <c r="E45" s="96"/>
      <c r="F45" s="97"/>
      <c r="G45" s="96"/>
      <c r="H45" s="82"/>
      <c r="I45" s="82"/>
      <c r="J45" s="82"/>
      <c r="K45" s="82"/>
      <c r="L45" s="82"/>
      <c r="M45" s="82"/>
      <c r="N45" s="82"/>
      <c r="O45" s="82"/>
      <c r="P45" s="82"/>
      <c r="Q45" s="82"/>
      <c r="R45" s="82">
        <v>6</v>
      </c>
      <c r="S45" s="82"/>
      <c r="T45" s="82"/>
      <c r="U45" s="82"/>
      <c r="V45" s="82"/>
      <c r="W45" s="82"/>
      <c r="X45" s="82">
        <v>7</v>
      </c>
      <c r="Y45" s="82"/>
      <c r="Z45" s="82"/>
      <c r="AA45" s="82"/>
      <c r="AB45" s="82"/>
      <c r="AC45" s="82"/>
      <c r="AD45" s="82">
        <v>8</v>
      </c>
      <c r="AE45" s="82"/>
      <c r="AF45" s="82"/>
      <c r="AG45" s="83"/>
      <c r="AH45" s="83"/>
      <c r="AI45" s="83"/>
      <c r="AJ45" s="83">
        <v>9</v>
      </c>
      <c r="AK45" s="81"/>
      <c r="AL45" s="81"/>
      <c r="AM45" s="62"/>
    </row>
    <row r="46" spans="1:40" s="60" customFormat="1" ht="15" customHeight="1">
      <c r="A46" s="90" t="s">
        <v>166</v>
      </c>
      <c r="B46" s="89"/>
      <c r="C46" s="89"/>
      <c r="D46" s="89"/>
      <c r="E46" s="89"/>
      <c r="F46" s="89"/>
      <c r="G46" s="89"/>
      <c r="H46" s="78"/>
      <c r="I46" s="78"/>
      <c r="J46" s="78"/>
      <c r="K46" s="78"/>
      <c r="L46" s="78"/>
      <c r="M46" s="78"/>
      <c r="N46" s="78"/>
      <c r="O46" s="78"/>
      <c r="P46" s="78"/>
      <c r="Q46" s="78"/>
      <c r="R46" s="78"/>
      <c r="S46" s="78"/>
      <c r="T46" s="78"/>
      <c r="U46" s="78"/>
      <c r="V46" s="78"/>
      <c r="W46" s="78"/>
      <c r="X46" s="78"/>
      <c r="Y46" s="78"/>
      <c r="Z46" s="78"/>
      <c r="AA46" s="78"/>
      <c r="AB46" s="78"/>
      <c r="AC46" s="78"/>
      <c r="AD46" s="78"/>
      <c r="AE46" s="78"/>
      <c r="AF46" s="78"/>
      <c r="AG46" s="78"/>
      <c r="AH46" s="78"/>
      <c r="AI46" s="78"/>
      <c r="AJ46" s="78"/>
      <c r="AK46" s="78"/>
      <c r="AL46" s="78"/>
      <c r="AM46" s="78"/>
    </row>
    <row r="47" spans="1:40" s="60" customFormat="1" ht="15" customHeight="1">
      <c r="A47" s="90" t="s">
        <v>205</v>
      </c>
      <c r="B47" s="89"/>
      <c r="C47" s="89"/>
      <c r="D47" s="89"/>
      <c r="E47" s="89"/>
      <c r="F47" s="89"/>
      <c r="G47" s="89"/>
      <c r="H47" s="78"/>
      <c r="I47" s="78"/>
      <c r="J47" s="78"/>
      <c r="K47" s="78"/>
      <c r="L47" s="78"/>
      <c r="M47" s="78"/>
      <c r="N47" s="78"/>
      <c r="O47" s="78"/>
      <c r="P47" s="78"/>
      <c r="Q47" s="78"/>
      <c r="R47" s="78"/>
      <c r="S47" s="78"/>
      <c r="T47" s="78"/>
      <c r="U47" s="78"/>
      <c r="V47" s="78"/>
      <c r="W47" s="78"/>
      <c r="X47" s="78"/>
      <c r="Y47" s="78"/>
      <c r="Z47" s="78"/>
      <c r="AA47" s="78"/>
      <c r="AB47" s="78"/>
      <c r="AC47" s="78"/>
      <c r="AD47" s="78"/>
      <c r="AE47" s="78"/>
      <c r="AF47" s="78"/>
      <c r="AG47" s="78"/>
      <c r="AH47" s="78"/>
      <c r="AI47" s="78"/>
      <c r="AJ47" s="78"/>
      <c r="AK47" s="78"/>
      <c r="AL47" s="78"/>
      <c r="AM47" s="78"/>
    </row>
    <row r="48" spans="1:40" s="60" customFormat="1" ht="15" customHeight="1">
      <c r="A48" s="114" t="s">
        <v>232</v>
      </c>
      <c r="C48" s="89"/>
      <c r="D48" s="89"/>
      <c r="E48" s="89"/>
      <c r="F48" s="89"/>
      <c r="G48" s="89"/>
      <c r="H48" s="78"/>
      <c r="I48" s="78"/>
      <c r="J48" s="78"/>
      <c r="K48" s="78"/>
      <c r="L48" s="78"/>
      <c r="M48" s="78"/>
      <c r="N48" s="78"/>
      <c r="O48" s="78"/>
      <c r="P48" s="78"/>
      <c r="Q48" s="78"/>
      <c r="R48" s="78"/>
      <c r="S48" s="78"/>
      <c r="T48" s="78"/>
      <c r="U48" s="78"/>
      <c r="V48" s="78"/>
      <c r="W48" s="78"/>
      <c r="X48" s="78"/>
      <c r="Y48" s="78"/>
      <c r="Z48" s="78"/>
      <c r="AA48" s="78"/>
      <c r="AB48" s="78"/>
      <c r="AC48" s="78"/>
      <c r="AD48" s="78"/>
      <c r="AE48" s="78"/>
      <c r="AF48" s="78"/>
      <c r="AG48" s="78"/>
      <c r="AH48" s="78"/>
      <c r="AI48" s="78"/>
      <c r="AJ48" s="78"/>
      <c r="AK48" s="78"/>
      <c r="AL48" s="78"/>
      <c r="AM48" s="78"/>
    </row>
    <row r="49" spans="1:39" s="60" customFormat="1" ht="15" customHeight="1">
      <c r="A49" s="90" t="s">
        <v>167</v>
      </c>
      <c r="B49" s="89"/>
      <c r="C49" s="89"/>
      <c r="D49" s="89"/>
      <c r="E49" s="89"/>
      <c r="F49" s="89"/>
      <c r="G49" s="89"/>
      <c r="H49" s="78"/>
      <c r="I49" s="78"/>
      <c r="J49" s="78"/>
      <c r="K49" s="78"/>
      <c r="L49" s="78"/>
      <c r="M49" s="78"/>
      <c r="N49" s="78"/>
      <c r="O49" s="78"/>
      <c r="P49" s="78"/>
      <c r="Q49" s="78"/>
      <c r="R49" s="78"/>
      <c r="S49" s="78"/>
      <c r="T49" s="78"/>
      <c r="U49" s="78"/>
      <c r="V49" s="78"/>
      <c r="W49" s="78"/>
      <c r="X49" s="78"/>
      <c r="Y49" s="78"/>
      <c r="Z49" s="78"/>
      <c r="AA49" s="78"/>
      <c r="AB49" s="78"/>
      <c r="AC49" s="78"/>
      <c r="AD49" s="78"/>
      <c r="AE49" s="78"/>
      <c r="AF49" s="78"/>
      <c r="AG49" s="78"/>
      <c r="AH49" s="78"/>
      <c r="AI49" s="78"/>
      <c r="AJ49" s="78"/>
      <c r="AK49" s="78"/>
      <c r="AL49" s="78"/>
      <c r="AM49" s="78"/>
    </row>
    <row r="50" spans="1:39" s="60" customFormat="1" ht="15" customHeight="1">
      <c r="A50" s="90" t="s">
        <v>168</v>
      </c>
      <c r="B50" s="89"/>
      <c r="C50" s="89"/>
      <c r="D50" s="89"/>
      <c r="E50" s="89"/>
      <c r="F50" s="89"/>
      <c r="G50" s="89"/>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row>
    <row r="51" spans="1:39" ht="15" customHeight="1">
      <c r="A51" s="60" t="s">
        <v>169</v>
      </c>
      <c r="B51" s="98"/>
      <c r="C51" s="60"/>
      <c r="D51" s="60"/>
      <c r="E51" s="60"/>
      <c r="F51" s="60"/>
      <c r="G51" s="60"/>
    </row>
    <row r="52" spans="1:39" ht="15" customHeight="1">
      <c r="A52" s="60" t="s">
        <v>170</v>
      </c>
      <c r="B52" s="98"/>
      <c r="C52" s="60"/>
      <c r="D52" s="60"/>
      <c r="E52" s="60"/>
      <c r="F52" s="60"/>
      <c r="G52" s="60"/>
    </row>
    <row r="53" spans="1:39" ht="15" customHeight="1">
      <c r="A53" s="60"/>
      <c r="B53" s="79" t="s">
        <v>171</v>
      </c>
      <c r="C53" s="260" t="s">
        <v>172</v>
      </c>
      <c r="D53" s="260"/>
      <c r="E53" s="260"/>
      <c r="F53" s="60"/>
      <c r="G53" s="60"/>
    </row>
    <row r="54" spans="1:39" ht="15" customHeight="1">
      <c r="A54" s="60"/>
      <c r="B54" s="102" t="s">
        <v>189</v>
      </c>
      <c r="C54" s="279" t="s">
        <v>173</v>
      </c>
      <c r="D54" s="279"/>
      <c r="E54" s="279"/>
      <c r="F54" s="60"/>
      <c r="G54" s="60"/>
    </row>
    <row r="55" spans="1:39" ht="15" customHeight="1">
      <c r="A55" s="60"/>
      <c r="B55" s="102" t="s">
        <v>190</v>
      </c>
      <c r="C55" s="279" t="s">
        <v>174</v>
      </c>
      <c r="D55" s="279"/>
      <c r="E55" s="279"/>
      <c r="F55" s="60"/>
      <c r="G55" s="60"/>
    </row>
    <row r="56" spans="1:39" ht="15" customHeight="1">
      <c r="A56" s="60"/>
      <c r="B56" s="102" t="s">
        <v>191</v>
      </c>
      <c r="C56" s="279" t="s">
        <v>175</v>
      </c>
      <c r="D56" s="279"/>
      <c r="E56" s="279"/>
      <c r="F56" s="60"/>
      <c r="G56" s="60"/>
    </row>
    <row r="57" spans="1:39" ht="15" customHeight="1">
      <c r="A57" s="60"/>
      <c r="B57" s="102" t="s">
        <v>192</v>
      </c>
      <c r="C57" s="279" t="s">
        <v>176</v>
      </c>
      <c r="D57" s="279"/>
      <c r="E57" s="279"/>
      <c r="F57" s="60"/>
      <c r="G57" s="60"/>
    </row>
    <row r="58" spans="1:39" ht="15" customHeight="1">
      <c r="A58" s="60"/>
      <c r="B58" s="90" t="s">
        <v>177</v>
      </c>
      <c r="C58" s="60"/>
      <c r="D58" s="60"/>
      <c r="E58" s="60"/>
      <c r="F58" s="60"/>
      <c r="G58" s="60"/>
    </row>
    <row r="59" spans="1:39" ht="15" customHeight="1">
      <c r="A59" s="60"/>
      <c r="B59" s="90" t="s">
        <v>194</v>
      </c>
      <c r="C59" s="60"/>
      <c r="D59" s="60"/>
      <c r="E59" s="60"/>
      <c r="F59" s="60"/>
      <c r="G59" s="60"/>
    </row>
    <row r="60" spans="1:39" ht="15" customHeight="1">
      <c r="A60" s="60"/>
      <c r="B60" s="90" t="s">
        <v>178</v>
      </c>
      <c r="C60" s="60"/>
      <c r="D60" s="60"/>
      <c r="E60" s="60"/>
      <c r="F60" s="60"/>
      <c r="G60" s="60"/>
    </row>
    <row r="61" spans="1:39" ht="15" customHeight="1">
      <c r="A61" s="60" t="s">
        <v>179</v>
      </c>
      <c r="B61" s="98"/>
      <c r="C61" s="60"/>
      <c r="D61" s="60"/>
      <c r="E61" s="60"/>
      <c r="F61" s="60"/>
      <c r="G61" s="60"/>
    </row>
    <row r="62" spans="1:39" ht="15" customHeight="1">
      <c r="A62" s="60" t="s">
        <v>234</v>
      </c>
      <c r="B62" s="98"/>
      <c r="C62" s="60"/>
      <c r="D62" s="60"/>
      <c r="E62" s="60"/>
      <c r="F62" s="60"/>
      <c r="G62" s="60"/>
    </row>
    <row r="63" spans="1:39" ht="15" customHeight="1">
      <c r="A63" s="60" t="s">
        <v>195</v>
      </c>
      <c r="B63" s="98"/>
      <c r="C63" s="60"/>
      <c r="D63" s="60"/>
      <c r="E63" s="60"/>
      <c r="F63" s="60"/>
      <c r="G63" s="60"/>
    </row>
    <row r="64" spans="1:39" ht="15" customHeight="1">
      <c r="A64" s="60" t="s">
        <v>181</v>
      </c>
      <c r="B64" s="98"/>
      <c r="C64" s="60"/>
      <c r="D64" s="60"/>
      <c r="E64" s="60"/>
      <c r="F64" s="60"/>
      <c r="G64" s="60"/>
    </row>
    <row r="65" spans="1:7" ht="15" customHeight="1">
      <c r="A65" s="60" t="s">
        <v>230</v>
      </c>
      <c r="B65" s="98"/>
      <c r="C65" s="60"/>
      <c r="D65" s="60"/>
      <c r="E65" s="60"/>
      <c r="F65" s="60"/>
      <c r="G65" s="60"/>
    </row>
    <row r="66" spans="1:7" ht="15" customHeight="1">
      <c r="A66" s="60" t="s">
        <v>182</v>
      </c>
      <c r="B66" s="98"/>
      <c r="C66" s="60"/>
      <c r="D66" s="60"/>
      <c r="E66" s="60"/>
      <c r="F66" s="60"/>
      <c r="G66" s="60"/>
    </row>
    <row r="67" spans="1:7" ht="15" customHeight="1">
      <c r="A67" s="60" t="s">
        <v>183</v>
      </c>
      <c r="B67" s="98"/>
      <c r="C67" s="60"/>
      <c r="D67" s="60"/>
      <c r="E67" s="60"/>
      <c r="F67" s="60"/>
      <c r="G67" s="60"/>
    </row>
    <row r="68" spans="1:7" ht="15" customHeight="1">
      <c r="A68" s="60" t="s">
        <v>184</v>
      </c>
      <c r="B68" s="98"/>
      <c r="C68" s="60"/>
      <c r="D68" s="60"/>
      <c r="E68" s="60"/>
      <c r="F68" s="60"/>
      <c r="G68" s="60"/>
    </row>
    <row r="69" spans="1:7" ht="15" customHeight="1">
      <c r="A69" s="60" t="s">
        <v>185</v>
      </c>
      <c r="B69" s="98"/>
      <c r="C69" s="60"/>
      <c r="D69" s="60"/>
      <c r="E69" s="60"/>
      <c r="F69" s="60"/>
      <c r="G69" s="60"/>
    </row>
    <row r="70" spans="1:7" ht="15" customHeight="1">
      <c r="A70" s="60" t="s">
        <v>186</v>
      </c>
      <c r="B70" s="98"/>
      <c r="C70" s="60"/>
      <c r="D70" s="60"/>
      <c r="E70" s="60"/>
      <c r="F70" s="60"/>
      <c r="G70" s="60"/>
    </row>
    <row r="71" spans="1:7" ht="15" customHeight="1">
      <c r="A71" s="60" t="s">
        <v>187</v>
      </c>
      <c r="B71" s="98"/>
      <c r="C71" s="60"/>
      <c r="D71" s="60"/>
      <c r="E71" s="60"/>
      <c r="F71" s="60"/>
      <c r="G71" s="60"/>
    </row>
    <row r="72" spans="1:7" ht="15" customHeight="1">
      <c r="A72" s="60" t="s">
        <v>188</v>
      </c>
      <c r="B72" s="98"/>
      <c r="C72" s="60"/>
      <c r="D72" s="60"/>
      <c r="E72" s="60"/>
      <c r="F72" s="60"/>
      <c r="G72" s="60"/>
    </row>
    <row r="73" spans="1:7" ht="15" customHeight="1">
      <c r="A73" s="60" t="s">
        <v>193</v>
      </c>
      <c r="B73" s="98"/>
      <c r="C73" s="60"/>
      <c r="D73" s="60"/>
      <c r="E73" s="60"/>
      <c r="F73" s="60"/>
      <c r="G73" s="60"/>
    </row>
  </sheetData>
  <mergeCells count="119">
    <mergeCell ref="C57:E57"/>
    <mergeCell ref="AA43:AF43"/>
    <mergeCell ref="AG43:AK43"/>
    <mergeCell ref="AL43:AM43"/>
    <mergeCell ref="C53:E53"/>
    <mergeCell ref="C54:E54"/>
    <mergeCell ref="C55:E55"/>
    <mergeCell ref="C56:E56"/>
    <mergeCell ref="AA42:AC42"/>
    <mergeCell ref="AD42:AF42"/>
    <mergeCell ref="AG42:AI42"/>
    <mergeCell ref="AJ42:AK42"/>
    <mergeCell ref="C43:D43"/>
    <mergeCell ref="E43:H43"/>
    <mergeCell ref="I43:N43"/>
    <mergeCell ref="O43:T43"/>
    <mergeCell ref="U43:Z43"/>
    <mergeCell ref="F42:H42"/>
    <mergeCell ref="I42:K42"/>
    <mergeCell ref="L42:N42"/>
    <mergeCell ref="O42:Q42"/>
    <mergeCell ref="R42:T42"/>
    <mergeCell ref="U42:W42"/>
    <mergeCell ref="F41:H41"/>
    <mergeCell ref="I41:K41"/>
    <mergeCell ref="X42:Z42"/>
    <mergeCell ref="AD41:AF41"/>
    <mergeCell ref="AL39:AM39"/>
    <mergeCell ref="F40:H40"/>
    <mergeCell ref="I40:K40"/>
    <mergeCell ref="L40:N40"/>
    <mergeCell ref="O40:Q40"/>
    <mergeCell ref="R40:T40"/>
    <mergeCell ref="U40:W40"/>
    <mergeCell ref="X40:Z40"/>
    <mergeCell ref="AA40:AC40"/>
    <mergeCell ref="L41:N41"/>
    <mergeCell ref="O41:Q41"/>
    <mergeCell ref="R41:T41"/>
    <mergeCell ref="U41:W41"/>
    <mergeCell ref="X41:Z41"/>
    <mergeCell ref="AA41:AC41"/>
    <mergeCell ref="AG41:AI41"/>
    <mergeCell ref="AJ41:AK41"/>
    <mergeCell ref="AG39:AK39"/>
    <mergeCell ref="AM28:AN28"/>
    <mergeCell ref="AM29:AN29"/>
    <mergeCell ref="AM30:AN30"/>
    <mergeCell ref="AM31:AN31"/>
    <mergeCell ref="AM32:AN32"/>
    <mergeCell ref="A33:E33"/>
    <mergeCell ref="AM33:AN34"/>
    <mergeCell ref="A34:E34"/>
    <mergeCell ref="AD40:AF40"/>
    <mergeCell ref="AG40:AI40"/>
    <mergeCell ref="AJ40:AK40"/>
    <mergeCell ref="C39:D39"/>
    <mergeCell ref="E39:H39"/>
    <mergeCell ref="I39:N39"/>
    <mergeCell ref="O39:T39"/>
    <mergeCell ref="U39:Z39"/>
    <mergeCell ref="AA39:AF39"/>
    <mergeCell ref="AM19:AN19"/>
    <mergeCell ref="AM20:AN20"/>
    <mergeCell ref="AM21:AN21"/>
    <mergeCell ref="AM22:AN22"/>
    <mergeCell ref="AM23:AN23"/>
    <mergeCell ref="AM24:AN24"/>
    <mergeCell ref="AM25:AN25"/>
    <mergeCell ref="AM26:AN26"/>
    <mergeCell ref="AM27:AN27"/>
    <mergeCell ref="A9:A12"/>
    <mergeCell ref="B9:B12"/>
    <mergeCell ref="C9:C12"/>
    <mergeCell ref="D9:D12"/>
    <mergeCell ref="E9:E12"/>
    <mergeCell ref="AM15:AN15"/>
    <mergeCell ref="AM16:AN16"/>
    <mergeCell ref="AM17:AN17"/>
    <mergeCell ref="AM18:AN18"/>
    <mergeCell ref="AL9:AL12"/>
    <mergeCell ref="AM9:AN12"/>
    <mergeCell ref="AM14:AN14"/>
    <mergeCell ref="AK1:AN1"/>
    <mergeCell ref="M2:P2"/>
    <mergeCell ref="Q2:R2"/>
    <mergeCell ref="S2:T2"/>
    <mergeCell ref="U2:V2"/>
    <mergeCell ref="F10:L10"/>
    <mergeCell ref="M10:S10"/>
    <mergeCell ref="T10:Z10"/>
    <mergeCell ref="AA10:AG10"/>
    <mergeCell ref="AH10:AJ10"/>
    <mergeCell ref="AK6:AN6"/>
    <mergeCell ref="AK2:AN3"/>
    <mergeCell ref="A6:B7"/>
    <mergeCell ref="C6:D6"/>
    <mergeCell ref="E6:L6"/>
    <mergeCell ref="M6:T6"/>
    <mergeCell ref="C7:D7"/>
    <mergeCell ref="E7:L7"/>
    <mergeCell ref="M7:T7"/>
    <mergeCell ref="A36:AN36"/>
    <mergeCell ref="A3:B3"/>
    <mergeCell ref="E3:L3"/>
    <mergeCell ref="M3:T3"/>
    <mergeCell ref="A4:B5"/>
    <mergeCell ref="C4:D4"/>
    <mergeCell ref="E4:L4"/>
    <mergeCell ref="M4:T4"/>
    <mergeCell ref="C5:D5"/>
    <mergeCell ref="E5:L5"/>
    <mergeCell ref="M5:T5"/>
    <mergeCell ref="AK4:AN4"/>
    <mergeCell ref="AK5:AN5"/>
    <mergeCell ref="AH7:AJ7"/>
    <mergeCell ref="F9:AJ9"/>
    <mergeCell ref="AK9:AK12"/>
    <mergeCell ref="AM13:AN13"/>
  </mergeCells>
  <phoneticPr fontId="3"/>
  <dataValidations count="4">
    <dataValidation type="list" allowBlank="1" showInputMessage="1" showErrorMessage="1" sqref="C13:C32">
      <formula1>"A,B,C,D"</formula1>
    </dataValidation>
    <dataValidation type="list" allowBlank="1" showInputMessage="1" showErrorMessage="1" sqref="AK5:AN5">
      <formula1>"予定,実績"</formula1>
    </dataValidation>
    <dataValidation type="list" allowBlank="1" showInputMessage="1" showErrorMessage="1" sqref="AK4:AN4">
      <formula1>"４週,歴月"</formula1>
    </dataValidation>
    <dataValidation type="list" allowBlank="1" showInputMessage="1" showErrorMessage="1" sqref="B13:B32">
      <formula1>INDIRECT($AK$1)</formula1>
    </dataValidation>
  </dataValidations>
  <printOptions horizontalCentered="1" verticalCentered="1"/>
  <pageMargins left="0.19685039370078741" right="0.19685039370078741" top="0.39370078740157483" bottom="0.19685039370078741" header="0.19685039370078741" footer="0.39370078740157483"/>
  <pageSetup paperSize="9" scale="73" fitToWidth="0" fitToHeight="0" orientation="landscape" r:id="rId1"/>
  <headerFooter alignWithMargins="0">
    <oddHeader>&amp;L&amp;"ＭＳ ゴシック,標準"&amp;10（参考様式）</oddHeader>
  </headerFooter>
  <rowBreaks count="1" manualBreakCount="1">
    <brk id="37" max="3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1"/>
  <sheetViews>
    <sheetView showGridLines="0" view="pageBreakPreview" zoomScaleNormal="100" zoomScaleSheetLayoutView="100" workbookViewId="0"/>
  </sheetViews>
  <sheetFormatPr defaultColWidth="8.19921875" defaultRowHeight="21" customHeight="1"/>
  <cols>
    <col min="1" max="1" width="2.59765625" style="59" customWidth="1"/>
    <col min="2" max="2" width="14.19921875" style="61" customWidth="1"/>
    <col min="3" max="3" width="6.59765625" style="59" customWidth="1"/>
    <col min="4" max="5" width="7.59765625" style="59" customWidth="1"/>
    <col min="6" max="36" width="3.69921875" style="59" customWidth="1"/>
    <col min="37" max="37" width="6.59765625" style="59" customWidth="1"/>
    <col min="38" max="39" width="7.59765625" style="59" customWidth="1"/>
    <col min="40" max="40" width="5.59765625" style="59" customWidth="1"/>
    <col min="41" max="16384" width="8.19921875" style="59"/>
  </cols>
  <sheetData>
    <row r="1" spans="1:40" ht="20.100000000000001" customHeight="1">
      <c r="A1" s="99" t="s">
        <v>97</v>
      </c>
      <c r="C1" s="84"/>
      <c r="D1" s="84"/>
      <c r="E1" s="84"/>
      <c r="F1" s="84"/>
      <c r="G1" s="84"/>
      <c r="H1" s="84"/>
      <c r="I1" s="84"/>
      <c r="J1" s="84"/>
      <c r="K1" s="84"/>
      <c r="L1" s="84"/>
      <c r="M1" s="84"/>
      <c r="N1" s="84"/>
      <c r="O1" s="84"/>
      <c r="P1" s="84"/>
      <c r="Q1" s="84"/>
      <c r="R1" s="84"/>
      <c r="S1" s="84"/>
      <c r="T1" s="84"/>
      <c r="U1" s="84"/>
      <c r="V1" s="84"/>
      <c r="W1" s="84"/>
      <c r="X1" s="78"/>
      <c r="Y1" s="78"/>
      <c r="Z1" s="91"/>
      <c r="AA1" s="91"/>
      <c r="AB1" s="91"/>
      <c r="AC1" s="91"/>
      <c r="AD1" s="92"/>
      <c r="AE1" s="92"/>
      <c r="AF1" s="92"/>
      <c r="AG1" s="92"/>
      <c r="AH1" s="92"/>
      <c r="AI1" s="85" t="s">
        <v>154</v>
      </c>
      <c r="AJ1" s="85"/>
      <c r="AK1" s="299" t="s">
        <v>111</v>
      </c>
      <c r="AL1" s="299"/>
      <c r="AM1" s="299"/>
      <c r="AN1" s="299"/>
    </row>
    <row r="2" spans="1:40" ht="18" customHeight="1">
      <c r="A2" s="62"/>
      <c r="B2" s="65"/>
      <c r="C2" s="65"/>
      <c r="D2" s="65"/>
      <c r="E2" s="65"/>
      <c r="F2" s="65"/>
      <c r="G2" s="65"/>
      <c r="H2" s="65"/>
      <c r="I2" s="65"/>
      <c r="J2" s="65"/>
      <c r="K2" s="100"/>
      <c r="L2" s="100"/>
      <c r="M2" s="258">
        <v>2025</v>
      </c>
      <c r="N2" s="258"/>
      <c r="O2" s="258"/>
      <c r="P2" s="258"/>
      <c r="Q2" s="259" t="s">
        <v>150</v>
      </c>
      <c r="R2" s="259"/>
      <c r="S2" s="258">
        <v>4</v>
      </c>
      <c r="T2" s="258"/>
      <c r="U2" s="259" t="s">
        <v>151</v>
      </c>
      <c r="V2" s="259"/>
      <c r="W2" s="65"/>
      <c r="X2" s="65"/>
      <c r="Y2" s="65"/>
      <c r="Z2" s="91"/>
      <c r="AA2" s="91"/>
      <c r="AC2" s="85"/>
      <c r="AD2" s="65"/>
      <c r="AE2" s="65"/>
      <c r="AF2" s="65"/>
      <c r="AG2" s="65"/>
      <c r="AH2" s="65"/>
      <c r="AI2" s="85" t="s">
        <v>155</v>
      </c>
      <c r="AJ2" s="85"/>
      <c r="AK2" s="300"/>
      <c r="AL2" s="301"/>
      <c r="AM2" s="301"/>
      <c r="AN2" s="302"/>
    </row>
    <row r="3" spans="1:40" ht="18" customHeight="1">
      <c r="A3" s="310" t="s">
        <v>236</v>
      </c>
      <c r="B3" s="311"/>
      <c r="C3" s="248" t="s">
        <v>238</v>
      </c>
      <c r="D3" s="249"/>
      <c r="E3" s="248"/>
      <c r="F3" s="283"/>
      <c r="G3" s="283"/>
      <c r="H3" s="283"/>
      <c r="I3" s="283"/>
      <c r="J3" s="283"/>
      <c r="K3" s="283"/>
      <c r="L3" s="283"/>
      <c r="M3" s="314"/>
      <c r="N3" s="315"/>
      <c r="O3" s="315"/>
      <c r="P3" s="315"/>
      <c r="Q3" s="315"/>
      <c r="R3" s="315"/>
      <c r="S3" s="315"/>
      <c r="T3" s="315"/>
      <c r="U3" s="123"/>
      <c r="V3" s="123"/>
      <c r="W3" s="65"/>
      <c r="X3" s="65"/>
      <c r="Y3" s="65"/>
      <c r="Z3" s="91"/>
      <c r="AA3" s="91"/>
      <c r="AC3" s="85"/>
      <c r="AD3" s="65"/>
      <c r="AE3" s="65"/>
      <c r="AF3" s="65"/>
      <c r="AG3" s="65"/>
      <c r="AH3" s="65"/>
      <c r="AI3" s="85"/>
      <c r="AJ3" s="85"/>
      <c r="AK3" s="303"/>
      <c r="AL3" s="304"/>
      <c r="AM3" s="304"/>
      <c r="AN3" s="305"/>
    </row>
    <row r="4" spans="1:40" ht="18" customHeight="1">
      <c r="A4" s="312"/>
      <c r="B4" s="313"/>
      <c r="C4" s="248" t="s">
        <v>239</v>
      </c>
      <c r="D4" s="249"/>
      <c r="E4" s="248"/>
      <c r="F4" s="283"/>
      <c r="G4" s="283"/>
      <c r="H4" s="283"/>
      <c r="I4" s="283"/>
      <c r="J4" s="283"/>
      <c r="K4" s="283"/>
      <c r="L4" s="283"/>
      <c r="M4" s="314"/>
      <c r="N4" s="315"/>
      <c r="O4" s="315"/>
      <c r="P4" s="315"/>
      <c r="Q4" s="315"/>
      <c r="R4" s="315"/>
      <c r="S4" s="315"/>
      <c r="T4" s="315"/>
      <c r="U4" s="128"/>
      <c r="V4" s="128"/>
      <c r="W4" s="88"/>
      <c r="Y4" s="93"/>
      <c r="Z4" s="93"/>
      <c r="AA4" s="93"/>
      <c r="AB4" s="91"/>
      <c r="AC4" s="93"/>
      <c r="AD4" s="93"/>
      <c r="AE4" s="93"/>
      <c r="AF4" s="93"/>
      <c r="AG4" s="93"/>
      <c r="AH4" s="93"/>
      <c r="AI4" s="94" t="s">
        <v>158</v>
      </c>
      <c r="AJ4" s="85"/>
      <c r="AK4" s="251"/>
      <c r="AL4" s="251"/>
      <c r="AM4" s="251"/>
      <c r="AN4" s="251"/>
    </row>
    <row r="5" spans="1:40" ht="18" customHeight="1">
      <c r="A5" s="310" t="s">
        <v>237</v>
      </c>
      <c r="B5" s="311"/>
      <c r="C5" s="248" t="s">
        <v>238</v>
      </c>
      <c r="D5" s="249"/>
      <c r="E5" s="248"/>
      <c r="F5" s="283"/>
      <c r="G5" s="283"/>
      <c r="H5" s="283"/>
      <c r="I5" s="283"/>
      <c r="J5" s="283"/>
      <c r="K5" s="283"/>
      <c r="L5" s="283"/>
      <c r="M5" s="314"/>
      <c r="N5" s="315"/>
      <c r="O5" s="315"/>
      <c r="P5" s="315"/>
      <c r="Q5" s="315"/>
      <c r="R5" s="315"/>
      <c r="S5" s="315"/>
      <c r="T5" s="315"/>
      <c r="U5" s="88"/>
      <c r="V5" s="88"/>
      <c r="W5" s="88"/>
      <c r="Y5" s="93"/>
      <c r="Z5" s="93"/>
      <c r="AA5" s="93"/>
      <c r="AB5" s="91"/>
      <c r="AC5" s="93"/>
      <c r="AD5" s="93"/>
      <c r="AE5" s="93"/>
      <c r="AF5" s="93"/>
      <c r="AG5" s="93"/>
      <c r="AH5" s="93"/>
      <c r="AI5" s="94" t="s">
        <v>159</v>
      </c>
      <c r="AJ5" s="85"/>
      <c r="AK5" s="251"/>
      <c r="AL5" s="251"/>
      <c r="AM5" s="251"/>
      <c r="AN5" s="251"/>
    </row>
    <row r="6" spans="1:40" ht="18" customHeight="1">
      <c r="A6" s="312"/>
      <c r="B6" s="313"/>
      <c r="C6" s="248" t="s">
        <v>240</v>
      </c>
      <c r="D6" s="249"/>
      <c r="E6" s="248"/>
      <c r="F6" s="283"/>
      <c r="G6" s="283"/>
      <c r="H6" s="283"/>
      <c r="I6" s="283"/>
      <c r="J6" s="283"/>
      <c r="K6" s="283"/>
      <c r="L6" s="283"/>
      <c r="M6" s="314"/>
      <c r="N6" s="315"/>
      <c r="O6" s="315"/>
      <c r="P6" s="315"/>
      <c r="Q6" s="315"/>
      <c r="R6" s="315"/>
      <c r="S6" s="315"/>
      <c r="T6" s="315"/>
      <c r="U6" s="88"/>
      <c r="V6" s="88"/>
      <c r="W6" s="88"/>
      <c r="Y6" s="93"/>
      <c r="Z6" s="93"/>
      <c r="AA6" s="93"/>
      <c r="AB6" s="91"/>
      <c r="AC6" s="93"/>
      <c r="AD6" s="93"/>
      <c r="AE6" s="93"/>
      <c r="AF6" s="93"/>
      <c r="AG6" s="94" t="s">
        <v>160</v>
      </c>
      <c r="AH6" s="252"/>
      <c r="AI6" s="252"/>
      <c r="AJ6" s="252"/>
      <c r="AK6" s="93" t="s">
        <v>156</v>
      </c>
      <c r="AL6" s="110"/>
      <c r="AM6" s="93" t="s">
        <v>157</v>
      </c>
    </row>
    <row r="7" spans="1:40" ht="9.9" customHeight="1">
      <c r="A7" s="62"/>
      <c r="B7" s="80"/>
      <c r="C7" s="80"/>
      <c r="D7" s="80"/>
      <c r="E7" s="80"/>
      <c r="F7" s="80"/>
      <c r="G7" s="80"/>
      <c r="H7" s="80"/>
      <c r="I7" s="80"/>
      <c r="J7" s="80"/>
      <c r="K7" s="80"/>
      <c r="L7" s="80"/>
      <c r="M7" s="80"/>
      <c r="N7" s="80"/>
      <c r="O7" s="80"/>
      <c r="P7" s="80"/>
      <c r="Q7" s="80"/>
      <c r="R7" s="80"/>
      <c r="S7" s="80"/>
      <c r="T7" s="80"/>
      <c r="U7" s="80"/>
      <c r="V7" s="80"/>
      <c r="W7" s="80"/>
      <c r="X7" s="63"/>
      <c r="Y7" s="63"/>
      <c r="Z7" s="63"/>
      <c r="AA7" s="63"/>
      <c r="AB7" s="63"/>
      <c r="AC7" s="63"/>
      <c r="AD7" s="63"/>
      <c r="AE7" s="63"/>
      <c r="AF7" s="63"/>
      <c r="AG7" s="63"/>
      <c r="AH7" s="63"/>
      <c r="AI7" s="63"/>
      <c r="AJ7" s="63"/>
      <c r="AK7" s="63"/>
      <c r="AL7" s="63"/>
      <c r="AM7" s="62"/>
      <c r="AN7" s="91"/>
    </row>
    <row r="8" spans="1:40" ht="15" customHeight="1">
      <c r="A8" s="264" t="s">
        <v>153</v>
      </c>
      <c r="B8" s="260" t="s">
        <v>161</v>
      </c>
      <c r="C8" s="265" t="s">
        <v>162</v>
      </c>
      <c r="D8" s="260" t="s">
        <v>163</v>
      </c>
      <c r="E8" s="268" t="s">
        <v>164</v>
      </c>
      <c r="F8" s="253" t="s">
        <v>196</v>
      </c>
      <c r="G8" s="253"/>
      <c r="H8" s="253"/>
      <c r="I8" s="253"/>
      <c r="J8" s="253"/>
      <c r="K8" s="253"/>
      <c r="L8" s="253"/>
      <c r="M8" s="253"/>
      <c r="N8" s="253"/>
      <c r="O8" s="253"/>
      <c r="P8" s="253"/>
      <c r="Q8" s="253"/>
      <c r="R8" s="253"/>
      <c r="S8" s="253"/>
      <c r="T8" s="253"/>
      <c r="U8" s="253"/>
      <c r="V8" s="253"/>
      <c r="W8" s="253"/>
      <c r="X8" s="253"/>
      <c r="Y8" s="253"/>
      <c r="Z8" s="253"/>
      <c r="AA8" s="253"/>
      <c r="AB8" s="253"/>
      <c r="AC8" s="253"/>
      <c r="AD8" s="253"/>
      <c r="AE8" s="253"/>
      <c r="AF8" s="253"/>
      <c r="AG8" s="253"/>
      <c r="AH8" s="253"/>
      <c r="AI8" s="253"/>
      <c r="AJ8" s="253"/>
      <c r="AK8" s="254" t="s">
        <v>197</v>
      </c>
      <c r="AL8" s="269" t="s">
        <v>198</v>
      </c>
      <c r="AM8" s="270" t="s">
        <v>199</v>
      </c>
      <c r="AN8" s="270"/>
    </row>
    <row r="9" spans="1:40" ht="15" customHeight="1">
      <c r="A9" s="264"/>
      <c r="B9" s="260"/>
      <c r="C9" s="266"/>
      <c r="D9" s="260"/>
      <c r="E9" s="268"/>
      <c r="F9" s="260" t="s">
        <v>104</v>
      </c>
      <c r="G9" s="260"/>
      <c r="H9" s="260"/>
      <c r="I9" s="260"/>
      <c r="J9" s="260"/>
      <c r="K9" s="260"/>
      <c r="L9" s="260"/>
      <c r="M9" s="260" t="s">
        <v>105</v>
      </c>
      <c r="N9" s="260"/>
      <c r="O9" s="260"/>
      <c r="P9" s="260"/>
      <c r="Q9" s="260"/>
      <c r="R9" s="260"/>
      <c r="S9" s="260"/>
      <c r="T9" s="260" t="s">
        <v>106</v>
      </c>
      <c r="U9" s="260"/>
      <c r="V9" s="260"/>
      <c r="W9" s="260"/>
      <c r="X9" s="260"/>
      <c r="Y9" s="260"/>
      <c r="Z9" s="260"/>
      <c r="AA9" s="260" t="s">
        <v>107</v>
      </c>
      <c r="AB9" s="260"/>
      <c r="AC9" s="260"/>
      <c r="AD9" s="260"/>
      <c r="AE9" s="260"/>
      <c r="AF9" s="260"/>
      <c r="AG9" s="260"/>
      <c r="AH9" s="260" t="s">
        <v>110</v>
      </c>
      <c r="AI9" s="260"/>
      <c r="AJ9" s="260"/>
      <c r="AK9" s="254"/>
      <c r="AL9" s="269"/>
      <c r="AM9" s="270"/>
      <c r="AN9" s="270"/>
    </row>
    <row r="10" spans="1:40" ht="15" customHeight="1">
      <c r="A10" s="264"/>
      <c r="B10" s="260"/>
      <c r="C10" s="266"/>
      <c r="D10" s="260"/>
      <c r="E10" s="268"/>
      <c r="F10" s="66">
        <f>DATE($M$2,$S$2,1)</f>
        <v>45748</v>
      </c>
      <c r="G10" s="66">
        <f>DATE($M$2,$S$2,2)</f>
        <v>45749</v>
      </c>
      <c r="H10" s="66">
        <f>DATE($M$2,$S$2,3)</f>
        <v>45750</v>
      </c>
      <c r="I10" s="66">
        <f>DATE($M$2,$S$2,4)</f>
        <v>45751</v>
      </c>
      <c r="J10" s="66">
        <f>DATE($M$2,$S$2,5)</f>
        <v>45752</v>
      </c>
      <c r="K10" s="66">
        <f>DATE($M$2,$S$2,6)</f>
        <v>45753</v>
      </c>
      <c r="L10" s="66">
        <f>DATE($M$2,$S$2,7)</f>
        <v>45754</v>
      </c>
      <c r="M10" s="66">
        <f>DATE($M$2,$S$2,8)</f>
        <v>45755</v>
      </c>
      <c r="N10" s="66">
        <f>DATE($M$2,$S$2,9)</f>
        <v>45756</v>
      </c>
      <c r="O10" s="66">
        <f>DATE($M$2,$S$2,10)</f>
        <v>45757</v>
      </c>
      <c r="P10" s="66">
        <f>DATE($M$2,$S$2,11)</f>
        <v>45758</v>
      </c>
      <c r="Q10" s="66">
        <f>DATE($M$2,$S$2,12)</f>
        <v>45759</v>
      </c>
      <c r="R10" s="66">
        <f>DATE($M$2,$S$2,13)</f>
        <v>45760</v>
      </c>
      <c r="S10" s="66">
        <f>DATE($M$2,$S$2,14)</f>
        <v>45761</v>
      </c>
      <c r="T10" s="66">
        <f>DATE($M$2,$S$2,15)</f>
        <v>45762</v>
      </c>
      <c r="U10" s="66">
        <f>DATE($M$2,$S$2,16)</f>
        <v>45763</v>
      </c>
      <c r="V10" s="66">
        <f>DATE($M$2,$S$2,17)</f>
        <v>45764</v>
      </c>
      <c r="W10" s="66">
        <f>DATE($M$2,$S$2,18)</f>
        <v>45765</v>
      </c>
      <c r="X10" s="66">
        <f>DATE($M$2,$S$2,19)</f>
        <v>45766</v>
      </c>
      <c r="Y10" s="66">
        <f>DATE($M$2,$S$2,20)</f>
        <v>45767</v>
      </c>
      <c r="Z10" s="66">
        <f>DATE($M$2,$S$2,21)</f>
        <v>45768</v>
      </c>
      <c r="AA10" s="66">
        <f>DATE($M$2,$S$2,22)</f>
        <v>45769</v>
      </c>
      <c r="AB10" s="66">
        <f>DATE($M$2,$S$2,23)</f>
        <v>45770</v>
      </c>
      <c r="AC10" s="66">
        <f>DATE($M$2,$S$2,24)</f>
        <v>45771</v>
      </c>
      <c r="AD10" s="66">
        <f>DATE($M$2,$S$2,25)</f>
        <v>45772</v>
      </c>
      <c r="AE10" s="66">
        <f>DATE($M$2,$S$2,26)</f>
        <v>45773</v>
      </c>
      <c r="AF10" s="66">
        <f>DATE($M$2,$S$2,27)</f>
        <v>45774</v>
      </c>
      <c r="AG10" s="66">
        <f>DATE($M$2,$S$2,28)</f>
        <v>45775</v>
      </c>
      <c r="AH10" s="66">
        <f>IF(DAY(EOMONTH(F10,0))&lt;29,"",DATE($M$2,$S$2,29))</f>
        <v>45776</v>
      </c>
      <c r="AI10" s="66">
        <f>IF(DAY(EOMONTH(F10,0))&lt;30,"",DATE($M$2,$S$2,30))</f>
        <v>45777</v>
      </c>
      <c r="AJ10" s="66" t="str">
        <f>IF(DAY(EOMONTH(F10,0))&lt;31,"",DATE($M$2,$S$2,31))</f>
        <v/>
      </c>
      <c r="AK10" s="254"/>
      <c r="AL10" s="269"/>
      <c r="AM10" s="270"/>
      <c r="AN10" s="270"/>
    </row>
    <row r="11" spans="1:40" ht="15" customHeight="1">
      <c r="A11" s="264"/>
      <c r="B11" s="260"/>
      <c r="C11" s="267"/>
      <c r="D11" s="260"/>
      <c r="E11" s="268"/>
      <c r="F11" s="67">
        <f>DATE($M$2,$S$2,1)</f>
        <v>45748</v>
      </c>
      <c r="G11" s="67">
        <f>DATE($M$2,$S$2,2)</f>
        <v>45749</v>
      </c>
      <c r="H11" s="67">
        <f>DATE($M$2,$S$2,3)</f>
        <v>45750</v>
      </c>
      <c r="I11" s="67">
        <f>DATE($M$2,$S$2,4)</f>
        <v>45751</v>
      </c>
      <c r="J11" s="67">
        <f>DATE($M$2,$S$2,5)</f>
        <v>45752</v>
      </c>
      <c r="K11" s="67">
        <f>DATE($M$2,$S$2,6)</f>
        <v>45753</v>
      </c>
      <c r="L11" s="67">
        <f>DATE($M$2,$S$2,7)</f>
        <v>45754</v>
      </c>
      <c r="M11" s="67">
        <f>DATE($M$2,$S$2,8)</f>
        <v>45755</v>
      </c>
      <c r="N11" s="67">
        <f>DATE($M$2,$S$2,9)</f>
        <v>45756</v>
      </c>
      <c r="O11" s="67">
        <f>DATE($M$2,$S$2,10)</f>
        <v>45757</v>
      </c>
      <c r="P11" s="67">
        <f>DATE($M$2,$S$2,11)</f>
        <v>45758</v>
      </c>
      <c r="Q11" s="67">
        <f>DATE($M$2,$S$2,12)</f>
        <v>45759</v>
      </c>
      <c r="R11" s="67">
        <f>DATE($M$2,$S$2,13)</f>
        <v>45760</v>
      </c>
      <c r="S11" s="67">
        <f>DATE($M$2,$S$2,14)</f>
        <v>45761</v>
      </c>
      <c r="T11" s="67">
        <f>DATE($M$2,$S$2,15)</f>
        <v>45762</v>
      </c>
      <c r="U11" s="67">
        <f>DATE($M$2,$S$2,16)</f>
        <v>45763</v>
      </c>
      <c r="V11" s="67">
        <f>DATE($M$2,$S$2,17)</f>
        <v>45764</v>
      </c>
      <c r="W11" s="67">
        <f>DATE($M$2,$S$2,18)</f>
        <v>45765</v>
      </c>
      <c r="X11" s="67">
        <f>DATE($M$2,$S$2,19)</f>
        <v>45766</v>
      </c>
      <c r="Y11" s="67">
        <f>DATE($M$2,$S$2,20)</f>
        <v>45767</v>
      </c>
      <c r="Z11" s="67">
        <f>DATE($M$2,$S$2,21)</f>
        <v>45768</v>
      </c>
      <c r="AA11" s="67">
        <f>DATE($M$2,$S$2,22)</f>
        <v>45769</v>
      </c>
      <c r="AB11" s="67">
        <f>DATE($M$2,$S$2,23)</f>
        <v>45770</v>
      </c>
      <c r="AC11" s="67">
        <f>DATE($M$2,$S$2,24)</f>
        <v>45771</v>
      </c>
      <c r="AD11" s="67">
        <f>DATE($M$2,$S$2,25)</f>
        <v>45772</v>
      </c>
      <c r="AE11" s="67">
        <f>DATE($M$2,$S$2,26)</f>
        <v>45773</v>
      </c>
      <c r="AF11" s="67">
        <f>DATE($M$2,$S$2,27)</f>
        <v>45774</v>
      </c>
      <c r="AG11" s="67">
        <f>DATE($M$2,$S$2,28)</f>
        <v>45775</v>
      </c>
      <c r="AH11" s="67">
        <f>IF(DAY(EOMONTH(F11,0))&lt;29,"",DATE($M$2,$S$2,29))</f>
        <v>45776</v>
      </c>
      <c r="AI11" s="67">
        <f>IF(DAY(EOMONTH(F11,0))&lt;30,"",DATE($M$2,$S$2,30))</f>
        <v>45777</v>
      </c>
      <c r="AJ11" s="67" t="str">
        <f>IF(DAY(EOMONTH(F11,0))&lt;31,"",DATE($M$2,$S$2,31))</f>
        <v/>
      </c>
      <c r="AK11" s="254"/>
      <c r="AL11" s="269"/>
      <c r="AM11" s="270"/>
      <c r="AN11" s="270"/>
    </row>
    <row r="12" spans="1:40" ht="18" customHeight="1">
      <c r="A12" s="77">
        <v>1</v>
      </c>
      <c r="B12" s="106" t="s">
        <v>112</v>
      </c>
      <c r="C12" s="87" t="s">
        <v>189</v>
      </c>
      <c r="D12" s="107"/>
      <c r="E12" s="108" t="s">
        <v>189</v>
      </c>
      <c r="F12" s="120" t="s">
        <v>244</v>
      </c>
      <c r="G12" s="120" t="s">
        <v>244</v>
      </c>
      <c r="H12" s="120" t="s">
        <v>244</v>
      </c>
      <c r="I12" s="120" t="s">
        <v>244</v>
      </c>
      <c r="J12" s="120" t="s">
        <v>254</v>
      </c>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73">
        <f>+SUM(F12:AJ12)</f>
        <v>0</v>
      </c>
      <c r="AL12" s="74">
        <f t="shared" ref="AL12:AL32" si="0">IF($AK$4="４週",AK12/4,AK12/(DAY(EOMONTH($F$10,0))/7))</f>
        <v>0</v>
      </c>
      <c r="AM12" s="263"/>
      <c r="AN12" s="263"/>
    </row>
    <row r="13" spans="1:40" ht="18" customHeight="1">
      <c r="A13" s="77">
        <v>2</v>
      </c>
      <c r="B13" s="106" t="s">
        <v>136</v>
      </c>
      <c r="C13" s="87" t="s">
        <v>189</v>
      </c>
      <c r="D13" s="107"/>
      <c r="E13" s="108" t="s">
        <v>190</v>
      </c>
      <c r="F13" s="120" t="s">
        <v>244</v>
      </c>
      <c r="G13" s="120" t="s">
        <v>244</v>
      </c>
      <c r="H13" s="120" t="s">
        <v>244</v>
      </c>
      <c r="I13" s="120" t="s">
        <v>244</v>
      </c>
      <c r="J13" s="120" t="s">
        <v>254</v>
      </c>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73">
        <f t="shared" ref="AK13:AK32" si="1">+SUM(F13:AJ13)</f>
        <v>0</v>
      </c>
      <c r="AL13" s="74">
        <f t="shared" si="0"/>
        <v>0</v>
      </c>
      <c r="AM13" s="263"/>
      <c r="AN13" s="263"/>
    </row>
    <row r="14" spans="1:40" ht="18" customHeight="1">
      <c r="A14" s="77">
        <v>3</v>
      </c>
      <c r="B14" s="106" t="s">
        <v>140</v>
      </c>
      <c r="C14" s="87" t="s">
        <v>189</v>
      </c>
      <c r="D14" s="107"/>
      <c r="E14" s="108" t="s">
        <v>191</v>
      </c>
      <c r="F14" s="120" t="s">
        <v>257</v>
      </c>
      <c r="G14" s="120" t="s">
        <v>257</v>
      </c>
      <c r="H14" s="120" t="s">
        <v>257</v>
      </c>
      <c r="I14" s="120" t="s">
        <v>257</v>
      </c>
      <c r="J14" s="120" t="s">
        <v>254</v>
      </c>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73">
        <f t="shared" si="1"/>
        <v>0</v>
      </c>
      <c r="AL14" s="74">
        <f t="shared" si="0"/>
        <v>0</v>
      </c>
      <c r="AM14" s="263"/>
      <c r="AN14" s="263"/>
    </row>
    <row r="15" spans="1:40" ht="18" customHeight="1">
      <c r="A15" s="77">
        <v>4</v>
      </c>
      <c r="B15" s="106" t="s">
        <v>140</v>
      </c>
      <c r="C15" s="87" t="s">
        <v>189</v>
      </c>
      <c r="D15" s="107"/>
      <c r="E15" s="108" t="s">
        <v>192</v>
      </c>
      <c r="F15" s="120" t="s">
        <v>257</v>
      </c>
      <c r="G15" s="120" t="s">
        <v>257</v>
      </c>
      <c r="H15" s="120" t="s">
        <v>257</v>
      </c>
      <c r="I15" s="120" t="s">
        <v>257</v>
      </c>
      <c r="J15" s="120" t="s">
        <v>254</v>
      </c>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73">
        <f t="shared" si="1"/>
        <v>0</v>
      </c>
      <c r="AL15" s="74">
        <f t="shared" si="0"/>
        <v>0</v>
      </c>
      <c r="AM15" s="263"/>
      <c r="AN15" s="263"/>
    </row>
    <row r="16" spans="1:40" ht="18" customHeight="1">
      <c r="A16" s="77">
        <v>5</v>
      </c>
      <c r="B16" s="106"/>
      <c r="C16" s="87"/>
      <c r="D16" s="107"/>
      <c r="E16" s="108"/>
      <c r="F16" s="109"/>
      <c r="G16" s="109"/>
      <c r="H16" s="109"/>
      <c r="I16" s="109"/>
      <c r="J16" s="109"/>
      <c r="K16" s="109"/>
      <c r="L16" s="109"/>
      <c r="M16" s="109"/>
      <c r="N16" s="109"/>
      <c r="O16" s="109"/>
      <c r="P16" s="109"/>
      <c r="Q16" s="109"/>
      <c r="R16" s="109"/>
      <c r="S16" s="109"/>
      <c r="T16" s="109"/>
      <c r="U16" s="109"/>
      <c r="V16" s="109"/>
      <c r="W16" s="109"/>
      <c r="X16" s="109"/>
      <c r="Y16" s="109"/>
      <c r="Z16" s="109"/>
      <c r="AA16" s="109"/>
      <c r="AB16" s="109"/>
      <c r="AC16" s="109"/>
      <c r="AD16" s="109"/>
      <c r="AE16" s="109"/>
      <c r="AF16" s="109"/>
      <c r="AG16" s="109"/>
      <c r="AH16" s="109"/>
      <c r="AI16" s="109"/>
      <c r="AJ16" s="109"/>
      <c r="AK16" s="73">
        <f t="shared" si="1"/>
        <v>0</v>
      </c>
      <c r="AL16" s="74">
        <f t="shared" si="0"/>
        <v>0</v>
      </c>
      <c r="AM16" s="263"/>
      <c r="AN16" s="263"/>
    </row>
    <row r="17" spans="1:40" ht="18" customHeight="1">
      <c r="A17" s="77">
        <v>6</v>
      </c>
      <c r="B17" s="106"/>
      <c r="C17" s="87"/>
      <c r="D17" s="107"/>
      <c r="E17" s="108"/>
      <c r="F17" s="109"/>
      <c r="G17" s="109"/>
      <c r="H17" s="109"/>
      <c r="I17" s="109"/>
      <c r="J17" s="109"/>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73">
        <f t="shared" si="1"/>
        <v>0</v>
      </c>
      <c r="AL17" s="74">
        <f t="shared" si="0"/>
        <v>0</v>
      </c>
      <c r="AM17" s="263"/>
      <c r="AN17" s="263"/>
    </row>
    <row r="18" spans="1:40" ht="18" customHeight="1">
      <c r="A18" s="77">
        <v>7</v>
      </c>
      <c r="B18" s="106"/>
      <c r="C18" s="87"/>
      <c r="D18" s="107"/>
      <c r="E18" s="108"/>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73">
        <f t="shared" si="1"/>
        <v>0</v>
      </c>
      <c r="AL18" s="74">
        <f t="shared" si="0"/>
        <v>0</v>
      </c>
      <c r="AM18" s="263"/>
      <c r="AN18" s="263"/>
    </row>
    <row r="19" spans="1:40" ht="18" customHeight="1">
      <c r="A19" s="77">
        <v>8</v>
      </c>
      <c r="B19" s="106"/>
      <c r="C19" s="87"/>
      <c r="D19" s="107"/>
      <c r="E19" s="108"/>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73">
        <f t="shared" si="1"/>
        <v>0</v>
      </c>
      <c r="AL19" s="74">
        <f t="shared" si="0"/>
        <v>0</v>
      </c>
      <c r="AM19" s="263"/>
      <c r="AN19" s="263"/>
    </row>
    <row r="20" spans="1:40" ht="18" customHeight="1">
      <c r="A20" s="77">
        <v>9</v>
      </c>
      <c r="B20" s="106"/>
      <c r="C20" s="87"/>
      <c r="D20" s="107"/>
      <c r="E20" s="108"/>
      <c r="F20" s="109"/>
      <c r="G20" s="109"/>
      <c r="H20" s="109"/>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09"/>
      <c r="AH20" s="109"/>
      <c r="AI20" s="109"/>
      <c r="AJ20" s="109"/>
      <c r="AK20" s="73">
        <f t="shared" si="1"/>
        <v>0</v>
      </c>
      <c r="AL20" s="74">
        <f t="shared" si="0"/>
        <v>0</v>
      </c>
      <c r="AM20" s="263"/>
      <c r="AN20" s="263"/>
    </row>
    <row r="21" spans="1:40" ht="18" customHeight="1">
      <c r="A21" s="77">
        <v>10</v>
      </c>
      <c r="B21" s="106"/>
      <c r="C21" s="87"/>
      <c r="D21" s="107"/>
      <c r="E21" s="108"/>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109"/>
      <c r="AK21" s="73">
        <f t="shared" si="1"/>
        <v>0</v>
      </c>
      <c r="AL21" s="74">
        <f t="shared" si="0"/>
        <v>0</v>
      </c>
      <c r="AM21" s="263"/>
      <c r="AN21" s="263"/>
    </row>
    <row r="22" spans="1:40" ht="18" customHeight="1">
      <c r="A22" s="77">
        <v>11</v>
      </c>
      <c r="B22" s="106"/>
      <c r="C22" s="87"/>
      <c r="D22" s="107"/>
      <c r="E22" s="108"/>
      <c r="F22" s="109"/>
      <c r="G22" s="109"/>
      <c r="H22" s="109"/>
      <c r="I22" s="109"/>
      <c r="J22" s="109"/>
      <c r="K22" s="109"/>
      <c r="L22" s="109"/>
      <c r="M22" s="109"/>
      <c r="N22" s="109"/>
      <c r="O22" s="109"/>
      <c r="P22" s="109"/>
      <c r="Q22" s="109"/>
      <c r="R22" s="109"/>
      <c r="S22" s="109"/>
      <c r="T22" s="109"/>
      <c r="U22" s="109"/>
      <c r="V22" s="109"/>
      <c r="W22" s="109"/>
      <c r="X22" s="109"/>
      <c r="Y22" s="109"/>
      <c r="Z22" s="109"/>
      <c r="AA22" s="109"/>
      <c r="AB22" s="109"/>
      <c r="AC22" s="109"/>
      <c r="AD22" s="109"/>
      <c r="AE22" s="109"/>
      <c r="AF22" s="109"/>
      <c r="AG22" s="109"/>
      <c r="AH22" s="109"/>
      <c r="AI22" s="109"/>
      <c r="AJ22" s="109"/>
      <c r="AK22" s="73">
        <f t="shared" si="1"/>
        <v>0</v>
      </c>
      <c r="AL22" s="74">
        <f t="shared" si="0"/>
        <v>0</v>
      </c>
      <c r="AM22" s="263"/>
      <c r="AN22" s="263"/>
    </row>
    <row r="23" spans="1:40" ht="18" customHeight="1">
      <c r="A23" s="77">
        <v>12</v>
      </c>
      <c r="B23" s="106"/>
      <c r="C23" s="87"/>
      <c r="D23" s="107"/>
      <c r="E23" s="108"/>
      <c r="F23" s="109"/>
      <c r="G23" s="109"/>
      <c r="H23" s="109"/>
      <c r="I23" s="109"/>
      <c r="J23" s="109"/>
      <c r="K23" s="109"/>
      <c r="L23" s="109"/>
      <c r="M23" s="109"/>
      <c r="N23" s="109"/>
      <c r="O23" s="109"/>
      <c r="P23" s="109"/>
      <c r="Q23" s="109"/>
      <c r="R23" s="109"/>
      <c r="S23" s="109"/>
      <c r="T23" s="109"/>
      <c r="U23" s="109"/>
      <c r="V23" s="109"/>
      <c r="W23" s="109"/>
      <c r="X23" s="109"/>
      <c r="Y23" s="109"/>
      <c r="Z23" s="109"/>
      <c r="AA23" s="109"/>
      <c r="AB23" s="109"/>
      <c r="AC23" s="109"/>
      <c r="AD23" s="109"/>
      <c r="AE23" s="109"/>
      <c r="AF23" s="109"/>
      <c r="AG23" s="109"/>
      <c r="AH23" s="109"/>
      <c r="AI23" s="109"/>
      <c r="AJ23" s="109"/>
      <c r="AK23" s="73">
        <f t="shared" si="1"/>
        <v>0</v>
      </c>
      <c r="AL23" s="74">
        <f t="shared" si="0"/>
        <v>0</v>
      </c>
      <c r="AM23" s="263"/>
      <c r="AN23" s="263"/>
    </row>
    <row r="24" spans="1:40" ht="18" customHeight="1">
      <c r="A24" s="77">
        <v>13</v>
      </c>
      <c r="B24" s="106"/>
      <c r="C24" s="87"/>
      <c r="D24" s="107"/>
      <c r="E24" s="108"/>
      <c r="F24" s="109"/>
      <c r="G24" s="109"/>
      <c r="H24" s="109"/>
      <c r="I24" s="109"/>
      <c r="J24" s="109"/>
      <c r="K24" s="109"/>
      <c r="L24" s="109"/>
      <c r="M24" s="109"/>
      <c r="N24" s="109"/>
      <c r="O24" s="109"/>
      <c r="P24" s="109"/>
      <c r="Q24" s="109"/>
      <c r="R24" s="109"/>
      <c r="S24" s="109"/>
      <c r="T24" s="109"/>
      <c r="U24" s="109"/>
      <c r="V24" s="109"/>
      <c r="W24" s="109"/>
      <c r="X24" s="109"/>
      <c r="Y24" s="109"/>
      <c r="Z24" s="109"/>
      <c r="AA24" s="109"/>
      <c r="AB24" s="109"/>
      <c r="AC24" s="109"/>
      <c r="AD24" s="109"/>
      <c r="AE24" s="109"/>
      <c r="AF24" s="109"/>
      <c r="AG24" s="109"/>
      <c r="AH24" s="109"/>
      <c r="AI24" s="109"/>
      <c r="AJ24" s="109"/>
      <c r="AK24" s="73">
        <f t="shared" si="1"/>
        <v>0</v>
      </c>
      <c r="AL24" s="74">
        <f t="shared" si="0"/>
        <v>0</v>
      </c>
      <c r="AM24" s="263"/>
      <c r="AN24" s="263"/>
    </row>
    <row r="25" spans="1:40" ht="18" customHeight="1">
      <c r="A25" s="77">
        <v>14</v>
      </c>
      <c r="B25" s="106"/>
      <c r="C25" s="87"/>
      <c r="D25" s="107"/>
      <c r="E25" s="108"/>
      <c r="F25" s="109"/>
      <c r="G25" s="109"/>
      <c r="H25" s="109"/>
      <c r="I25" s="109"/>
      <c r="J25" s="109"/>
      <c r="K25" s="109"/>
      <c r="L25" s="109"/>
      <c r="M25" s="109"/>
      <c r="N25" s="109"/>
      <c r="O25" s="109"/>
      <c r="P25" s="109"/>
      <c r="Q25" s="109"/>
      <c r="R25" s="109"/>
      <c r="S25" s="109"/>
      <c r="T25" s="109"/>
      <c r="U25" s="109"/>
      <c r="V25" s="109"/>
      <c r="W25" s="109"/>
      <c r="X25" s="109"/>
      <c r="Y25" s="109"/>
      <c r="Z25" s="109"/>
      <c r="AA25" s="109"/>
      <c r="AB25" s="109"/>
      <c r="AC25" s="109"/>
      <c r="AD25" s="109"/>
      <c r="AE25" s="109"/>
      <c r="AF25" s="109"/>
      <c r="AG25" s="109"/>
      <c r="AH25" s="109"/>
      <c r="AI25" s="109"/>
      <c r="AJ25" s="109"/>
      <c r="AK25" s="73">
        <f t="shared" si="1"/>
        <v>0</v>
      </c>
      <c r="AL25" s="74">
        <f t="shared" si="0"/>
        <v>0</v>
      </c>
      <c r="AM25" s="263"/>
      <c r="AN25" s="263"/>
    </row>
    <row r="26" spans="1:40" ht="18" customHeight="1">
      <c r="A26" s="77">
        <v>15</v>
      </c>
      <c r="B26" s="106"/>
      <c r="C26" s="87"/>
      <c r="D26" s="107"/>
      <c r="E26" s="108"/>
      <c r="F26" s="109"/>
      <c r="G26" s="109"/>
      <c r="H26" s="109"/>
      <c r="I26" s="109"/>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73">
        <f t="shared" si="1"/>
        <v>0</v>
      </c>
      <c r="AL26" s="74">
        <f t="shared" si="0"/>
        <v>0</v>
      </c>
      <c r="AM26" s="263"/>
      <c r="AN26" s="263"/>
    </row>
    <row r="27" spans="1:40" ht="18" customHeight="1">
      <c r="A27" s="77">
        <v>16</v>
      </c>
      <c r="B27" s="106"/>
      <c r="C27" s="87"/>
      <c r="D27" s="107"/>
      <c r="E27" s="108"/>
      <c r="F27" s="109"/>
      <c r="G27" s="109"/>
      <c r="H27" s="109"/>
      <c r="I27" s="109"/>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73">
        <f t="shared" si="1"/>
        <v>0</v>
      </c>
      <c r="AL27" s="74">
        <f t="shared" si="0"/>
        <v>0</v>
      </c>
      <c r="AM27" s="263"/>
      <c r="AN27" s="263"/>
    </row>
    <row r="28" spans="1:40" ht="18" customHeight="1">
      <c r="A28" s="77">
        <v>17</v>
      </c>
      <c r="B28" s="106"/>
      <c r="C28" s="87"/>
      <c r="D28" s="107"/>
      <c r="E28" s="108"/>
      <c r="F28" s="109"/>
      <c r="G28" s="109"/>
      <c r="H28" s="109"/>
      <c r="I28" s="109"/>
      <c r="J28" s="109"/>
      <c r="K28" s="109"/>
      <c r="L28" s="109"/>
      <c r="M28" s="109"/>
      <c r="N28" s="109"/>
      <c r="O28" s="109"/>
      <c r="P28" s="109"/>
      <c r="Q28" s="109"/>
      <c r="R28" s="109"/>
      <c r="S28" s="109"/>
      <c r="T28" s="109"/>
      <c r="U28" s="109"/>
      <c r="V28" s="109"/>
      <c r="W28" s="109"/>
      <c r="X28" s="109"/>
      <c r="Y28" s="109"/>
      <c r="Z28" s="109"/>
      <c r="AA28" s="109"/>
      <c r="AB28" s="109"/>
      <c r="AC28" s="109"/>
      <c r="AD28" s="109"/>
      <c r="AE28" s="109"/>
      <c r="AF28" s="109"/>
      <c r="AG28" s="109"/>
      <c r="AH28" s="109"/>
      <c r="AI28" s="109"/>
      <c r="AJ28" s="109"/>
      <c r="AK28" s="73">
        <f t="shared" si="1"/>
        <v>0</v>
      </c>
      <c r="AL28" s="74">
        <f t="shared" si="0"/>
        <v>0</v>
      </c>
      <c r="AM28" s="263"/>
      <c r="AN28" s="263"/>
    </row>
    <row r="29" spans="1:40" ht="18" customHeight="1">
      <c r="A29" s="77">
        <v>18</v>
      </c>
      <c r="B29" s="106"/>
      <c r="C29" s="87"/>
      <c r="D29" s="107"/>
      <c r="E29" s="108"/>
      <c r="F29" s="109"/>
      <c r="G29" s="109"/>
      <c r="H29" s="109"/>
      <c r="I29" s="109"/>
      <c r="J29" s="109"/>
      <c r="K29" s="109"/>
      <c r="L29" s="109"/>
      <c r="M29" s="109"/>
      <c r="N29" s="109"/>
      <c r="O29" s="109"/>
      <c r="P29" s="109"/>
      <c r="Q29" s="109"/>
      <c r="R29" s="109"/>
      <c r="S29" s="109"/>
      <c r="T29" s="109"/>
      <c r="U29" s="109"/>
      <c r="V29" s="109"/>
      <c r="W29" s="109"/>
      <c r="X29" s="109"/>
      <c r="Y29" s="109"/>
      <c r="Z29" s="109"/>
      <c r="AA29" s="109"/>
      <c r="AB29" s="109"/>
      <c r="AC29" s="109"/>
      <c r="AD29" s="109"/>
      <c r="AE29" s="109"/>
      <c r="AF29" s="109"/>
      <c r="AG29" s="109"/>
      <c r="AH29" s="109"/>
      <c r="AI29" s="109"/>
      <c r="AJ29" s="109"/>
      <c r="AK29" s="73">
        <f t="shared" si="1"/>
        <v>0</v>
      </c>
      <c r="AL29" s="74">
        <f t="shared" si="0"/>
        <v>0</v>
      </c>
      <c r="AM29" s="263"/>
      <c r="AN29" s="263"/>
    </row>
    <row r="30" spans="1:40" ht="18" customHeight="1">
      <c r="A30" s="77">
        <v>19</v>
      </c>
      <c r="B30" s="106"/>
      <c r="C30" s="87"/>
      <c r="D30" s="107"/>
      <c r="E30" s="108"/>
      <c r="F30" s="109"/>
      <c r="G30" s="109"/>
      <c r="H30" s="109"/>
      <c r="I30" s="109"/>
      <c r="J30" s="109"/>
      <c r="K30" s="109"/>
      <c r="L30" s="109"/>
      <c r="M30" s="109"/>
      <c r="N30" s="109"/>
      <c r="O30" s="109"/>
      <c r="P30" s="109"/>
      <c r="Q30" s="109"/>
      <c r="R30" s="109"/>
      <c r="S30" s="109"/>
      <c r="T30" s="109"/>
      <c r="U30" s="109"/>
      <c r="V30" s="109"/>
      <c r="W30" s="109"/>
      <c r="X30" s="109"/>
      <c r="Y30" s="109"/>
      <c r="Z30" s="109"/>
      <c r="AA30" s="109"/>
      <c r="AB30" s="109"/>
      <c r="AC30" s="109"/>
      <c r="AD30" s="109"/>
      <c r="AE30" s="109"/>
      <c r="AF30" s="109"/>
      <c r="AG30" s="109"/>
      <c r="AH30" s="109"/>
      <c r="AI30" s="109"/>
      <c r="AJ30" s="109"/>
      <c r="AK30" s="73">
        <f t="shared" si="1"/>
        <v>0</v>
      </c>
      <c r="AL30" s="74">
        <f t="shared" si="0"/>
        <v>0</v>
      </c>
      <c r="AM30" s="263"/>
      <c r="AN30" s="263"/>
    </row>
    <row r="31" spans="1:40" ht="18" customHeight="1">
      <c r="A31" s="77">
        <v>20</v>
      </c>
      <c r="B31" s="106"/>
      <c r="C31" s="87"/>
      <c r="D31" s="107"/>
      <c r="E31" s="108"/>
      <c r="F31" s="109"/>
      <c r="G31" s="109"/>
      <c r="H31" s="109"/>
      <c r="I31" s="109"/>
      <c r="J31" s="109"/>
      <c r="K31" s="109"/>
      <c r="L31" s="109"/>
      <c r="M31" s="109"/>
      <c r="N31" s="109"/>
      <c r="O31" s="109"/>
      <c r="P31" s="109"/>
      <c r="Q31" s="109"/>
      <c r="R31" s="109"/>
      <c r="S31" s="109"/>
      <c r="T31" s="109"/>
      <c r="U31" s="109"/>
      <c r="V31" s="109"/>
      <c r="W31" s="109"/>
      <c r="X31" s="109"/>
      <c r="Y31" s="109"/>
      <c r="Z31" s="109"/>
      <c r="AA31" s="109"/>
      <c r="AB31" s="109"/>
      <c r="AC31" s="109"/>
      <c r="AD31" s="109"/>
      <c r="AE31" s="109"/>
      <c r="AF31" s="109"/>
      <c r="AG31" s="109"/>
      <c r="AH31" s="109"/>
      <c r="AI31" s="109"/>
      <c r="AJ31" s="109"/>
      <c r="AK31" s="73">
        <f t="shared" si="1"/>
        <v>0</v>
      </c>
      <c r="AL31" s="74">
        <f t="shared" si="0"/>
        <v>0</v>
      </c>
      <c r="AM31" s="263"/>
      <c r="AN31" s="263"/>
    </row>
    <row r="32" spans="1:40" ht="18" customHeight="1">
      <c r="A32" s="268" t="s">
        <v>94</v>
      </c>
      <c r="B32" s="285"/>
      <c r="C32" s="285"/>
      <c r="D32" s="285"/>
      <c r="E32" s="285"/>
      <c r="F32" s="75">
        <f>+SUM(F12:F31)</f>
        <v>0</v>
      </c>
      <c r="G32" s="75">
        <f t="shared" ref="G32:AJ32" si="2">+SUM(G12:G31)</f>
        <v>0</v>
      </c>
      <c r="H32" s="75">
        <f t="shared" si="2"/>
        <v>0</v>
      </c>
      <c r="I32" s="75">
        <f t="shared" si="2"/>
        <v>0</v>
      </c>
      <c r="J32" s="75">
        <f t="shared" si="2"/>
        <v>0</v>
      </c>
      <c r="K32" s="75">
        <f t="shared" si="2"/>
        <v>0</v>
      </c>
      <c r="L32" s="75">
        <f t="shared" si="2"/>
        <v>0</v>
      </c>
      <c r="M32" s="75">
        <f t="shared" si="2"/>
        <v>0</v>
      </c>
      <c r="N32" s="75">
        <f t="shared" si="2"/>
        <v>0</v>
      </c>
      <c r="O32" s="75">
        <f t="shared" si="2"/>
        <v>0</v>
      </c>
      <c r="P32" s="75">
        <f t="shared" si="2"/>
        <v>0</v>
      </c>
      <c r="Q32" s="75">
        <f t="shared" si="2"/>
        <v>0</v>
      </c>
      <c r="R32" s="75">
        <f t="shared" si="2"/>
        <v>0</v>
      </c>
      <c r="S32" s="75">
        <f t="shared" si="2"/>
        <v>0</v>
      </c>
      <c r="T32" s="75">
        <f t="shared" si="2"/>
        <v>0</v>
      </c>
      <c r="U32" s="75">
        <f t="shared" si="2"/>
        <v>0</v>
      </c>
      <c r="V32" s="75">
        <f t="shared" si="2"/>
        <v>0</v>
      </c>
      <c r="W32" s="75">
        <f t="shared" si="2"/>
        <v>0</v>
      </c>
      <c r="X32" s="75">
        <f t="shared" si="2"/>
        <v>0</v>
      </c>
      <c r="Y32" s="75">
        <f t="shared" si="2"/>
        <v>0</v>
      </c>
      <c r="Z32" s="75">
        <f t="shared" si="2"/>
        <v>0</v>
      </c>
      <c r="AA32" s="75">
        <f t="shared" si="2"/>
        <v>0</v>
      </c>
      <c r="AB32" s="75">
        <f t="shared" si="2"/>
        <v>0</v>
      </c>
      <c r="AC32" s="75">
        <f t="shared" si="2"/>
        <v>0</v>
      </c>
      <c r="AD32" s="75">
        <f t="shared" si="2"/>
        <v>0</v>
      </c>
      <c r="AE32" s="75">
        <f t="shared" si="2"/>
        <v>0</v>
      </c>
      <c r="AF32" s="75">
        <f t="shared" si="2"/>
        <v>0</v>
      </c>
      <c r="AG32" s="75">
        <f t="shared" si="2"/>
        <v>0</v>
      </c>
      <c r="AH32" s="75">
        <f t="shared" si="2"/>
        <v>0</v>
      </c>
      <c r="AI32" s="75">
        <f t="shared" si="2"/>
        <v>0</v>
      </c>
      <c r="AJ32" s="75">
        <f t="shared" si="2"/>
        <v>0</v>
      </c>
      <c r="AK32" s="73">
        <f t="shared" si="1"/>
        <v>0</v>
      </c>
      <c r="AL32" s="74">
        <f t="shared" si="0"/>
        <v>0</v>
      </c>
      <c r="AM32" s="286"/>
      <c r="AN32" s="286"/>
    </row>
    <row r="33" spans="1:40" ht="18" customHeight="1">
      <c r="A33" s="285" t="s">
        <v>96</v>
      </c>
      <c r="B33" s="285"/>
      <c r="C33" s="285"/>
      <c r="D33" s="285"/>
      <c r="E33" s="287"/>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75"/>
      <c r="AL33" s="76"/>
      <c r="AM33" s="286"/>
      <c r="AN33" s="286"/>
    </row>
    <row r="34" spans="1:40" s="71" customFormat="1" ht="15" customHeight="1">
      <c r="A34" s="68"/>
      <c r="B34" s="68"/>
      <c r="C34" s="68"/>
      <c r="D34" s="68"/>
      <c r="E34" s="68"/>
      <c r="F34" s="69"/>
      <c r="G34" s="69"/>
      <c r="H34" s="69"/>
      <c r="I34" s="69"/>
      <c r="J34" s="69"/>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68"/>
      <c r="AL34" s="68"/>
      <c r="AM34" s="70"/>
    </row>
    <row r="35" spans="1:40" s="71" customFormat="1" ht="15" customHeight="1">
      <c r="A35" s="284" t="s">
        <v>248</v>
      </c>
      <c r="B35" s="284"/>
      <c r="C35" s="284"/>
      <c r="D35" s="284"/>
      <c r="E35" s="284"/>
      <c r="F35" s="284"/>
      <c r="G35" s="284"/>
      <c r="H35" s="284"/>
      <c r="I35" s="284"/>
      <c r="J35" s="284"/>
      <c r="K35" s="284"/>
      <c r="L35" s="284"/>
      <c r="M35" s="284"/>
      <c r="N35" s="284"/>
      <c r="O35" s="284"/>
      <c r="P35" s="284"/>
      <c r="Q35" s="284"/>
      <c r="R35" s="284"/>
      <c r="S35" s="284"/>
      <c r="T35" s="284"/>
      <c r="U35" s="284"/>
      <c r="V35" s="284"/>
      <c r="W35" s="284"/>
      <c r="X35" s="284"/>
      <c r="Y35" s="284"/>
      <c r="Z35" s="284"/>
      <c r="AA35" s="284"/>
      <c r="AB35" s="284"/>
      <c r="AC35" s="284"/>
      <c r="AD35" s="284"/>
      <c r="AE35" s="284"/>
      <c r="AF35" s="284"/>
      <c r="AG35" s="284"/>
      <c r="AH35" s="284"/>
      <c r="AI35" s="284"/>
      <c r="AJ35" s="284"/>
      <c r="AK35" s="284"/>
      <c r="AL35" s="284"/>
      <c r="AM35" s="284"/>
      <c r="AN35" s="284"/>
    </row>
    <row r="36" spans="1:40" s="71" customFormat="1" ht="15" customHeight="1">
      <c r="A36" s="112"/>
      <c r="B36" s="112"/>
      <c r="C36" s="112"/>
      <c r="D36" s="112"/>
      <c r="E36" s="112"/>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112"/>
      <c r="AL36" s="112"/>
      <c r="AM36" s="70"/>
    </row>
    <row r="37" spans="1:40" ht="21" customHeight="1">
      <c r="A37" s="72" t="s">
        <v>204</v>
      </c>
      <c r="B37" s="59"/>
      <c r="C37" s="63"/>
      <c r="D37" s="63"/>
      <c r="E37" s="63"/>
      <c r="F37" s="63"/>
      <c r="G37" s="64"/>
      <c r="H37" s="64"/>
      <c r="I37" s="64"/>
      <c r="J37" s="64"/>
      <c r="K37" s="64"/>
      <c r="L37" s="64"/>
      <c r="M37" s="64"/>
      <c r="N37" s="64"/>
      <c r="O37" s="64"/>
      <c r="P37" s="64"/>
      <c r="Q37" s="64"/>
      <c r="R37" s="64"/>
      <c r="S37" s="64"/>
      <c r="T37" s="64"/>
      <c r="U37" s="64"/>
      <c r="V37" s="64"/>
      <c r="W37" s="64"/>
      <c r="X37" s="64"/>
      <c r="Y37" s="64"/>
      <c r="Z37" s="64"/>
      <c r="AA37" s="64"/>
      <c r="AB37" s="64"/>
      <c r="AC37" s="64"/>
      <c r="AD37" s="64"/>
      <c r="AE37" s="64"/>
      <c r="AF37" s="64"/>
      <c r="AG37" s="64"/>
      <c r="AH37" s="64"/>
      <c r="AI37" s="64"/>
      <c r="AJ37" s="64"/>
      <c r="AK37" s="64"/>
      <c r="AL37" s="63"/>
      <c r="AM37" s="63"/>
      <c r="AN37" s="62"/>
    </row>
    <row r="38" spans="1:40" ht="24.9" customHeight="1">
      <c r="A38" s="62"/>
      <c r="B38" s="80"/>
      <c r="C38" s="275" t="str">
        <f>IF(VLOOKUP($AK$1,選択肢!$A$1:$J$31,C43,FALSE)=0,"-",VLOOKUP($AK$1,選択肢!$A$1:$J$31,C43,FALSE))</f>
        <v>管理者</v>
      </c>
      <c r="D38" s="276"/>
      <c r="E38" s="274" t="str">
        <f>IF(VLOOKUP($AK$1,選択肢!$A$1:$J$31,E43,FALSE)=0,"-",VLOOKUP($AK$1,選択肢!$A$1:$J$31,E43,FALSE))</f>
        <v>児童発達支援管理責任者</v>
      </c>
      <c r="F38" s="274"/>
      <c r="G38" s="274"/>
      <c r="H38" s="274"/>
      <c r="I38" s="275" t="str">
        <f>IF(VLOOKUP($AK$1,選択肢!$A$1:$J$31,I43,FALSE)=0,"-",VLOOKUP($AK$1,選択肢!$A$1:$J$31,I43,FALSE))</f>
        <v>管理者兼児童発達支援管理責任者</v>
      </c>
      <c r="J38" s="276"/>
      <c r="K38" s="276"/>
      <c r="L38" s="276"/>
      <c r="M38" s="276"/>
      <c r="N38" s="277"/>
      <c r="O38" s="275" t="str">
        <f>IF(VLOOKUP($AK$1,選択肢!$A$1:$J$31,O43,FALSE)=0,"-",VLOOKUP($AK$1,選択肢!$A$1:$J$31,O43,FALSE))</f>
        <v>訪問支援員</v>
      </c>
      <c r="P38" s="276"/>
      <c r="Q38" s="276"/>
      <c r="R38" s="276"/>
      <c r="S38" s="276"/>
      <c r="T38" s="277"/>
      <c r="U38" s="275" t="str">
        <f>IF(VLOOKUP($AK$1,選択肢!$A$1:$J$31,U43,FALSE)=0,"-",VLOOKUP($AK$1,選択肢!$A$1:$J$31,U43,FALSE))</f>
        <v>-</v>
      </c>
      <c r="V38" s="276"/>
      <c r="W38" s="276"/>
      <c r="X38" s="276"/>
      <c r="Y38" s="276"/>
      <c r="Z38" s="277"/>
      <c r="AA38" s="275" t="str">
        <f>IF(VLOOKUP($AK$1,選択肢!$A$1:$J$31,AA43,FALSE)=0,"-",VLOOKUP($AK$1,選択肢!$A$1:$J$31,AA43,FALSE))</f>
        <v>-</v>
      </c>
      <c r="AB38" s="276"/>
      <c r="AC38" s="276"/>
      <c r="AD38" s="276"/>
      <c r="AE38" s="276"/>
      <c r="AF38" s="277"/>
      <c r="AG38" s="274" t="str">
        <f>IF(VLOOKUP($AK$1,選択肢!$A$1:$J$31,AG43,FALSE)=0,"-",VLOOKUP($AK$1,選択肢!$A$1:$J$31,AG43,FALSE))</f>
        <v>-</v>
      </c>
      <c r="AH38" s="274"/>
      <c r="AI38" s="274"/>
      <c r="AJ38" s="274"/>
      <c r="AK38" s="274"/>
      <c r="AL38" s="274" t="str">
        <f>IF(VLOOKUP($AK$1,選択肢!$A$1:$J$31,AL43,FALSE)=0,"-",VLOOKUP($AK$1,選択肢!$A$1:$J$31,AL43,FALSE))</f>
        <v>-</v>
      </c>
      <c r="AM38" s="274"/>
      <c r="AN38" s="62"/>
    </row>
    <row r="39" spans="1:40" ht="18" customHeight="1">
      <c r="A39" s="62"/>
      <c r="B39" s="80"/>
      <c r="C39" s="105" t="s">
        <v>56</v>
      </c>
      <c r="D39" s="105" t="s">
        <v>57</v>
      </c>
      <c r="E39" s="104" t="s">
        <v>56</v>
      </c>
      <c r="F39" s="278" t="s">
        <v>57</v>
      </c>
      <c r="G39" s="278"/>
      <c r="H39" s="278"/>
      <c r="I39" s="271" t="s">
        <v>56</v>
      </c>
      <c r="J39" s="272"/>
      <c r="K39" s="273"/>
      <c r="L39" s="271" t="s">
        <v>57</v>
      </c>
      <c r="M39" s="272"/>
      <c r="N39" s="273"/>
      <c r="O39" s="271" t="s">
        <v>56</v>
      </c>
      <c r="P39" s="272"/>
      <c r="Q39" s="273"/>
      <c r="R39" s="271" t="s">
        <v>57</v>
      </c>
      <c r="S39" s="272"/>
      <c r="T39" s="273"/>
      <c r="U39" s="271" t="s">
        <v>56</v>
      </c>
      <c r="V39" s="272"/>
      <c r="W39" s="273"/>
      <c r="X39" s="271" t="s">
        <v>57</v>
      </c>
      <c r="Y39" s="272"/>
      <c r="Z39" s="273"/>
      <c r="AA39" s="271" t="s">
        <v>56</v>
      </c>
      <c r="AB39" s="272"/>
      <c r="AC39" s="273"/>
      <c r="AD39" s="271" t="s">
        <v>57</v>
      </c>
      <c r="AE39" s="272"/>
      <c r="AF39" s="273"/>
      <c r="AG39" s="271" t="s">
        <v>56</v>
      </c>
      <c r="AH39" s="272"/>
      <c r="AI39" s="273"/>
      <c r="AJ39" s="271" t="s">
        <v>57</v>
      </c>
      <c r="AK39" s="273"/>
      <c r="AL39" s="104" t="s">
        <v>19</v>
      </c>
      <c r="AM39" s="104" t="s">
        <v>18</v>
      </c>
      <c r="AN39" s="62"/>
    </row>
    <row r="40" spans="1:40" ht="18" customHeight="1">
      <c r="A40" s="62"/>
      <c r="B40" s="79" t="s">
        <v>108</v>
      </c>
      <c r="C40" s="104">
        <f>COUNTIFS($B$12:$B$31,C$38,$C$12:$C$31,"A",$E$12:$E$31,"*")</f>
        <v>1</v>
      </c>
      <c r="D40" s="104">
        <f>COUNTIFS($B$12:$B$31,C$38,$C$12:$C$31,"B",$E$12:$E$31,"*")</f>
        <v>0</v>
      </c>
      <c r="E40" s="104">
        <f>COUNTIFS($B$12:$B$31,E$38,$C$12:$C$31,"A",$E$12:$E$31,"*")</f>
        <v>1</v>
      </c>
      <c r="F40" s="271">
        <f>COUNTIFS($B$12:$B$31,E$38,$C$12:$C$31,"B",$E$12:$E$31,"*")</f>
        <v>0</v>
      </c>
      <c r="G40" s="272"/>
      <c r="H40" s="273"/>
      <c r="I40" s="271">
        <f>COUNTIFS($B$12:$B$31,I$38,$C$12:$C$31,"A",$E$12:$E$31,"*")</f>
        <v>0</v>
      </c>
      <c r="J40" s="272"/>
      <c r="K40" s="273"/>
      <c r="L40" s="271">
        <f>COUNTIFS($B$12:$B$31,I$38,$C$12:$C$31,"B",$E$12:$E$31,"*")</f>
        <v>0</v>
      </c>
      <c r="M40" s="272"/>
      <c r="N40" s="273"/>
      <c r="O40" s="271">
        <f>COUNTIFS($B$12:$B$31,O$38,$C$12:$C$31,"A",$E$12:$E$31,"*")</f>
        <v>2</v>
      </c>
      <c r="P40" s="272"/>
      <c r="Q40" s="273"/>
      <c r="R40" s="271">
        <f>COUNTIFS($B$12:$B$31,O$38,$C$12:$C$31,"B",$E$12:$E$31,"*")</f>
        <v>0</v>
      </c>
      <c r="S40" s="272"/>
      <c r="T40" s="273"/>
      <c r="U40" s="271">
        <f>COUNTIFS($B$12:$B$31,U$38,$C$12:$C$31,"A",$E$12:$E$31,"*")</f>
        <v>0</v>
      </c>
      <c r="V40" s="272"/>
      <c r="W40" s="273"/>
      <c r="X40" s="271">
        <f>COUNTIFS($B$12:$B$31,U$38,$C$12:$C$31,"B",$E$12:$E$31,"*")</f>
        <v>0</v>
      </c>
      <c r="Y40" s="272"/>
      <c r="Z40" s="273"/>
      <c r="AA40" s="271">
        <f>COUNTIFS($B$12:$B$31,AA$38,$C$12:$C$31,"A",$E$12:$E$31,"*")</f>
        <v>0</v>
      </c>
      <c r="AB40" s="272"/>
      <c r="AC40" s="273"/>
      <c r="AD40" s="271">
        <f>COUNTIFS($B$12:$B$31,AA$38,$C$12:$C$31,"B",$E$12:$E$31,"*")</f>
        <v>0</v>
      </c>
      <c r="AE40" s="272"/>
      <c r="AF40" s="273"/>
      <c r="AG40" s="271">
        <f>COUNTIFS($B$12:$B$31,AG$38,$C$12:$C$31,"A",$E$12:$E$31,"*")</f>
        <v>0</v>
      </c>
      <c r="AH40" s="272"/>
      <c r="AI40" s="273"/>
      <c r="AJ40" s="271">
        <f>COUNTIFS($B$12:$B$31,AG$38,$C$12:$C$31,"B",$E$12:$E$31,"*")</f>
        <v>0</v>
      </c>
      <c r="AK40" s="273"/>
      <c r="AL40" s="104">
        <f>COUNTIFS($B$12:$B$31,AL$38,$C$12:$C$31,"A",$E$12:$E$31,"*")</f>
        <v>0</v>
      </c>
      <c r="AM40" s="104">
        <f>COUNTIFS($B$12:$B$31,AL$38,$C$12:$C$31,"B",$E$12:$E$31,"*")</f>
        <v>0</v>
      </c>
      <c r="AN40" s="62"/>
    </row>
    <row r="41" spans="1:40" ht="18" customHeight="1">
      <c r="A41" s="62"/>
      <c r="B41" s="86" t="s">
        <v>109</v>
      </c>
      <c r="C41" s="104">
        <f>COUNTIFS($B$12:$B$31,C$38,$C$12:$C$31,"C",$E$12:$E$31,"*")</f>
        <v>0</v>
      </c>
      <c r="D41" s="104">
        <f>COUNTIFS($B$12:$B$31,C$38,$C$12:$C$31,"D",$E$12:$E$31,"*")</f>
        <v>0</v>
      </c>
      <c r="E41" s="104">
        <f>COUNTIFS($B$12:$B$31,E$38,$C$12:$C$31,"C",$E$12:$E$31,"*")</f>
        <v>0</v>
      </c>
      <c r="F41" s="271">
        <f>COUNTIFS($B$12:$B$31,E$38,$C$12:$C$31,"D",$E$12:$E$31,"*")</f>
        <v>0</v>
      </c>
      <c r="G41" s="272"/>
      <c r="H41" s="273"/>
      <c r="I41" s="271">
        <f>COUNTIFS($B$12:$B$31,I$38,$C$12:$C$31,"C",$E$12:$E$31,"*")</f>
        <v>0</v>
      </c>
      <c r="J41" s="272"/>
      <c r="K41" s="273"/>
      <c r="L41" s="271">
        <f>COUNTIFS($B$12:$B$31,I$38,$C$12:$C$31,"D",$E$12:$E$31,"*")</f>
        <v>0</v>
      </c>
      <c r="M41" s="272"/>
      <c r="N41" s="273"/>
      <c r="O41" s="271">
        <f>COUNTIFS($B$12:$B$31,O$38,$C$12:$C$31,"C",$E$12:$E$31,"*")</f>
        <v>0</v>
      </c>
      <c r="P41" s="272"/>
      <c r="Q41" s="273"/>
      <c r="R41" s="271">
        <f>COUNTIFS($B$12:$B$31,O$38,$C$12:$C$31,"D",$E$12:$E$31,"*")</f>
        <v>0</v>
      </c>
      <c r="S41" s="272"/>
      <c r="T41" s="273"/>
      <c r="U41" s="271">
        <f>COUNTIFS($B$12:$B$31,U$38,$C$12:$C$31,"C",$E$12:$E$31,"*")</f>
        <v>0</v>
      </c>
      <c r="V41" s="272"/>
      <c r="W41" s="273"/>
      <c r="X41" s="271">
        <f>COUNTIFS($B$12:$B$31,U$38,$C$12:$C$31,"D",$E$12:$E$31,"*")</f>
        <v>0</v>
      </c>
      <c r="Y41" s="272"/>
      <c r="Z41" s="273"/>
      <c r="AA41" s="271">
        <f>COUNTIFS($B$12:$B$31,AA$38,$C$12:$C$31,"C",$E$12:$E$31,"*")</f>
        <v>0</v>
      </c>
      <c r="AB41" s="272"/>
      <c r="AC41" s="273"/>
      <c r="AD41" s="271">
        <f>COUNTIFS($B$12:$B$31,AA$38,$C$12:$C$31,"D",$E$12:$E$31,"*")</f>
        <v>0</v>
      </c>
      <c r="AE41" s="272"/>
      <c r="AF41" s="273"/>
      <c r="AG41" s="271">
        <f>COUNTIFS($B$12:$B$31,AG$38,$C$12:$C$31,"C",$E$12:$E$31,"*")</f>
        <v>0</v>
      </c>
      <c r="AH41" s="272"/>
      <c r="AI41" s="273"/>
      <c r="AJ41" s="271">
        <f>COUNTIFS($B$12:$B$31,AG$38,$C$12:$C$31,"D",$E$12:$E$31,"*")</f>
        <v>0</v>
      </c>
      <c r="AK41" s="273"/>
      <c r="AL41" s="104">
        <f>COUNTIFS($B$12:$B$31,AL$38,$C$12:$C$31,"C",$E$12:$E$31,"*")</f>
        <v>0</v>
      </c>
      <c r="AM41" s="104">
        <f>COUNTIFS($B$12:$B$31,AL$38,$C$12:$C$31,"D",$E$12:$E$31,"*")</f>
        <v>0</v>
      </c>
      <c r="AN41" s="62"/>
    </row>
    <row r="42" spans="1:40" ht="24.9" customHeight="1">
      <c r="A42" s="62"/>
      <c r="B42" s="86" t="s">
        <v>200</v>
      </c>
      <c r="C42" s="275" t="str">
        <f>IF($AK$4="４週",SUMIFS($AK$12:$AK$31,$B$12:$B$31,C38)/4/$AH$6,IF($AK$4="歴月",SUMIFS($AK$12:$AK$31,$B$12:$B$31,C38)/$AL$6,"記載する期間を選択してください"))</f>
        <v>記載する期間を選択してください</v>
      </c>
      <c r="D42" s="277"/>
      <c r="E42" s="275" t="str">
        <f>IF($AK$4="４週",SUMIFS($AK$12:$AK$31,$B$12:$B$31,E38)/4/$AH$6,IF($AK$4="歴月",SUMIFS($AK$12:$AK$31,$B$12:$B$31,E38)/$AL$6,"記載する期間を選択してください"))</f>
        <v>記載する期間を選択してください</v>
      </c>
      <c r="F42" s="276"/>
      <c r="G42" s="276"/>
      <c r="H42" s="277"/>
      <c r="I42" s="275" t="str">
        <f>IF($AK$4="４週",SUMIFS($AK$12:$AK$31,$B$12:$B$31,I38)/4/$AH$6,IF($AK$4="歴月",SUMIFS($AK$12:$AK$31,$B$12:$B$31,I38)/$AL$6,"記載する期間を選択してください"))</f>
        <v>記載する期間を選択してください</v>
      </c>
      <c r="J42" s="276"/>
      <c r="K42" s="276"/>
      <c r="L42" s="276"/>
      <c r="M42" s="276"/>
      <c r="N42" s="277"/>
      <c r="O42" s="275" t="str">
        <f>IF($AK$4="４週",SUMIFS($AK$12:$AK$31,$B$12:$B$31,O38)/4/$AH$6,IF($AK$4="歴月",SUMIFS($AK$12:$AK$31,$B$12:$B$31,O38)/$AL$6,"記載する期間を選択してください"))</f>
        <v>記載する期間を選択してください</v>
      </c>
      <c r="P42" s="276"/>
      <c r="Q42" s="276"/>
      <c r="R42" s="276"/>
      <c r="S42" s="276"/>
      <c r="T42" s="277"/>
      <c r="U42" s="275" t="str">
        <f>IF($AK$4="４週",SUMIFS($AK$12:$AK$31,$B$12:$B$31,U38)/4/$AH$6,IF($AK$4="歴月",SUMIFS($AK$12:$AK$31,$B$12:$B$31,U38)/$AL$6,"記載する期間を選択してください"))</f>
        <v>記載する期間を選択してください</v>
      </c>
      <c r="V42" s="276"/>
      <c r="W42" s="276"/>
      <c r="X42" s="276"/>
      <c r="Y42" s="276"/>
      <c r="Z42" s="277"/>
      <c r="AA42" s="275" t="str">
        <f>IF($AK$4="４週",SUMIFS($AK$12:$AK$31,$B$12:$B$31,AA38)/4/$AH$6,IF($AK$4="歴月",SUMIFS($AK$12:$AK$31,$B$12:$B$31,AA38)/$AL$6,"記載する期間を選択してください"))</f>
        <v>記載する期間を選択してください</v>
      </c>
      <c r="AB42" s="276"/>
      <c r="AC42" s="276"/>
      <c r="AD42" s="276"/>
      <c r="AE42" s="276"/>
      <c r="AF42" s="277"/>
      <c r="AG42" s="275" t="str">
        <f>IF($AK$4="４週",SUMIFS($AK$12:$AK$31,$B$12:$B$31,AG38)/4/$AH$6,IF($AK$4="歴月",SUMIFS($AK$12:$AK$31,$B$12:$B$31,AG38)/$AL$6,"記載する期間を選択してください"))</f>
        <v>記載する期間を選択してください</v>
      </c>
      <c r="AH42" s="276"/>
      <c r="AI42" s="276"/>
      <c r="AJ42" s="276"/>
      <c r="AK42" s="277"/>
      <c r="AL42" s="275" t="str">
        <f>IF($AK$4="４週",SUMIFS($AK$12:$AK$31,$B$12:$B$31,AL38)/4/$AH$6,IF($AK$4="歴月",SUMIFS($AK$12:$AK$31,$B$12:$B$31,AL38)/$AL$6,"記載する期間を選択してください"))</f>
        <v>記載する期間を選択してください</v>
      </c>
      <c r="AM42" s="277"/>
      <c r="AN42" s="62"/>
    </row>
    <row r="43" spans="1:40" ht="5.0999999999999996" customHeight="1">
      <c r="A43" s="62"/>
      <c r="B43" s="59"/>
      <c r="C43" s="82">
        <v>2</v>
      </c>
      <c r="D43" s="82"/>
      <c r="E43" s="82">
        <v>3</v>
      </c>
      <c r="F43" s="82"/>
      <c r="G43" s="82"/>
      <c r="H43" s="82"/>
      <c r="I43" s="82">
        <v>4</v>
      </c>
      <c r="J43" s="82"/>
      <c r="K43" s="82"/>
      <c r="L43" s="82"/>
      <c r="M43" s="82"/>
      <c r="N43" s="82"/>
      <c r="O43" s="82">
        <v>5</v>
      </c>
      <c r="P43" s="82"/>
      <c r="Q43" s="82"/>
      <c r="R43" s="82"/>
      <c r="S43" s="82"/>
      <c r="T43" s="82"/>
      <c r="U43" s="82">
        <v>6</v>
      </c>
      <c r="V43" s="82"/>
      <c r="W43" s="82"/>
      <c r="X43" s="82"/>
      <c r="Y43" s="82"/>
      <c r="Z43" s="82"/>
      <c r="AA43" s="82">
        <v>7</v>
      </c>
      <c r="AB43" s="82"/>
      <c r="AC43" s="82"/>
      <c r="AD43" s="82"/>
      <c r="AE43" s="82"/>
      <c r="AF43" s="82"/>
      <c r="AG43" s="82">
        <v>8</v>
      </c>
      <c r="AH43" s="82"/>
      <c r="AI43" s="82"/>
      <c r="AJ43" s="82"/>
      <c r="AK43" s="82"/>
      <c r="AL43" s="82">
        <v>9</v>
      </c>
      <c r="AM43" s="103"/>
      <c r="AN43" s="62"/>
    </row>
    <row r="44" spans="1:40" ht="15" customHeight="1">
      <c r="A44" s="90" t="s">
        <v>165</v>
      </c>
      <c r="B44" s="95"/>
      <c r="C44" s="96"/>
      <c r="D44" s="96"/>
      <c r="E44" s="96"/>
      <c r="F44" s="97"/>
      <c r="G44" s="96"/>
      <c r="H44" s="82"/>
      <c r="I44" s="82"/>
      <c r="J44" s="82"/>
      <c r="K44" s="82"/>
      <c r="L44" s="82"/>
      <c r="M44" s="82"/>
      <c r="N44" s="82"/>
      <c r="O44" s="82"/>
      <c r="P44" s="82"/>
      <c r="Q44" s="82"/>
      <c r="R44" s="82">
        <v>6</v>
      </c>
      <c r="S44" s="82"/>
      <c r="T44" s="82"/>
      <c r="U44" s="82"/>
      <c r="V44" s="82"/>
      <c r="W44" s="82"/>
      <c r="X44" s="82">
        <v>7</v>
      </c>
      <c r="Y44" s="82"/>
      <c r="Z44" s="82"/>
      <c r="AA44" s="82"/>
      <c r="AB44" s="82"/>
      <c r="AC44" s="82"/>
      <c r="AD44" s="82">
        <v>8</v>
      </c>
      <c r="AE44" s="82"/>
      <c r="AF44" s="82"/>
      <c r="AG44" s="83"/>
      <c r="AH44" s="83"/>
      <c r="AI44" s="83"/>
      <c r="AJ44" s="83">
        <v>9</v>
      </c>
      <c r="AK44" s="81"/>
      <c r="AL44" s="81"/>
      <c r="AM44" s="62"/>
    </row>
    <row r="45" spans="1:40" s="60" customFormat="1" ht="15" customHeight="1">
      <c r="A45" s="90" t="s">
        <v>166</v>
      </c>
      <c r="B45" s="89"/>
      <c r="C45" s="89"/>
      <c r="D45" s="89"/>
      <c r="E45" s="89"/>
      <c r="F45" s="89"/>
      <c r="G45" s="89"/>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row>
    <row r="46" spans="1:40" s="60" customFormat="1" ht="15" customHeight="1">
      <c r="A46" s="90" t="s">
        <v>205</v>
      </c>
      <c r="B46" s="89"/>
      <c r="C46" s="89"/>
      <c r="D46" s="89"/>
      <c r="E46" s="89"/>
      <c r="F46" s="89"/>
      <c r="G46" s="89"/>
      <c r="H46" s="78"/>
      <c r="I46" s="78"/>
      <c r="J46" s="78"/>
      <c r="K46" s="78"/>
      <c r="L46" s="78"/>
      <c r="M46" s="78"/>
      <c r="N46" s="78"/>
      <c r="O46" s="78"/>
      <c r="P46" s="78"/>
      <c r="Q46" s="78"/>
      <c r="R46" s="78"/>
      <c r="S46" s="78"/>
      <c r="T46" s="78"/>
      <c r="U46" s="78"/>
      <c r="V46" s="78"/>
      <c r="W46" s="78"/>
      <c r="X46" s="78"/>
      <c r="Y46" s="78"/>
      <c r="Z46" s="78"/>
      <c r="AA46" s="78"/>
      <c r="AB46" s="78"/>
      <c r="AC46" s="78"/>
      <c r="AD46" s="78"/>
      <c r="AE46" s="78"/>
      <c r="AF46" s="78"/>
      <c r="AG46" s="78"/>
      <c r="AH46" s="78"/>
      <c r="AI46" s="78"/>
      <c r="AJ46" s="78"/>
      <c r="AK46" s="78"/>
      <c r="AL46" s="78"/>
      <c r="AM46" s="78"/>
    </row>
    <row r="47" spans="1:40" s="60" customFormat="1" ht="15" customHeight="1">
      <c r="A47" s="90" t="s">
        <v>167</v>
      </c>
      <c r="B47" s="89"/>
      <c r="C47" s="89"/>
      <c r="D47" s="89"/>
      <c r="E47" s="89"/>
      <c r="F47" s="89"/>
      <c r="G47" s="89"/>
      <c r="H47" s="78"/>
      <c r="I47" s="78"/>
      <c r="J47" s="78"/>
      <c r="K47" s="78"/>
      <c r="L47" s="78"/>
      <c r="M47" s="78"/>
      <c r="N47" s="78"/>
      <c r="O47" s="78"/>
      <c r="P47" s="78"/>
      <c r="Q47" s="78"/>
      <c r="R47" s="78"/>
      <c r="S47" s="78"/>
      <c r="T47" s="78"/>
      <c r="U47" s="78"/>
      <c r="V47" s="78"/>
      <c r="W47" s="78"/>
      <c r="X47" s="78"/>
      <c r="Y47" s="78"/>
      <c r="Z47" s="78"/>
      <c r="AA47" s="78"/>
      <c r="AB47" s="78"/>
      <c r="AC47" s="78"/>
      <c r="AD47" s="78"/>
      <c r="AE47" s="78"/>
      <c r="AF47" s="78"/>
      <c r="AG47" s="78"/>
      <c r="AH47" s="78"/>
      <c r="AI47" s="78"/>
      <c r="AJ47" s="78"/>
      <c r="AK47" s="78"/>
      <c r="AL47" s="78"/>
      <c r="AM47" s="78"/>
    </row>
    <row r="48" spans="1:40" s="60" customFormat="1" ht="15" customHeight="1">
      <c r="A48" s="90" t="s">
        <v>168</v>
      </c>
      <c r="B48" s="89"/>
      <c r="C48" s="89"/>
      <c r="D48" s="89"/>
      <c r="E48" s="89"/>
      <c r="F48" s="89"/>
      <c r="G48" s="89"/>
      <c r="H48" s="78"/>
      <c r="I48" s="78"/>
      <c r="J48" s="78"/>
      <c r="K48" s="78"/>
      <c r="L48" s="78"/>
      <c r="M48" s="78"/>
      <c r="N48" s="78"/>
      <c r="O48" s="78"/>
      <c r="P48" s="78"/>
      <c r="Q48" s="78"/>
      <c r="R48" s="78"/>
      <c r="S48" s="78"/>
      <c r="T48" s="78"/>
      <c r="U48" s="78"/>
      <c r="V48" s="78"/>
      <c r="W48" s="78"/>
      <c r="X48" s="78"/>
      <c r="Y48" s="78"/>
      <c r="Z48" s="78"/>
      <c r="AA48" s="78"/>
      <c r="AB48" s="78"/>
      <c r="AC48" s="78"/>
      <c r="AD48" s="78"/>
      <c r="AE48" s="78"/>
      <c r="AF48" s="78"/>
      <c r="AG48" s="78"/>
      <c r="AH48" s="78"/>
      <c r="AI48" s="78"/>
      <c r="AJ48" s="78"/>
      <c r="AK48" s="78"/>
      <c r="AL48" s="78"/>
      <c r="AM48" s="78"/>
    </row>
    <row r="49" spans="1:7" ht="15" customHeight="1">
      <c r="A49" s="60" t="s">
        <v>169</v>
      </c>
      <c r="B49" s="98"/>
      <c r="C49" s="60"/>
      <c r="D49" s="60"/>
      <c r="E49" s="60"/>
      <c r="F49" s="60"/>
      <c r="G49" s="60"/>
    </row>
    <row r="50" spans="1:7" ht="15" customHeight="1">
      <c r="A50" s="60" t="s">
        <v>170</v>
      </c>
      <c r="B50" s="98"/>
      <c r="C50" s="60"/>
      <c r="D50" s="60"/>
      <c r="E50" s="60"/>
      <c r="F50" s="60"/>
      <c r="G50" s="60"/>
    </row>
    <row r="51" spans="1:7" ht="15" customHeight="1">
      <c r="A51" s="60"/>
      <c r="B51" s="79" t="s">
        <v>171</v>
      </c>
      <c r="C51" s="260" t="s">
        <v>172</v>
      </c>
      <c r="D51" s="260"/>
      <c r="E51" s="260"/>
      <c r="F51" s="60"/>
      <c r="G51" s="60"/>
    </row>
    <row r="52" spans="1:7" ht="15" customHeight="1">
      <c r="A52" s="60"/>
      <c r="B52" s="102" t="s">
        <v>189</v>
      </c>
      <c r="C52" s="279" t="s">
        <v>173</v>
      </c>
      <c r="D52" s="279"/>
      <c r="E52" s="279"/>
      <c r="F52" s="60"/>
      <c r="G52" s="60"/>
    </row>
    <row r="53" spans="1:7" ht="15" customHeight="1">
      <c r="A53" s="60"/>
      <c r="B53" s="102" t="s">
        <v>190</v>
      </c>
      <c r="C53" s="279" t="s">
        <v>174</v>
      </c>
      <c r="D53" s="279"/>
      <c r="E53" s="279"/>
      <c r="F53" s="60"/>
      <c r="G53" s="60"/>
    </row>
    <row r="54" spans="1:7" ht="15" customHeight="1">
      <c r="A54" s="60"/>
      <c r="B54" s="102" t="s">
        <v>191</v>
      </c>
      <c r="C54" s="279" t="s">
        <v>175</v>
      </c>
      <c r="D54" s="279"/>
      <c r="E54" s="279"/>
      <c r="F54" s="60"/>
      <c r="G54" s="60"/>
    </row>
    <row r="55" spans="1:7" ht="15" customHeight="1">
      <c r="A55" s="60"/>
      <c r="B55" s="102" t="s">
        <v>192</v>
      </c>
      <c r="C55" s="279" t="s">
        <v>176</v>
      </c>
      <c r="D55" s="279"/>
      <c r="E55" s="279"/>
      <c r="F55" s="60"/>
      <c r="G55" s="60"/>
    </row>
    <row r="56" spans="1:7" ht="15" customHeight="1">
      <c r="A56" s="60"/>
      <c r="B56" s="90" t="s">
        <v>177</v>
      </c>
      <c r="C56" s="60"/>
      <c r="D56" s="60"/>
      <c r="E56" s="60"/>
      <c r="F56" s="60"/>
      <c r="G56" s="60"/>
    </row>
    <row r="57" spans="1:7" ht="15" customHeight="1">
      <c r="A57" s="60"/>
      <c r="B57" s="90" t="s">
        <v>194</v>
      </c>
      <c r="C57" s="60"/>
      <c r="D57" s="60"/>
      <c r="E57" s="60"/>
      <c r="F57" s="60"/>
      <c r="G57" s="60"/>
    </row>
    <row r="58" spans="1:7" ht="15" customHeight="1">
      <c r="A58" s="60"/>
      <c r="B58" s="90" t="s">
        <v>178</v>
      </c>
      <c r="C58" s="60"/>
      <c r="D58" s="60"/>
      <c r="E58" s="60"/>
      <c r="F58" s="60"/>
      <c r="G58" s="60"/>
    </row>
    <row r="59" spans="1:7" ht="15" customHeight="1">
      <c r="A59" s="60" t="s">
        <v>179</v>
      </c>
      <c r="B59" s="98"/>
      <c r="C59" s="60"/>
      <c r="D59" s="60"/>
      <c r="E59" s="60"/>
      <c r="F59" s="60"/>
      <c r="G59" s="60"/>
    </row>
    <row r="60" spans="1:7" ht="15" customHeight="1">
      <c r="A60" s="60" t="s">
        <v>180</v>
      </c>
      <c r="B60" s="98"/>
      <c r="C60" s="60"/>
      <c r="D60" s="60"/>
      <c r="E60" s="60"/>
      <c r="F60" s="60"/>
      <c r="G60" s="60"/>
    </row>
    <row r="61" spans="1:7" ht="15" customHeight="1">
      <c r="A61" s="60" t="s">
        <v>195</v>
      </c>
      <c r="B61" s="98"/>
      <c r="C61" s="60"/>
      <c r="D61" s="60"/>
      <c r="E61" s="60"/>
      <c r="F61" s="60"/>
      <c r="G61" s="60"/>
    </row>
    <row r="62" spans="1:7" ht="15" customHeight="1">
      <c r="A62" s="60" t="s">
        <v>181</v>
      </c>
      <c r="B62" s="98"/>
      <c r="C62" s="60"/>
      <c r="D62" s="60"/>
      <c r="E62" s="60"/>
      <c r="F62" s="60"/>
      <c r="G62" s="60"/>
    </row>
    <row r="63" spans="1:7" ht="15" customHeight="1">
      <c r="A63" s="60" t="s">
        <v>230</v>
      </c>
      <c r="B63" s="98"/>
      <c r="C63" s="60"/>
      <c r="D63" s="60"/>
      <c r="E63" s="60"/>
      <c r="F63" s="60"/>
      <c r="G63" s="60"/>
    </row>
    <row r="64" spans="1:7" ht="15" customHeight="1">
      <c r="A64" s="60" t="s">
        <v>182</v>
      </c>
      <c r="B64" s="98"/>
      <c r="C64" s="60"/>
      <c r="D64" s="60"/>
      <c r="E64" s="60"/>
      <c r="F64" s="60"/>
      <c r="G64" s="60"/>
    </row>
    <row r="65" spans="1:7" ht="15" customHeight="1">
      <c r="A65" s="60" t="s">
        <v>183</v>
      </c>
      <c r="B65" s="98"/>
      <c r="C65" s="60"/>
      <c r="D65" s="60"/>
      <c r="E65" s="60"/>
      <c r="F65" s="60"/>
      <c r="G65" s="60"/>
    </row>
    <row r="66" spans="1:7" ht="15" customHeight="1">
      <c r="A66" s="60" t="s">
        <v>184</v>
      </c>
      <c r="B66" s="98"/>
      <c r="C66" s="60"/>
      <c r="D66" s="60"/>
      <c r="E66" s="60"/>
      <c r="F66" s="60"/>
      <c r="G66" s="60"/>
    </row>
    <row r="67" spans="1:7" ht="15" customHeight="1">
      <c r="A67" s="60" t="s">
        <v>185</v>
      </c>
      <c r="B67" s="98"/>
      <c r="C67" s="60"/>
      <c r="D67" s="60"/>
      <c r="E67" s="60"/>
      <c r="F67" s="60"/>
      <c r="G67" s="60"/>
    </row>
    <row r="68" spans="1:7" ht="15" customHeight="1">
      <c r="A68" s="60" t="s">
        <v>186</v>
      </c>
      <c r="B68" s="98"/>
      <c r="C68" s="60"/>
      <c r="D68" s="60"/>
      <c r="E68" s="60"/>
      <c r="F68" s="60"/>
      <c r="G68" s="60"/>
    </row>
    <row r="69" spans="1:7" ht="15" customHeight="1">
      <c r="A69" s="60" t="s">
        <v>187</v>
      </c>
      <c r="B69" s="98"/>
      <c r="C69" s="60"/>
      <c r="D69" s="60"/>
      <c r="E69" s="60"/>
      <c r="F69" s="60"/>
      <c r="G69" s="60"/>
    </row>
    <row r="70" spans="1:7" ht="15" customHeight="1">
      <c r="A70" s="60" t="s">
        <v>188</v>
      </c>
      <c r="B70" s="98"/>
      <c r="C70" s="60"/>
      <c r="D70" s="60"/>
      <c r="E70" s="60"/>
      <c r="F70" s="60"/>
      <c r="G70" s="60"/>
    </row>
    <row r="71" spans="1:7" ht="15" customHeight="1">
      <c r="A71" s="60" t="s">
        <v>193</v>
      </c>
      <c r="B71" s="98"/>
      <c r="C71" s="60"/>
      <c r="D71" s="60"/>
      <c r="E71" s="60"/>
      <c r="F71" s="60"/>
      <c r="G71" s="60"/>
    </row>
  </sheetData>
  <mergeCells count="115">
    <mergeCell ref="C55:E55"/>
    <mergeCell ref="AG42:AK42"/>
    <mergeCell ref="AL42:AM42"/>
    <mergeCell ref="C51:E51"/>
    <mergeCell ref="C52:E52"/>
    <mergeCell ref="C53:E53"/>
    <mergeCell ref="C54:E54"/>
    <mergeCell ref="C42:D42"/>
    <mergeCell ref="E42:H42"/>
    <mergeCell ref="I42:N42"/>
    <mergeCell ref="O42:T42"/>
    <mergeCell ref="U42:Z42"/>
    <mergeCell ref="AA42:AF42"/>
    <mergeCell ref="O40:Q40"/>
    <mergeCell ref="R40:T40"/>
    <mergeCell ref="U40:W40"/>
    <mergeCell ref="U41:W41"/>
    <mergeCell ref="AG39:AI39"/>
    <mergeCell ref="F40:H40"/>
    <mergeCell ref="I40:K40"/>
    <mergeCell ref="L40:N40"/>
    <mergeCell ref="AJ41:AK41"/>
    <mergeCell ref="X40:Z40"/>
    <mergeCell ref="AA40:AC40"/>
    <mergeCell ref="AD40:AF40"/>
    <mergeCell ref="AG40:AI40"/>
    <mergeCell ref="AJ40:AK40"/>
    <mergeCell ref="X41:Z41"/>
    <mergeCell ref="AG41:AI41"/>
    <mergeCell ref="F41:H41"/>
    <mergeCell ref="I41:K41"/>
    <mergeCell ref="L41:N41"/>
    <mergeCell ref="O41:Q41"/>
    <mergeCell ref="R41:T41"/>
    <mergeCell ref="AA41:AC41"/>
    <mergeCell ref="AD41:AF41"/>
    <mergeCell ref="A32:E32"/>
    <mergeCell ref="AM32:AN33"/>
    <mergeCell ref="A33:E33"/>
    <mergeCell ref="C38:D38"/>
    <mergeCell ref="E38:H38"/>
    <mergeCell ref="I38:N38"/>
    <mergeCell ref="AG38:AK38"/>
    <mergeCell ref="AL38:AM38"/>
    <mergeCell ref="F39:H39"/>
    <mergeCell ref="I39:K39"/>
    <mergeCell ref="L39:N39"/>
    <mergeCell ref="O39:Q39"/>
    <mergeCell ref="AA38:AF38"/>
    <mergeCell ref="AD39:AF39"/>
    <mergeCell ref="O38:T38"/>
    <mergeCell ref="U38:Z38"/>
    <mergeCell ref="R39:T39"/>
    <mergeCell ref="U39:W39"/>
    <mergeCell ref="X39:Z39"/>
    <mergeCell ref="AA39:AC39"/>
    <mergeCell ref="AM19:AN19"/>
    <mergeCell ref="AM20:AN20"/>
    <mergeCell ref="AM21:AN21"/>
    <mergeCell ref="AM22:AN22"/>
    <mergeCell ref="AM23:AN23"/>
    <mergeCell ref="AM24:AN24"/>
    <mergeCell ref="AM25:AN25"/>
    <mergeCell ref="AM26:AN26"/>
    <mergeCell ref="AJ39:AK39"/>
    <mergeCell ref="AM30:AN30"/>
    <mergeCell ref="AM31:AN31"/>
    <mergeCell ref="AK1:AN1"/>
    <mergeCell ref="M2:P2"/>
    <mergeCell ref="Q2:R2"/>
    <mergeCell ref="S2:T2"/>
    <mergeCell ref="U2:V2"/>
    <mergeCell ref="AK2:AN3"/>
    <mergeCell ref="AH6:AJ6"/>
    <mergeCell ref="A8:A11"/>
    <mergeCell ref="B8:B11"/>
    <mergeCell ref="C8:C11"/>
    <mergeCell ref="D8:D11"/>
    <mergeCell ref="E8:E11"/>
    <mergeCell ref="F8:AJ8"/>
    <mergeCell ref="F9:L9"/>
    <mergeCell ref="M9:S9"/>
    <mergeCell ref="T9:Z9"/>
    <mergeCell ref="AA9:AG9"/>
    <mergeCell ref="AH9:AJ9"/>
    <mergeCell ref="AK4:AN4"/>
    <mergeCell ref="AK5:AN5"/>
    <mergeCell ref="AK8:AK11"/>
    <mergeCell ref="AL8:AL11"/>
    <mergeCell ref="AM8:AN11"/>
    <mergeCell ref="A3:B4"/>
    <mergeCell ref="A5:B6"/>
    <mergeCell ref="A35:AN35"/>
    <mergeCell ref="M6:T6"/>
    <mergeCell ref="E6:L6"/>
    <mergeCell ref="C6:D6"/>
    <mergeCell ref="E3:L3"/>
    <mergeCell ref="M3:T3"/>
    <mergeCell ref="C4:D4"/>
    <mergeCell ref="E4:L4"/>
    <mergeCell ref="M4:T4"/>
    <mergeCell ref="C5:D5"/>
    <mergeCell ref="E5:L5"/>
    <mergeCell ref="M5:T5"/>
    <mergeCell ref="C3:D3"/>
    <mergeCell ref="AM27:AN27"/>
    <mergeCell ref="AM28:AN28"/>
    <mergeCell ref="AM17:AN17"/>
    <mergeCell ref="AM12:AN12"/>
    <mergeCell ref="AM13:AN13"/>
    <mergeCell ref="AM14:AN14"/>
    <mergeCell ref="AM15:AN15"/>
    <mergeCell ref="AM16:AN16"/>
    <mergeCell ref="AM29:AN29"/>
    <mergeCell ref="AM18:AN18"/>
  </mergeCells>
  <phoneticPr fontId="3"/>
  <dataValidations count="4">
    <dataValidation type="list" allowBlank="1" showInputMessage="1" showErrorMessage="1" sqref="B12:B31">
      <formula1>INDIRECT($AK$1)</formula1>
    </dataValidation>
    <dataValidation type="list" allowBlank="1" showInputMessage="1" showErrorMessage="1" sqref="AK4:AN4">
      <formula1>"４週,歴月"</formula1>
    </dataValidation>
    <dataValidation type="list" allowBlank="1" showInputMessage="1" showErrorMessage="1" sqref="AK5:AN5">
      <formula1>"予定,実績"</formula1>
    </dataValidation>
    <dataValidation type="list" allowBlank="1" showInputMessage="1" showErrorMessage="1" sqref="C12:C31">
      <formula1>"A,B,C,D"</formula1>
    </dataValidation>
  </dataValidations>
  <printOptions horizontalCentered="1" verticalCentered="1"/>
  <pageMargins left="0.19685039370078741" right="0.19685039370078741" top="0.39370078740157483" bottom="0.19685039370078741" header="0.19685039370078741" footer="0.39370078740157483"/>
  <pageSetup paperSize="9" scale="73" fitToWidth="0" fitToHeight="0" orientation="landscape" r:id="rId1"/>
  <headerFooter alignWithMargins="0">
    <oddHeader>&amp;L&amp;"ＭＳ ゴシック,標準"&amp;10（参考様式）</oddHeader>
  </headerFooter>
  <rowBreaks count="1" manualBreakCount="1">
    <brk id="36" max="3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1"/>
  <sheetViews>
    <sheetView showGridLines="0" view="pageBreakPreview" zoomScaleNormal="100" zoomScaleSheetLayoutView="100" workbookViewId="0"/>
  </sheetViews>
  <sheetFormatPr defaultColWidth="8.19921875" defaultRowHeight="21" customHeight="1"/>
  <cols>
    <col min="1" max="1" width="2.59765625" style="59" customWidth="1"/>
    <col min="2" max="2" width="15" style="61" customWidth="1"/>
    <col min="3" max="3" width="6.59765625" style="59" customWidth="1"/>
    <col min="4" max="5" width="7.59765625" style="59" customWidth="1"/>
    <col min="6" max="36" width="3.69921875" style="59" customWidth="1"/>
    <col min="37" max="37" width="6.59765625" style="59" customWidth="1"/>
    <col min="38" max="39" width="7.59765625" style="59" customWidth="1"/>
    <col min="40" max="40" width="5.59765625" style="59" customWidth="1"/>
    <col min="41" max="16384" width="8.19921875" style="59"/>
  </cols>
  <sheetData>
    <row r="1" spans="1:40" ht="20.100000000000001" customHeight="1">
      <c r="A1" s="99" t="s">
        <v>97</v>
      </c>
      <c r="C1" s="84"/>
      <c r="D1" s="84"/>
      <c r="E1" s="84"/>
      <c r="F1" s="84"/>
      <c r="G1" s="84"/>
      <c r="H1" s="84"/>
      <c r="I1" s="84"/>
      <c r="J1" s="84"/>
      <c r="K1" s="84"/>
      <c r="L1" s="84"/>
      <c r="M1" s="84"/>
      <c r="N1" s="84"/>
      <c r="O1" s="84"/>
      <c r="P1" s="84"/>
      <c r="Q1" s="84"/>
      <c r="R1" s="84"/>
      <c r="S1" s="84"/>
      <c r="T1" s="84"/>
      <c r="U1" s="84"/>
      <c r="V1" s="84"/>
      <c r="W1" s="84"/>
      <c r="X1" s="78"/>
      <c r="Y1" s="78"/>
      <c r="Z1" s="91"/>
      <c r="AA1" s="91"/>
      <c r="AB1" s="91"/>
      <c r="AC1" s="91"/>
      <c r="AD1" s="92"/>
      <c r="AE1" s="92"/>
      <c r="AF1" s="92"/>
      <c r="AG1" s="92"/>
      <c r="AH1" s="92"/>
      <c r="AI1" s="85" t="s">
        <v>154</v>
      </c>
      <c r="AJ1" s="85"/>
      <c r="AK1" s="299" t="s">
        <v>133</v>
      </c>
      <c r="AL1" s="299"/>
      <c r="AM1" s="299"/>
      <c r="AN1" s="299"/>
    </row>
    <row r="2" spans="1:40" ht="18" customHeight="1">
      <c r="A2" s="62"/>
      <c r="B2" s="65"/>
      <c r="C2" s="65"/>
      <c r="D2" s="65"/>
      <c r="E2" s="65"/>
      <c r="F2" s="65"/>
      <c r="G2" s="65"/>
      <c r="H2" s="65"/>
      <c r="I2" s="65"/>
      <c r="J2" s="65"/>
      <c r="K2" s="100"/>
      <c r="L2" s="100"/>
      <c r="M2" s="258">
        <v>2025</v>
      </c>
      <c r="N2" s="258"/>
      <c r="O2" s="258"/>
      <c r="P2" s="258"/>
      <c r="Q2" s="259" t="s">
        <v>150</v>
      </c>
      <c r="R2" s="259"/>
      <c r="S2" s="258">
        <v>4</v>
      </c>
      <c r="T2" s="258"/>
      <c r="U2" s="259" t="s">
        <v>151</v>
      </c>
      <c r="V2" s="259"/>
      <c r="W2" s="65"/>
      <c r="X2" s="65"/>
      <c r="Y2" s="65"/>
      <c r="Z2" s="91"/>
      <c r="AA2" s="91"/>
      <c r="AC2" s="85"/>
      <c r="AD2" s="65"/>
      <c r="AE2" s="65"/>
      <c r="AF2" s="65"/>
      <c r="AG2" s="65"/>
      <c r="AH2" s="65"/>
      <c r="AI2" s="85" t="s">
        <v>155</v>
      </c>
      <c r="AJ2" s="85"/>
      <c r="AK2" s="300"/>
      <c r="AL2" s="301"/>
      <c r="AM2" s="301"/>
      <c r="AN2" s="302"/>
    </row>
    <row r="3" spans="1:40" ht="18" customHeight="1">
      <c r="A3" s="310" t="s">
        <v>236</v>
      </c>
      <c r="B3" s="311"/>
      <c r="C3" s="248" t="s">
        <v>238</v>
      </c>
      <c r="D3" s="249"/>
      <c r="E3" s="248"/>
      <c r="F3" s="283"/>
      <c r="G3" s="283"/>
      <c r="H3" s="283"/>
      <c r="I3" s="283"/>
      <c r="J3" s="283"/>
      <c r="K3" s="283"/>
      <c r="L3" s="283"/>
      <c r="M3" s="314"/>
      <c r="N3" s="315"/>
      <c r="O3" s="315"/>
      <c r="P3" s="315"/>
      <c r="Q3" s="315"/>
      <c r="R3" s="315"/>
      <c r="S3" s="315"/>
      <c r="T3" s="315"/>
      <c r="U3" s="123"/>
      <c r="V3" s="123"/>
      <c r="W3" s="65"/>
      <c r="X3" s="65"/>
      <c r="Y3" s="65"/>
      <c r="Z3" s="91"/>
      <c r="AA3" s="91"/>
      <c r="AC3" s="85"/>
      <c r="AD3" s="65"/>
      <c r="AE3" s="65"/>
      <c r="AF3" s="65"/>
      <c r="AG3" s="65"/>
      <c r="AH3" s="65"/>
      <c r="AI3" s="85"/>
      <c r="AJ3" s="85"/>
      <c r="AK3" s="303"/>
      <c r="AL3" s="304"/>
      <c r="AM3" s="304"/>
      <c r="AN3" s="305"/>
    </row>
    <row r="4" spans="1:40" ht="18" customHeight="1">
      <c r="A4" s="312"/>
      <c r="B4" s="313"/>
      <c r="C4" s="248" t="s">
        <v>239</v>
      </c>
      <c r="D4" s="249"/>
      <c r="E4" s="248"/>
      <c r="F4" s="283"/>
      <c r="G4" s="283"/>
      <c r="H4" s="283"/>
      <c r="I4" s="283"/>
      <c r="J4" s="283"/>
      <c r="K4" s="283"/>
      <c r="L4" s="283"/>
      <c r="M4" s="314"/>
      <c r="N4" s="315"/>
      <c r="O4" s="315"/>
      <c r="P4" s="315"/>
      <c r="Q4" s="315"/>
      <c r="R4" s="315"/>
      <c r="S4" s="315"/>
      <c r="T4" s="315"/>
      <c r="U4" s="128"/>
      <c r="V4" s="128"/>
      <c r="W4" s="88"/>
      <c r="Y4" s="93"/>
      <c r="Z4" s="93"/>
      <c r="AA4" s="93"/>
      <c r="AB4" s="91"/>
      <c r="AC4" s="93"/>
      <c r="AD4" s="93"/>
      <c r="AE4" s="93"/>
      <c r="AF4" s="93"/>
      <c r="AG4" s="93"/>
      <c r="AH4" s="93"/>
      <c r="AI4" s="94" t="s">
        <v>158</v>
      </c>
      <c r="AJ4" s="85"/>
      <c r="AK4" s="251"/>
      <c r="AL4" s="251"/>
      <c r="AM4" s="251"/>
      <c r="AN4" s="251"/>
    </row>
    <row r="5" spans="1:40" ht="18" customHeight="1">
      <c r="A5" s="310" t="s">
        <v>237</v>
      </c>
      <c r="B5" s="311"/>
      <c r="C5" s="248" t="s">
        <v>238</v>
      </c>
      <c r="D5" s="249"/>
      <c r="E5" s="248"/>
      <c r="F5" s="283"/>
      <c r="G5" s="283"/>
      <c r="H5" s="283"/>
      <c r="I5" s="283"/>
      <c r="J5" s="283"/>
      <c r="K5" s="283"/>
      <c r="L5" s="283"/>
      <c r="M5" s="314"/>
      <c r="N5" s="315"/>
      <c r="O5" s="315"/>
      <c r="P5" s="315"/>
      <c r="Q5" s="315"/>
      <c r="R5" s="315"/>
      <c r="S5" s="315"/>
      <c r="T5" s="315"/>
      <c r="U5" s="88"/>
      <c r="V5" s="88"/>
      <c r="W5" s="88"/>
      <c r="Y5" s="93"/>
      <c r="Z5" s="93"/>
      <c r="AA5" s="93"/>
      <c r="AB5" s="91"/>
      <c r="AC5" s="93"/>
      <c r="AD5" s="93"/>
      <c r="AE5" s="93"/>
      <c r="AF5" s="93"/>
      <c r="AG5" s="93"/>
      <c r="AH5" s="93"/>
      <c r="AI5" s="94" t="s">
        <v>159</v>
      </c>
      <c r="AJ5" s="85"/>
      <c r="AK5" s="251"/>
      <c r="AL5" s="251"/>
      <c r="AM5" s="251"/>
      <c r="AN5" s="251"/>
    </row>
    <row r="6" spans="1:40" ht="18" customHeight="1">
      <c r="A6" s="312"/>
      <c r="B6" s="313"/>
      <c r="C6" s="248" t="s">
        <v>240</v>
      </c>
      <c r="D6" s="249"/>
      <c r="E6" s="248"/>
      <c r="F6" s="283"/>
      <c r="G6" s="283"/>
      <c r="H6" s="283"/>
      <c r="I6" s="283"/>
      <c r="J6" s="283"/>
      <c r="K6" s="283"/>
      <c r="L6" s="283"/>
      <c r="M6" s="314"/>
      <c r="N6" s="315"/>
      <c r="O6" s="315"/>
      <c r="P6" s="315"/>
      <c r="Q6" s="315"/>
      <c r="R6" s="315"/>
      <c r="S6" s="315"/>
      <c r="T6" s="315"/>
      <c r="U6" s="88"/>
      <c r="V6" s="88"/>
      <c r="W6" s="88"/>
      <c r="Y6" s="93"/>
      <c r="Z6" s="93"/>
      <c r="AA6" s="93"/>
      <c r="AB6" s="91"/>
      <c r="AC6" s="93"/>
      <c r="AD6" s="93"/>
      <c r="AE6" s="93"/>
      <c r="AF6" s="93"/>
      <c r="AG6" s="94" t="s">
        <v>160</v>
      </c>
      <c r="AH6" s="252"/>
      <c r="AI6" s="252"/>
      <c r="AJ6" s="252"/>
      <c r="AK6" s="93" t="s">
        <v>156</v>
      </c>
      <c r="AL6" s="110"/>
      <c r="AM6" s="93" t="s">
        <v>157</v>
      </c>
      <c r="AN6" s="91"/>
    </row>
    <row r="7" spans="1:40" ht="9.9" customHeight="1">
      <c r="A7" s="62"/>
      <c r="B7" s="80"/>
      <c r="C7" s="80"/>
      <c r="D7" s="80"/>
      <c r="E7" s="80"/>
      <c r="F7" s="80"/>
      <c r="G7" s="80"/>
      <c r="H7" s="80"/>
      <c r="I7" s="80"/>
      <c r="J7" s="80"/>
      <c r="K7" s="80"/>
      <c r="L7" s="80"/>
      <c r="M7" s="80"/>
      <c r="N7" s="80"/>
      <c r="O7" s="80"/>
      <c r="P7" s="80"/>
      <c r="Q7" s="80"/>
      <c r="R7" s="80"/>
      <c r="S7" s="80"/>
      <c r="T7" s="80"/>
      <c r="U7" s="80"/>
      <c r="V7" s="80"/>
      <c r="W7" s="80"/>
      <c r="X7" s="63"/>
      <c r="Y7" s="63"/>
      <c r="Z7" s="63"/>
      <c r="AA7" s="63"/>
      <c r="AB7" s="63"/>
      <c r="AC7" s="63"/>
      <c r="AD7" s="63"/>
      <c r="AE7" s="63"/>
      <c r="AF7" s="63"/>
      <c r="AG7" s="63"/>
      <c r="AH7" s="63"/>
      <c r="AI7" s="63"/>
      <c r="AJ7" s="63"/>
      <c r="AK7" s="63"/>
      <c r="AL7" s="63"/>
      <c r="AM7" s="62"/>
      <c r="AN7" s="91"/>
    </row>
    <row r="8" spans="1:40" ht="15" customHeight="1">
      <c r="A8" s="264" t="s">
        <v>153</v>
      </c>
      <c r="B8" s="260" t="s">
        <v>161</v>
      </c>
      <c r="C8" s="265" t="s">
        <v>162</v>
      </c>
      <c r="D8" s="260" t="s">
        <v>163</v>
      </c>
      <c r="E8" s="268" t="s">
        <v>164</v>
      </c>
      <c r="F8" s="253" t="s">
        <v>196</v>
      </c>
      <c r="G8" s="253"/>
      <c r="H8" s="253"/>
      <c r="I8" s="253"/>
      <c r="J8" s="253"/>
      <c r="K8" s="253"/>
      <c r="L8" s="253"/>
      <c r="M8" s="253"/>
      <c r="N8" s="253"/>
      <c r="O8" s="253"/>
      <c r="P8" s="253"/>
      <c r="Q8" s="253"/>
      <c r="R8" s="253"/>
      <c r="S8" s="253"/>
      <c r="T8" s="253"/>
      <c r="U8" s="253"/>
      <c r="V8" s="253"/>
      <c r="W8" s="253"/>
      <c r="X8" s="253"/>
      <c r="Y8" s="253"/>
      <c r="Z8" s="253"/>
      <c r="AA8" s="253"/>
      <c r="AB8" s="253"/>
      <c r="AC8" s="253"/>
      <c r="AD8" s="253"/>
      <c r="AE8" s="253"/>
      <c r="AF8" s="253"/>
      <c r="AG8" s="253"/>
      <c r="AH8" s="253"/>
      <c r="AI8" s="253"/>
      <c r="AJ8" s="253"/>
      <c r="AK8" s="254" t="s">
        <v>197</v>
      </c>
      <c r="AL8" s="269" t="s">
        <v>198</v>
      </c>
      <c r="AM8" s="270" t="s">
        <v>199</v>
      </c>
      <c r="AN8" s="270"/>
    </row>
    <row r="9" spans="1:40" ht="15" customHeight="1">
      <c r="A9" s="264"/>
      <c r="B9" s="260"/>
      <c r="C9" s="266"/>
      <c r="D9" s="260"/>
      <c r="E9" s="268"/>
      <c r="F9" s="260" t="s">
        <v>104</v>
      </c>
      <c r="G9" s="260"/>
      <c r="H9" s="260"/>
      <c r="I9" s="260"/>
      <c r="J9" s="260"/>
      <c r="K9" s="260"/>
      <c r="L9" s="260"/>
      <c r="M9" s="260" t="s">
        <v>105</v>
      </c>
      <c r="N9" s="260"/>
      <c r="O9" s="260"/>
      <c r="P9" s="260"/>
      <c r="Q9" s="260"/>
      <c r="R9" s="260"/>
      <c r="S9" s="260"/>
      <c r="T9" s="260" t="s">
        <v>106</v>
      </c>
      <c r="U9" s="260"/>
      <c r="V9" s="260"/>
      <c r="W9" s="260"/>
      <c r="X9" s="260"/>
      <c r="Y9" s="260"/>
      <c r="Z9" s="260"/>
      <c r="AA9" s="260" t="s">
        <v>107</v>
      </c>
      <c r="AB9" s="260"/>
      <c r="AC9" s="260"/>
      <c r="AD9" s="260"/>
      <c r="AE9" s="260"/>
      <c r="AF9" s="260"/>
      <c r="AG9" s="260"/>
      <c r="AH9" s="260" t="s">
        <v>110</v>
      </c>
      <c r="AI9" s="260"/>
      <c r="AJ9" s="260"/>
      <c r="AK9" s="254"/>
      <c r="AL9" s="269"/>
      <c r="AM9" s="270"/>
      <c r="AN9" s="270"/>
    </row>
    <row r="10" spans="1:40" ht="15" customHeight="1">
      <c r="A10" s="264"/>
      <c r="B10" s="260"/>
      <c r="C10" s="266"/>
      <c r="D10" s="260"/>
      <c r="E10" s="268"/>
      <c r="F10" s="66">
        <f>DATE($M$2,$S$2,1)</f>
        <v>45748</v>
      </c>
      <c r="G10" s="66">
        <f>DATE($M$2,$S$2,2)</f>
        <v>45749</v>
      </c>
      <c r="H10" s="66">
        <f>DATE($M$2,$S$2,3)</f>
        <v>45750</v>
      </c>
      <c r="I10" s="66">
        <f>DATE($M$2,$S$2,4)</f>
        <v>45751</v>
      </c>
      <c r="J10" s="66">
        <f>DATE($M$2,$S$2,5)</f>
        <v>45752</v>
      </c>
      <c r="K10" s="66">
        <f>DATE($M$2,$S$2,6)</f>
        <v>45753</v>
      </c>
      <c r="L10" s="66">
        <f>DATE($M$2,$S$2,7)</f>
        <v>45754</v>
      </c>
      <c r="M10" s="66">
        <f>DATE($M$2,$S$2,8)</f>
        <v>45755</v>
      </c>
      <c r="N10" s="66">
        <f>DATE($M$2,$S$2,9)</f>
        <v>45756</v>
      </c>
      <c r="O10" s="66">
        <f>DATE($M$2,$S$2,10)</f>
        <v>45757</v>
      </c>
      <c r="P10" s="66">
        <f>DATE($M$2,$S$2,11)</f>
        <v>45758</v>
      </c>
      <c r="Q10" s="66">
        <f>DATE($M$2,$S$2,12)</f>
        <v>45759</v>
      </c>
      <c r="R10" s="66">
        <f>DATE($M$2,$S$2,13)</f>
        <v>45760</v>
      </c>
      <c r="S10" s="66">
        <f>DATE($M$2,$S$2,14)</f>
        <v>45761</v>
      </c>
      <c r="T10" s="66">
        <f>DATE($M$2,$S$2,15)</f>
        <v>45762</v>
      </c>
      <c r="U10" s="66">
        <f>DATE($M$2,$S$2,16)</f>
        <v>45763</v>
      </c>
      <c r="V10" s="66">
        <f>DATE($M$2,$S$2,17)</f>
        <v>45764</v>
      </c>
      <c r="W10" s="66">
        <f>DATE($M$2,$S$2,18)</f>
        <v>45765</v>
      </c>
      <c r="X10" s="66">
        <f>DATE($M$2,$S$2,19)</f>
        <v>45766</v>
      </c>
      <c r="Y10" s="66">
        <f>DATE($M$2,$S$2,20)</f>
        <v>45767</v>
      </c>
      <c r="Z10" s="66">
        <f>DATE($M$2,$S$2,21)</f>
        <v>45768</v>
      </c>
      <c r="AA10" s="66">
        <f>DATE($M$2,$S$2,22)</f>
        <v>45769</v>
      </c>
      <c r="AB10" s="66">
        <f>DATE($M$2,$S$2,23)</f>
        <v>45770</v>
      </c>
      <c r="AC10" s="66">
        <f>DATE($M$2,$S$2,24)</f>
        <v>45771</v>
      </c>
      <c r="AD10" s="66">
        <f>DATE($M$2,$S$2,25)</f>
        <v>45772</v>
      </c>
      <c r="AE10" s="66">
        <f>DATE($M$2,$S$2,26)</f>
        <v>45773</v>
      </c>
      <c r="AF10" s="66">
        <f>DATE($M$2,$S$2,27)</f>
        <v>45774</v>
      </c>
      <c r="AG10" s="66">
        <f>DATE($M$2,$S$2,28)</f>
        <v>45775</v>
      </c>
      <c r="AH10" s="66">
        <f>IF(DAY(EOMONTH(F10,0))&lt;29,"",DATE($M$2,$S$2,29))</f>
        <v>45776</v>
      </c>
      <c r="AI10" s="66">
        <f>IF(DAY(EOMONTH(F10,0))&lt;30,"",DATE($M$2,$S$2,30))</f>
        <v>45777</v>
      </c>
      <c r="AJ10" s="66" t="str">
        <f>IF(DAY(EOMONTH(F10,0))&lt;31,"",DATE($M$2,$S$2,31))</f>
        <v/>
      </c>
      <c r="AK10" s="254"/>
      <c r="AL10" s="269"/>
      <c r="AM10" s="270"/>
      <c r="AN10" s="270"/>
    </row>
    <row r="11" spans="1:40" ht="15" customHeight="1">
      <c r="A11" s="264"/>
      <c r="B11" s="260"/>
      <c r="C11" s="267"/>
      <c r="D11" s="260"/>
      <c r="E11" s="268"/>
      <c r="F11" s="67">
        <f>DATE($M$2,$S$2,1)</f>
        <v>45748</v>
      </c>
      <c r="G11" s="67">
        <f>DATE($M$2,$S$2,2)</f>
        <v>45749</v>
      </c>
      <c r="H11" s="67">
        <f>DATE($M$2,$S$2,3)</f>
        <v>45750</v>
      </c>
      <c r="I11" s="67">
        <f>DATE($M$2,$S$2,4)</f>
        <v>45751</v>
      </c>
      <c r="J11" s="67">
        <f>DATE($M$2,$S$2,5)</f>
        <v>45752</v>
      </c>
      <c r="K11" s="67">
        <f>DATE($M$2,$S$2,6)</f>
        <v>45753</v>
      </c>
      <c r="L11" s="67">
        <f>DATE($M$2,$S$2,7)</f>
        <v>45754</v>
      </c>
      <c r="M11" s="67">
        <f>DATE($M$2,$S$2,8)</f>
        <v>45755</v>
      </c>
      <c r="N11" s="67">
        <f>DATE($M$2,$S$2,9)</f>
        <v>45756</v>
      </c>
      <c r="O11" s="67">
        <f>DATE($M$2,$S$2,10)</f>
        <v>45757</v>
      </c>
      <c r="P11" s="67">
        <f>DATE($M$2,$S$2,11)</f>
        <v>45758</v>
      </c>
      <c r="Q11" s="67">
        <f>DATE($M$2,$S$2,12)</f>
        <v>45759</v>
      </c>
      <c r="R11" s="67">
        <f>DATE($M$2,$S$2,13)</f>
        <v>45760</v>
      </c>
      <c r="S11" s="67">
        <f>DATE($M$2,$S$2,14)</f>
        <v>45761</v>
      </c>
      <c r="T11" s="67">
        <f>DATE($M$2,$S$2,15)</f>
        <v>45762</v>
      </c>
      <c r="U11" s="67">
        <f>DATE($M$2,$S$2,16)</f>
        <v>45763</v>
      </c>
      <c r="V11" s="67">
        <f>DATE($M$2,$S$2,17)</f>
        <v>45764</v>
      </c>
      <c r="W11" s="67">
        <f>DATE($M$2,$S$2,18)</f>
        <v>45765</v>
      </c>
      <c r="X11" s="67">
        <f>DATE($M$2,$S$2,19)</f>
        <v>45766</v>
      </c>
      <c r="Y11" s="67">
        <f>DATE($M$2,$S$2,20)</f>
        <v>45767</v>
      </c>
      <c r="Z11" s="67">
        <f>DATE($M$2,$S$2,21)</f>
        <v>45768</v>
      </c>
      <c r="AA11" s="67">
        <f>DATE($M$2,$S$2,22)</f>
        <v>45769</v>
      </c>
      <c r="AB11" s="67">
        <f>DATE($M$2,$S$2,23)</f>
        <v>45770</v>
      </c>
      <c r="AC11" s="67">
        <f>DATE($M$2,$S$2,24)</f>
        <v>45771</v>
      </c>
      <c r="AD11" s="67">
        <f>DATE($M$2,$S$2,25)</f>
        <v>45772</v>
      </c>
      <c r="AE11" s="67">
        <f>DATE($M$2,$S$2,26)</f>
        <v>45773</v>
      </c>
      <c r="AF11" s="67">
        <f>DATE($M$2,$S$2,27)</f>
        <v>45774</v>
      </c>
      <c r="AG11" s="67">
        <f>DATE($M$2,$S$2,28)</f>
        <v>45775</v>
      </c>
      <c r="AH11" s="67">
        <f>IF(DAY(EOMONTH(F11,0))&lt;29,"",DATE($M$2,$S$2,29))</f>
        <v>45776</v>
      </c>
      <c r="AI11" s="67">
        <f>IF(DAY(EOMONTH(F11,0))&lt;30,"",DATE($M$2,$S$2,30))</f>
        <v>45777</v>
      </c>
      <c r="AJ11" s="67" t="str">
        <f>IF(DAY(EOMONTH(F11,0))&lt;31,"",DATE($M$2,$S$2,31))</f>
        <v/>
      </c>
      <c r="AK11" s="254"/>
      <c r="AL11" s="269"/>
      <c r="AM11" s="270"/>
      <c r="AN11" s="270"/>
    </row>
    <row r="12" spans="1:40" ht="18" customHeight="1">
      <c r="A12" s="77">
        <v>1</v>
      </c>
      <c r="B12" s="106" t="s">
        <v>112</v>
      </c>
      <c r="C12" s="87" t="s">
        <v>189</v>
      </c>
      <c r="D12" s="107"/>
      <c r="E12" s="108" t="s">
        <v>189</v>
      </c>
      <c r="F12" s="120" t="s">
        <v>244</v>
      </c>
      <c r="G12" s="120" t="s">
        <v>244</v>
      </c>
      <c r="H12" s="120" t="s">
        <v>244</v>
      </c>
      <c r="I12" s="120" t="s">
        <v>244</v>
      </c>
      <c r="J12" s="120" t="s">
        <v>254</v>
      </c>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73">
        <f>+SUM(F12:AJ12)</f>
        <v>0</v>
      </c>
      <c r="AL12" s="74">
        <f t="shared" ref="AL12:AL32" si="0">IF($AK$4="４週",AK12/4,AK12/(DAY(EOMONTH($F$10,0))/7))</f>
        <v>0</v>
      </c>
      <c r="AM12" s="263"/>
      <c r="AN12" s="263"/>
    </row>
    <row r="13" spans="1:40" ht="18" customHeight="1">
      <c r="A13" s="77">
        <v>2</v>
      </c>
      <c r="B13" s="106" t="s">
        <v>136</v>
      </c>
      <c r="C13" s="87" t="s">
        <v>189</v>
      </c>
      <c r="D13" s="107"/>
      <c r="E13" s="108" t="s">
        <v>190</v>
      </c>
      <c r="F13" s="120" t="s">
        <v>244</v>
      </c>
      <c r="G13" s="120" t="s">
        <v>244</v>
      </c>
      <c r="H13" s="120" t="s">
        <v>244</v>
      </c>
      <c r="I13" s="120" t="s">
        <v>244</v>
      </c>
      <c r="J13" s="120" t="s">
        <v>254</v>
      </c>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73">
        <f t="shared" ref="AK13:AK32" si="1">+SUM(F13:AJ13)</f>
        <v>0</v>
      </c>
      <c r="AL13" s="74">
        <f t="shared" si="0"/>
        <v>0</v>
      </c>
      <c r="AM13" s="263"/>
      <c r="AN13" s="263"/>
    </row>
    <row r="14" spans="1:40" ht="18" customHeight="1">
      <c r="A14" s="77">
        <v>3</v>
      </c>
      <c r="B14" s="106" t="s">
        <v>140</v>
      </c>
      <c r="C14" s="87" t="s">
        <v>189</v>
      </c>
      <c r="D14" s="107"/>
      <c r="E14" s="108" t="s">
        <v>191</v>
      </c>
      <c r="F14" s="120" t="s">
        <v>257</v>
      </c>
      <c r="G14" s="120" t="s">
        <v>257</v>
      </c>
      <c r="H14" s="120" t="s">
        <v>257</v>
      </c>
      <c r="I14" s="120" t="s">
        <v>257</v>
      </c>
      <c r="J14" s="120" t="s">
        <v>254</v>
      </c>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73">
        <f t="shared" si="1"/>
        <v>0</v>
      </c>
      <c r="AL14" s="74">
        <f t="shared" si="0"/>
        <v>0</v>
      </c>
      <c r="AM14" s="263"/>
      <c r="AN14" s="263"/>
    </row>
    <row r="15" spans="1:40" ht="18" customHeight="1">
      <c r="A15" s="77">
        <v>4</v>
      </c>
      <c r="B15" s="106" t="s">
        <v>140</v>
      </c>
      <c r="C15" s="87" t="s">
        <v>189</v>
      </c>
      <c r="D15" s="107"/>
      <c r="E15" s="108" t="s">
        <v>192</v>
      </c>
      <c r="F15" s="120" t="s">
        <v>257</v>
      </c>
      <c r="G15" s="120" t="s">
        <v>257</v>
      </c>
      <c r="H15" s="120" t="s">
        <v>257</v>
      </c>
      <c r="I15" s="120" t="s">
        <v>257</v>
      </c>
      <c r="J15" s="120" t="s">
        <v>254</v>
      </c>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73">
        <f t="shared" si="1"/>
        <v>0</v>
      </c>
      <c r="AL15" s="74">
        <f t="shared" si="0"/>
        <v>0</v>
      </c>
      <c r="AM15" s="263"/>
      <c r="AN15" s="263"/>
    </row>
    <row r="16" spans="1:40" ht="18" customHeight="1">
      <c r="A16" s="77">
        <v>5</v>
      </c>
      <c r="B16" s="106"/>
      <c r="C16" s="87"/>
      <c r="D16" s="107"/>
      <c r="E16" s="108"/>
      <c r="F16" s="109"/>
      <c r="G16" s="109"/>
      <c r="H16" s="109"/>
      <c r="I16" s="109"/>
      <c r="J16" s="109"/>
      <c r="K16" s="109"/>
      <c r="L16" s="109"/>
      <c r="M16" s="109"/>
      <c r="N16" s="109"/>
      <c r="O16" s="109"/>
      <c r="P16" s="109"/>
      <c r="Q16" s="109"/>
      <c r="R16" s="109"/>
      <c r="S16" s="109"/>
      <c r="T16" s="109"/>
      <c r="U16" s="109"/>
      <c r="V16" s="109"/>
      <c r="W16" s="109"/>
      <c r="X16" s="109"/>
      <c r="Y16" s="109"/>
      <c r="Z16" s="109"/>
      <c r="AA16" s="109"/>
      <c r="AB16" s="109"/>
      <c r="AC16" s="109"/>
      <c r="AD16" s="109"/>
      <c r="AE16" s="109"/>
      <c r="AF16" s="109"/>
      <c r="AG16" s="109"/>
      <c r="AH16" s="109"/>
      <c r="AI16" s="109"/>
      <c r="AJ16" s="109"/>
      <c r="AK16" s="73">
        <f t="shared" si="1"/>
        <v>0</v>
      </c>
      <c r="AL16" s="74">
        <f t="shared" si="0"/>
        <v>0</v>
      </c>
      <c r="AM16" s="263"/>
      <c r="AN16" s="263"/>
    </row>
    <row r="17" spans="1:40" ht="18" customHeight="1">
      <c r="A17" s="77">
        <v>6</v>
      </c>
      <c r="B17" s="106"/>
      <c r="C17" s="87"/>
      <c r="D17" s="107"/>
      <c r="E17" s="108"/>
      <c r="F17" s="109"/>
      <c r="G17" s="109"/>
      <c r="H17" s="109"/>
      <c r="I17" s="109"/>
      <c r="J17" s="109"/>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73">
        <f t="shared" si="1"/>
        <v>0</v>
      </c>
      <c r="AL17" s="74">
        <f t="shared" si="0"/>
        <v>0</v>
      </c>
      <c r="AM17" s="263"/>
      <c r="AN17" s="263"/>
    </row>
    <row r="18" spans="1:40" ht="18" customHeight="1">
      <c r="A18" s="77">
        <v>7</v>
      </c>
      <c r="B18" s="106"/>
      <c r="C18" s="87"/>
      <c r="D18" s="107"/>
      <c r="E18" s="108"/>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73">
        <f t="shared" si="1"/>
        <v>0</v>
      </c>
      <c r="AL18" s="74">
        <f t="shared" si="0"/>
        <v>0</v>
      </c>
      <c r="AM18" s="263"/>
      <c r="AN18" s="263"/>
    </row>
    <row r="19" spans="1:40" ht="18" customHeight="1">
      <c r="A19" s="77">
        <v>8</v>
      </c>
      <c r="B19" s="106"/>
      <c r="C19" s="87"/>
      <c r="D19" s="107"/>
      <c r="E19" s="108"/>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73">
        <f t="shared" si="1"/>
        <v>0</v>
      </c>
      <c r="AL19" s="74">
        <f t="shared" si="0"/>
        <v>0</v>
      </c>
      <c r="AM19" s="263"/>
      <c r="AN19" s="263"/>
    </row>
    <row r="20" spans="1:40" ht="18" customHeight="1">
      <c r="A20" s="77">
        <v>9</v>
      </c>
      <c r="B20" s="106"/>
      <c r="C20" s="87"/>
      <c r="D20" s="107"/>
      <c r="E20" s="108"/>
      <c r="F20" s="109"/>
      <c r="G20" s="109"/>
      <c r="H20" s="109"/>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09"/>
      <c r="AH20" s="109"/>
      <c r="AI20" s="109"/>
      <c r="AJ20" s="109"/>
      <c r="AK20" s="73">
        <f t="shared" si="1"/>
        <v>0</v>
      </c>
      <c r="AL20" s="74">
        <f t="shared" si="0"/>
        <v>0</v>
      </c>
      <c r="AM20" s="263"/>
      <c r="AN20" s="263"/>
    </row>
    <row r="21" spans="1:40" ht="18" customHeight="1">
      <c r="A21" s="77">
        <v>10</v>
      </c>
      <c r="B21" s="106"/>
      <c r="C21" s="87"/>
      <c r="D21" s="107"/>
      <c r="E21" s="108"/>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109"/>
      <c r="AK21" s="73">
        <f t="shared" si="1"/>
        <v>0</v>
      </c>
      <c r="AL21" s="74">
        <f t="shared" si="0"/>
        <v>0</v>
      </c>
      <c r="AM21" s="263"/>
      <c r="AN21" s="263"/>
    </row>
    <row r="22" spans="1:40" ht="18" customHeight="1">
      <c r="A22" s="77">
        <v>11</v>
      </c>
      <c r="B22" s="106"/>
      <c r="C22" s="87"/>
      <c r="D22" s="107"/>
      <c r="E22" s="108"/>
      <c r="F22" s="109"/>
      <c r="G22" s="109"/>
      <c r="H22" s="109"/>
      <c r="I22" s="109"/>
      <c r="J22" s="109"/>
      <c r="K22" s="109"/>
      <c r="L22" s="109"/>
      <c r="M22" s="109"/>
      <c r="N22" s="109"/>
      <c r="O22" s="109"/>
      <c r="P22" s="109"/>
      <c r="Q22" s="109"/>
      <c r="R22" s="109"/>
      <c r="S22" s="109"/>
      <c r="T22" s="109"/>
      <c r="U22" s="109"/>
      <c r="V22" s="109"/>
      <c r="W22" s="109"/>
      <c r="X22" s="109"/>
      <c r="Y22" s="109"/>
      <c r="Z22" s="109"/>
      <c r="AA22" s="109"/>
      <c r="AB22" s="109"/>
      <c r="AC22" s="109"/>
      <c r="AD22" s="109"/>
      <c r="AE22" s="109"/>
      <c r="AF22" s="109"/>
      <c r="AG22" s="109"/>
      <c r="AH22" s="109"/>
      <c r="AI22" s="109"/>
      <c r="AJ22" s="109"/>
      <c r="AK22" s="73">
        <f t="shared" si="1"/>
        <v>0</v>
      </c>
      <c r="AL22" s="74">
        <f t="shared" si="0"/>
        <v>0</v>
      </c>
      <c r="AM22" s="263"/>
      <c r="AN22" s="263"/>
    </row>
    <row r="23" spans="1:40" ht="18" customHeight="1">
      <c r="A23" s="77">
        <v>12</v>
      </c>
      <c r="B23" s="106"/>
      <c r="C23" s="87"/>
      <c r="D23" s="107"/>
      <c r="E23" s="108"/>
      <c r="F23" s="109"/>
      <c r="G23" s="109"/>
      <c r="H23" s="109"/>
      <c r="I23" s="109"/>
      <c r="J23" s="109"/>
      <c r="K23" s="109"/>
      <c r="L23" s="109"/>
      <c r="M23" s="109"/>
      <c r="N23" s="109"/>
      <c r="O23" s="109"/>
      <c r="P23" s="109"/>
      <c r="Q23" s="109"/>
      <c r="R23" s="109"/>
      <c r="S23" s="109"/>
      <c r="T23" s="109"/>
      <c r="U23" s="109"/>
      <c r="V23" s="109"/>
      <c r="W23" s="109"/>
      <c r="X23" s="109"/>
      <c r="Y23" s="109"/>
      <c r="Z23" s="109"/>
      <c r="AA23" s="109"/>
      <c r="AB23" s="109"/>
      <c r="AC23" s="109"/>
      <c r="AD23" s="109"/>
      <c r="AE23" s="109"/>
      <c r="AF23" s="109"/>
      <c r="AG23" s="109"/>
      <c r="AH23" s="109"/>
      <c r="AI23" s="109"/>
      <c r="AJ23" s="109"/>
      <c r="AK23" s="73">
        <f t="shared" si="1"/>
        <v>0</v>
      </c>
      <c r="AL23" s="74">
        <f t="shared" si="0"/>
        <v>0</v>
      </c>
      <c r="AM23" s="263"/>
      <c r="AN23" s="263"/>
    </row>
    <row r="24" spans="1:40" ht="18" customHeight="1">
      <c r="A24" s="77">
        <v>13</v>
      </c>
      <c r="B24" s="106"/>
      <c r="C24" s="87"/>
      <c r="D24" s="107"/>
      <c r="E24" s="108"/>
      <c r="F24" s="109"/>
      <c r="G24" s="109"/>
      <c r="H24" s="109"/>
      <c r="I24" s="109"/>
      <c r="J24" s="109"/>
      <c r="K24" s="109"/>
      <c r="L24" s="109"/>
      <c r="M24" s="109"/>
      <c r="N24" s="109"/>
      <c r="O24" s="109"/>
      <c r="P24" s="109"/>
      <c r="Q24" s="109"/>
      <c r="R24" s="109"/>
      <c r="S24" s="109"/>
      <c r="T24" s="109"/>
      <c r="U24" s="109"/>
      <c r="V24" s="109"/>
      <c r="W24" s="109"/>
      <c r="X24" s="109"/>
      <c r="Y24" s="109"/>
      <c r="Z24" s="109"/>
      <c r="AA24" s="109"/>
      <c r="AB24" s="109"/>
      <c r="AC24" s="109"/>
      <c r="AD24" s="109"/>
      <c r="AE24" s="109"/>
      <c r="AF24" s="109"/>
      <c r="AG24" s="109"/>
      <c r="AH24" s="109"/>
      <c r="AI24" s="109"/>
      <c r="AJ24" s="109"/>
      <c r="AK24" s="73">
        <f t="shared" si="1"/>
        <v>0</v>
      </c>
      <c r="AL24" s="74">
        <f t="shared" si="0"/>
        <v>0</v>
      </c>
      <c r="AM24" s="263"/>
      <c r="AN24" s="263"/>
    </row>
    <row r="25" spans="1:40" ht="18" customHeight="1">
      <c r="A25" s="77">
        <v>14</v>
      </c>
      <c r="B25" s="106"/>
      <c r="C25" s="87"/>
      <c r="D25" s="107"/>
      <c r="E25" s="108"/>
      <c r="F25" s="109"/>
      <c r="G25" s="109"/>
      <c r="H25" s="109"/>
      <c r="I25" s="109"/>
      <c r="J25" s="109"/>
      <c r="K25" s="109"/>
      <c r="L25" s="109"/>
      <c r="M25" s="109"/>
      <c r="N25" s="109"/>
      <c r="O25" s="109"/>
      <c r="P25" s="109"/>
      <c r="Q25" s="109"/>
      <c r="R25" s="109"/>
      <c r="S25" s="109"/>
      <c r="T25" s="109"/>
      <c r="U25" s="109"/>
      <c r="V25" s="109"/>
      <c r="W25" s="109"/>
      <c r="X25" s="109"/>
      <c r="Y25" s="109"/>
      <c r="Z25" s="109"/>
      <c r="AA25" s="109"/>
      <c r="AB25" s="109"/>
      <c r="AC25" s="109"/>
      <c r="AD25" s="109"/>
      <c r="AE25" s="109"/>
      <c r="AF25" s="109"/>
      <c r="AG25" s="109"/>
      <c r="AH25" s="109"/>
      <c r="AI25" s="109"/>
      <c r="AJ25" s="109"/>
      <c r="AK25" s="73">
        <f t="shared" si="1"/>
        <v>0</v>
      </c>
      <c r="AL25" s="74">
        <f t="shared" si="0"/>
        <v>0</v>
      </c>
      <c r="AM25" s="263"/>
      <c r="AN25" s="263"/>
    </row>
    <row r="26" spans="1:40" ht="18" customHeight="1">
      <c r="A26" s="77">
        <v>15</v>
      </c>
      <c r="B26" s="106"/>
      <c r="C26" s="87"/>
      <c r="D26" s="107"/>
      <c r="E26" s="108"/>
      <c r="F26" s="109"/>
      <c r="G26" s="109"/>
      <c r="H26" s="109"/>
      <c r="I26" s="109"/>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73">
        <f t="shared" si="1"/>
        <v>0</v>
      </c>
      <c r="AL26" s="74">
        <f t="shared" si="0"/>
        <v>0</v>
      </c>
      <c r="AM26" s="263"/>
      <c r="AN26" s="263"/>
    </row>
    <row r="27" spans="1:40" ht="18" customHeight="1">
      <c r="A27" s="77">
        <v>16</v>
      </c>
      <c r="B27" s="106"/>
      <c r="C27" s="87"/>
      <c r="D27" s="107"/>
      <c r="E27" s="108"/>
      <c r="F27" s="109"/>
      <c r="G27" s="109"/>
      <c r="H27" s="109"/>
      <c r="I27" s="109"/>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73">
        <f t="shared" si="1"/>
        <v>0</v>
      </c>
      <c r="AL27" s="74">
        <f t="shared" si="0"/>
        <v>0</v>
      </c>
      <c r="AM27" s="263"/>
      <c r="AN27" s="263"/>
    </row>
    <row r="28" spans="1:40" ht="18" customHeight="1">
      <c r="A28" s="77">
        <v>17</v>
      </c>
      <c r="B28" s="106"/>
      <c r="C28" s="87"/>
      <c r="D28" s="107"/>
      <c r="E28" s="108"/>
      <c r="F28" s="109"/>
      <c r="G28" s="109"/>
      <c r="H28" s="109"/>
      <c r="I28" s="109"/>
      <c r="J28" s="109"/>
      <c r="K28" s="109"/>
      <c r="L28" s="109"/>
      <c r="M28" s="109"/>
      <c r="N28" s="109"/>
      <c r="O28" s="109"/>
      <c r="P28" s="109"/>
      <c r="Q28" s="109"/>
      <c r="R28" s="109"/>
      <c r="S28" s="109"/>
      <c r="T28" s="109"/>
      <c r="U28" s="109"/>
      <c r="V28" s="109"/>
      <c r="W28" s="109"/>
      <c r="X28" s="109"/>
      <c r="Y28" s="109"/>
      <c r="Z28" s="109"/>
      <c r="AA28" s="109"/>
      <c r="AB28" s="109"/>
      <c r="AC28" s="109"/>
      <c r="AD28" s="109"/>
      <c r="AE28" s="109"/>
      <c r="AF28" s="109"/>
      <c r="AG28" s="109"/>
      <c r="AH28" s="109"/>
      <c r="AI28" s="109"/>
      <c r="AJ28" s="109"/>
      <c r="AK28" s="73">
        <f t="shared" si="1"/>
        <v>0</v>
      </c>
      <c r="AL28" s="74">
        <f t="shared" si="0"/>
        <v>0</v>
      </c>
      <c r="AM28" s="263"/>
      <c r="AN28" s="263"/>
    </row>
    <row r="29" spans="1:40" ht="18" customHeight="1">
      <c r="A29" s="77">
        <v>18</v>
      </c>
      <c r="B29" s="106"/>
      <c r="C29" s="87"/>
      <c r="D29" s="107"/>
      <c r="E29" s="108"/>
      <c r="F29" s="109"/>
      <c r="G29" s="109"/>
      <c r="H29" s="109"/>
      <c r="I29" s="109"/>
      <c r="J29" s="109"/>
      <c r="K29" s="109"/>
      <c r="L29" s="109"/>
      <c r="M29" s="109"/>
      <c r="N29" s="109"/>
      <c r="O29" s="109"/>
      <c r="P29" s="109"/>
      <c r="Q29" s="109"/>
      <c r="R29" s="109"/>
      <c r="S29" s="109"/>
      <c r="T29" s="109"/>
      <c r="U29" s="109"/>
      <c r="V29" s="109"/>
      <c r="W29" s="109"/>
      <c r="X29" s="109"/>
      <c r="Y29" s="109"/>
      <c r="Z29" s="109"/>
      <c r="AA29" s="109"/>
      <c r="AB29" s="109"/>
      <c r="AC29" s="109"/>
      <c r="AD29" s="109"/>
      <c r="AE29" s="109"/>
      <c r="AF29" s="109"/>
      <c r="AG29" s="109"/>
      <c r="AH29" s="109"/>
      <c r="AI29" s="109"/>
      <c r="AJ29" s="109"/>
      <c r="AK29" s="73">
        <f t="shared" si="1"/>
        <v>0</v>
      </c>
      <c r="AL29" s="74">
        <f t="shared" si="0"/>
        <v>0</v>
      </c>
      <c r="AM29" s="263"/>
      <c r="AN29" s="263"/>
    </row>
    <row r="30" spans="1:40" ht="18" customHeight="1">
      <c r="A30" s="77">
        <v>19</v>
      </c>
      <c r="B30" s="106"/>
      <c r="C30" s="87"/>
      <c r="D30" s="107"/>
      <c r="E30" s="108"/>
      <c r="F30" s="109"/>
      <c r="G30" s="109"/>
      <c r="H30" s="109"/>
      <c r="I30" s="109"/>
      <c r="J30" s="109"/>
      <c r="K30" s="109"/>
      <c r="L30" s="109"/>
      <c r="M30" s="109"/>
      <c r="N30" s="109"/>
      <c r="O30" s="109"/>
      <c r="P30" s="109"/>
      <c r="Q30" s="109"/>
      <c r="R30" s="109"/>
      <c r="S30" s="109"/>
      <c r="T30" s="109"/>
      <c r="U30" s="109"/>
      <c r="V30" s="109"/>
      <c r="W30" s="109"/>
      <c r="X30" s="109"/>
      <c r="Y30" s="109"/>
      <c r="Z30" s="109"/>
      <c r="AA30" s="109"/>
      <c r="AB30" s="109"/>
      <c r="AC30" s="109"/>
      <c r="AD30" s="109"/>
      <c r="AE30" s="109"/>
      <c r="AF30" s="109"/>
      <c r="AG30" s="109"/>
      <c r="AH30" s="109"/>
      <c r="AI30" s="109"/>
      <c r="AJ30" s="109"/>
      <c r="AK30" s="73">
        <f t="shared" si="1"/>
        <v>0</v>
      </c>
      <c r="AL30" s="74">
        <f t="shared" si="0"/>
        <v>0</v>
      </c>
      <c r="AM30" s="263"/>
      <c r="AN30" s="263"/>
    </row>
    <row r="31" spans="1:40" ht="18" customHeight="1">
      <c r="A31" s="77">
        <v>20</v>
      </c>
      <c r="B31" s="106"/>
      <c r="C31" s="87"/>
      <c r="D31" s="107"/>
      <c r="E31" s="108"/>
      <c r="F31" s="109"/>
      <c r="G31" s="109"/>
      <c r="H31" s="109"/>
      <c r="I31" s="109"/>
      <c r="J31" s="109"/>
      <c r="K31" s="109"/>
      <c r="L31" s="109"/>
      <c r="M31" s="109"/>
      <c r="N31" s="109"/>
      <c r="O31" s="109"/>
      <c r="P31" s="109"/>
      <c r="Q31" s="109"/>
      <c r="R31" s="109"/>
      <c r="S31" s="109"/>
      <c r="T31" s="109"/>
      <c r="U31" s="109"/>
      <c r="V31" s="109"/>
      <c r="W31" s="109"/>
      <c r="X31" s="109"/>
      <c r="Y31" s="109"/>
      <c r="Z31" s="109"/>
      <c r="AA31" s="109"/>
      <c r="AB31" s="109"/>
      <c r="AC31" s="109"/>
      <c r="AD31" s="109"/>
      <c r="AE31" s="109"/>
      <c r="AF31" s="109"/>
      <c r="AG31" s="109"/>
      <c r="AH31" s="109"/>
      <c r="AI31" s="109"/>
      <c r="AJ31" s="109"/>
      <c r="AK31" s="73">
        <f t="shared" si="1"/>
        <v>0</v>
      </c>
      <c r="AL31" s="74">
        <f t="shared" si="0"/>
        <v>0</v>
      </c>
      <c r="AM31" s="263"/>
      <c r="AN31" s="263"/>
    </row>
    <row r="32" spans="1:40" ht="18" customHeight="1">
      <c r="A32" s="268" t="s">
        <v>94</v>
      </c>
      <c r="B32" s="285"/>
      <c r="C32" s="285"/>
      <c r="D32" s="285"/>
      <c r="E32" s="285"/>
      <c r="F32" s="75">
        <f>+SUM(F12:F31)</f>
        <v>0</v>
      </c>
      <c r="G32" s="75">
        <f t="shared" ref="G32:AJ32" si="2">+SUM(G12:G31)</f>
        <v>0</v>
      </c>
      <c r="H32" s="75">
        <f t="shared" si="2"/>
        <v>0</v>
      </c>
      <c r="I32" s="75">
        <f t="shared" si="2"/>
        <v>0</v>
      </c>
      <c r="J32" s="75">
        <f t="shared" si="2"/>
        <v>0</v>
      </c>
      <c r="K32" s="75">
        <f t="shared" si="2"/>
        <v>0</v>
      </c>
      <c r="L32" s="75">
        <f t="shared" si="2"/>
        <v>0</v>
      </c>
      <c r="M32" s="75">
        <f t="shared" si="2"/>
        <v>0</v>
      </c>
      <c r="N32" s="75">
        <f t="shared" si="2"/>
        <v>0</v>
      </c>
      <c r="O32" s="75">
        <f t="shared" si="2"/>
        <v>0</v>
      </c>
      <c r="P32" s="75">
        <f t="shared" si="2"/>
        <v>0</v>
      </c>
      <c r="Q32" s="75">
        <f t="shared" si="2"/>
        <v>0</v>
      </c>
      <c r="R32" s="75">
        <f t="shared" si="2"/>
        <v>0</v>
      </c>
      <c r="S32" s="75">
        <f t="shared" si="2"/>
        <v>0</v>
      </c>
      <c r="T32" s="75">
        <f t="shared" si="2"/>
        <v>0</v>
      </c>
      <c r="U32" s="75">
        <f t="shared" si="2"/>
        <v>0</v>
      </c>
      <c r="V32" s="75">
        <f t="shared" si="2"/>
        <v>0</v>
      </c>
      <c r="W32" s="75">
        <f t="shared" si="2"/>
        <v>0</v>
      </c>
      <c r="X32" s="75">
        <f t="shared" si="2"/>
        <v>0</v>
      </c>
      <c r="Y32" s="75">
        <f t="shared" si="2"/>
        <v>0</v>
      </c>
      <c r="Z32" s="75">
        <f t="shared" si="2"/>
        <v>0</v>
      </c>
      <c r="AA32" s="75">
        <f t="shared" si="2"/>
        <v>0</v>
      </c>
      <c r="AB32" s="75">
        <f t="shared" si="2"/>
        <v>0</v>
      </c>
      <c r="AC32" s="75">
        <f t="shared" si="2"/>
        <v>0</v>
      </c>
      <c r="AD32" s="75">
        <f t="shared" si="2"/>
        <v>0</v>
      </c>
      <c r="AE32" s="75">
        <f t="shared" si="2"/>
        <v>0</v>
      </c>
      <c r="AF32" s="75">
        <f t="shared" si="2"/>
        <v>0</v>
      </c>
      <c r="AG32" s="75">
        <f t="shared" si="2"/>
        <v>0</v>
      </c>
      <c r="AH32" s="75">
        <f t="shared" si="2"/>
        <v>0</v>
      </c>
      <c r="AI32" s="75">
        <f t="shared" si="2"/>
        <v>0</v>
      </c>
      <c r="AJ32" s="75">
        <f t="shared" si="2"/>
        <v>0</v>
      </c>
      <c r="AK32" s="73">
        <f t="shared" si="1"/>
        <v>0</v>
      </c>
      <c r="AL32" s="74">
        <f t="shared" si="0"/>
        <v>0</v>
      </c>
      <c r="AM32" s="286"/>
      <c r="AN32" s="286"/>
    </row>
    <row r="33" spans="1:40" ht="18" customHeight="1">
      <c r="A33" s="285" t="s">
        <v>96</v>
      </c>
      <c r="B33" s="285"/>
      <c r="C33" s="285"/>
      <c r="D33" s="285"/>
      <c r="E33" s="287"/>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75"/>
      <c r="AL33" s="76"/>
      <c r="AM33" s="286"/>
      <c r="AN33" s="286"/>
    </row>
    <row r="34" spans="1:40" s="71" customFormat="1" ht="15" customHeight="1">
      <c r="A34" s="68"/>
      <c r="B34" s="68"/>
      <c r="C34" s="68"/>
      <c r="D34" s="68"/>
      <c r="E34" s="68"/>
      <c r="F34" s="69"/>
      <c r="G34" s="69"/>
      <c r="H34" s="69"/>
      <c r="I34" s="69"/>
      <c r="J34" s="69"/>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68"/>
      <c r="AL34" s="68"/>
      <c r="AM34" s="70"/>
    </row>
    <row r="35" spans="1:40" s="71" customFormat="1" ht="15" customHeight="1">
      <c r="A35" s="284" t="s">
        <v>248</v>
      </c>
      <c r="B35" s="284"/>
      <c r="C35" s="284"/>
      <c r="D35" s="284"/>
      <c r="E35" s="284"/>
      <c r="F35" s="284"/>
      <c r="G35" s="284"/>
      <c r="H35" s="284"/>
      <c r="I35" s="284"/>
      <c r="J35" s="284"/>
      <c r="K35" s="284"/>
      <c r="L35" s="284"/>
      <c r="M35" s="284"/>
      <c r="N35" s="284"/>
      <c r="O35" s="284"/>
      <c r="P35" s="284"/>
      <c r="Q35" s="284"/>
      <c r="R35" s="284"/>
      <c r="S35" s="284"/>
      <c r="T35" s="284"/>
      <c r="U35" s="284"/>
      <c r="V35" s="284"/>
      <c r="W35" s="284"/>
      <c r="X35" s="284"/>
      <c r="Y35" s="284"/>
      <c r="Z35" s="284"/>
      <c r="AA35" s="284"/>
      <c r="AB35" s="284"/>
      <c r="AC35" s="284"/>
      <c r="AD35" s="284"/>
      <c r="AE35" s="284"/>
      <c r="AF35" s="284"/>
      <c r="AG35" s="284"/>
      <c r="AH35" s="284"/>
      <c r="AI35" s="284"/>
      <c r="AJ35" s="284"/>
      <c r="AK35" s="284"/>
      <c r="AL35" s="284"/>
      <c r="AM35" s="284"/>
      <c r="AN35" s="284"/>
    </row>
    <row r="36" spans="1:40" s="71" customFormat="1" ht="15" customHeight="1">
      <c r="A36" s="112"/>
      <c r="B36" s="112"/>
      <c r="C36" s="112"/>
      <c r="D36" s="112"/>
      <c r="E36" s="112"/>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112"/>
      <c r="AL36" s="112"/>
      <c r="AM36" s="70"/>
    </row>
    <row r="37" spans="1:40" ht="21" customHeight="1">
      <c r="A37" s="72" t="s">
        <v>204</v>
      </c>
      <c r="B37" s="59"/>
      <c r="C37" s="63"/>
      <c r="D37" s="63"/>
      <c r="E37" s="63"/>
      <c r="F37" s="63"/>
      <c r="G37" s="64"/>
      <c r="H37" s="64"/>
      <c r="I37" s="64"/>
      <c r="J37" s="64"/>
      <c r="K37" s="64"/>
      <c r="L37" s="64"/>
      <c r="M37" s="64"/>
      <c r="N37" s="64"/>
      <c r="O37" s="64"/>
      <c r="P37" s="64"/>
      <c r="Q37" s="64"/>
      <c r="R37" s="64"/>
      <c r="S37" s="64"/>
      <c r="T37" s="64"/>
      <c r="U37" s="64"/>
      <c r="V37" s="64"/>
      <c r="W37" s="64"/>
      <c r="X37" s="64"/>
      <c r="Y37" s="64"/>
      <c r="Z37" s="64"/>
      <c r="AA37" s="64"/>
      <c r="AB37" s="64"/>
      <c r="AC37" s="64"/>
      <c r="AD37" s="64"/>
      <c r="AE37" s="64"/>
      <c r="AF37" s="64"/>
      <c r="AG37" s="64"/>
      <c r="AH37" s="64"/>
      <c r="AI37" s="64"/>
      <c r="AJ37" s="64"/>
      <c r="AK37" s="64"/>
      <c r="AL37" s="63"/>
      <c r="AM37" s="63"/>
      <c r="AN37" s="62"/>
    </row>
    <row r="38" spans="1:40" ht="24.9" customHeight="1">
      <c r="A38" s="62"/>
      <c r="B38" s="80"/>
      <c r="C38" s="275" t="str">
        <f>IF(VLOOKUP($AK$1,選択肢!$A$1:$J$31,C43,FALSE)=0,"-",VLOOKUP($AK$1,選択肢!$A$1:$J$31,C43,FALSE))</f>
        <v>管理者</v>
      </c>
      <c r="D38" s="276"/>
      <c r="E38" s="274" t="str">
        <f>IF(VLOOKUP($AK$1,選択肢!$A$1:$J$31,E43,FALSE)=0,"-",VLOOKUP($AK$1,選択肢!$A$1:$J$31,E43,FALSE))</f>
        <v>児童発達支援管理責任者</v>
      </c>
      <c r="F38" s="274"/>
      <c r="G38" s="274"/>
      <c r="H38" s="274"/>
      <c r="I38" s="275" t="str">
        <f>IF(VLOOKUP($AK$1,選択肢!$A$1:$J$31,I43,FALSE)=0,"-",VLOOKUP($AK$1,選択肢!$A$1:$J$31,I43,FALSE))</f>
        <v>管理者兼児童発達支援管理責任者</v>
      </c>
      <c r="J38" s="276"/>
      <c r="K38" s="276"/>
      <c r="L38" s="276"/>
      <c r="M38" s="276"/>
      <c r="N38" s="277"/>
      <c r="O38" s="275" t="str">
        <f>IF(VLOOKUP($AK$1,選択肢!$A$1:$J$31,O43,FALSE)=0,"-",VLOOKUP($AK$1,選択肢!$A$1:$J$31,O43,FALSE))</f>
        <v>訪問支援員</v>
      </c>
      <c r="P38" s="276"/>
      <c r="Q38" s="276"/>
      <c r="R38" s="276"/>
      <c r="S38" s="276"/>
      <c r="T38" s="277"/>
      <c r="U38" s="275" t="str">
        <f>IF(VLOOKUP($AK$1,選択肢!$A$1:$J$31,U43,FALSE)=0,"-",VLOOKUP($AK$1,選択肢!$A$1:$J$31,U43,FALSE))</f>
        <v>-</v>
      </c>
      <c r="V38" s="276"/>
      <c r="W38" s="276"/>
      <c r="X38" s="276"/>
      <c r="Y38" s="276"/>
      <c r="Z38" s="277"/>
      <c r="AA38" s="275" t="str">
        <f>IF(VLOOKUP($AK$1,選択肢!$A$1:$J$31,AA43,FALSE)=0,"-",VLOOKUP($AK$1,選択肢!$A$1:$J$31,AA43,FALSE))</f>
        <v>-</v>
      </c>
      <c r="AB38" s="276"/>
      <c r="AC38" s="276"/>
      <c r="AD38" s="276"/>
      <c r="AE38" s="276"/>
      <c r="AF38" s="277"/>
      <c r="AG38" s="274" t="str">
        <f>IF(VLOOKUP($AK$1,選択肢!$A$1:$J$31,AG43,FALSE)=0,"-",VLOOKUP($AK$1,選択肢!$A$1:$J$31,AG43,FALSE))</f>
        <v>-</v>
      </c>
      <c r="AH38" s="274"/>
      <c r="AI38" s="274"/>
      <c r="AJ38" s="274"/>
      <c r="AK38" s="274"/>
      <c r="AL38" s="274" t="str">
        <f>IF(VLOOKUP($AK$1,選択肢!$A$1:$J$31,AL43,FALSE)=0,"-",VLOOKUP($AK$1,選択肢!$A$1:$J$31,AL43,FALSE))</f>
        <v>-</v>
      </c>
      <c r="AM38" s="274"/>
      <c r="AN38" s="62"/>
    </row>
    <row r="39" spans="1:40" ht="18" customHeight="1">
      <c r="A39" s="62"/>
      <c r="B39" s="80"/>
      <c r="C39" s="105" t="s">
        <v>56</v>
      </c>
      <c r="D39" s="105" t="s">
        <v>57</v>
      </c>
      <c r="E39" s="104" t="s">
        <v>56</v>
      </c>
      <c r="F39" s="278" t="s">
        <v>57</v>
      </c>
      <c r="G39" s="278"/>
      <c r="H39" s="278"/>
      <c r="I39" s="271" t="s">
        <v>56</v>
      </c>
      <c r="J39" s="272"/>
      <c r="K39" s="273"/>
      <c r="L39" s="271" t="s">
        <v>57</v>
      </c>
      <c r="M39" s="272"/>
      <c r="N39" s="273"/>
      <c r="O39" s="271" t="s">
        <v>56</v>
      </c>
      <c r="P39" s="272"/>
      <c r="Q39" s="273"/>
      <c r="R39" s="271" t="s">
        <v>57</v>
      </c>
      <c r="S39" s="272"/>
      <c r="T39" s="273"/>
      <c r="U39" s="271" t="s">
        <v>56</v>
      </c>
      <c r="V39" s="272"/>
      <c r="W39" s="273"/>
      <c r="X39" s="271" t="s">
        <v>57</v>
      </c>
      <c r="Y39" s="272"/>
      <c r="Z39" s="273"/>
      <c r="AA39" s="271" t="s">
        <v>56</v>
      </c>
      <c r="AB39" s="272"/>
      <c r="AC39" s="273"/>
      <c r="AD39" s="271" t="s">
        <v>57</v>
      </c>
      <c r="AE39" s="272"/>
      <c r="AF39" s="273"/>
      <c r="AG39" s="271" t="s">
        <v>56</v>
      </c>
      <c r="AH39" s="272"/>
      <c r="AI39" s="273"/>
      <c r="AJ39" s="271" t="s">
        <v>57</v>
      </c>
      <c r="AK39" s="273"/>
      <c r="AL39" s="104" t="s">
        <v>19</v>
      </c>
      <c r="AM39" s="104" t="s">
        <v>18</v>
      </c>
      <c r="AN39" s="62"/>
    </row>
    <row r="40" spans="1:40" ht="18" customHeight="1">
      <c r="A40" s="62"/>
      <c r="B40" s="79" t="s">
        <v>108</v>
      </c>
      <c r="C40" s="104">
        <f>COUNTIFS($B$12:$B$31,C$38,$C$12:$C$31,"A",$E$12:$E$31,"*")</f>
        <v>1</v>
      </c>
      <c r="D40" s="104">
        <f>COUNTIFS($B$12:$B$31,C$38,$C$12:$C$31,"B",$E$12:$E$31,"*")</f>
        <v>0</v>
      </c>
      <c r="E40" s="104">
        <f>COUNTIFS($B$12:$B$31,E$38,$C$12:$C$31,"A",$E$12:$E$31,"*")</f>
        <v>1</v>
      </c>
      <c r="F40" s="271">
        <f>COUNTIFS($B$12:$B$31,E$38,$C$12:$C$31,"B",$E$12:$E$31,"*")</f>
        <v>0</v>
      </c>
      <c r="G40" s="272"/>
      <c r="H40" s="273"/>
      <c r="I40" s="271">
        <f>COUNTIFS($B$12:$B$31,I$38,$C$12:$C$31,"A",$E$12:$E$31,"*")</f>
        <v>0</v>
      </c>
      <c r="J40" s="272"/>
      <c r="K40" s="273"/>
      <c r="L40" s="271">
        <f>COUNTIFS($B$12:$B$31,I$38,$C$12:$C$31,"B",$E$12:$E$31,"*")</f>
        <v>0</v>
      </c>
      <c r="M40" s="272"/>
      <c r="N40" s="273"/>
      <c r="O40" s="271">
        <f>COUNTIFS($B$12:$B$31,O$38,$C$12:$C$31,"A",$E$12:$E$31,"*")</f>
        <v>2</v>
      </c>
      <c r="P40" s="272"/>
      <c r="Q40" s="273"/>
      <c r="R40" s="271">
        <f>COUNTIFS($B$12:$B$31,O$38,$C$12:$C$31,"B",$E$12:$E$31,"*")</f>
        <v>0</v>
      </c>
      <c r="S40" s="272"/>
      <c r="T40" s="273"/>
      <c r="U40" s="271">
        <f>COUNTIFS($B$12:$B$31,U$38,$C$12:$C$31,"A",$E$12:$E$31,"*")</f>
        <v>0</v>
      </c>
      <c r="V40" s="272"/>
      <c r="W40" s="273"/>
      <c r="X40" s="271">
        <f>COUNTIFS($B$12:$B$31,U$38,$C$12:$C$31,"B",$E$12:$E$31,"*")</f>
        <v>0</v>
      </c>
      <c r="Y40" s="272"/>
      <c r="Z40" s="273"/>
      <c r="AA40" s="271">
        <f>COUNTIFS($B$12:$B$31,AA$38,$C$12:$C$31,"A",$E$12:$E$31,"*")</f>
        <v>0</v>
      </c>
      <c r="AB40" s="272"/>
      <c r="AC40" s="273"/>
      <c r="AD40" s="271">
        <f>COUNTIFS($B$12:$B$31,AA$38,$C$12:$C$31,"B",$E$12:$E$31,"*")</f>
        <v>0</v>
      </c>
      <c r="AE40" s="272"/>
      <c r="AF40" s="273"/>
      <c r="AG40" s="271">
        <f>COUNTIFS($B$12:$B$31,AG$38,$C$12:$C$31,"A",$E$12:$E$31,"*")</f>
        <v>0</v>
      </c>
      <c r="AH40" s="272"/>
      <c r="AI40" s="273"/>
      <c r="AJ40" s="271">
        <f>COUNTIFS($B$12:$B$31,AG$38,$C$12:$C$31,"B",$E$12:$E$31,"*")</f>
        <v>0</v>
      </c>
      <c r="AK40" s="273"/>
      <c r="AL40" s="104">
        <f>COUNTIFS($B$12:$B$31,AL$38,$C$12:$C$31,"A",$E$12:$E$31,"*")</f>
        <v>0</v>
      </c>
      <c r="AM40" s="104">
        <f>COUNTIFS($B$12:$B$31,AL$38,$C$12:$C$31,"B",$E$12:$E$31,"*")</f>
        <v>0</v>
      </c>
      <c r="AN40" s="62"/>
    </row>
    <row r="41" spans="1:40" ht="18" customHeight="1">
      <c r="A41" s="62"/>
      <c r="B41" s="86" t="s">
        <v>109</v>
      </c>
      <c r="C41" s="104">
        <f>COUNTIFS($B$12:$B$31,C$38,$C$12:$C$31,"C",$E$12:$E$31,"*")</f>
        <v>0</v>
      </c>
      <c r="D41" s="104">
        <f>COUNTIFS($B$12:$B$31,C$38,$C$12:$C$31,"D",$E$12:$E$31,"*")</f>
        <v>0</v>
      </c>
      <c r="E41" s="104">
        <f>COUNTIFS($B$12:$B$31,E$38,$C$12:$C$31,"C",$E$12:$E$31,"*")</f>
        <v>0</v>
      </c>
      <c r="F41" s="271">
        <f>COUNTIFS($B$12:$B$31,E$38,$C$12:$C$31,"D",$E$12:$E$31,"*")</f>
        <v>0</v>
      </c>
      <c r="G41" s="272"/>
      <c r="H41" s="273"/>
      <c r="I41" s="271">
        <f>COUNTIFS($B$12:$B$31,I$38,$C$12:$C$31,"C",$E$12:$E$31,"*")</f>
        <v>0</v>
      </c>
      <c r="J41" s="272"/>
      <c r="K41" s="273"/>
      <c r="L41" s="271">
        <f>COUNTIFS($B$12:$B$31,I$38,$C$12:$C$31,"D",$E$12:$E$31,"*")</f>
        <v>0</v>
      </c>
      <c r="M41" s="272"/>
      <c r="N41" s="273"/>
      <c r="O41" s="271">
        <f>COUNTIFS($B$12:$B$31,O$38,$C$12:$C$31,"C",$E$12:$E$31,"*")</f>
        <v>0</v>
      </c>
      <c r="P41" s="272"/>
      <c r="Q41" s="273"/>
      <c r="R41" s="271">
        <f>COUNTIFS($B$12:$B$31,O$38,$C$12:$C$31,"D",$E$12:$E$31,"*")</f>
        <v>0</v>
      </c>
      <c r="S41" s="272"/>
      <c r="T41" s="273"/>
      <c r="U41" s="271">
        <f>COUNTIFS($B$12:$B$31,U$38,$C$12:$C$31,"C",$E$12:$E$31,"*")</f>
        <v>0</v>
      </c>
      <c r="V41" s="272"/>
      <c r="W41" s="273"/>
      <c r="X41" s="271">
        <f>COUNTIFS($B$12:$B$31,U$38,$C$12:$C$31,"D",$E$12:$E$31,"*")</f>
        <v>0</v>
      </c>
      <c r="Y41" s="272"/>
      <c r="Z41" s="273"/>
      <c r="AA41" s="271">
        <f>COUNTIFS($B$12:$B$31,AA$38,$C$12:$C$31,"C",$E$12:$E$31,"*")</f>
        <v>0</v>
      </c>
      <c r="AB41" s="272"/>
      <c r="AC41" s="273"/>
      <c r="AD41" s="271">
        <f>COUNTIFS($B$12:$B$31,AA$38,$C$12:$C$31,"D",$E$12:$E$31,"*")</f>
        <v>0</v>
      </c>
      <c r="AE41" s="272"/>
      <c r="AF41" s="273"/>
      <c r="AG41" s="271">
        <f>COUNTIFS($B$12:$B$31,AG$38,$C$12:$C$31,"C",$E$12:$E$31,"*")</f>
        <v>0</v>
      </c>
      <c r="AH41" s="272"/>
      <c r="AI41" s="273"/>
      <c r="AJ41" s="271">
        <f>COUNTIFS($B$12:$B$31,AG$38,$C$12:$C$31,"D",$E$12:$E$31,"*")</f>
        <v>0</v>
      </c>
      <c r="AK41" s="273"/>
      <c r="AL41" s="104">
        <f>COUNTIFS($B$12:$B$31,AL$38,$C$12:$C$31,"C",$E$12:$E$31,"*")</f>
        <v>0</v>
      </c>
      <c r="AM41" s="104">
        <f>COUNTIFS($B$12:$B$31,AL$38,$C$12:$C$31,"D",$E$12:$E$31,"*")</f>
        <v>0</v>
      </c>
      <c r="AN41" s="62"/>
    </row>
    <row r="42" spans="1:40" ht="24.9" customHeight="1">
      <c r="A42" s="62"/>
      <c r="B42" s="86" t="s">
        <v>200</v>
      </c>
      <c r="C42" s="275" t="str">
        <f>IF($AK$4="４週",SUMIFS($AK$12:$AK$31,$B$12:$B$31,C38)/4/$AH$6,IF($AK$4="歴月",SUMIFS($AK$12:$AK$31,$B$12:$B$31,C38)/$AL$6,"記載する期間を選択してください"))</f>
        <v>記載する期間を選択してください</v>
      </c>
      <c r="D42" s="277"/>
      <c r="E42" s="275" t="str">
        <f>IF($AK$4="４週",SUMIFS($AK$12:$AK$31,$B$12:$B$31,E38)/4/$AH$6,IF($AK$4="歴月",SUMIFS($AK$12:$AK$31,$B$12:$B$31,E38)/$AL$6,"記載する期間を選択してください"))</f>
        <v>記載する期間を選択してください</v>
      </c>
      <c r="F42" s="276"/>
      <c r="G42" s="276"/>
      <c r="H42" s="277"/>
      <c r="I42" s="275" t="str">
        <f>IF($AK$4="４週",SUMIFS($AK$12:$AK$31,$B$12:$B$31,I38)/4/$AH$6,IF($AK$4="歴月",SUMIFS($AK$12:$AK$31,$B$12:$B$31,I38)/$AL$6,"記載する期間を選択してください"))</f>
        <v>記載する期間を選択してください</v>
      </c>
      <c r="J42" s="276"/>
      <c r="K42" s="276"/>
      <c r="L42" s="276"/>
      <c r="M42" s="276"/>
      <c r="N42" s="277"/>
      <c r="O42" s="275" t="str">
        <f>IF($AK$4="４週",SUMIFS($AK$12:$AK$31,$B$12:$B$31,O38)/4/$AH$6,IF($AK$4="歴月",SUMIFS($AK$12:$AK$31,$B$12:$B$31,O38)/$AL$6,"記載する期間を選択してください"))</f>
        <v>記載する期間を選択してください</v>
      </c>
      <c r="P42" s="276"/>
      <c r="Q42" s="276"/>
      <c r="R42" s="276"/>
      <c r="S42" s="276"/>
      <c r="T42" s="277"/>
      <c r="U42" s="275" t="str">
        <f>IF($AK$4="４週",SUMIFS($AK$12:$AK$31,$B$12:$B$31,U38)/4/$AH$6,IF($AK$4="歴月",SUMIFS($AK$12:$AK$31,$B$12:$B$31,U38)/$AL$6,"記載する期間を選択してください"))</f>
        <v>記載する期間を選択してください</v>
      </c>
      <c r="V42" s="276"/>
      <c r="W42" s="276"/>
      <c r="X42" s="276"/>
      <c r="Y42" s="276"/>
      <c r="Z42" s="277"/>
      <c r="AA42" s="275" t="str">
        <f>IF($AK$4="４週",SUMIFS($AK$12:$AK$31,$B$12:$B$31,AA38)/4/$AH$6,IF($AK$4="歴月",SUMIFS($AK$12:$AK$31,$B$12:$B$31,AA38)/$AL$6,"記載する期間を選択してください"))</f>
        <v>記載する期間を選択してください</v>
      </c>
      <c r="AB42" s="276"/>
      <c r="AC42" s="276"/>
      <c r="AD42" s="276"/>
      <c r="AE42" s="276"/>
      <c r="AF42" s="277"/>
      <c r="AG42" s="275" t="str">
        <f>IF($AK$4="４週",SUMIFS($AK$12:$AK$31,$B$12:$B$31,AG38)/4/$AH$6,IF($AK$4="歴月",SUMIFS($AK$12:$AK$31,$B$12:$B$31,AG38)/$AL$6,"記載する期間を選択してください"))</f>
        <v>記載する期間を選択してください</v>
      </c>
      <c r="AH42" s="276"/>
      <c r="AI42" s="276"/>
      <c r="AJ42" s="276"/>
      <c r="AK42" s="277"/>
      <c r="AL42" s="275" t="str">
        <f>IF($AK$4="４週",SUMIFS($AK$12:$AK$31,$B$12:$B$31,AL38)/4/$AH$6,IF($AK$4="歴月",SUMIFS($AK$12:$AK$31,$B$12:$B$31,AL38)/$AL$6,"記載する期間を選択してください"))</f>
        <v>記載する期間を選択してください</v>
      </c>
      <c r="AM42" s="277"/>
      <c r="AN42" s="62"/>
    </row>
    <row r="43" spans="1:40" ht="5.0999999999999996" customHeight="1">
      <c r="A43" s="62"/>
      <c r="B43" s="59"/>
      <c r="C43" s="82">
        <v>2</v>
      </c>
      <c r="D43" s="82"/>
      <c r="E43" s="82">
        <v>3</v>
      </c>
      <c r="F43" s="82"/>
      <c r="G43" s="82"/>
      <c r="H43" s="82"/>
      <c r="I43" s="82">
        <v>4</v>
      </c>
      <c r="J43" s="82"/>
      <c r="K43" s="82"/>
      <c r="L43" s="82"/>
      <c r="M43" s="82"/>
      <c r="N43" s="82"/>
      <c r="O43" s="82">
        <v>5</v>
      </c>
      <c r="P43" s="82"/>
      <c r="Q43" s="82"/>
      <c r="R43" s="82"/>
      <c r="S43" s="82"/>
      <c r="T43" s="82"/>
      <c r="U43" s="82">
        <v>6</v>
      </c>
      <c r="V43" s="82"/>
      <c r="W43" s="82"/>
      <c r="X43" s="82"/>
      <c r="Y43" s="82"/>
      <c r="Z43" s="82"/>
      <c r="AA43" s="82">
        <v>7</v>
      </c>
      <c r="AB43" s="82"/>
      <c r="AC43" s="82"/>
      <c r="AD43" s="82"/>
      <c r="AE43" s="82"/>
      <c r="AF43" s="82"/>
      <c r="AG43" s="82">
        <v>8</v>
      </c>
      <c r="AH43" s="82"/>
      <c r="AI43" s="82"/>
      <c r="AJ43" s="82"/>
      <c r="AK43" s="82"/>
      <c r="AL43" s="82">
        <v>9</v>
      </c>
      <c r="AM43" s="103"/>
      <c r="AN43" s="62"/>
    </row>
    <row r="44" spans="1:40" ht="15" customHeight="1">
      <c r="A44" s="90" t="s">
        <v>165</v>
      </c>
      <c r="B44" s="95"/>
      <c r="C44" s="96"/>
      <c r="D44" s="96"/>
      <c r="E44" s="96"/>
      <c r="F44" s="97"/>
      <c r="G44" s="96"/>
      <c r="H44" s="82"/>
      <c r="I44" s="82"/>
      <c r="J44" s="82"/>
      <c r="K44" s="82"/>
      <c r="L44" s="82"/>
      <c r="M44" s="82"/>
      <c r="N44" s="82"/>
      <c r="O44" s="82"/>
      <c r="P44" s="82"/>
      <c r="Q44" s="82"/>
      <c r="R44" s="82">
        <v>6</v>
      </c>
      <c r="S44" s="82"/>
      <c r="T44" s="82"/>
      <c r="U44" s="82"/>
      <c r="V44" s="82"/>
      <c r="W44" s="82"/>
      <c r="X44" s="82">
        <v>7</v>
      </c>
      <c r="Y44" s="82"/>
      <c r="Z44" s="82"/>
      <c r="AA44" s="82"/>
      <c r="AB44" s="82"/>
      <c r="AC44" s="82"/>
      <c r="AD44" s="82">
        <v>8</v>
      </c>
      <c r="AE44" s="82"/>
      <c r="AF44" s="82"/>
      <c r="AG44" s="83"/>
      <c r="AH44" s="83"/>
      <c r="AI44" s="83"/>
      <c r="AJ44" s="83">
        <v>9</v>
      </c>
      <c r="AK44" s="81"/>
      <c r="AL44" s="81"/>
      <c r="AM44" s="62"/>
    </row>
    <row r="45" spans="1:40" s="60" customFormat="1" ht="15" customHeight="1">
      <c r="A45" s="90" t="s">
        <v>166</v>
      </c>
      <c r="B45" s="89"/>
      <c r="C45" s="89"/>
      <c r="D45" s="89"/>
      <c r="E45" s="89"/>
      <c r="F45" s="89"/>
      <c r="G45" s="89"/>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row>
    <row r="46" spans="1:40" s="60" customFormat="1" ht="15" customHeight="1">
      <c r="A46" s="90" t="s">
        <v>205</v>
      </c>
      <c r="B46" s="89"/>
      <c r="C46" s="89"/>
      <c r="D46" s="89"/>
      <c r="E46" s="89"/>
      <c r="F46" s="89"/>
      <c r="G46" s="89"/>
      <c r="H46" s="78"/>
      <c r="I46" s="78"/>
      <c r="J46" s="78"/>
      <c r="K46" s="78"/>
      <c r="L46" s="78"/>
      <c r="M46" s="78"/>
      <c r="N46" s="78"/>
      <c r="O46" s="78"/>
      <c r="P46" s="78"/>
      <c r="Q46" s="78"/>
      <c r="R46" s="78"/>
      <c r="S46" s="78"/>
      <c r="T46" s="78"/>
      <c r="U46" s="78"/>
      <c r="V46" s="78"/>
      <c r="W46" s="78"/>
      <c r="X46" s="78"/>
      <c r="Y46" s="78"/>
      <c r="Z46" s="78"/>
      <c r="AA46" s="78"/>
      <c r="AB46" s="78"/>
      <c r="AC46" s="78"/>
      <c r="AD46" s="78"/>
      <c r="AE46" s="78"/>
      <c r="AF46" s="78"/>
      <c r="AG46" s="78"/>
      <c r="AH46" s="78"/>
      <c r="AI46" s="78"/>
      <c r="AJ46" s="78"/>
      <c r="AK46" s="78"/>
      <c r="AL46" s="78"/>
      <c r="AM46" s="78"/>
    </row>
    <row r="47" spans="1:40" s="60" customFormat="1" ht="15" customHeight="1">
      <c r="A47" s="90" t="s">
        <v>167</v>
      </c>
      <c r="B47" s="89"/>
      <c r="C47" s="89"/>
      <c r="D47" s="89"/>
      <c r="E47" s="89"/>
      <c r="F47" s="89"/>
      <c r="G47" s="89"/>
      <c r="H47" s="78"/>
      <c r="I47" s="78"/>
      <c r="J47" s="78"/>
      <c r="K47" s="78"/>
      <c r="L47" s="78"/>
      <c r="M47" s="78"/>
      <c r="N47" s="78"/>
      <c r="O47" s="78"/>
      <c r="P47" s="78"/>
      <c r="Q47" s="78"/>
      <c r="R47" s="78"/>
      <c r="S47" s="78"/>
      <c r="T47" s="78"/>
      <c r="U47" s="78"/>
      <c r="V47" s="78"/>
      <c r="W47" s="78"/>
      <c r="X47" s="78"/>
      <c r="Y47" s="78"/>
      <c r="Z47" s="78"/>
      <c r="AA47" s="78"/>
      <c r="AB47" s="78"/>
      <c r="AC47" s="78"/>
      <c r="AD47" s="78"/>
      <c r="AE47" s="78"/>
      <c r="AF47" s="78"/>
      <c r="AG47" s="78"/>
      <c r="AH47" s="78"/>
      <c r="AI47" s="78"/>
      <c r="AJ47" s="78"/>
      <c r="AK47" s="78"/>
      <c r="AL47" s="78"/>
      <c r="AM47" s="78"/>
    </row>
    <row r="48" spans="1:40" s="60" customFormat="1" ht="15" customHeight="1">
      <c r="A48" s="90" t="s">
        <v>168</v>
      </c>
      <c r="B48" s="89"/>
      <c r="C48" s="89"/>
      <c r="D48" s="89"/>
      <c r="E48" s="89"/>
      <c r="F48" s="89"/>
      <c r="G48" s="89"/>
      <c r="H48" s="78"/>
      <c r="I48" s="78"/>
      <c r="J48" s="78"/>
      <c r="K48" s="78"/>
      <c r="L48" s="78"/>
      <c r="M48" s="78"/>
      <c r="N48" s="78"/>
      <c r="O48" s="78"/>
      <c r="P48" s="78"/>
      <c r="Q48" s="78"/>
      <c r="R48" s="78"/>
      <c r="S48" s="78"/>
      <c r="T48" s="78"/>
      <c r="U48" s="78"/>
      <c r="V48" s="78"/>
      <c r="W48" s="78"/>
      <c r="X48" s="78"/>
      <c r="Y48" s="78"/>
      <c r="Z48" s="78"/>
      <c r="AA48" s="78"/>
      <c r="AB48" s="78"/>
      <c r="AC48" s="78"/>
      <c r="AD48" s="78"/>
      <c r="AE48" s="78"/>
      <c r="AF48" s="78"/>
      <c r="AG48" s="78"/>
      <c r="AH48" s="78"/>
      <c r="AI48" s="78"/>
      <c r="AJ48" s="78"/>
      <c r="AK48" s="78"/>
      <c r="AL48" s="78"/>
      <c r="AM48" s="78"/>
    </row>
    <row r="49" spans="1:7" ht="15" customHeight="1">
      <c r="A49" s="60" t="s">
        <v>169</v>
      </c>
      <c r="B49" s="98"/>
      <c r="C49" s="60"/>
      <c r="D49" s="60"/>
      <c r="E49" s="60"/>
      <c r="F49" s="60"/>
      <c r="G49" s="60"/>
    </row>
    <row r="50" spans="1:7" ht="15" customHeight="1">
      <c r="A50" s="60" t="s">
        <v>170</v>
      </c>
      <c r="B50" s="98"/>
      <c r="C50" s="60"/>
      <c r="D50" s="60"/>
      <c r="E50" s="60"/>
      <c r="F50" s="60"/>
      <c r="G50" s="60"/>
    </row>
    <row r="51" spans="1:7" ht="15" customHeight="1">
      <c r="A51" s="60"/>
      <c r="B51" s="79" t="s">
        <v>171</v>
      </c>
      <c r="C51" s="260" t="s">
        <v>172</v>
      </c>
      <c r="D51" s="260"/>
      <c r="E51" s="260"/>
      <c r="F51" s="60"/>
      <c r="G51" s="60"/>
    </row>
    <row r="52" spans="1:7" ht="15" customHeight="1">
      <c r="A52" s="60"/>
      <c r="B52" s="102" t="s">
        <v>189</v>
      </c>
      <c r="C52" s="279" t="s">
        <v>173</v>
      </c>
      <c r="D52" s="279"/>
      <c r="E52" s="279"/>
      <c r="F52" s="60"/>
      <c r="G52" s="60"/>
    </row>
    <row r="53" spans="1:7" ht="15" customHeight="1">
      <c r="A53" s="60"/>
      <c r="B53" s="102" t="s">
        <v>190</v>
      </c>
      <c r="C53" s="279" t="s">
        <v>174</v>
      </c>
      <c r="D53" s="279"/>
      <c r="E53" s="279"/>
      <c r="F53" s="60"/>
      <c r="G53" s="60"/>
    </row>
    <row r="54" spans="1:7" ht="15" customHeight="1">
      <c r="A54" s="60"/>
      <c r="B54" s="102" t="s">
        <v>191</v>
      </c>
      <c r="C54" s="279" t="s">
        <v>175</v>
      </c>
      <c r="D54" s="279"/>
      <c r="E54" s="279"/>
      <c r="F54" s="60"/>
      <c r="G54" s="60"/>
    </row>
    <row r="55" spans="1:7" ht="15" customHeight="1">
      <c r="A55" s="60"/>
      <c r="B55" s="102" t="s">
        <v>192</v>
      </c>
      <c r="C55" s="279" t="s">
        <v>176</v>
      </c>
      <c r="D55" s="279"/>
      <c r="E55" s="279"/>
      <c r="F55" s="60"/>
      <c r="G55" s="60"/>
    </row>
    <row r="56" spans="1:7" ht="15" customHeight="1">
      <c r="A56" s="60"/>
      <c r="B56" s="90" t="s">
        <v>177</v>
      </c>
      <c r="C56" s="60"/>
      <c r="D56" s="60"/>
      <c r="E56" s="60"/>
      <c r="F56" s="60"/>
      <c r="G56" s="60"/>
    </row>
    <row r="57" spans="1:7" ht="15" customHeight="1">
      <c r="A57" s="60"/>
      <c r="B57" s="90" t="s">
        <v>194</v>
      </c>
      <c r="C57" s="60"/>
      <c r="D57" s="60"/>
      <c r="E57" s="60"/>
      <c r="F57" s="60"/>
      <c r="G57" s="60"/>
    </row>
    <row r="58" spans="1:7" ht="15" customHeight="1">
      <c r="A58" s="60"/>
      <c r="B58" s="90" t="s">
        <v>178</v>
      </c>
      <c r="C58" s="60"/>
      <c r="D58" s="60"/>
      <c r="E58" s="60"/>
      <c r="F58" s="60"/>
      <c r="G58" s="60"/>
    </row>
    <row r="59" spans="1:7" ht="15" customHeight="1">
      <c r="A59" s="60" t="s">
        <v>179</v>
      </c>
      <c r="B59" s="98"/>
      <c r="C59" s="60"/>
      <c r="D59" s="60"/>
      <c r="E59" s="60"/>
      <c r="F59" s="60"/>
      <c r="G59" s="60"/>
    </row>
    <row r="60" spans="1:7" ht="15" customHeight="1">
      <c r="A60" s="60" t="s">
        <v>180</v>
      </c>
      <c r="B60" s="98"/>
      <c r="C60" s="60"/>
      <c r="D60" s="60"/>
      <c r="E60" s="60"/>
      <c r="F60" s="60"/>
      <c r="G60" s="60"/>
    </row>
    <row r="61" spans="1:7" ht="15" customHeight="1">
      <c r="A61" s="60" t="s">
        <v>195</v>
      </c>
      <c r="B61" s="98"/>
      <c r="C61" s="60"/>
      <c r="D61" s="60"/>
      <c r="E61" s="60"/>
      <c r="F61" s="60"/>
      <c r="G61" s="60"/>
    </row>
    <row r="62" spans="1:7" ht="15" customHeight="1">
      <c r="A62" s="60" t="s">
        <v>181</v>
      </c>
      <c r="B62" s="98"/>
      <c r="C62" s="60"/>
      <c r="D62" s="60"/>
      <c r="E62" s="60"/>
      <c r="F62" s="60"/>
      <c r="G62" s="60"/>
    </row>
    <row r="63" spans="1:7" ht="15" customHeight="1">
      <c r="A63" s="60" t="s">
        <v>230</v>
      </c>
      <c r="B63" s="98"/>
      <c r="C63" s="60"/>
      <c r="D63" s="60"/>
      <c r="E63" s="60"/>
      <c r="F63" s="60"/>
      <c r="G63" s="60"/>
    </row>
    <row r="64" spans="1:7" ht="15" customHeight="1">
      <c r="A64" s="60" t="s">
        <v>182</v>
      </c>
      <c r="B64" s="98"/>
      <c r="C64" s="60"/>
      <c r="D64" s="60"/>
      <c r="E64" s="60"/>
      <c r="F64" s="60"/>
      <c r="G64" s="60"/>
    </row>
    <row r="65" spans="1:7" ht="15" customHeight="1">
      <c r="A65" s="60" t="s">
        <v>183</v>
      </c>
      <c r="B65" s="98"/>
      <c r="C65" s="60"/>
      <c r="D65" s="60"/>
      <c r="E65" s="60"/>
      <c r="F65" s="60"/>
      <c r="G65" s="60"/>
    </row>
    <row r="66" spans="1:7" ht="15" customHeight="1">
      <c r="A66" s="60" t="s">
        <v>184</v>
      </c>
      <c r="B66" s="98"/>
      <c r="C66" s="60"/>
      <c r="D66" s="60"/>
      <c r="E66" s="60"/>
      <c r="F66" s="60"/>
      <c r="G66" s="60"/>
    </row>
    <row r="67" spans="1:7" ht="15" customHeight="1">
      <c r="A67" s="60" t="s">
        <v>185</v>
      </c>
      <c r="B67" s="98"/>
      <c r="C67" s="60"/>
      <c r="D67" s="60"/>
      <c r="E67" s="60"/>
      <c r="F67" s="60"/>
      <c r="G67" s="60"/>
    </row>
    <row r="68" spans="1:7" ht="15" customHeight="1">
      <c r="A68" s="60" t="s">
        <v>186</v>
      </c>
      <c r="B68" s="98"/>
      <c r="C68" s="60"/>
      <c r="D68" s="60"/>
      <c r="E68" s="60"/>
      <c r="F68" s="60"/>
      <c r="G68" s="60"/>
    </row>
    <row r="69" spans="1:7" ht="15" customHeight="1">
      <c r="A69" s="60" t="s">
        <v>187</v>
      </c>
      <c r="B69" s="98"/>
      <c r="C69" s="60"/>
      <c r="D69" s="60"/>
      <c r="E69" s="60"/>
      <c r="F69" s="60"/>
      <c r="G69" s="60"/>
    </row>
    <row r="70" spans="1:7" ht="15" customHeight="1">
      <c r="A70" s="60" t="s">
        <v>188</v>
      </c>
      <c r="B70" s="98"/>
      <c r="C70" s="60"/>
      <c r="D70" s="60"/>
      <c r="E70" s="60"/>
      <c r="F70" s="60"/>
      <c r="G70" s="60"/>
    </row>
    <row r="71" spans="1:7" ht="15" customHeight="1">
      <c r="A71" s="60" t="s">
        <v>193</v>
      </c>
      <c r="B71" s="98"/>
      <c r="C71" s="60"/>
      <c r="D71" s="60"/>
      <c r="E71" s="60"/>
      <c r="F71" s="60"/>
      <c r="G71" s="60"/>
    </row>
  </sheetData>
  <mergeCells count="115">
    <mergeCell ref="C55:E55"/>
    <mergeCell ref="AG42:AK42"/>
    <mergeCell ref="AL42:AM42"/>
    <mergeCell ref="C51:E51"/>
    <mergeCell ref="C52:E52"/>
    <mergeCell ref="C53:E53"/>
    <mergeCell ref="C54:E54"/>
    <mergeCell ref="C42:D42"/>
    <mergeCell ref="E42:H42"/>
    <mergeCell ref="I42:N42"/>
    <mergeCell ref="O42:T42"/>
    <mergeCell ref="U42:Z42"/>
    <mergeCell ref="AA42:AF42"/>
    <mergeCell ref="AJ41:AK41"/>
    <mergeCell ref="X40:Z40"/>
    <mergeCell ref="AA40:AC40"/>
    <mergeCell ref="AD40:AF40"/>
    <mergeCell ref="AG40:AI40"/>
    <mergeCell ref="AJ40:AK40"/>
    <mergeCell ref="X41:Z41"/>
    <mergeCell ref="AG41:AI41"/>
    <mergeCell ref="F41:H41"/>
    <mergeCell ref="I41:K41"/>
    <mergeCell ref="L41:N41"/>
    <mergeCell ref="O41:Q41"/>
    <mergeCell ref="R41:T41"/>
    <mergeCell ref="AA41:AC41"/>
    <mergeCell ref="AD41:AF41"/>
    <mergeCell ref="X39:Z39"/>
    <mergeCell ref="AA39:AC39"/>
    <mergeCell ref="O40:Q40"/>
    <mergeCell ref="R40:T40"/>
    <mergeCell ref="U40:W40"/>
    <mergeCell ref="U41:W41"/>
    <mergeCell ref="A32:E32"/>
    <mergeCell ref="F40:H40"/>
    <mergeCell ref="I40:K40"/>
    <mergeCell ref="L40:N40"/>
    <mergeCell ref="AG39:AI39"/>
    <mergeCell ref="AJ39:AK39"/>
    <mergeCell ref="AM30:AN30"/>
    <mergeCell ref="AM31:AN31"/>
    <mergeCell ref="A35:AN35"/>
    <mergeCell ref="AM27:AN27"/>
    <mergeCell ref="AM28:AN28"/>
    <mergeCell ref="AM32:AN33"/>
    <mergeCell ref="A33:E33"/>
    <mergeCell ref="C38:D38"/>
    <mergeCell ref="E38:H38"/>
    <mergeCell ref="I38:N38"/>
    <mergeCell ref="AG38:AK38"/>
    <mergeCell ref="AL38:AM38"/>
    <mergeCell ref="F39:H39"/>
    <mergeCell ref="I39:K39"/>
    <mergeCell ref="L39:N39"/>
    <mergeCell ref="O39:Q39"/>
    <mergeCell ref="AA38:AF38"/>
    <mergeCell ref="AD39:AF39"/>
    <mergeCell ref="O38:T38"/>
    <mergeCell ref="U38:Z38"/>
    <mergeCell ref="R39:T39"/>
    <mergeCell ref="U39:W39"/>
    <mergeCell ref="AK1:AN1"/>
    <mergeCell ref="M2:P2"/>
    <mergeCell ref="Q2:R2"/>
    <mergeCell ref="S2:T2"/>
    <mergeCell ref="U2:V2"/>
    <mergeCell ref="AH6:AJ6"/>
    <mergeCell ref="A8:A11"/>
    <mergeCell ref="B8:B11"/>
    <mergeCell ref="C8:C11"/>
    <mergeCell ref="D8:D11"/>
    <mergeCell ref="E8:E11"/>
    <mergeCell ref="F8:AJ8"/>
    <mergeCell ref="F9:L9"/>
    <mergeCell ref="M9:S9"/>
    <mergeCell ref="T9:Z9"/>
    <mergeCell ref="AA9:AG9"/>
    <mergeCell ref="AH9:AJ9"/>
    <mergeCell ref="A5:B6"/>
    <mergeCell ref="C5:D5"/>
    <mergeCell ref="E5:L5"/>
    <mergeCell ref="M5:T5"/>
    <mergeCell ref="AK4:AN4"/>
    <mergeCell ref="AK5:AN5"/>
    <mergeCell ref="AK8:AK11"/>
    <mergeCell ref="C6:D6"/>
    <mergeCell ref="E6:L6"/>
    <mergeCell ref="M6:T6"/>
    <mergeCell ref="AK2:AN3"/>
    <mergeCell ref="A3:B4"/>
    <mergeCell ref="C3:D3"/>
    <mergeCell ref="E3:L3"/>
    <mergeCell ref="M3:T3"/>
    <mergeCell ref="C4:D4"/>
    <mergeCell ref="E4:L4"/>
    <mergeCell ref="M4:T4"/>
    <mergeCell ref="AM17:AN17"/>
    <mergeCell ref="AL8:AL11"/>
    <mergeCell ref="AM8:AN11"/>
    <mergeCell ref="AM12:AN12"/>
    <mergeCell ref="AM13:AN13"/>
    <mergeCell ref="AM14:AN14"/>
    <mergeCell ref="AM15:AN15"/>
    <mergeCell ref="AM16:AN16"/>
    <mergeCell ref="AM29:AN29"/>
    <mergeCell ref="AM18:AN18"/>
    <mergeCell ref="AM19:AN19"/>
    <mergeCell ref="AM20:AN20"/>
    <mergeCell ref="AM21:AN21"/>
    <mergeCell ref="AM22:AN22"/>
    <mergeCell ref="AM23:AN23"/>
    <mergeCell ref="AM24:AN24"/>
    <mergeCell ref="AM25:AN25"/>
    <mergeCell ref="AM26:AN26"/>
  </mergeCells>
  <phoneticPr fontId="3"/>
  <dataValidations count="4">
    <dataValidation type="list" allowBlank="1" showInputMessage="1" showErrorMessage="1" sqref="C12:C31">
      <formula1>"A,B,C,D"</formula1>
    </dataValidation>
    <dataValidation type="list" allowBlank="1" showInputMessage="1" showErrorMessage="1" sqref="AK5:AN5">
      <formula1>"予定,実績"</formula1>
    </dataValidation>
    <dataValidation type="list" allowBlank="1" showInputMessage="1" showErrorMessage="1" sqref="AK4:AN4">
      <formula1>"４週,歴月"</formula1>
    </dataValidation>
    <dataValidation type="list" allowBlank="1" showInputMessage="1" showErrorMessage="1" sqref="B12:B31">
      <formula1>INDIRECT($AK$1)</formula1>
    </dataValidation>
  </dataValidations>
  <printOptions horizontalCentered="1" verticalCentered="1"/>
  <pageMargins left="0.19685039370078741" right="0.19685039370078741" top="0.39370078740157483" bottom="0.19685039370078741" header="0.19685039370078741" footer="0.39370078740157483"/>
  <pageSetup paperSize="9" scale="73" fitToWidth="0" fitToHeight="0" orientation="landscape" r:id="rId1"/>
  <headerFooter alignWithMargins="0">
    <oddHeader>&amp;L&amp;"ＭＳ ゴシック,標準"&amp;10（参考様式）</oddHeader>
  </headerFooter>
  <rowBreaks count="1" manualBreakCount="1">
    <brk id="36" max="3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L31"/>
  <sheetViews>
    <sheetView topLeftCell="A19" workbookViewId="0">
      <selection activeCell="D28" sqref="D28"/>
    </sheetView>
  </sheetViews>
  <sheetFormatPr defaultRowHeight="18"/>
  <cols>
    <col min="1" max="1" width="26.3984375" customWidth="1"/>
  </cols>
  <sheetData>
    <row r="1" spans="1:12">
      <c r="A1" t="s">
        <v>152</v>
      </c>
      <c r="B1" t="s">
        <v>141</v>
      </c>
      <c r="C1" t="s">
        <v>142</v>
      </c>
      <c r="D1" t="s">
        <v>143</v>
      </c>
      <c r="E1" t="s">
        <v>144</v>
      </c>
      <c r="F1" t="s">
        <v>145</v>
      </c>
      <c r="G1" t="s">
        <v>146</v>
      </c>
      <c r="H1" t="s">
        <v>147</v>
      </c>
      <c r="I1" t="s">
        <v>148</v>
      </c>
      <c r="J1" t="s">
        <v>149</v>
      </c>
      <c r="K1" t="s">
        <v>224</v>
      </c>
    </row>
    <row r="2" spans="1:12">
      <c r="A2" t="s">
        <v>228</v>
      </c>
      <c r="B2" t="s">
        <v>112</v>
      </c>
      <c r="C2" t="s">
        <v>113</v>
      </c>
      <c r="D2" t="s">
        <v>114</v>
      </c>
    </row>
    <row r="3" spans="1:12">
      <c r="A3" t="s">
        <v>225</v>
      </c>
      <c r="B3" t="s">
        <v>112</v>
      </c>
      <c r="C3" t="s">
        <v>113</v>
      </c>
      <c r="D3" t="s">
        <v>114</v>
      </c>
    </row>
    <row r="4" spans="1:12">
      <c r="A4" t="s">
        <v>226</v>
      </c>
      <c r="B4" t="s">
        <v>112</v>
      </c>
      <c r="C4" t="s">
        <v>113</v>
      </c>
      <c r="D4" t="s">
        <v>114</v>
      </c>
    </row>
    <row r="5" spans="1:12">
      <c r="A5" t="s">
        <v>227</v>
      </c>
      <c r="B5" t="s">
        <v>112</v>
      </c>
      <c r="C5" t="s">
        <v>113</v>
      </c>
      <c r="D5" t="s">
        <v>114</v>
      </c>
    </row>
    <row r="6" spans="1:12">
      <c r="A6" s="111" t="s">
        <v>103</v>
      </c>
      <c r="B6" s="111" t="s">
        <v>112</v>
      </c>
      <c r="C6" s="111" t="s">
        <v>115</v>
      </c>
      <c r="D6" s="111" t="s">
        <v>116</v>
      </c>
      <c r="E6" s="111" t="s">
        <v>117</v>
      </c>
      <c r="F6" s="111" t="s">
        <v>118</v>
      </c>
      <c r="G6" s="111"/>
      <c r="H6" s="111"/>
      <c r="I6" s="111"/>
      <c r="J6" s="111"/>
    </row>
    <row r="7" spans="1:12">
      <c r="A7" s="111" t="s">
        <v>95</v>
      </c>
      <c r="B7" s="111" t="s">
        <v>112</v>
      </c>
      <c r="C7" s="111" t="s">
        <v>115</v>
      </c>
      <c r="D7" s="111" t="s">
        <v>116</v>
      </c>
      <c r="E7" s="111" t="s">
        <v>117</v>
      </c>
      <c r="F7" s="111" t="s">
        <v>119</v>
      </c>
      <c r="G7" s="111" t="s">
        <v>120</v>
      </c>
      <c r="H7" s="111" t="s">
        <v>221</v>
      </c>
      <c r="I7" s="111" t="s">
        <v>118</v>
      </c>
      <c r="J7" s="111" t="s">
        <v>233</v>
      </c>
    </row>
    <row r="8" spans="1:12">
      <c r="A8" s="111" t="s">
        <v>206</v>
      </c>
      <c r="B8" s="111" t="s">
        <v>112</v>
      </c>
      <c r="C8" s="111" t="s">
        <v>118</v>
      </c>
      <c r="D8" s="111"/>
      <c r="E8" s="111"/>
      <c r="F8" s="111"/>
      <c r="G8" s="111"/>
      <c r="H8" s="111"/>
      <c r="I8" s="111"/>
      <c r="J8" s="111"/>
    </row>
    <row r="9" spans="1:12">
      <c r="A9" s="111" t="s">
        <v>207</v>
      </c>
      <c r="B9" s="111" t="s">
        <v>112</v>
      </c>
      <c r="C9" s="111" t="s">
        <v>118</v>
      </c>
      <c r="D9" s="111"/>
      <c r="E9" s="111"/>
      <c r="F9" s="111"/>
      <c r="G9" s="111"/>
      <c r="H9" s="111"/>
      <c r="I9" s="111"/>
      <c r="J9" s="111"/>
    </row>
    <row r="10" spans="1:12">
      <c r="A10" s="111" t="s">
        <v>208</v>
      </c>
      <c r="B10" s="111" t="s">
        <v>112</v>
      </c>
      <c r="C10" s="111" t="s">
        <v>118</v>
      </c>
      <c r="D10" s="111"/>
      <c r="E10" s="111"/>
      <c r="F10" s="111"/>
      <c r="G10" s="111"/>
      <c r="H10" s="111"/>
      <c r="I10" s="111"/>
      <c r="J10" s="111"/>
    </row>
    <row r="11" spans="1:12">
      <c r="A11" s="111" t="s">
        <v>102</v>
      </c>
      <c r="B11" s="111" t="s">
        <v>112</v>
      </c>
      <c r="C11" s="111" t="s">
        <v>113</v>
      </c>
      <c r="D11" s="111"/>
      <c r="E11" s="111"/>
      <c r="F11" s="111"/>
      <c r="G11" s="111"/>
      <c r="H11" s="111"/>
      <c r="I11" s="111"/>
      <c r="J11" s="111"/>
    </row>
    <row r="12" spans="1:12">
      <c r="A12" s="111" t="s">
        <v>209</v>
      </c>
      <c r="B12" s="111" t="s">
        <v>112</v>
      </c>
      <c r="C12" s="111" t="s">
        <v>115</v>
      </c>
      <c r="D12" s="111" t="s">
        <v>127</v>
      </c>
      <c r="E12" s="111" t="s">
        <v>118</v>
      </c>
      <c r="F12" s="111" t="s">
        <v>233</v>
      </c>
      <c r="G12" s="111"/>
      <c r="H12" s="111"/>
      <c r="I12" s="111"/>
      <c r="J12" s="111"/>
    </row>
    <row r="13" spans="1:12">
      <c r="A13" s="111" t="s">
        <v>210</v>
      </c>
      <c r="B13" s="111" t="s">
        <v>112</v>
      </c>
      <c r="C13" s="111" t="s">
        <v>115</v>
      </c>
      <c r="D13" s="111" t="s">
        <v>127</v>
      </c>
      <c r="E13" s="111" t="s">
        <v>233</v>
      </c>
      <c r="F13" s="111"/>
      <c r="G13" s="111"/>
      <c r="H13" s="111"/>
      <c r="I13" s="111"/>
      <c r="J13" s="111"/>
    </row>
    <row r="14" spans="1:12">
      <c r="A14" s="111" t="s">
        <v>211</v>
      </c>
      <c r="B14" s="111" t="s">
        <v>112</v>
      </c>
      <c r="C14" s="111" t="s">
        <v>115</v>
      </c>
      <c r="D14" s="111" t="s">
        <v>127</v>
      </c>
      <c r="E14" s="111" t="s">
        <v>118</v>
      </c>
      <c r="F14" s="111" t="s">
        <v>229</v>
      </c>
      <c r="G14" s="111" t="s">
        <v>233</v>
      </c>
      <c r="H14" s="111"/>
      <c r="I14" s="111"/>
      <c r="J14" s="111"/>
    </row>
    <row r="15" spans="1:12">
      <c r="A15" s="111" t="s">
        <v>128</v>
      </c>
      <c r="B15" s="111" t="s">
        <v>112</v>
      </c>
      <c r="C15" s="111" t="s">
        <v>115</v>
      </c>
      <c r="D15" s="111" t="s">
        <v>116</v>
      </c>
      <c r="E15" s="111" t="s">
        <v>117</v>
      </c>
      <c r="F15" s="111" t="s">
        <v>119</v>
      </c>
      <c r="G15" s="111" t="s">
        <v>120</v>
      </c>
      <c r="H15" s="111" t="s">
        <v>221</v>
      </c>
      <c r="I15" s="111" t="s">
        <v>129</v>
      </c>
      <c r="J15" s="111" t="s">
        <v>130</v>
      </c>
      <c r="K15" t="s">
        <v>118</v>
      </c>
      <c r="L15" s="111" t="s">
        <v>233</v>
      </c>
    </row>
    <row r="16" spans="1:12">
      <c r="A16" s="111" t="s">
        <v>201</v>
      </c>
      <c r="B16" s="111" t="s">
        <v>112</v>
      </c>
      <c r="C16" s="111" t="s">
        <v>115</v>
      </c>
      <c r="D16" s="111" t="s">
        <v>117</v>
      </c>
      <c r="E16" s="111" t="s">
        <v>119</v>
      </c>
      <c r="F16" s="111" t="s">
        <v>120</v>
      </c>
      <c r="G16" s="111" t="s">
        <v>221</v>
      </c>
      <c r="H16" s="111" t="s">
        <v>118</v>
      </c>
      <c r="I16" s="111"/>
      <c r="J16" s="111"/>
    </row>
    <row r="17" spans="1:12">
      <c r="A17" s="111" t="s">
        <v>202</v>
      </c>
      <c r="B17" s="111" t="s">
        <v>112</v>
      </c>
      <c r="C17" s="111" t="s">
        <v>115</v>
      </c>
      <c r="D17" s="111" t="s">
        <v>121</v>
      </c>
      <c r="E17" s="111" t="s">
        <v>118</v>
      </c>
      <c r="F17" s="111" t="s">
        <v>233</v>
      </c>
      <c r="G17" s="111"/>
      <c r="H17" s="111"/>
      <c r="I17" s="111"/>
      <c r="J17" s="111"/>
    </row>
    <row r="18" spans="1:12">
      <c r="A18" s="111" t="s">
        <v>101</v>
      </c>
      <c r="B18" s="111" t="s">
        <v>112</v>
      </c>
      <c r="C18" s="111" t="s">
        <v>115</v>
      </c>
      <c r="D18" s="111" t="s">
        <v>122</v>
      </c>
      <c r="E18" s="111" t="s">
        <v>123</v>
      </c>
      <c r="F18" s="111" t="s">
        <v>124</v>
      </c>
      <c r="G18" s="111"/>
      <c r="H18" s="111"/>
      <c r="I18" s="111"/>
      <c r="J18" s="111"/>
    </row>
    <row r="19" spans="1:12">
      <c r="A19" s="111" t="s">
        <v>223</v>
      </c>
      <c r="B19" s="111" t="s">
        <v>112</v>
      </c>
      <c r="C19" s="111" t="s">
        <v>115</v>
      </c>
      <c r="D19" s="111" t="s">
        <v>123</v>
      </c>
      <c r="E19" s="111" t="s">
        <v>124</v>
      </c>
      <c r="F19" s="111"/>
      <c r="G19" s="111"/>
      <c r="H19" s="111"/>
      <c r="I19" s="111"/>
      <c r="J19" s="111"/>
    </row>
    <row r="20" spans="1:12">
      <c r="A20" s="111" t="s">
        <v>222</v>
      </c>
      <c r="B20" s="111" t="s">
        <v>112</v>
      </c>
      <c r="C20" s="111" t="s">
        <v>115</v>
      </c>
      <c r="D20" s="111" t="s">
        <v>123</v>
      </c>
      <c r="E20" s="111" t="s">
        <v>124</v>
      </c>
      <c r="F20" s="111" t="s">
        <v>233</v>
      </c>
      <c r="G20" s="111"/>
      <c r="H20" s="111"/>
      <c r="I20" s="111"/>
      <c r="J20" s="111"/>
    </row>
    <row r="21" spans="1:12">
      <c r="A21" s="111" t="s">
        <v>100</v>
      </c>
      <c r="B21" s="111" t="s">
        <v>112</v>
      </c>
      <c r="C21" s="111" t="s">
        <v>114</v>
      </c>
      <c r="D21" s="111"/>
      <c r="E21" s="111"/>
      <c r="F21" s="111"/>
      <c r="G21" s="111"/>
      <c r="H21" s="111"/>
      <c r="I21" s="111"/>
      <c r="J21" s="111"/>
    </row>
    <row r="22" spans="1:12">
      <c r="A22" s="111" t="s">
        <v>99</v>
      </c>
      <c r="B22" s="111" t="s">
        <v>112</v>
      </c>
      <c r="C22" s="111" t="s">
        <v>115</v>
      </c>
      <c r="D22" s="111" t="s">
        <v>125</v>
      </c>
      <c r="E22" s="111"/>
      <c r="F22" s="111"/>
      <c r="G22" s="111"/>
      <c r="H22" s="111"/>
      <c r="I22" s="111"/>
      <c r="J22" s="111"/>
    </row>
    <row r="23" spans="1:12">
      <c r="A23" s="111" t="s">
        <v>98</v>
      </c>
      <c r="B23" s="111" t="s">
        <v>112</v>
      </c>
      <c r="C23" s="111" t="s">
        <v>115</v>
      </c>
      <c r="D23" s="111" t="s">
        <v>126</v>
      </c>
      <c r="E23" s="111"/>
      <c r="F23" s="111"/>
      <c r="G23" s="111"/>
      <c r="H23" s="111"/>
      <c r="I23" s="111"/>
      <c r="J23" s="111"/>
    </row>
    <row r="24" spans="1:12">
      <c r="A24" s="111" t="s">
        <v>132</v>
      </c>
      <c r="B24" s="111" t="s">
        <v>112</v>
      </c>
      <c r="C24" s="111" t="s">
        <v>131</v>
      </c>
      <c r="D24" s="111" t="s">
        <v>220</v>
      </c>
      <c r="E24" s="111"/>
      <c r="F24" s="111"/>
      <c r="G24" s="111"/>
      <c r="H24" s="111"/>
      <c r="I24" s="111"/>
      <c r="J24" s="111"/>
    </row>
    <row r="25" spans="1:12">
      <c r="A25" s="111" t="s">
        <v>203</v>
      </c>
      <c r="B25" s="111" t="s">
        <v>112</v>
      </c>
      <c r="C25" s="111" t="s">
        <v>136</v>
      </c>
      <c r="D25" s="111" t="s">
        <v>258</v>
      </c>
      <c r="E25" s="111" t="s">
        <v>137</v>
      </c>
      <c r="F25" s="111" t="s">
        <v>138</v>
      </c>
      <c r="G25" s="111" t="s">
        <v>139</v>
      </c>
      <c r="H25" s="111" t="s">
        <v>117</v>
      </c>
      <c r="I25" s="111" t="s">
        <v>233</v>
      </c>
      <c r="J25" s="111"/>
      <c r="K25" s="111"/>
    </row>
    <row r="26" spans="1:12">
      <c r="A26" s="111" t="s">
        <v>216</v>
      </c>
      <c r="B26" s="111" t="s">
        <v>112</v>
      </c>
      <c r="C26" s="111" t="s">
        <v>136</v>
      </c>
      <c r="D26" s="111" t="s">
        <v>259</v>
      </c>
      <c r="E26" s="111" t="s">
        <v>212</v>
      </c>
      <c r="F26" s="111" t="s">
        <v>117</v>
      </c>
      <c r="G26" s="111" t="s">
        <v>137</v>
      </c>
      <c r="H26" s="111" t="s">
        <v>138</v>
      </c>
      <c r="I26" s="111" t="s">
        <v>139</v>
      </c>
      <c r="J26" s="111" t="s">
        <v>233</v>
      </c>
      <c r="K26" s="111"/>
    </row>
    <row r="27" spans="1:12">
      <c r="A27" s="111" t="s">
        <v>215</v>
      </c>
      <c r="B27" s="111" t="s">
        <v>112</v>
      </c>
      <c r="C27" s="111" t="s">
        <v>136</v>
      </c>
      <c r="D27" s="111" t="s">
        <v>260</v>
      </c>
      <c r="E27" s="111" t="s">
        <v>212</v>
      </c>
      <c r="F27" s="111" t="s">
        <v>137</v>
      </c>
      <c r="G27" s="111" t="s">
        <v>138</v>
      </c>
      <c r="H27" s="111" t="s">
        <v>213</v>
      </c>
      <c r="I27" s="111" t="s">
        <v>214</v>
      </c>
      <c r="J27" s="111" t="s">
        <v>139</v>
      </c>
      <c r="K27" s="111" t="s">
        <v>117</v>
      </c>
      <c r="L27" s="111" t="s">
        <v>233</v>
      </c>
    </row>
    <row r="28" spans="1:12">
      <c r="A28" s="111" t="s">
        <v>133</v>
      </c>
      <c r="B28" s="111" t="s">
        <v>112</v>
      </c>
      <c r="C28" s="111" t="s">
        <v>136</v>
      </c>
      <c r="D28" s="111" t="s">
        <v>260</v>
      </c>
      <c r="E28" s="111" t="s">
        <v>140</v>
      </c>
      <c r="F28" s="111"/>
      <c r="G28" s="111"/>
      <c r="H28" s="111"/>
      <c r="I28" s="111"/>
      <c r="J28" s="111"/>
      <c r="K28" s="111"/>
      <c r="L28" s="111"/>
    </row>
    <row r="29" spans="1:12">
      <c r="A29" s="111" t="s">
        <v>111</v>
      </c>
      <c r="B29" s="111" t="s">
        <v>112</v>
      </c>
      <c r="C29" s="111" t="s">
        <v>136</v>
      </c>
      <c r="D29" s="111" t="s">
        <v>260</v>
      </c>
      <c r="E29" s="111" t="s">
        <v>140</v>
      </c>
      <c r="F29" s="111"/>
      <c r="G29" s="111"/>
      <c r="H29" s="111"/>
      <c r="I29" s="111"/>
      <c r="J29" s="111"/>
      <c r="K29" s="111"/>
      <c r="L29" s="111"/>
    </row>
    <row r="30" spans="1:12">
      <c r="A30" s="111" t="s">
        <v>134</v>
      </c>
      <c r="B30" s="111" t="s">
        <v>112</v>
      </c>
      <c r="C30" s="111" t="s">
        <v>136</v>
      </c>
      <c r="D30" s="111" t="s">
        <v>259</v>
      </c>
      <c r="E30" s="111" t="s">
        <v>116</v>
      </c>
      <c r="F30" s="111" t="s">
        <v>117</v>
      </c>
      <c r="G30" s="111" t="s">
        <v>137</v>
      </c>
      <c r="H30" s="111" t="s">
        <v>138</v>
      </c>
      <c r="I30" s="111" t="s">
        <v>213</v>
      </c>
      <c r="J30" s="111" t="s">
        <v>214</v>
      </c>
      <c r="K30" s="111" t="s">
        <v>217</v>
      </c>
      <c r="L30" s="111" t="s">
        <v>233</v>
      </c>
    </row>
    <row r="31" spans="1:12">
      <c r="A31" s="111" t="s">
        <v>135</v>
      </c>
      <c r="B31" s="111" t="s">
        <v>136</v>
      </c>
      <c r="C31" s="111" t="s">
        <v>116</v>
      </c>
      <c r="D31" s="111" t="s">
        <v>117</v>
      </c>
      <c r="E31" s="111" t="s">
        <v>137</v>
      </c>
      <c r="F31" s="111" t="s">
        <v>138</v>
      </c>
      <c r="G31" s="111" t="s">
        <v>217</v>
      </c>
      <c r="H31" s="111" t="s">
        <v>218</v>
      </c>
      <c r="I31" s="111" t="s">
        <v>219</v>
      </c>
      <c r="J31" s="111" t="s">
        <v>233</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38</vt:i4>
      </vt:variant>
    </vt:vector>
  </HeadingPairs>
  <TitlesOfParts>
    <vt:vector size="45" baseType="lpstr">
      <vt:lpstr>付表３－２</vt:lpstr>
      <vt:lpstr>勤務形態一覧表（児童発達支援・放課後デイサービス）</vt:lpstr>
      <vt:lpstr>勤務形態一覧表（主として重症心身障害児）</vt:lpstr>
      <vt:lpstr>勤務形態一覧表（児童発達支援センター）</vt:lpstr>
      <vt:lpstr>勤務形態一覧表（居宅訪問型児童発達支援）</vt:lpstr>
      <vt:lpstr>勤務形態一覧表（保育所等訪問支援）</vt:lpstr>
      <vt:lpstr>選択肢</vt:lpstr>
      <vt:lpstr>'勤務形態一覧表（居宅訪問型児童発達支援）'!Print_Area</vt:lpstr>
      <vt:lpstr>'勤務形態一覧表（児童発達支援・放課後デイサービス）'!Print_Area</vt:lpstr>
      <vt:lpstr>'勤務形態一覧表（児童発達支援センター）'!Print_Area</vt:lpstr>
      <vt:lpstr>'勤務形態一覧表（主として重症心身障害児）'!Print_Area</vt:lpstr>
      <vt:lpstr>'勤務形態一覧表（保育所等訪問支援）'!Print_Area</vt:lpstr>
      <vt:lpstr>医療型障害児入所施設</vt:lpstr>
      <vt:lpstr>一般相談支援事業</vt:lpstr>
      <vt:lpstr>機能訓練</vt:lpstr>
      <vt:lpstr>居宅介護</vt:lpstr>
      <vt:lpstr>居宅介護・重度訪問介護・同行援護・行動援護</vt:lpstr>
      <vt:lpstr>居宅訪問型児童発達支援</vt:lpstr>
      <vt:lpstr>共同生活援助</vt:lpstr>
      <vt:lpstr>共同生活援助・介護サービス包括型</vt:lpstr>
      <vt:lpstr>共同生活援助・外部サービス利用型</vt:lpstr>
      <vt:lpstr>共同生活援助・日中サービス支援型</vt:lpstr>
      <vt:lpstr>行動援護</vt:lpstr>
      <vt:lpstr>児童発達支援・児童発達支援センターであるもの</vt:lpstr>
      <vt:lpstr>児童発達支援・主として重症心身障害児を対象とする場合</vt:lpstr>
      <vt:lpstr>児童発達支援・放課後等デイサービス</vt:lpstr>
      <vt:lpstr>自立生活援助</vt:lpstr>
      <vt:lpstr>就労移行支援</vt:lpstr>
      <vt:lpstr>就労継続支援Ａ型</vt:lpstr>
      <vt:lpstr>就労継続支援Ａ型・B型</vt:lpstr>
      <vt:lpstr>就労定着支援</vt:lpstr>
      <vt:lpstr>重度障害者等包括支援</vt:lpstr>
      <vt:lpstr>重度訪問介護</vt:lpstr>
      <vt:lpstr>障害者支援施設</vt:lpstr>
      <vt:lpstr>生活介護</vt:lpstr>
      <vt:lpstr>生活訓練</vt:lpstr>
      <vt:lpstr>短期入所・空床利用型</vt:lpstr>
      <vt:lpstr>短期入所・単独型</vt:lpstr>
      <vt:lpstr>短期入所・併設型</vt:lpstr>
      <vt:lpstr>同行援護</vt:lpstr>
      <vt:lpstr>特定相談支援・障害児相談支援</vt:lpstr>
      <vt:lpstr>認定指定就労移行支援</vt:lpstr>
      <vt:lpstr>福祉型障害児入所施設</vt:lpstr>
      <vt:lpstr>保育所等訪問支援</vt:lpstr>
      <vt:lpstr>療養介護</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勤務体制一覧表</dc:title>
  <dc:creator/>
  <cp:lastModifiedBy/>
  <dcterms:created xsi:type="dcterms:W3CDTF">2024-06-28T12:49:09Z</dcterms:created>
  <dcterms:modified xsi:type="dcterms:W3CDTF">2025-04-12T02:03:01Z</dcterms:modified>
</cp:coreProperties>
</file>