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3_公共調達\A03公共調達条例\12労務台帳（ＨＰ用）\R6.10.9以降\特定工事請負契約\"/>
    </mc:Choice>
  </mc:AlternateContent>
  <bookViews>
    <workbookView xWindow="0" yWindow="0" windowWidth="24000" windowHeight="9936"/>
  </bookViews>
  <sheets>
    <sheet name="1" sheetId="1" r:id="rId1"/>
  </sheets>
  <definedNames>
    <definedName name="_xlnm.Print_Area" localSheetId="0">'1'!$B$1:$V$38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G19" i="1" l="1"/>
  <c r="G21" i="1" l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N36" i="1" l="1"/>
  <c r="M36" i="1"/>
  <c r="N32" i="1"/>
  <c r="M32" i="1"/>
  <c r="N28" i="1"/>
  <c r="M28" i="1"/>
  <c r="N35" i="1"/>
  <c r="M35" i="1"/>
  <c r="N31" i="1"/>
  <c r="M31" i="1"/>
  <c r="N27" i="1"/>
  <c r="M27" i="1"/>
  <c r="M38" i="1"/>
  <c r="N38" i="1"/>
  <c r="M34" i="1"/>
  <c r="N34" i="1"/>
  <c r="M30" i="1"/>
  <c r="N30" i="1"/>
  <c r="M26" i="1"/>
  <c r="N26" i="1"/>
  <c r="N37" i="1"/>
  <c r="M37" i="1"/>
  <c r="N33" i="1"/>
  <c r="M33" i="1"/>
  <c r="N29" i="1"/>
  <c r="M29" i="1"/>
  <c r="M25" i="1"/>
  <c r="N25" i="1" s="1"/>
  <c r="Y15" i="1"/>
  <c r="M23" i="1" l="1"/>
  <c r="N23" i="1" s="1"/>
  <c r="M19" i="1"/>
  <c r="N19" i="1" s="1"/>
  <c r="M20" i="1"/>
  <c r="N20" i="1" s="1"/>
  <c r="M24" i="1"/>
  <c r="N24" i="1" s="1"/>
  <c r="R9" i="1"/>
  <c r="R6" i="1"/>
  <c r="M21" i="1" l="1"/>
  <c r="N21" i="1" s="1"/>
  <c r="M22" i="1"/>
  <c r="N22" i="1" s="1"/>
  <c r="R11" i="1"/>
  <c r="R10" i="1"/>
  <c r="U11" i="1" l="1"/>
  <c r="R8" i="1"/>
  <c r="R7" i="1"/>
  <c r="S38" i="1" l="1"/>
  <c r="Q38" i="1"/>
  <c r="S37" i="1"/>
  <c r="Q37" i="1"/>
  <c r="S36" i="1"/>
  <c r="Q36" i="1"/>
  <c r="S35" i="1"/>
  <c r="Q35" i="1"/>
  <c r="U35" i="1" s="1"/>
  <c r="S34" i="1"/>
  <c r="Q34" i="1"/>
  <c r="S33" i="1"/>
  <c r="Q33" i="1"/>
  <c r="U33" i="1" s="1"/>
  <c r="S32" i="1"/>
  <c r="Q32" i="1"/>
  <c r="S31" i="1"/>
  <c r="Q31" i="1"/>
  <c r="U31" i="1" s="1"/>
  <c r="S30" i="1"/>
  <c r="Q30" i="1"/>
  <c r="S29" i="1"/>
  <c r="Q29" i="1"/>
  <c r="U29" i="1" s="1"/>
  <c r="S28" i="1"/>
  <c r="Q28" i="1"/>
  <c r="S27" i="1"/>
  <c r="Q27" i="1"/>
  <c r="U27" i="1" s="1"/>
  <c r="S26" i="1"/>
  <c r="Q26" i="1"/>
  <c r="S25" i="1"/>
  <c r="Q25" i="1"/>
  <c r="U25" i="1" s="1"/>
  <c r="S24" i="1"/>
  <c r="Q24" i="1"/>
  <c r="S23" i="1"/>
  <c r="Q23" i="1"/>
  <c r="U23" i="1" s="1"/>
  <c r="S22" i="1"/>
  <c r="Q22" i="1"/>
  <c r="S21" i="1"/>
  <c r="Q21" i="1"/>
  <c r="S20" i="1"/>
  <c r="Q20" i="1"/>
  <c r="Q19" i="1"/>
  <c r="U24" i="1" l="1"/>
  <c r="O24" i="1" s="1"/>
  <c r="U26" i="1"/>
  <c r="U28" i="1"/>
  <c r="U30" i="1"/>
  <c r="U32" i="1"/>
  <c r="U34" i="1"/>
  <c r="U36" i="1"/>
  <c r="U38" i="1"/>
  <c r="U37" i="1"/>
  <c r="U22" i="1"/>
  <c r="U21" i="1"/>
  <c r="U19" i="1"/>
  <c r="U20" i="1"/>
  <c r="O20" i="1" s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3" i="1"/>
  <c r="O22" i="1"/>
  <c r="O21" i="1"/>
  <c r="O19" i="1" l="1"/>
</calcChain>
</file>

<file path=xl/sharedStrings.xml><?xml version="1.0" encoding="utf-8"?>
<sst xmlns="http://schemas.openxmlformats.org/spreadsheetml/2006/main" count="144" uniqueCount="128">
  <si>
    <t>受注者</t>
    <rPh sb="0" eb="3">
      <t>ジュチュウシャ</t>
    </rPh>
    <phoneticPr fontId="2"/>
  </si>
  <si>
    <t>算定労働時間</t>
    <rPh sb="0" eb="2">
      <t>サンテイ</t>
    </rPh>
    <rPh sb="2" eb="4">
      <t>ロウドウ</t>
    </rPh>
    <rPh sb="4" eb="6">
      <t>ジカン</t>
    </rPh>
    <phoneticPr fontId="2"/>
  </si>
  <si>
    <t>適否確認</t>
    <rPh sb="0" eb="2">
      <t>テキヒ</t>
    </rPh>
    <rPh sb="2" eb="4">
      <t>カクニン</t>
    </rPh>
    <phoneticPr fontId="2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</si>
  <si>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2"/>
  </si>
  <si>
    <t>業務内容</t>
    <rPh sb="0" eb="2">
      <t>ギョウム</t>
    </rPh>
    <rPh sb="2" eb="4">
      <t>ナイヨウ</t>
    </rPh>
    <phoneticPr fontId="2"/>
  </si>
  <si>
    <t>契約期間</t>
    <rPh sb="0" eb="2">
      <t>ケイヤク</t>
    </rPh>
    <rPh sb="2" eb="4">
      <t>キカン</t>
    </rPh>
    <phoneticPr fontId="2"/>
  </si>
  <si>
    <t>～</t>
    <phoneticPr fontId="2"/>
  </si>
  <si>
    <t>（電話・FAX）</t>
    <rPh sb="1" eb="3">
      <t>デンワ</t>
    </rPh>
    <phoneticPr fontId="2"/>
  </si>
  <si>
    <t>賃金を支払うべき日</t>
    <rPh sb="0" eb="2">
      <t>チンギン</t>
    </rPh>
    <rPh sb="3" eb="5">
      <t>シハラ</t>
    </rPh>
    <rPh sb="8" eb="9">
      <t>ヒ</t>
    </rPh>
    <phoneticPr fontId="2"/>
  </si>
  <si>
    <t>№</t>
    <phoneticPr fontId="2"/>
  </si>
  <si>
    <t>対象労働者氏名</t>
    <rPh sb="0" eb="2">
      <t>タイショウ</t>
    </rPh>
    <rPh sb="2" eb="5">
      <t>ロウドウシャ</t>
    </rPh>
    <rPh sb="5" eb="7">
      <t>シメイ</t>
    </rPh>
    <phoneticPr fontId="2"/>
  </si>
  <si>
    <t>特定工事請負契約に係る業務に従事した時間数</t>
    <rPh sb="0" eb="2">
      <t>トクテイ</t>
    </rPh>
    <rPh sb="2" eb="4">
      <t>コウジ</t>
    </rPh>
    <rPh sb="4" eb="6">
      <t>ウケオイ</t>
    </rPh>
    <rPh sb="6" eb="8">
      <t>ケイヤク</t>
    </rPh>
    <rPh sb="9" eb="10">
      <t>カカ</t>
    </rPh>
    <rPh sb="11" eb="13">
      <t>ギョウム</t>
    </rPh>
    <rPh sb="14" eb="16">
      <t>ジュウジ</t>
    </rPh>
    <rPh sb="18" eb="20">
      <t>ジカン</t>
    </rPh>
    <rPh sb="20" eb="21">
      <t>スウ</t>
    </rPh>
    <phoneticPr fontId="2"/>
  </si>
  <si>
    <t>給料等</t>
    <rPh sb="0" eb="2">
      <t>キュウリョウ</t>
    </rPh>
    <rPh sb="2" eb="3">
      <t>ナド</t>
    </rPh>
    <phoneticPr fontId="2"/>
  </si>
  <si>
    <t>時間外手当</t>
    <rPh sb="0" eb="3">
      <t>ジカンガイ</t>
    </rPh>
    <rPh sb="3" eb="5">
      <t>テアテ</t>
    </rPh>
    <phoneticPr fontId="2"/>
  </si>
  <si>
    <t>労働報酬額</t>
    <rPh sb="0" eb="2">
      <t>ロウドウ</t>
    </rPh>
    <rPh sb="2" eb="4">
      <t>ホウシュウ</t>
    </rPh>
    <rPh sb="4" eb="5">
      <t>ガク</t>
    </rPh>
    <phoneticPr fontId="2"/>
  </si>
  <si>
    <t>所定時間内
労働時間数</t>
    <rPh sb="0" eb="2">
      <t>ショテイ</t>
    </rPh>
    <rPh sb="2" eb="4">
      <t>ジカン</t>
    </rPh>
    <rPh sb="4" eb="5">
      <t>ナイ</t>
    </rPh>
    <rPh sb="6" eb="8">
      <t>ロウドウ</t>
    </rPh>
    <rPh sb="8" eb="10">
      <t>ジカン</t>
    </rPh>
    <rPh sb="10" eb="11">
      <t>スウ</t>
    </rPh>
    <phoneticPr fontId="2"/>
  </si>
  <si>
    <t>所定時間外
労働時間数</t>
    <rPh sb="0" eb="2">
      <t>ショテイ</t>
    </rPh>
    <rPh sb="2" eb="4">
      <t>ジカン</t>
    </rPh>
    <rPh sb="4" eb="5">
      <t>ガイ</t>
    </rPh>
    <rPh sb="6" eb="8">
      <t>ロウドウ</t>
    </rPh>
    <rPh sb="8" eb="10">
      <t>ジカン</t>
    </rPh>
    <rPh sb="10" eb="11">
      <t>スウ</t>
    </rPh>
    <phoneticPr fontId="2"/>
  </si>
  <si>
    <t>職　　種</t>
    <rPh sb="0" eb="1">
      <t>ショク</t>
    </rPh>
    <rPh sb="3" eb="4">
      <t>タネ</t>
    </rPh>
    <phoneticPr fontId="2"/>
  </si>
  <si>
    <t>賃金算定対象期間</t>
    <rPh sb="0" eb="2">
      <t>チンギン</t>
    </rPh>
    <rPh sb="2" eb="4">
      <t>サンテイ</t>
    </rPh>
    <rPh sb="4" eb="6">
      <t>タイショウ</t>
    </rPh>
    <rPh sb="6" eb="8">
      <t>キカン</t>
    </rPh>
    <phoneticPr fontId="2"/>
  </si>
  <si>
    <t>労働報酬
下 限 額</t>
    <rPh sb="0" eb="2">
      <t>ロウドウ</t>
    </rPh>
    <rPh sb="2" eb="4">
      <t>ホウシュウ</t>
    </rPh>
    <rPh sb="5" eb="6">
      <t>シタ</t>
    </rPh>
    <rPh sb="7" eb="8">
      <t>キリ</t>
    </rPh>
    <rPh sb="9" eb="10">
      <t>ガク</t>
    </rPh>
    <phoneticPr fontId="2"/>
  </si>
  <si>
    <t xml:space="preserve">全ての労働に係
る労働時間数
(所定時間内） </t>
    <rPh sb="0" eb="1">
      <t>スベ</t>
    </rPh>
    <rPh sb="3" eb="5">
      <t>ロウドウ</t>
    </rPh>
    <rPh sb="6" eb="7">
      <t>カカ</t>
    </rPh>
    <rPh sb="9" eb="11">
      <t>ロウドウ</t>
    </rPh>
    <rPh sb="11" eb="13">
      <t>ジカン</t>
    </rPh>
    <rPh sb="13" eb="14">
      <t>スウ</t>
    </rPh>
    <rPh sb="16" eb="18">
      <t>ショテイ</t>
    </rPh>
    <rPh sb="18" eb="20">
      <t>ジカン</t>
    </rPh>
    <rPh sb="20" eb="21">
      <t>ナイ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</si>
  <si>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</si>
  <si>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</si>
  <si>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</si>
  <si>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</si>
  <si>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</si>
  <si>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</si>
  <si>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</si>
  <si>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 　（a × g）</t>
    <phoneticPr fontId="2"/>
  </si>
  <si>
    <t>労働報酬
基 準 額</t>
    <rPh sb="0" eb="2">
      <t>ロウドウ</t>
    </rPh>
    <rPh sb="2" eb="4">
      <t>ホウシュウ</t>
    </rPh>
    <rPh sb="5" eb="6">
      <t>モト</t>
    </rPh>
    <rPh sb="7" eb="8">
      <t>ジュン</t>
    </rPh>
    <rPh sb="9" eb="10">
      <t>ガク</t>
    </rPh>
    <phoneticPr fontId="2"/>
  </si>
  <si>
    <t>深夜労働
時 間 数</t>
    <rPh sb="0" eb="2">
      <t>シンヤ</t>
    </rPh>
    <rPh sb="2" eb="4">
      <t>ロウドウ</t>
    </rPh>
    <rPh sb="5" eb="6">
      <t>トキ</t>
    </rPh>
    <rPh sb="7" eb="8">
      <t>アイダ</t>
    </rPh>
    <rPh sb="9" eb="10">
      <t>スウ</t>
    </rPh>
    <phoneticPr fontId="2"/>
  </si>
  <si>
    <t>休日労働
時 間 数</t>
    <rPh sb="0" eb="2">
      <t>キュウジツ</t>
    </rPh>
    <rPh sb="2" eb="4">
      <t>ロウドウ</t>
    </rPh>
    <rPh sb="5" eb="6">
      <t>トキ</t>
    </rPh>
    <rPh sb="7" eb="8">
      <t>アイダ</t>
    </rPh>
    <rPh sb="9" eb="10">
      <t>スウ</t>
    </rPh>
    <phoneticPr fontId="2"/>
  </si>
  <si>
    <t>g　=　c+d×1.25+e×1.35+f×0.25</t>
    <phoneticPr fontId="2"/>
  </si>
  <si>
    <t>労働報酬額の算定欄（提出は不要）</t>
    <rPh sb="0" eb="2">
      <t>ロウドウ</t>
    </rPh>
    <rPh sb="2" eb="4">
      <t>ホウシュウ</t>
    </rPh>
    <rPh sb="4" eb="5">
      <t>ガク</t>
    </rPh>
    <rPh sb="6" eb="8">
      <t>サンテイ</t>
    </rPh>
    <rPh sb="8" eb="9">
      <t>ラン</t>
    </rPh>
    <rPh sb="10" eb="12">
      <t>テイシュツ</t>
    </rPh>
    <rPh sb="13" eb="15">
      <t>フヨウ</t>
    </rPh>
    <phoneticPr fontId="2"/>
  </si>
  <si>
    <t>～</t>
    <phoneticPr fontId="2"/>
  </si>
  <si>
    <t>下請契約に関する事項</t>
    <rPh sb="0" eb="2">
      <t>シタウ</t>
    </rPh>
    <rPh sb="2" eb="4">
      <t>ケイヤク</t>
    </rPh>
    <rPh sb="5" eb="6">
      <t>カン</t>
    </rPh>
    <rPh sb="8" eb="10">
      <t>ジコウ</t>
    </rPh>
    <phoneticPr fontId="2"/>
  </si>
  <si>
    <t>台帳作成者</t>
    <rPh sb="0" eb="2">
      <t>ダイチョウ</t>
    </rPh>
    <rPh sb="2" eb="4">
      <t>サクセイ</t>
    </rPh>
    <rPh sb="4" eb="5">
      <t>シャ</t>
    </rPh>
    <phoneticPr fontId="2"/>
  </si>
  <si>
    <t>※作成者が下請負人の場合は当該下請人
及び下請契約に係る事項を右欄に記入</t>
    <rPh sb="1" eb="3">
      <t>サクセイ</t>
    </rPh>
    <rPh sb="3" eb="4">
      <t>シャ</t>
    </rPh>
    <rPh sb="5" eb="6">
      <t>シタ</t>
    </rPh>
    <rPh sb="6" eb="8">
      <t>ウケオイ</t>
    </rPh>
    <rPh sb="8" eb="9">
      <t>ニン</t>
    </rPh>
    <rPh sb="10" eb="12">
      <t>バアイ</t>
    </rPh>
    <rPh sb="13" eb="15">
      <t>トウガイ</t>
    </rPh>
    <rPh sb="15" eb="17">
      <t>シタウケ</t>
    </rPh>
    <rPh sb="17" eb="18">
      <t>ニン</t>
    </rPh>
    <rPh sb="19" eb="20">
      <t>オヨ</t>
    </rPh>
    <rPh sb="21" eb="23">
      <t>シタウ</t>
    </rPh>
    <rPh sb="23" eb="25">
      <t>ケイヤク</t>
    </rPh>
    <rPh sb="26" eb="27">
      <t>カカ</t>
    </rPh>
    <rPh sb="28" eb="30">
      <t>ジコウ</t>
    </rPh>
    <rPh sb="31" eb="32">
      <t>ミギ</t>
    </rPh>
    <rPh sb="32" eb="33">
      <t>ラン</t>
    </rPh>
    <rPh sb="34" eb="36">
      <t>キニュウ</t>
    </rPh>
    <phoneticPr fontId="2"/>
  </si>
  <si>
    <t>支給額</t>
    <rPh sb="0" eb="2">
      <t>シキュウ</t>
    </rPh>
    <rPh sb="2" eb="3">
      <t>ガク</t>
    </rPh>
    <phoneticPr fontId="2"/>
  </si>
  <si>
    <t>特定契約分</t>
    <rPh sb="0" eb="2">
      <t>トクテイ</t>
    </rPh>
    <rPh sb="2" eb="4">
      <t>ケイヤク</t>
    </rPh>
    <rPh sb="4" eb="5">
      <t>ブン</t>
    </rPh>
    <phoneticPr fontId="2"/>
  </si>
  <si>
    <t>労働時間による按分が必要な賃金等
　（特定契約分＝支給額×ｃ/b )</t>
    <rPh sb="0" eb="2">
      <t>ロウドウ</t>
    </rPh>
    <rPh sb="2" eb="4">
      <t>ジカン</t>
    </rPh>
    <rPh sb="7" eb="9">
      <t>アンブン</t>
    </rPh>
    <rPh sb="10" eb="12">
      <t>ヒツヨウ</t>
    </rPh>
    <rPh sb="13" eb="15">
      <t>チンギン</t>
    </rPh>
    <rPh sb="15" eb="16">
      <t>ナド</t>
    </rPh>
    <rPh sb="19" eb="21">
      <t>トクテイ</t>
    </rPh>
    <rPh sb="21" eb="23">
      <t>ケイヤク</t>
    </rPh>
    <rPh sb="23" eb="24">
      <t>ブン</t>
    </rPh>
    <rPh sb="25" eb="27">
      <t>シキュウ</t>
    </rPh>
    <rPh sb="27" eb="28">
      <t>ガク</t>
    </rPh>
    <phoneticPr fontId="2"/>
  </si>
  <si>
    <t>請負代金</t>
    <rPh sb="0" eb="2">
      <t>ウケオイ</t>
    </rPh>
    <rPh sb="2" eb="4">
      <t>ダイキン</t>
    </rPh>
    <phoneticPr fontId="2"/>
  </si>
  <si>
    <t>工事名</t>
    <rPh sb="0" eb="2">
      <t>コウジ</t>
    </rPh>
    <rPh sb="2" eb="3">
      <t>ナ</t>
    </rPh>
    <phoneticPr fontId="2"/>
  </si>
  <si>
    <t>作成日</t>
    <rPh sb="0" eb="2">
      <t>サクセイ</t>
    </rPh>
    <rPh sb="2" eb="3">
      <t>ヒ</t>
    </rPh>
    <phoneticPr fontId="2"/>
  </si>
  <si>
    <t>～</t>
  </si>
  <si>
    <t>職種</t>
    <rPh sb="0" eb="2">
      <t>ショクシュ</t>
    </rPh>
    <phoneticPr fontId="2"/>
  </si>
  <si>
    <t>H28</t>
    <phoneticPr fontId="2"/>
  </si>
  <si>
    <t>H29</t>
    <phoneticPr fontId="2"/>
  </si>
  <si>
    <t>H30</t>
    <phoneticPr fontId="2"/>
  </si>
  <si>
    <t>特殊作業員</t>
    <rPh sb="0" eb="2">
      <t>トクシュ</t>
    </rPh>
    <rPh sb="2" eb="5">
      <t>サギョウイン</t>
    </rPh>
    <phoneticPr fontId="13"/>
  </si>
  <si>
    <t>普通作業員</t>
    <rPh sb="0" eb="2">
      <t>フツウ</t>
    </rPh>
    <rPh sb="2" eb="5">
      <t>サギョウイン</t>
    </rPh>
    <phoneticPr fontId="13"/>
  </si>
  <si>
    <t>軽作業員</t>
    <rPh sb="0" eb="3">
      <t>ケイサギョウ</t>
    </rPh>
    <rPh sb="3" eb="4">
      <t>イン</t>
    </rPh>
    <phoneticPr fontId="13"/>
  </si>
  <si>
    <t>造園工</t>
    <rPh sb="0" eb="2">
      <t>ゾウエン</t>
    </rPh>
    <rPh sb="2" eb="3">
      <t>コウ</t>
    </rPh>
    <phoneticPr fontId="13"/>
  </si>
  <si>
    <t>法面工</t>
    <rPh sb="0" eb="1">
      <t>ノリ</t>
    </rPh>
    <rPh sb="1" eb="2">
      <t>メン</t>
    </rPh>
    <rPh sb="2" eb="3">
      <t>コウ</t>
    </rPh>
    <phoneticPr fontId="13"/>
  </si>
  <si>
    <t>とび工</t>
    <rPh sb="2" eb="3">
      <t>コウ</t>
    </rPh>
    <phoneticPr fontId="13"/>
  </si>
  <si>
    <t>石工</t>
    <rPh sb="0" eb="1">
      <t>イシ</t>
    </rPh>
    <rPh sb="1" eb="2">
      <t>コウ</t>
    </rPh>
    <phoneticPr fontId="13"/>
  </si>
  <si>
    <t>ブロック工</t>
    <rPh sb="4" eb="5">
      <t>コウ</t>
    </rPh>
    <phoneticPr fontId="13"/>
  </si>
  <si>
    <t>電工</t>
    <rPh sb="0" eb="1">
      <t>デン</t>
    </rPh>
    <rPh sb="1" eb="2">
      <t>コウ</t>
    </rPh>
    <phoneticPr fontId="13"/>
  </si>
  <si>
    <t>鉄筋工</t>
    <rPh sb="0" eb="2">
      <t>テッキン</t>
    </rPh>
    <rPh sb="2" eb="3">
      <t>コウ</t>
    </rPh>
    <phoneticPr fontId="13"/>
  </si>
  <si>
    <t>鉄骨工</t>
    <rPh sb="0" eb="2">
      <t>テッコツ</t>
    </rPh>
    <rPh sb="2" eb="3">
      <t>コウ</t>
    </rPh>
    <phoneticPr fontId="13"/>
  </si>
  <si>
    <t>塗装工</t>
    <rPh sb="0" eb="2">
      <t>トソウ</t>
    </rPh>
    <rPh sb="2" eb="3">
      <t>コウ</t>
    </rPh>
    <phoneticPr fontId="13"/>
  </si>
  <si>
    <t>溶接工</t>
    <rPh sb="0" eb="2">
      <t>ヨウセツ</t>
    </rPh>
    <rPh sb="2" eb="3">
      <t>コウ</t>
    </rPh>
    <phoneticPr fontId="13"/>
  </si>
  <si>
    <t>運転手（特殊）</t>
    <rPh sb="0" eb="3">
      <t>ウンテンシュ</t>
    </rPh>
    <rPh sb="4" eb="6">
      <t>トクシュ</t>
    </rPh>
    <phoneticPr fontId="13"/>
  </si>
  <si>
    <t>運転手（一般）</t>
    <rPh sb="0" eb="3">
      <t>ウンテンシュ</t>
    </rPh>
    <rPh sb="4" eb="6">
      <t>イッパン</t>
    </rPh>
    <phoneticPr fontId="13"/>
  </si>
  <si>
    <t>潜かん工</t>
    <rPh sb="0" eb="1">
      <t>ヒソカ</t>
    </rPh>
    <rPh sb="3" eb="4">
      <t>コウ</t>
    </rPh>
    <phoneticPr fontId="13"/>
  </si>
  <si>
    <t>潜かん世話役</t>
    <rPh sb="0" eb="1">
      <t>ヒソカ</t>
    </rPh>
    <rPh sb="3" eb="6">
      <t>セワヤク</t>
    </rPh>
    <phoneticPr fontId="13"/>
  </si>
  <si>
    <t>さく岩工</t>
    <rPh sb="2" eb="3">
      <t>イワ</t>
    </rPh>
    <rPh sb="3" eb="4">
      <t>コウ</t>
    </rPh>
    <phoneticPr fontId="13"/>
  </si>
  <si>
    <t>トンネル特殊工</t>
    <rPh sb="4" eb="6">
      <t>トクシュ</t>
    </rPh>
    <rPh sb="6" eb="7">
      <t>コウ</t>
    </rPh>
    <phoneticPr fontId="13"/>
  </si>
  <si>
    <t>トンネル作業員</t>
    <rPh sb="4" eb="7">
      <t>サギョウイン</t>
    </rPh>
    <phoneticPr fontId="13"/>
  </si>
  <si>
    <t>トンネル世話役</t>
    <rPh sb="4" eb="7">
      <t>セワヤク</t>
    </rPh>
    <phoneticPr fontId="13"/>
  </si>
  <si>
    <t>橋りょう特殊工</t>
    <rPh sb="0" eb="1">
      <t>キョウ</t>
    </rPh>
    <rPh sb="4" eb="6">
      <t>トクシュ</t>
    </rPh>
    <rPh sb="6" eb="7">
      <t>コウ</t>
    </rPh>
    <phoneticPr fontId="13"/>
  </si>
  <si>
    <t>橋りょう塗装工</t>
    <rPh sb="0" eb="1">
      <t>キョウ</t>
    </rPh>
    <rPh sb="4" eb="6">
      <t>トソウ</t>
    </rPh>
    <rPh sb="6" eb="7">
      <t>コウ</t>
    </rPh>
    <phoneticPr fontId="13"/>
  </si>
  <si>
    <t>橋りょう世話役</t>
    <rPh sb="0" eb="1">
      <t>キョウ</t>
    </rPh>
    <rPh sb="4" eb="7">
      <t>セワヤク</t>
    </rPh>
    <phoneticPr fontId="13"/>
  </si>
  <si>
    <t>土木一般世話役</t>
    <rPh sb="0" eb="2">
      <t>ドボク</t>
    </rPh>
    <rPh sb="2" eb="4">
      <t>イッパン</t>
    </rPh>
    <rPh sb="4" eb="7">
      <t>セワヤク</t>
    </rPh>
    <phoneticPr fontId="13"/>
  </si>
  <si>
    <t>高級船員</t>
    <rPh sb="0" eb="2">
      <t>コウキュウ</t>
    </rPh>
    <rPh sb="2" eb="4">
      <t>センイン</t>
    </rPh>
    <phoneticPr fontId="13"/>
  </si>
  <si>
    <t>普通船員</t>
    <rPh sb="0" eb="2">
      <t>フツウ</t>
    </rPh>
    <rPh sb="2" eb="4">
      <t>センイン</t>
    </rPh>
    <phoneticPr fontId="13"/>
  </si>
  <si>
    <t>潜水士</t>
    <rPh sb="0" eb="2">
      <t>センスイ</t>
    </rPh>
    <rPh sb="2" eb="3">
      <t>シ</t>
    </rPh>
    <phoneticPr fontId="13"/>
  </si>
  <si>
    <t>潜水連絡員</t>
    <rPh sb="0" eb="2">
      <t>センスイ</t>
    </rPh>
    <rPh sb="2" eb="5">
      <t>レンラクイン</t>
    </rPh>
    <phoneticPr fontId="13"/>
  </si>
  <si>
    <t>潜水送気員</t>
    <rPh sb="0" eb="2">
      <t>センスイ</t>
    </rPh>
    <rPh sb="2" eb="4">
      <t>ソウキ</t>
    </rPh>
    <rPh sb="4" eb="5">
      <t>イン</t>
    </rPh>
    <phoneticPr fontId="13"/>
  </si>
  <si>
    <t>山林砂防工</t>
    <rPh sb="0" eb="2">
      <t>サンリン</t>
    </rPh>
    <rPh sb="2" eb="4">
      <t>サボウ</t>
    </rPh>
    <rPh sb="4" eb="5">
      <t>コウ</t>
    </rPh>
    <phoneticPr fontId="13"/>
  </si>
  <si>
    <t>軌道工</t>
    <rPh sb="0" eb="2">
      <t>キドウ</t>
    </rPh>
    <rPh sb="2" eb="3">
      <t>コウ</t>
    </rPh>
    <phoneticPr fontId="13"/>
  </si>
  <si>
    <t>型わく工</t>
    <rPh sb="0" eb="1">
      <t>カタ</t>
    </rPh>
    <rPh sb="3" eb="4">
      <t>コウ</t>
    </rPh>
    <phoneticPr fontId="13"/>
  </si>
  <si>
    <t>大工</t>
    <rPh sb="0" eb="2">
      <t>ダイク</t>
    </rPh>
    <phoneticPr fontId="13"/>
  </si>
  <si>
    <t>左官</t>
    <rPh sb="0" eb="2">
      <t>サカン</t>
    </rPh>
    <phoneticPr fontId="13"/>
  </si>
  <si>
    <t>配管工</t>
    <rPh sb="0" eb="2">
      <t>ハイカン</t>
    </rPh>
    <rPh sb="2" eb="3">
      <t>コウ</t>
    </rPh>
    <phoneticPr fontId="13"/>
  </si>
  <si>
    <t>はつり工</t>
    <rPh sb="3" eb="4">
      <t>コウ</t>
    </rPh>
    <phoneticPr fontId="13"/>
  </si>
  <si>
    <t>防水工</t>
    <rPh sb="0" eb="2">
      <t>ボウスイ</t>
    </rPh>
    <rPh sb="2" eb="3">
      <t>コウ</t>
    </rPh>
    <phoneticPr fontId="13"/>
  </si>
  <si>
    <t>板金工</t>
    <rPh sb="0" eb="2">
      <t>バンキン</t>
    </rPh>
    <rPh sb="2" eb="3">
      <t>コウ</t>
    </rPh>
    <phoneticPr fontId="13"/>
  </si>
  <si>
    <t>タイル工</t>
    <rPh sb="3" eb="4">
      <t>コウ</t>
    </rPh>
    <phoneticPr fontId="13"/>
  </si>
  <si>
    <t>サッシ工</t>
    <rPh sb="3" eb="4">
      <t>コウ</t>
    </rPh>
    <phoneticPr fontId="13"/>
  </si>
  <si>
    <t>屋根ふき工</t>
    <rPh sb="0" eb="2">
      <t>ヤネ</t>
    </rPh>
    <rPh sb="4" eb="5">
      <t>コウ</t>
    </rPh>
    <phoneticPr fontId="13"/>
  </si>
  <si>
    <t>内装工</t>
    <rPh sb="0" eb="2">
      <t>ナイソウ</t>
    </rPh>
    <rPh sb="2" eb="3">
      <t>コウ</t>
    </rPh>
    <phoneticPr fontId="13"/>
  </si>
  <si>
    <t>ガラス工</t>
    <rPh sb="3" eb="4">
      <t>コウ</t>
    </rPh>
    <phoneticPr fontId="13"/>
  </si>
  <si>
    <t>建具工</t>
    <rPh sb="0" eb="2">
      <t>タテグ</t>
    </rPh>
    <rPh sb="2" eb="3">
      <t>コウ</t>
    </rPh>
    <phoneticPr fontId="13"/>
  </si>
  <si>
    <t>ダクト工</t>
    <rPh sb="3" eb="4">
      <t>コウ</t>
    </rPh>
    <phoneticPr fontId="13"/>
  </si>
  <si>
    <t>保温工</t>
    <rPh sb="0" eb="2">
      <t>ホオン</t>
    </rPh>
    <rPh sb="2" eb="3">
      <t>コウ</t>
    </rPh>
    <phoneticPr fontId="13"/>
  </si>
  <si>
    <t>建築ブロック工</t>
    <rPh sb="0" eb="2">
      <t>ケンチク</t>
    </rPh>
    <rPh sb="6" eb="7">
      <t>コウ</t>
    </rPh>
    <phoneticPr fontId="13"/>
  </si>
  <si>
    <t>設備機械工</t>
    <rPh sb="0" eb="2">
      <t>セツビ</t>
    </rPh>
    <rPh sb="2" eb="4">
      <t>キカイ</t>
    </rPh>
    <rPh sb="4" eb="5">
      <t>コウ</t>
    </rPh>
    <phoneticPr fontId="13"/>
  </si>
  <si>
    <t>交通誘導員Ａ</t>
    <rPh sb="0" eb="2">
      <t>コウツウ</t>
    </rPh>
    <rPh sb="2" eb="5">
      <t>ユウドウイン</t>
    </rPh>
    <phoneticPr fontId="13"/>
  </si>
  <si>
    <t>交通誘導員Ｂ</t>
    <rPh sb="0" eb="2">
      <t>コウツウ</t>
    </rPh>
    <rPh sb="2" eb="5">
      <t>ユウドウイン</t>
    </rPh>
    <phoneticPr fontId="13"/>
  </si>
  <si>
    <t>被雇用者</t>
    <rPh sb="0" eb="1">
      <t>ヒ</t>
    </rPh>
    <rPh sb="1" eb="3">
      <t>コヨウ</t>
    </rPh>
    <rPh sb="3" eb="4">
      <t>シャ</t>
    </rPh>
    <phoneticPr fontId="1"/>
  </si>
  <si>
    <t>適用する年</t>
    <rPh sb="0" eb="2">
      <t>テキヨウ</t>
    </rPh>
    <rPh sb="4" eb="5">
      <t>トシ</t>
    </rPh>
    <phoneticPr fontId="2"/>
  </si>
  <si>
    <t>工事名</t>
    <rPh sb="0" eb="1">
      <t>コウ</t>
    </rPh>
    <rPh sb="1" eb="2">
      <t>コト</t>
    </rPh>
    <rPh sb="2" eb="3">
      <t>ナ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</si>
  <si>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</si>
  <si>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契約日</t>
    <rPh sb="0" eb="1">
      <t>チギリ</t>
    </rPh>
    <rPh sb="1" eb="2">
      <t>ヤク</t>
    </rPh>
    <rPh sb="2" eb="3">
      <t>ヒ</t>
    </rPh>
    <phoneticPr fontId="2"/>
  </si>
  <si>
    <t>工期</t>
    <rPh sb="0" eb="1">
      <t>コウ</t>
    </rPh>
    <rPh sb="1" eb="2">
      <t>キ</t>
    </rPh>
    <phoneticPr fontId="2"/>
  </si>
  <si>
    <t>作成年月日</t>
    <rPh sb="0" eb="1">
      <t>サク</t>
    </rPh>
    <rPh sb="1" eb="2">
      <t>シゲル</t>
    </rPh>
    <rPh sb="2" eb="3">
      <t>トシ</t>
    </rPh>
    <rPh sb="3" eb="4">
      <t>ツキ</t>
    </rPh>
    <rPh sb="4" eb="5">
      <t>ヒ</t>
    </rPh>
    <phoneticPr fontId="2"/>
  </si>
  <si>
    <t>作成担当者</t>
    <rPh sb="0" eb="1">
      <t>サク</t>
    </rPh>
    <rPh sb="1" eb="2">
      <t>シゲル</t>
    </rPh>
    <rPh sb="2" eb="3">
      <t>タン</t>
    </rPh>
    <rPh sb="3" eb="4">
      <t>トウ</t>
    </rPh>
    <rPh sb="4" eb="5">
      <t>シャ</t>
    </rPh>
    <phoneticPr fontId="2"/>
  </si>
  <si>
    <t>住所</t>
    <rPh sb="0" eb="1">
      <t>ジュウ</t>
    </rPh>
    <rPh sb="1" eb="2">
      <t>ショ</t>
    </rPh>
    <phoneticPr fontId="2"/>
  </si>
  <si>
    <t>名称</t>
    <rPh sb="0" eb="1">
      <t>ナ</t>
    </rPh>
    <rPh sb="1" eb="2">
      <t>ショウ</t>
    </rPh>
    <phoneticPr fontId="2"/>
  </si>
  <si>
    <t>労働者
の種別</t>
    <rPh sb="0" eb="3">
      <t>ロウドウシャ</t>
    </rPh>
    <rPh sb="5" eb="7">
      <t>シュベツ</t>
    </rPh>
    <phoneticPr fontId="2"/>
  </si>
  <si>
    <t>R1</t>
    <phoneticPr fontId="2"/>
  </si>
  <si>
    <t>R2</t>
    <phoneticPr fontId="2"/>
  </si>
  <si>
    <t>H27</t>
    <phoneticPr fontId="2"/>
  </si>
  <si>
    <t>H31</t>
    <phoneticPr fontId="2"/>
  </si>
  <si>
    <t>R3</t>
    <phoneticPr fontId="2"/>
  </si>
  <si>
    <t>R4</t>
  </si>
  <si>
    <t>R5</t>
  </si>
  <si>
    <t>R6</t>
  </si>
  <si>
    <r>
      <t xml:space="preserve">◆労務台帳（特定工事請負契約）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</t>
    </r>
    <r>
      <rPr>
        <u/>
        <sz val="14"/>
        <color rgb="FFFF0000"/>
        <rFont val="ＭＳ Ｐゴシック"/>
        <family val="3"/>
        <charset val="128"/>
        <scheme val="minor"/>
      </rPr>
      <t>令和６年１月１日以降</t>
    </r>
    <rPh sb="1" eb="3">
      <t>ロウム</t>
    </rPh>
    <rPh sb="3" eb="5">
      <t>ダイチョウ</t>
    </rPh>
    <rPh sb="6" eb="8">
      <t>トクテイ</t>
    </rPh>
    <rPh sb="8" eb="10">
      <t>コウジ</t>
    </rPh>
    <rPh sb="10" eb="12">
      <t>ウケオイ</t>
    </rPh>
    <rPh sb="12" eb="14">
      <t>ケイヤク</t>
    </rPh>
    <rPh sb="16" eb="18">
      <t>ケイヤク</t>
    </rPh>
    <rPh sb="21" eb="23">
      <t>キホン</t>
    </rPh>
    <rPh sb="23" eb="25">
      <t>キョウテイ</t>
    </rPh>
    <rPh sb="26" eb="28">
      <t>テイケツ</t>
    </rPh>
    <rPh sb="28" eb="29">
      <t>ビ</t>
    </rPh>
    <rPh sb="30" eb="32">
      <t>レイワ</t>
    </rPh>
    <rPh sb="33" eb="34">
      <t>ネン</t>
    </rPh>
    <rPh sb="35" eb="36">
      <t>ガツ</t>
    </rPh>
    <rPh sb="37" eb="38">
      <t>ニチ</t>
    </rPh>
    <rPh sb="38" eb="40">
      <t>イコウ</t>
    </rPh>
    <phoneticPr fontId="2"/>
  </si>
  <si>
    <t>↑R6.10.9以降の表</t>
    <rPh sb="8" eb="10">
      <t>イコウ</t>
    </rPh>
    <rPh sb="11" eb="12">
      <t>ヒョウ</t>
    </rPh>
    <phoneticPr fontId="2"/>
  </si>
  <si>
    <t>H27</t>
    <phoneticPr fontId="2"/>
  </si>
  <si>
    <t>H28</t>
    <phoneticPr fontId="2"/>
  </si>
  <si>
    <t>H29</t>
    <phoneticPr fontId="2"/>
  </si>
  <si>
    <t>H31</t>
    <phoneticPr fontId="2"/>
  </si>
  <si>
    <t>R1</t>
    <phoneticPr fontId="2"/>
  </si>
  <si>
    <t>R2</t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</si>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</sst>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_ "/>
  </numFmts>
  <fonts count="21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 diagonalDown="1"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44" xfId="0" applyFill="1" applyBorder="1" applyProtection="1">
      <alignment vertical="center"/>
      <protection locked="0"/>
    </xf>
    <xf numFmtId="0" fontId="0" fillId="0" borderId="26" xfId="0" applyFill="1" applyBorder="1" applyProtection="1">
      <alignment vertical="center"/>
      <protection locked="0"/>
    </xf>
    <xf numFmtId="38" fontId="0" fillId="0" borderId="25" xfId="1" applyFont="1" applyFill="1" applyBorder="1" applyProtection="1">
      <alignment vertical="center"/>
      <protection locked="0"/>
    </xf>
    <xf numFmtId="38" fontId="0" fillId="0" borderId="26" xfId="1" applyFont="1" applyFill="1" applyBorder="1" applyProtection="1">
      <alignment vertical="center"/>
      <protection locked="0"/>
    </xf>
    <xf numFmtId="0" fontId="0" fillId="0" borderId="31" xfId="0" applyFill="1" applyBorder="1" applyProtection="1">
      <alignment vertical="center"/>
      <protection locked="0"/>
    </xf>
    <xf numFmtId="38" fontId="0" fillId="0" borderId="30" xfId="1" applyFont="1" applyFill="1" applyBorder="1" applyProtection="1">
      <alignment vertical="center"/>
      <protection locked="0"/>
    </xf>
    <xf numFmtId="38" fontId="0" fillId="0" borderId="31" xfId="1" applyFont="1" applyFill="1" applyBorder="1" applyProtection="1">
      <alignment vertical="center"/>
      <protection locked="0"/>
    </xf>
    <xf numFmtId="38" fontId="0" fillId="0" borderId="52" xfId="1" applyFont="1" applyFill="1" applyBorder="1" applyProtection="1">
      <alignment vertical="center"/>
      <protection locked="0"/>
    </xf>
    <xf numFmtId="38" fontId="14" fillId="7" borderId="0" xfId="1" applyFont="1" applyFill="1" applyBorder="1" applyAlignment="1" applyProtection="1">
      <alignment vertical="center"/>
      <protection locked="0"/>
    </xf>
    <xf numFmtId="177" fontId="15" fillId="7" borderId="0" xfId="0" applyNumberFormat="1" applyFont="1" applyFill="1" applyBorder="1" applyProtection="1">
      <alignment vertical="center"/>
      <protection locked="0"/>
    </xf>
    <xf numFmtId="0" fontId="15" fillId="7" borderId="0" xfId="0" applyFont="1" applyFill="1" applyBorder="1" applyProtection="1">
      <alignment vertical="center"/>
      <protection locked="0"/>
    </xf>
    <xf numFmtId="0" fontId="18" fillId="7" borderId="0" xfId="0" applyFont="1" applyFill="1" applyBorder="1" applyProtection="1">
      <alignment vertical="center"/>
      <protection locked="0"/>
    </xf>
    <xf numFmtId="0" fontId="10" fillId="4" borderId="57" xfId="0" applyFont="1" applyFill="1" applyBorder="1" applyAlignment="1" applyProtection="1">
      <alignment horizontal="center" vertical="center"/>
    </xf>
    <xf numFmtId="0" fontId="10" fillId="4" borderId="44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176" fontId="10" fillId="2" borderId="33" xfId="0" applyNumberFormat="1" applyFont="1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 wrapText="1"/>
    </xf>
    <xf numFmtId="0" fontId="0" fillId="3" borderId="18" xfId="0" applyFill="1" applyBorder="1" applyAlignment="1" applyProtection="1">
      <alignment horizontal="center" vertical="center" shrinkToFit="1"/>
    </xf>
    <xf numFmtId="0" fontId="0" fillId="3" borderId="18" xfId="0" applyFill="1" applyBorder="1" applyAlignment="1" applyProtection="1">
      <alignment horizontal="center" vertical="center"/>
    </xf>
    <xf numFmtId="0" fontId="0" fillId="4" borderId="43" xfId="0" applyFill="1" applyBorder="1" applyProtection="1">
      <alignment vertical="center"/>
    </xf>
    <xf numFmtId="0" fontId="0" fillId="4" borderId="25" xfId="0" applyFill="1" applyBorder="1" applyProtection="1">
      <alignment vertical="center"/>
    </xf>
    <xf numFmtId="0" fontId="0" fillId="4" borderId="30" xfId="0" applyFill="1" applyBorder="1" applyProtection="1">
      <alignment vertical="center"/>
    </xf>
    <xf numFmtId="0" fontId="0" fillId="2" borderId="44" xfId="0" applyFill="1" applyBorder="1" applyProtection="1">
      <alignment vertical="center"/>
    </xf>
    <xf numFmtId="38" fontId="0" fillId="2" borderId="27" xfId="1" applyFont="1" applyFill="1" applyBorder="1" applyProtection="1">
      <alignment vertical="center"/>
    </xf>
    <xf numFmtId="0" fontId="0" fillId="2" borderId="26" xfId="0" applyFill="1" applyBorder="1" applyProtection="1">
      <alignment vertical="center"/>
    </xf>
    <xf numFmtId="38" fontId="0" fillId="2" borderId="32" xfId="1" applyFont="1" applyFill="1" applyBorder="1" applyProtection="1">
      <alignment vertical="center"/>
    </xf>
    <xf numFmtId="0" fontId="0" fillId="2" borderId="31" xfId="0" applyFill="1" applyBorder="1" applyProtection="1">
      <alignment vertical="center"/>
    </xf>
    <xf numFmtId="38" fontId="0" fillId="2" borderId="26" xfId="1" applyFont="1" applyFill="1" applyBorder="1" applyProtection="1">
      <alignment vertical="center"/>
    </xf>
    <xf numFmtId="38" fontId="0" fillId="2" borderId="31" xfId="1" applyFont="1" applyFill="1" applyBorder="1" applyProtection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3" fillId="0" borderId="0" xfId="0" applyFont="1" applyProtection="1">
      <alignment vertical="center"/>
    </xf>
    <xf numFmtId="38" fontId="0" fillId="4" borderId="44" xfId="1" applyFont="1" applyFill="1" applyBorder="1" applyProtection="1">
      <alignment vertical="center"/>
    </xf>
    <xf numFmtId="0" fontId="0" fillId="4" borderId="44" xfId="0" applyFill="1" applyBorder="1" applyProtection="1">
      <alignment vertical="center"/>
    </xf>
    <xf numFmtId="38" fontId="0" fillId="4" borderId="44" xfId="0" applyNumberFormat="1" applyFill="1" applyBorder="1" applyProtection="1">
      <alignment vertical="center"/>
    </xf>
    <xf numFmtId="0" fontId="0" fillId="4" borderId="45" xfId="0" applyFill="1" applyBorder="1" applyAlignment="1" applyProtection="1">
      <alignment horizontal="center" vertical="center"/>
    </xf>
    <xf numFmtId="0" fontId="0" fillId="4" borderId="46" xfId="0" applyFill="1" applyBorder="1" applyAlignment="1" applyProtection="1">
      <alignment horizontal="center" vertical="center"/>
    </xf>
    <xf numFmtId="0" fontId="0" fillId="4" borderId="31" xfId="0" applyFill="1" applyBorder="1" applyProtection="1">
      <alignment vertical="center"/>
    </xf>
    <xf numFmtId="38" fontId="0" fillId="4" borderId="31" xfId="0" applyNumberFormat="1" applyFill="1" applyBorder="1" applyProtection="1">
      <alignment vertical="center"/>
    </xf>
    <xf numFmtId="0" fontId="0" fillId="4" borderId="47" xfId="0" applyFill="1" applyBorder="1" applyAlignment="1" applyProtection="1">
      <alignment horizontal="center" vertical="center"/>
    </xf>
    <xf numFmtId="176" fontId="0" fillId="0" borderId="32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center" vertical="center"/>
    </xf>
    <xf numFmtId="176" fontId="0" fillId="0" borderId="28" xfId="0" applyNumberFormat="1" applyBorder="1" applyAlignment="1" applyProtection="1">
      <alignment horizontal="center" vertical="center"/>
    </xf>
    <xf numFmtId="38" fontId="0" fillId="0" borderId="43" xfId="1" applyFont="1" applyFill="1" applyBorder="1" applyProtection="1">
      <alignment vertical="center"/>
      <protection locked="0"/>
    </xf>
    <xf numFmtId="38" fontId="0" fillId="2" borderId="44" xfId="1" applyFont="1" applyFill="1" applyBorder="1" applyProtection="1">
      <alignment vertical="center"/>
    </xf>
    <xf numFmtId="38" fontId="0" fillId="0" borderId="44" xfId="1" applyFont="1" applyFill="1" applyBorder="1" applyProtection="1">
      <alignment vertical="center"/>
      <protection locked="0"/>
    </xf>
    <xf numFmtId="38" fontId="0" fillId="2" borderId="54" xfId="1" applyFont="1" applyFill="1" applyBorder="1" applyProtection="1">
      <alignment vertical="center"/>
    </xf>
    <xf numFmtId="0" fontId="0" fillId="5" borderId="83" xfId="0" applyFill="1" applyBorder="1" applyAlignment="1" applyProtection="1">
      <alignment horizontal="center" vertical="center"/>
    </xf>
    <xf numFmtId="0" fontId="3" fillId="6" borderId="92" xfId="0" applyFont="1" applyFill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93" xfId="0" applyFont="1" applyBorder="1" applyProtection="1">
      <alignment vertical="center"/>
    </xf>
    <xf numFmtId="0" fontId="3" fillId="0" borderId="94" xfId="0" applyFont="1" applyFill="1" applyBorder="1" applyProtection="1">
      <alignment vertical="center"/>
    </xf>
    <xf numFmtId="0" fontId="3" fillId="0" borderId="26" xfId="0" applyFont="1" applyFill="1" applyBorder="1" applyProtection="1">
      <alignment vertical="center"/>
    </xf>
    <xf numFmtId="0" fontId="3" fillId="0" borderId="93" xfId="0" applyFont="1" applyFill="1" applyBorder="1" applyProtection="1">
      <alignment vertical="center"/>
    </xf>
    <xf numFmtId="0" fontId="3" fillId="0" borderId="95" xfId="0" applyFont="1" applyFill="1" applyBorder="1" applyProtection="1">
      <alignment vertical="center"/>
    </xf>
    <xf numFmtId="38" fontId="0" fillId="4" borderId="31" xfId="1" applyFont="1" applyFill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3" fillId="0" borderId="80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17" fillId="0" borderId="0" xfId="0" applyFont="1" applyBorder="1" applyProtection="1">
      <alignment vertical="center"/>
    </xf>
    <xf numFmtId="0" fontId="17" fillId="6" borderId="88" xfId="0" applyFont="1" applyFill="1" applyBorder="1" applyAlignment="1" applyProtection="1">
      <alignment horizontal="right" vertical="center"/>
    </xf>
    <xf numFmtId="14" fontId="17" fillId="6" borderId="73" xfId="0" applyNumberFormat="1" applyFont="1" applyFill="1" applyBorder="1" applyAlignment="1" applyProtection="1">
      <alignment horizontal="right" vertical="center"/>
    </xf>
    <xf numFmtId="0" fontId="17" fillId="6" borderId="90" xfId="0" applyFont="1" applyFill="1" applyBorder="1" applyAlignment="1" applyProtection="1">
      <alignment horizontal="right" vertical="center"/>
    </xf>
    <xf numFmtId="14" fontId="17" fillId="6" borderId="86" xfId="0" applyNumberFormat="1" applyFont="1" applyFill="1" applyBorder="1" applyAlignment="1" applyProtection="1">
      <alignment horizontal="right" vertical="center"/>
    </xf>
    <xf numFmtId="0" fontId="17" fillId="6" borderId="86" xfId="0" applyFont="1" applyFill="1" applyBorder="1" applyAlignment="1" applyProtection="1">
      <alignment horizontal="right" vertical="center"/>
    </xf>
    <xf numFmtId="0" fontId="17" fillId="6" borderId="87" xfId="0" applyFont="1" applyFill="1" applyBorder="1" applyAlignment="1" applyProtection="1">
      <alignment horizontal="right" vertical="center"/>
    </xf>
    <xf numFmtId="0" fontId="17" fillId="0" borderId="82" xfId="0" applyFont="1" applyBorder="1" applyAlignment="1" applyProtection="1">
      <alignment horizontal="right" vertical="center"/>
    </xf>
    <xf numFmtId="0" fontId="17" fillId="0" borderId="61" xfId="0" applyFont="1" applyBorder="1" applyAlignment="1" applyProtection="1">
      <alignment horizontal="right" vertical="center"/>
    </xf>
    <xf numFmtId="0" fontId="17" fillId="0" borderId="98" xfId="0" applyFont="1" applyBorder="1" applyAlignment="1" applyProtection="1">
      <alignment horizontal="right" vertical="center"/>
    </xf>
    <xf numFmtId="0" fontId="17" fillId="0" borderId="99" xfId="0" applyFont="1" applyBorder="1" applyAlignment="1" applyProtection="1">
      <alignment horizontal="right" vertical="center"/>
    </xf>
    <xf numFmtId="0" fontId="17" fillId="0" borderId="74" xfId="0" applyFont="1" applyBorder="1" applyAlignment="1" applyProtection="1">
      <alignment horizontal="right" vertical="center"/>
    </xf>
    <xf numFmtId="0" fontId="17" fillId="0" borderId="89" xfId="0" applyFont="1" applyBorder="1" applyAlignment="1" applyProtection="1">
      <alignment horizontal="right" vertical="center"/>
    </xf>
    <xf numFmtId="0" fontId="17" fillId="0" borderId="84" xfId="0" applyFont="1" applyBorder="1" applyAlignment="1" applyProtection="1">
      <alignment horizontal="right" vertical="center"/>
    </xf>
    <xf numFmtId="0" fontId="17" fillId="0" borderId="96" xfId="0" applyFont="1" applyBorder="1" applyAlignment="1" applyProtection="1">
      <alignment horizontal="right" vertical="center"/>
    </xf>
    <xf numFmtId="0" fontId="17" fillId="0" borderId="97" xfId="0" applyFont="1" applyBorder="1" applyAlignment="1" applyProtection="1">
      <alignment horizontal="right" vertical="center"/>
    </xf>
    <xf numFmtId="0" fontId="17" fillId="6" borderId="81" xfId="0" applyFont="1" applyFill="1" applyBorder="1" applyAlignment="1" applyProtection="1">
      <alignment horizontal="right" vertical="center"/>
    </xf>
    <xf numFmtId="0" fontId="17" fillId="6" borderId="85" xfId="0" applyFont="1" applyFill="1" applyBorder="1" applyAlignment="1" applyProtection="1">
      <alignment horizontal="right" vertical="center"/>
    </xf>
    <xf numFmtId="0" fontId="17" fillId="0" borderId="86" xfId="0" applyFont="1" applyBorder="1" applyAlignment="1" applyProtection="1">
      <alignment horizontal="right" vertical="center"/>
    </xf>
    <xf numFmtId="0" fontId="17" fillId="0" borderId="87" xfId="0" applyFont="1" applyBorder="1" applyAlignment="1" applyProtection="1">
      <alignment horizontal="right" vertical="center"/>
    </xf>
    <xf numFmtId="0" fontId="17" fillId="0" borderId="100" xfId="0" applyNumberFormat="1" applyFont="1" applyBorder="1" applyAlignment="1" applyProtection="1">
      <alignment horizontal="right" vertical="center"/>
    </xf>
    <xf numFmtId="0" fontId="17" fillId="0" borderId="82" xfId="0" applyNumberFormat="1" applyFont="1" applyBorder="1" applyAlignment="1" applyProtection="1">
      <alignment horizontal="right" vertical="center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24" xfId="0" applyFont="1" applyFill="1" applyBorder="1" applyAlignment="1" applyProtection="1">
      <alignment horizontal="center" vertical="center"/>
    </xf>
    <xf numFmtId="0" fontId="10" fillId="4" borderId="26" xfId="0" applyFont="1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17" fillId="3" borderId="91" xfId="0" applyFont="1" applyFill="1" applyBorder="1" applyAlignment="1" applyProtection="1">
      <alignment horizontal="right" vertical="center"/>
    </xf>
    <xf numFmtId="0" fontId="17" fillId="3" borderId="81" xfId="0" applyFont="1" applyFill="1" applyBorder="1" applyAlignment="1" applyProtection="1">
      <alignment horizontal="right" vertical="center"/>
    </xf>
    <xf numFmtId="0" fontId="17" fillId="3" borderId="61" xfId="0" applyFont="1" applyFill="1" applyBorder="1" applyAlignment="1" applyProtection="1">
      <alignment horizontal="right" vertical="center"/>
    </xf>
    <xf numFmtId="0" fontId="17" fillId="3" borderId="84" xfId="0" applyFont="1" applyFill="1" applyBorder="1" applyAlignment="1" applyProtection="1">
      <alignment horizontal="right" vertical="center"/>
    </xf>
    <xf numFmtId="0" fontId="10" fillId="2" borderId="71" xfId="0" applyFont="1" applyFill="1" applyBorder="1" applyAlignment="1" applyProtection="1">
      <alignment horizontal="center" vertical="center"/>
    </xf>
    <xf numFmtId="0" fontId="10" fillId="2" borderId="72" xfId="0" applyFont="1" applyFill="1" applyBorder="1" applyAlignment="1" applyProtection="1">
      <alignment horizontal="center" vertical="center"/>
    </xf>
    <xf numFmtId="176" fontId="11" fillId="2" borderId="32" xfId="0" applyNumberFormat="1" applyFont="1" applyFill="1" applyBorder="1" applyAlignment="1" applyProtection="1">
      <alignment horizontal="center" vertical="center"/>
    </xf>
    <xf numFmtId="176" fontId="11" fillId="2" borderId="33" xfId="0" applyNumberFormat="1" applyFont="1" applyFill="1" applyBorder="1" applyAlignment="1" applyProtection="1">
      <alignment horizontal="center" vertical="center"/>
    </xf>
    <xf numFmtId="176" fontId="11" fillId="2" borderId="39" xfId="0" applyNumberFormat="1" applyFont="1" applyFill="1" applyBorder="1" applyAlignment="1" applyProtection="1">
      <alignment horizontal="center" vertical="center"/>
    </xf>
    <xf numFmtId="0" fontId="10" fillId="2" borderId="69" xfId="0" applyFont="1" applyFill="1" applyBorder="1" applyAlignment="1" applyProtection="1">
      <alignment horizontal="center" vertical="center"/>
    </xf>
    <xf numFmtId="0" fontId="10" fillId="2" borderId="62" xfId="0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left" vertical="center" wrapText="1"/>
    </xf>
    <xf numFmtId="0" fontId="17" fillId="3" borderId="0" xfId="0" applyFont="1" applyFill="1" applyAlignment="1" applyProtection="1">
      <alignment horizontal="left" vertical="center"/>
    </xf>
    <xf numFmtId="0" fontId="17" fillId="3" borderId="48" xfId="0" applyFont="1" applyFill="1" applyBorder="1" applyAlignment="1" applyProtection="1">
      <alignment horizontal="left" vertical="center"/>
    </xf>
    <xf numFmtId="0" fontId="0" fillId="5" borderId="7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10" fillId="2" borderId="64" xfId="0" applyFont="1" applyFill="1" applyBorder="1" applyAlignment="1" applyProtection="1">
      <alignment horizontal="center" vertical="center"/>
    </xf>
    <xf numFmtId="0" fontId="10" fillId="2" borderId="65" xfId="0" applyFont="1" applyFill="1" applyBorder="1" applyAlignment="1" applyProtection="1">
      <alignment horizontal="center" vertical="center"/>
    </xf>
    <xf numFmtId="0" fontId="10" fillId="4" borderId="40" xfId="0" applyFont="1" applyFill="1" applyBorder="1" applyAlignment="1" applyProtection="1">
      <alignment horizontal="center" vertical="center"/>
    </xf>
    <xf numFmtId="0" fontId="10" fillId="4" borderId="36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/>
    </xf>
    <xf numFmtId="0" fontId="10" fillId="4" borderId="31" xfId="0" applyFont="1" applyFill="1" applyBorder="1" applyAlignment="1" applyProtection="1">
      <alignment horizontal="center" vertical="center"/>
    </xf>
    <xf numFmtId="176" fontId="0" fillId="0" borderId="33" xfId="0" applyNumberFormat="1" applyBorder="1" applyAlignment="1" applyProtection="1">
      <alignment horizontal="left" vertical="center"/>
      <protection locked="0"/>
    </xf>
    <xf numFmtId="176" fontId="0" fillId="0" borderId="34" xfId="0" applyNumberFormat="1" applyBorder="1" applyAlignment="1" applyProtection="1">
      <alignment horizontal="left" vertical="center"/>
      <protection locked="0"/>
    </xf>
    <xf numFmtId="0" fontId="10" fillId="4" borderId="20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/>
    </xf>
    <xf numFmtId="0" fontId="10" fillId="4" borderId="28" xfId="0" applyFont="1" applyFill="1" applyBorder="1" applyAlignment="1" applyProtection="1">
      <alignment horizontal="center" vertical="center"/>
    </xf>
    <xf numFmtId="176" fontId="0" fillId="0" borderId="27" xfId="0" applyNumberFormat="1" applyBorder="1" applyAlignment="1" applyProtection="1">
      <alignment horizontal="left" vertical="center"/>
      <protection locked="0"/>
    </xf>
    <xf numFmtId="176" fontId="0" fillId="0" borderId="28" xfId="0" applyNumberFormat="1" applyBorder="1" applyAlignment="1" applyProtection="1">
      <alignment horizontal="left"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176" fontId="11" fillId="2" borderId="63" xfId="0" applyNumberFormat="1" applyFont="1" applyFill="1" applyBorder="1" applyAlignment="1" applyProtection="1">
      <alignment horizontal="left" vertical="center"/>
    </xf>
    <xf numFmtId="176" fontId="11" fillId="2" borderId="61" xfId="0" applyNumberFormat="1" applyFont="1" applyFill="1" applyBorder="1" applyAlignment="1" applyProtection="1">
      <alignment horizontal="left" vertical="center"/>
    </xf>
    <xf numFmtId="176" fontId="11" fillId="2" borderId="70" xfId="0" applyNumberFormat="1" applyFont="1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</xf>
    <xf numFmtId="0" fontId="0" fillId="2" borderId="66" xfId="0" applyFill="1" applyBorder="1" applyAlignment="1" applyProtection="1">
      <alignment horizontal="left" vertical="center"/>
    </xf>
    <xf numFmtId="0" fontId="0" fillId="2" borderId="67" xfId="0" applyFill="1" applyBorder="1" applyAlignment="1" applyProtection="1">
      <alignment horizontal="left" vertical="center"/>
    </xf>
    <xf numFmtId="0" fontId="0" fillId="2" borderId="68" xfId="0" applyFill="1" applyBorder="1" applyAlignment="1" applyProtection="1">
      <alignment horizontal="left" vertical="center"/>
    </xf>
    <xf numFmtId="0" fontId="0" fillId="2" borderId="63" xfId="0" applyFill="1" applyBorder="1" applyAlignment="1" applyProtection="1">
      <alignment horizontal="left" vertical="center"/>
    </xf>
    <xf numFmtId="0" fontId="0" fillId="2" borderId="61" xfId="0" applyFill="1" applyBorder="1" applyAlignment="1" applyProtection="1">
      <alignment horizontal="left" vertical="center"/>
    </xf>
    <xf numFmtId="0" fontId="0" fillId="2" borderId="7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76" fontId="0" fillId="0" borderId="39" xfId="0" applyNumberFormat="1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center" vertical="center"/>
    </xf>
    <xf numFmtId="176" fontId="0" fillId="2" borderId="63" xfId="0" applyNumberFormat="1" applyFill="1" applyBorder="1" applyAlignment="1" applyProtection="1">
      <alignment horizontal="left" vertical="center"/>
    </xf>
    <xf numFmtId="176" fontId="0" fillId="2" borderId="61" xfId="0" applyNumberFormat="1" applyFill="1" applyBorder="1" applyAlignment="1" applyProtection="1">
      <alignment horizontal="left" vertical="center"/>
    </xf>
    <xf numFmtId="176" fontId="0" fillId="2" borderId="70" xfId="0" applyNumberFormat="1" applyFill="1" applyBorder="1" applyAlignment="1" applyProtection="1">
      <alignment horizontal="left" vertical="center"/>
    </xf>
    <xf numFmtId="0" fontId="10" fillId="4" borderId="23" xfId="0" applyFont="1" applyFill="1" applyBorder="1" applyAlignment="1" applyProtection="1">
      <alignment horizontal="center" vertical="center"/>
    </xf>
    <xf numFmtId="0" fontId="10" fillId="4" borderId="24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 wrapText="1" shrinkToFit="1"/>
    </xf>
    <xf numFmtId="0" fontId="0" fillId="3" borderId="5" xfId="0" applyFill="1" applyBorder="1" applyAlignment="1" applyProtection="1">
      <alignment horizontal="center" vertical="center" wrapText="1" shrinkToFit="1"/>
    </xf>
    <xf numFmtId="0" fontId="0" fillId="3" borderId="13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176" fontId="0" fillId="0" borderId="29" xfId="0" applyNumberFormat="1" applyBorder="1" applyAlignment="1" applyProtection="1">
      <alignment horizontal="left" vertical="center"/>
      <protection locked="0"/>
    </xf>
    <xf numFmtId="176" fontId="0" fillId="0" borderId="32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5" xfId="0" applyNumberFormat="1" applyBorder="1" applyAlignment="1" applyProtection="1">
      <alignment horizontal="left" vertical="center"/>
      <protection locked="0"/>
    </xf>
    <xf numFmtId="176" fontId="0" fillId="0" borderId="36" xfId="0" applyNumberFormat="1" applyBorder="1" applyAlignment="1" applyProtection="1">
      <alignment horizontal="left" vertical="center"/>
      <protection locked="0"/>
    </xf>
    <xf numFmtId="176" fontId="0" fillId="0" borderId="37" xfId="0" applyNumberFormat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vertical="center"/>
    </xf>
    <xf numFmtId="0" fontId="10" fillId="4" borderId="26" xfId="0" applyFont="1" applyFill="1" applyBorder="1" applyAlignment="1" applyProtection="1">
      <alignment horizontal="center" vertical="center"/>
    </xf>
    <xf numFmtId="0" fontId="10" fillId="4" borderId="42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 wrapText="1"/>
    </xf>
    <xf numFmtId="0" fontId="0" fillId="5" borderId="52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53" xfId="0" applyFill="1" applyBorder="1" applyAlignment="1" applyProtection="1">
      <alignment horizontal="center" vertical="center"/>
    </xf>
    <xf numFmtId="0" fontId="0" fillId="5" borderId="51" xfId="0" applyFill="1" applyBorder="1" applyAlignment="1" applyProtection="1">
      <alignment horizontal="center" vertical="center"/>
    </xf>
    <xf numFmtId="0" fontId="0" fillId="5" borderId="50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</xf>
    <xf numFmtId="0" fontId="0" fillId="3" borderId="75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76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77" xfId="0" applyFill="1" applyBorder="1" applyAlignment="1" applyProtection="1">
      <alignment horizontal="center" vertical="center"/>
    </xf>
    <xf numFmtId="0" fontId="0" fillId="3" borderId="78" xfId="0" applyFill="1" applyBorder="1" applyAlignment="1" applyProtection="1">
      <alignment horizontal="center" vertical="center"/>
    </xf>
    <xf numFmtId="0" fontId="0" fillId="0" borderId="79" xfId="0" applyFill="1" applyBorder="1" applyAlignment="1" applyProtection="1">
      <alignment horizontal="center" vertical="center"/>
      <protection locked="0"/>
    </xf>
    <xf numFmtId="0" fontId="0" fillId="0" borderId="80" xfId="0" applyFill="1" applyBorder="1" applyAlignment="1" applyProtection="1">
      <alignment horizontal="center" vertical="center"/>
      <protection locked="0"/>
    </xf>
    <xf numFmtId="0" fontId="17" fillId="0" borderId="61" xfId="0" applyFont="1" applyBorder="1" applyProtection="1">
      <alignment vertical="center"/>
    </xf>
    <xf numFmtId="0" fontId="17" fillId="3" borderId="61" xfId="0" applyFont="1" applyFill="1" applyBorder="1" applyProtection="1">
      <alignment vertical="center"/>
    </xf>
    <xf numFmtId="0" fontId="17" fillId="3" borderId="91" xfId="0" applyFont="1" applyFill="1" applyBorder="1" applyProtection="1">
      <alignment vertical="center"/>
    </xf>
    <xf numFmtId="0" fontId="17" fillId="3" borderId="81" xfId="0" applyFont="1" applyFill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7</xdr:row>
          <xdr:rowOff>175260</xdr:rowOff>
        </xdr:from>
        <xdr:to>
          <xdr:col>8</xdr:col>
          <xdr:colOff>998220</xdr:colOff>
          <xdr:row>9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182880</xdr:rowOff>
        </xdr:from>
        <xdr:to>
          <xdr:col>9</xdr:col>
          <xdr:colOff>922020</xdr:colOff>
          <xdr:row>9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27"/>
  <sheetViews>
    <sheetView showGridLines="0" tabSelected="1" zoomScale="80" zoomScaleNormal="80" workbookViewId="0">
      <pane ySplit="18" topLeftCell="A19" activePane="bottomLeft" state="frozen"/>
      <selection activeCell="B1" sqref="B1"/>
      <selection pane="bottomLeft" activeCell="AF75" sqref="AF75"/>
    </sheetView>
  </sheetViews>
  <sheetFormatPr defaultColWidth="9.109375" defaultRowHeight="12" x14ac:dyDescent="0.15"/>
  <cols>
    <col min="1" max="1" width="1.5546875" style="1" customWidth="1"/>
    <col min="2" max="2" width="3.5546875" style="1" customWidth="1"/>
    <col min="3" max="3" width="7.33203125" style="1" customWidth="1"/>
    <col min="4" max="4" width="13.44140625" style="1" customWidth="1"/>
    <col min="5" max="5" width="7.109375" style="2" customWidth="1"/>
    <col min="6" max="6" width="16.5546875" style="1" bestFit="1" customWidth="1"/>
    <col min="7" max="7" width="10.88671875" style="1" customWidth="1"/>
    <col min="8" max="8" width="16.88671875" style="1" customWidth="1"/>
    <col min="9" max="10" width="15.109375" style="1" customWidth="1"/>
    <col min="11" max="11" width="14.44140625" style="1" customWidth="1"/>
    <col min="12" max="12" width="13.88671875" style="1" customWidth="1"/>
    <col min="13" max="14" width="15.109375" style="1" customWidth="1"/>
    <col min="15" max="15" width="13.44140625" style="1" customWidth="1"/>
    <col min="16" max="16" width="12.88671875" style="1" customWidth="1"/>
    <col min="17" max="17" width="12.109375" style="1" customWidth="1"/>
    <col min="18" max="19" width="11.88671875" style="1" customWidth="1"/>
    <col min="20" max="20" width="12.109375" style="1" customWidth="1"/>
    <col min="21" max="21" width="13.5546875" style="1" customWidth="1"/>
    <col min="22" max="22" width="8.44140625" style="1" customWidth="1"/>
    <col min="23" max="23" width="9.6640625" style="1" customWidth="1"/>
    <col min="24" max="24" width="19.5546875" style="1" bestFit="1" customWidth="1"/>
    <col min="25" max="60" width="10.6640625" style="1" customWidth="1"/>
    <col min="61" max="16384" width="9.109375" style="1"/>
  </cols>
  <sheetData>
    <row r="1" spans="1:42" ht="9" customHeight="1" x14ac:dyDescent="0.15"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6.2" x14ac:dyDescent="0.15">
      <c r="B2" s="103" t="s">
        <v>119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39" t="s">
        <v>33</v>
      </c>
      <c r="Q2" s="139"/>
      <c r="R2" s="139"/>
      <c r="S2" s="139"/>
      <c r="T2" s="139"/>
      <c r="U2" s="139"/>
      <c r="V2" s="139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30" customHeight="1" thickBot="1" x14ac:dyDescent="0.2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39"/>
      <c r="Q3" s="139"/>
      <c r="R3" s="139"/>
      <c r="S3" s="139"/>
      <c r="T3" s="139"/>
      <c r="U3" s="139"/>
      <c r="V3" s="139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5.75" customHeight="1" x14ac:dyDescent="0.15">
      <c r="B4" s="164" t="s">
        <v>102</v>
      </c>
      <c r="C4" s="165"/>
      <c r="D4" s="165"/>
      <c r="E4" s="128"/>
      <c r="F4" s="129"/>
      <c r="G4" s="129"/>
      <c r="H4" s="129"/>
      <c r="I4" s="175"/>
      <c r="J4" s="158" t="s">
        <v>0</v>
      </c>
      <c r="K4" s="89" t="s">
        <v>108</v>
      </c>
      <c r="L4" s="128"/>
      <c r="M4" s="129"/>
      <c r="N4" s="129"/>
      <c r="O4" s="130"/>
      <c r="P4" s="139"/>
      <c r="Q4" s="139"/>
      <c r="R4" s="139"/>
      <c r="S4" s="139"/>
      <c r="T4" s="139"/>
      <c r="U4" s="139"/>
      <c r="V4" s="139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5.75" customHeight="1" thickBot="1" x14ac:dyDescent="0.2">
      <c r="B5" s="185" t="s">
        <v>103</v>
      </c>
      <c r="C5" s="186"/>
      <c r="D5" s="186"/>
      <c r="E5" s="131"/>
      <c r="F5" s="132"/>
      <c r="G5" s="132"/>
      <c r="H5" s="132"/>
      <c r="I5" s="176"/>
      <c r="J5" s="159"/>
      <c r="K5" s="90" t="s">
        <v>109</v>
      </c>
      <c r="L5" s="131"/>
      <c r="M5" s="132"/>
      <c r="N5" s="132"/>
      <c r="O5" s="133"/>
      <c r="P5" s="20"/>
      <c r="Q5" s="20"/>
      <c r="R5" s="20"/>
      <c r="S5" s="20"/>
      <c r="T5" s="20"/>
      <c r="U5" s="20"/>
      <c r="V5" s="20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5.75" customHeight="1" x14ac:dyDescent="0.15">
      <c r="B6" s="185" t="s">
        <v>104</v>
      </c>
      <c r="C6" s="186"/>
      <c r="D6" s="186"/>
      <c r="E6" s="125"/>
      <c r="F6" s="126"/>
      <c r="G6" s="126"/>
      <c r="H6" s="126"/>
      <c r="I6" s="177"/>
      <c r="J6" s="159"/>
      <c r="K6" s="90" t="s">
        <v>3</v>
      </c>
      <c r="L6" s="131"/>
      <c r="M6" s="132"/>
      <c r="N6" s="132"/>
      <c r="O6" s="133"/>
      <c r="P6" s="111" t="s">
        <v>42</v>
      </c>
      <c r="Q6" s="112"/>
      <c r="R6" s="140">
        <f>E4</f>
        <v>0</v>
      </c>
      <c r="S6" s="141"/>
      <c r="T6" s="141"/>
      <c r="U6" s="141"/>
      <c r="V6" s="142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5.75" customHeight="1" thickBot="1" x14ac:dyDescent="0.2">
      <c r="B7" s="115" t="s">
        <v>105</v>
      </c>
      <c r="C7" s="116"/>
      <c r="D7" s="116"/>
      <c r="E7" s="178"/>
      <c r="F7" s="179"/>
      <c r="G7" s="47" t="s">
        <v>6</v>
      </c>
      <c r="H7" s="117"/>
      <c r="I7" s="118"/>
      <c r="J7" s="160"/>
      <c r="K7" s="88" t="s">
        <v>7</v>
      </c>
      <c r="L7" s="206"/>
      <c r="M7" s="183"/>
      <c r="N7" s="183"/>
      <c r="O7" s="184"/>
      <c r="P7" s="101" t="s">
        <v>0</v>
      </c>
      <c r="Q7" s="102"/>
      <c r="R7" s="143">
        <f>+L5</f>
        <v>0</v>
      </c>
      <c r="S7" s="144"/>
      <c r="T7" s="144"/>
      <c r="U7" s="144"/>
      <c r="V7" s="145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5.75" customHeight="1" x14ac:dyDescent="0.15">
      <c r="B8" s="113" t="s">
        <v>106</v>
      </c>
      <c r="C8" s="114"/>
      <c r="D8" s="114"/>
      <c r="E8" s="180"/>
      <c r="F8" s="181"/>
      <c r="G8" s="181"/>
      <c r="H8" s="182"/>
      <c r="I8" s="119" t="s">
        <v>36</v>
      </c>
      <c r="J8" s="120"/>
      <c r="K8" s="89" t="s">
        <v>108</v>
      </c>
      <c r="L8" s="128"/>
      <c r="M8" s="129"/>
      <c r="N8" s="129"/>
      <c r="O8" s="130"/>
      <c r="P8" s="101" t="s">
        <v>36</v>
      </c>
      <c r="Q8" s="102"/>
      <c r="R8" s="143" t="str">
        <f>IF(L9="","同上",L9)</f>
        <v>同上</v>
      </c>
      <c r="S8" s="144"/>
      <c r="T8" s="144"/>
      <c r="U8" s="144"/>
      <c r="V8" s="145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5.75" customHeight="1" x14ac:dyDescent="0.15">
      <c r="B9" s="123" t="s">
        <v>8</v>
      </c>
      <c r="C9" s="124"/>
      <c r="D9" s="124"/>
      <c r="E9" s="125"/>
      <c r="F9" s="126"/>
      <c r="G9" s="126"/>
      <c r="H9" s="127"/>
      <c r="I9" s="121"/>
      <c r="J9" s="122"/>
      <c r="K9" s="90" t="s">
        <v>109</v>
      </c>
      <c r="L9" s="131"/>
      <c r="M9" s="132"/>
      <c r="N9" s="132"/>
      <c r="O9" s="133"/>
      <c r="P9" s="101" t="s">
        <v>43</v>
      </c>
      <c r="Q9" s="102"/>
      <c r="R9" s="161">
        <f>+E8</f>
        <v>0</v>
      </c>
      <c r="S9" s="162"/>
      <c r="T9" s="162"/>
      <c r="U9" s="162"/>
      <c r="V9" s="16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5.75" customHeight="1" x14ac:dyDescent="0.15">
      <c r="B10" s="123" t="s">
        <v>18</v>
      </c>
      <c r="C10" s="124"/>
      <c r="D10" s="124"/>
      <c r="E10" s="198"/>
      <c r="F10" s="199"/>
      <c r="G10" s="48" t="s">
        <v>6</v>
      </c>
      <c r="H10" s="4"/>
      <c r="I10" s="193" t="s">
        <v>37</v>
      </c>
      <c r="J10" s="194"/>
      <c r="K10" s="90" t="s">
        <v>3</v>
      </c>
      <c r="L10" s="131"/>
      <c r="M10" s="132"/>
      <c r="N10" s="132"/>
      <c r="O10" s="133"/>
      <c r="P10" s="101" t="s">
        <v>8</v>
      </c>
      <c r="Q10" s="102"/>
      <c r="R10" s="134">
        <f>+E9</f>
        <v>0</v>
      </c>
      <c r="S10" s="135"/>
      <c r="T10" s="135"/>
      <c r="U10" s="135"/>
      <c r="V10" s="136"/>
      <c r="W10" s="2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15.75" customHeight="1" thickBot="1" x14ac:dyDescent="0.2">
      <c r="B11" s="187" t="s">
        <v>107</v>
      </c>
      <c r="C11" s="188"/>
      <c r="D11" s="188"/>
      <c r="E11" s="200"/>
      <c r="F11" s="201"/>
      <c r="G11" s="201"/>
      <c r="H11" s="202"/>
      <c r="I11" s="195"/>
      <c r="J11" s="196"/>
      <c r="K11" s="18" t="s">
        <v>7</v>
      </c>
      <c r="L11" s="148"/>
      <c r="M11" s="149"/>
      <c r="N11" s="149"/>
      <c r="O11" s="150"/>
      <c r="P11" s="96" t="s">
        <v>18</v>
      </c>
      <c r="Q11" s="97"/>
      <c r="R11" s="98">
        <f>+E10</f>
        <v>0</v>
      </c>
      <c r="S11" s="99"/>
      <c r="T11" s="21" t="s">
        <v>44</v>
      </c>
      <c r="U11" s="99">
        <f>+H10</f>
        <v>0</v>
      </c>
      <c r="V11" s="100"/>
      <c r="W11" s="2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5.75" customHeight="1" x14ac:dyDescent="0.15">
      <c r="A12" s="2"/>
      <c r="B12" s="157"/>
      <c r="C12" s="157"/>
      <c r="D12" s="157"/>
      <c r="E12" s="157"/>
      <c r="F12" s="157"/>
      <c r="G12" s="157"/>
      <c r="H12" s="157"/>
      <c r="I12" s="189" t="s">
        <v>35</v>
      </c>
      <c r="J12" s="190"/>
      <c r="K12" s="19" t="s">
        <v>4</v>
      </c>
      <c r="L12" s="154"/>
      <c r="M12" s="155"/>
      <c r="N12" s="155"/>
      <c r="O12" s="156"/>
      <c r="P12" s="20"/>
      <c r="Q12" s="20"/>
      <c r="R12" s="20"/>
      <c r="S12" s="20"/>
      <c r="T12" s="20"/>
      <c r="U12" s="20"/>
      <c r="V12" s="20"/>
      <c r="W12" s="2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ht="15.75" customHeight="1" thickBot="1" x14ac:dyDescent="0.2">
      <c r="A13" s="2"/>
      <c r="B13" s="197"/>
      <c r="C13" s="197"/>
      <c r="D13" s="197"/>
      <c r="E13" s="197"/>
      <c r="F13" s="197"/>
      <c r="G13" s="197"/>
      <c r="H13" s="157"/>
      <c r="I13" s="191"/>
      <c r="J13" s="192"/>
      <c r="K13" s="88" t="s">
        <v>5</v>
      </c>
      <c r="L13" s="46"/>
      <c r="M13" s="47" t="s">
        <v>34</v>
      </c>
      <c r="N13" s="117"/>
      <c r="O13" s="147"/>
      <c r="P13" s="109"/>
      <c r="Q13" s="109"/>
      <c r="R13" s="109"/>
      <c r="S13" s="109"/>
      <c r="T13" s="109"/>
      <c r="U13" s="109"/>
      <c r="V13" s="109"/>
      <c r="W13" s="2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ht="8.25" customHeight="1" thickBot="1" x14ac:dyDescent="0.2">
      <c r="A14" s="2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10"/>
      <c r="Q14" s="110"/>
      <c r="R14" s="110"/>
      <c r="S14" s="110"/>
      <c r="T14" s="110"/>
      <c r="U14" s="110"/>
      <c r="V14" s="110"/>
      <c r="W14" s="2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16.5" customHeight="1" x14ac:dyDescent="0.15">
      <c r="B15" s="203" t="s">
        <v>9</v>
      </c>
      <c r="C15" s="222" t="s">
        <v>10</v>
      </c>
      <c r="D15" s="223"/>
      <c r="E15" s="170" t="s">
        <v>110</v>
      </c>
      <c r="F15" s="172" t="s">
        <v>17</v>
      </c>
      <c r="G15" s="170" t="s">
        <v>19</v>
      </c>
      <c r="H15" s="170" t="s">
        <v>20</v>
      </c>
      <c r="I15" s="172" t="s">
        <v>11</v>
      </c>
      <c r="J15" s="172"/>
      <c r="K15" s="172"/>
      <c r="L15" s="172"/>
      <c r="M15" s="168" t="s">
        <v>1</v>
      </c>
      <c r="N15" s="170" t="s">
        <v>29</v>
      </c>
      <c r="O15" s="151" t="s">
        <v>2</v>
      </c>
      <c r="P15" s="207" t="s">
        <v>40</v>
      </c>
      <c r="Q15" s="208"/>
      <c r="R15" s="208"/>
      <c r="S15" s="209"/>
      <c r="T15" s="216" t="s">
        <v>13</v>
      </c>
      <c r="U15" s="106" t="s">
        <v>14</v>
      </c>
      <c r="V15" s="106" t="s">
        <v>9</v>
      </c>
      <c r="X15" s="35" t="s">
        <v>101</v>
      </c>
      <c r="Y15" s="36" t="str">
        <f>TEXT(EDATE(E6,0),"GE")</f>
        <v>M33</v>
      </c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</row>
    <row r="16" spans="1:42" ht="11.25" customHeight="1" x14ac:dyDescent="0.15">
      <c r="B16" s="204"/>
      <c r="C16" s="224"/>
      <c r="D16" s="225"/>
      <c r="E16" s="169"/>
      <c r="F16" s="173"/>
      <c r="G16" s="171"/>
      <c r="H16" s="171"/>
      <c r="I16" s="166" t="s">
        <v>15</v>
      </c>
      <c r="J16" s="166" t="s">
        <v>16</v>
      </c>
      <c r="K16" s="166" t="s">
        <v>31</v>
      </c>
      <c r="L16" s="166" t="s">
        <v>30</v>
      </c>
      <c r="M16" s="169"/>
      <c r="N16" s="171"/>
      <c r="O16" s="152"/>
      <c r="P16" s="210"/>
      <c r="Q16" s="211"/>
      <c r="R16" s="211"/>
      <c r="S16" s="212"/>
      <c r="T16" s="217"/>
      <c r="U16" s="107"/>
      <c r="V16" s="107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</row>
    <row r="17" spans="2:43" ht="12.75" customHeight="1" x14ac:dyDescent="0.15">
      <c r="B17" s="204"/>
      <c r="C17" s="224"/>
      <c r="D17" s="225"/>
      <c r="E17" s="169"/>
      <c r="F17" s="173"/>
      <c r="G17" s="171"/>
      <c r="H17" s="171"/>
      <c r="I17" s="167"/>
      <c r="J17" s="167"/>
      <c r="K17" s="167"/>
      <c r="L17" s="167"/>
      <c r="M17" s="169"/>
      <c r="N17" s="171"/>
      <c r="O17" s="152"/>
      <c r="P17" s="213" t="s">
        <v>12</v>
      </c>
      <c r="Q17" s="214"/>
      <c r="R17" s="215" t="s">
        <v>41</v>
      </c>
      <c r="S17" s="214"/>
      <c r="T17" s="217"/>
      <c r="U17" s="107"/>
      <c r="V17" s="107"/>
      <c r="X17" s="37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</row>
    <row r="18" spans="2:43" ht="15" customHeight="1" thickBot="1" x14ac:dyDescent="0.2">
      <c r="B18" s="205"/>
      <c r="C18" s="226"/>
      <c r="D18" s="227"/>
      <c r="E18" s="221"/>
      <c r="F18" s="174"/>
      <c r="G18" s="22" t="s">
        <v>21</v>
      </c>
      <c r="H18" s="22" t="s">
        <v>22</v>
      </c>
      <c r="I18" s="23" t="s">
        <v>23</v>
      </c>
      <c r="J18" s="23" t="s">
        <v>24</v>
      </c>
      <c r="K18" s="23" t="s">
        <v>25</v>
      </c>
      <c r="L18" s="23" t="s">
        <v>26</v>
      </c>
      <c r="M18" s="24" t="s">
        <v>27</v>
      </c>
      <c r="N18" s="22" t="s">
        <v>28</v>
      </c>
      <c r="O18" s="153"/>
      <c r="P18" s="53" t="s">
        <v>38</v>
      </c>
      <c r="Q18" s="91" t="s">
        <v>39</v>
      </c>
      <c r="R18" s="91" t="s">
        <v>38</v>
      </c>
      <c r="S18" s="91" t="s">
        <v>39</v>
      </c>
      <c r="T18" s="218"/>
      <c r="U18" s="108"/>
      <c r="V18" s="108"/>
      <c r="X18" s="54" t="s">
        <v>45</v>
      </c>
      <c r="Y18" s="67" t="s">
        <v>113</v>
      </c>
      <c r="Z18" s="67" t="s">
        <v>46</v>
      </c>
      <c r="AA18" s="68" t="s">
        <v>47</v>
      </c>
      <c r="AB18" s="68" t="s">
        <v>48</v>
      </c>
      <c r="AC18" s="68" t="s">
        <v>114</v>
      </c>
      <c r="AD18" s="68" t="s">
        <v>111</v>
      </c>
      <c r="AE18" s="69" t="s">
        <v>112</v>
      </c>
      <c r="AF18" s="71" t="s">
        <v>115</v>
      </c>
      <c r="AG18" s="71" t="s">
        <v>116</v>
      </c>
      <c r="AH18" s="71" t="s">
        <v>117</v>
      </c>
      <c r="AI18" s="71" t="s">
        <v>118</v>
      </c>
      <c r="AJ18" s="71"/>
      <c r="AK18" s="71"/>
      <c r="AL18" s="71"/>
      <c r="AM18" s="71"/>
      <c r="AN18" s="71"/>
      <c r="AO18" s="71"/>
      <c r="AP18" s="72"/>
      <c r="AQ18" s="3"/>
    </row>
    <row r="19" spans="2:43" ht="18" customHeight="1" thickTop="1" x14ac:dyDescent="0.15">
      <c r="B19" s="25">
        <v>1</v>
      </c>
      <c r="C19" s="228"/>
      <c r="D19" s="229"/>
      <c r="E19" s="63"/>
      <c r="F19" s="6"/>
      <c r="G19" s="38" t="str">
        <f>IF(E19=1,HLOOKUP($Y$15,$Y$70:$AP$71,2,FALSE),IF(F19="","",INDEX($Y$19:$AP$69,MATCH(F19,$X$19:$X$69,0),MATCH($Y$15,$Y$18:$AP$18,0))))</f>
        <v/>
      </c>
      <c r="H19" s="6"/>
      <c r="I19" s="6"/>
      <c r="J19" s="6"/>
      <c r="K19" s="6"/>
      <c r="L19" s="6"/>
      <c r="M19" s="39" t="str">
        <f>IF(G19="","",ROUNDDOWN(I19+J19*1.25+K19*1.35+L19*0.25,2))</f>
        <v/>
      </c>
      <c r="N19" s="40" t="str">
        <f>IF(G19="","",ROUNDUP(G19*M19,0))</f>
        <v/>
      </c>
      <c r="O19" s="41" t="str">
        <f t="shared" ref="O19:O38" si="0">IF(G19="","",IF(U19&gt;=N19,"適","不適"))</f>
        <v/>
      </c>
      <c r="P19" s="49"/>
      <c r="Q19" s="50" t="e">
        <f>+P19*I19/H19</f>
        <v>#DIV/0!</v>
      </c>
      <c r="R19" s="51"/>
      <c r="S19" s="50" t="e">
        <f>+R19*I19/H19</f>
        <v>#DIV/0!</v>
      </c>
      <c r="T19" s="51"/>
      <c r="U19" s="52" t="e">
        <f>+Q19+S19+T19</f>
        <v>#DIV/0!</v>
      </c>
      <c r="V19" s="28">
        <v>1</v>
      </c>
      <c r="X19" s="55" t="s">
        <v>49</v>
      </c>
      <c r="Y19" s="73">
        <v>1730</v>
      </c>
      <c r="Z19" s="73">
        <v>1730</v>
      </c>
      <c r="AA19" s="74">
        <v>1860</v>
      </c>
      <c r="AB19" s="74">
        <v>1890</v>
      </c>
      <c r="AC19" s="74">
        <v>1930</v>
      </c>
      <c r="AD19" s="74">
        <v>1930</v>
      </c>
      <c r="AE19" s="86">
        <v>1980</v>
      </c>
      <c r="AF19" s="75">
        <v>2010</v>
      </c>
      <c r="AG19" s="75">
        <v>2010</v>
      </c>
      <c r="AH19" s="75">
        <v>2110</v>
      </c>
      <c r="AI19" s="75">
        <v>2160</v>
      </c>
      <c r="AJ19" s="75"/>
      <c r="AK19" s="75"/>
      <c r="AL19" s="75"/>
      <c r="AM19" s="75"/>
      <c r="AN19" s="75"/>
      <c r="AO19" s="75"/>
      <c r="AP19" s="76"/>
      <c r="AQ19" s="3"/>
    </row>
    <row r="20" spans="2:43" ht="18" customHeight="1" x14ac:dyDescent="0.15">
      <c r="B20" s="26">
        <v>2</v>
      </c>
      <c r="C20" s="137"/>
      <c r="D20" s="138"/>
      <c r="E20" s="64"/>
      <c r="F20" s="7"/>
      <c r="G20" s="38" t="str">
        <f>IF(E20=1,HLOOKUP($Y$15,$Y$70:$AP$71,2,FALSE),IF(F20="","",INDEX($Y$19:$AP$69,MATCH(F20,$X$19:$X$69,0),MATCH($Y$15,$Y$18:$AP$18,0))))</f>
        <v/>
      </c>
      <c r="H20" s="7"/>
      <c r="I20" s="7"/>
      <c r="J20" s="7"/>
      <c r="K20" s="7"/>
      <c r="L20" s="7"/>
      <c r="M20" s="39" t="str">
        <f t="shared" ref="M20:M38" si="1">IF(G20="","",ROUNDDOWN(I20+J20*1.25+K20*1.35+L20*0.25,2))</f>
        <v/>
      </c>
      <c r="N20" s="40" t="str">
        <f t="shared" ref="N20:N38" si="2">IF(G20="","",ROUNDUP(G20*M20,0))</f>
        <v/>
      </c>
      <c r="O20" s="42" t="str">
        <f t="shared" si="0"/>
        <v/>
      </c>
      <c r="P20" s="8"/>
      <c r="Q20" s="33" t="e">
        <f t="shared" ref="Q20:Q38" si="3">+P20*I20/H20</f>
        <v>#DIV/0!</v>
      </c>
      <c r="R20" s="9"/>
      <c r="S20" s="33" t="e">
        <f t="shared" ref="S20:S38" si="4">+R20*I20/H20</f>
        <v>#DIV/0!</v>
      </c>
      <c r="T20" s="9"/>
      <c r="U20" s="29" t="e">
        <f t="shared" ref="U20:U38" si="5">+Q20+S20+T20</f>
        <v>#DIV/0!</v>
      </c>
      <c r="V20" s="30">
        <v>2</v>
      </c>
      <c r="X20" s="55" t="s">
        <v>50</v>
      </c>
      <c r="Y20" s="73">
        <v>1470</v>
      </c>
      <c r="Z20" s="73">
        <v>1470</v>
      </c>
      <c r="AA20" s="74">
        <v>1580</v>
      </c>
      <c r="AB20" s="74">
        <v>1600</v>
      </c>
      <c r="AC20" s="74">
        <v>1630</v>
      </c>
      <c r="AD20" s="74">
        <v>1630</v>
      </c>
      <c r="AE20" s="87">
        <v>1670</v>
      </c>
      <c r="AF20" s="74">
        <v>1700</v>
      </c>
      <c r="AG20" s="74">
        <v>1720</v>
      </c>
      <c r="AH20" s="74">
        <v>1760</v>
      </c>
      <c r="AI20" s="74">
        <v>1880</v>
      </c>
      <c r="AJ20" s="74"/>
      <c r="AK20" s="74"/>
      <c r="AL20" s="74"/>
      <c r="AM20" s="74"/>
      <c r="AN20" s="74"/>
      <c r="AO20" s="74"/>
      <c r="AP20" s="77"/>
      <c r="AQ20" s="3"/>
    </row>
    <row r="21" spans="2:43" ht="18" customHeight="1" x14ac:dyDescent="0.15">
      <c r="B21" s="26">
        <v>3</v>
      </c>
      <c r="C21" s="137"/>
      <c r="D21" s="138"/>
      <c r="E21" s="64"/>
      <c r="F21" s="7"/>
      <c r="G21" s="38" t="str">
        <f>IF(E21=1,HLOOKUP($Y$15,$Y$70:$AP$71,2,FALSE),IF(F21="","",INDEX($Y$19:$AP$69,MATCH(F21,$X$19:$X$69,0),MATCH($Y$15,$Y$18:$AP$18,0))))</f>
        <v/>
      </c>
      <c r="H21" s="7"/>
      <c r="I21" s="7"/>
      <c r="J21" s="7"/>
      <c r="K21" s="7"/>
      <c r="L21" s="7"/>
      <c r="M21" s="39" t="str">
        <f t="shared" si="1"/>
        <v/>
      </c>
      <c r="N21" s="40" t="str">
        <f t="shared" si="2"/>
        <v/>
      </c>
      <c r="O21" s="42" t="str">
        <f t="shared" si="0"/>
        <v/>
      </c>
      <c r="P21" s="8"/>
      <c r="Q21" s="33" t="e">
        <f t="shared" si="3"/>
        <v>#DIV/0!</v>
      </c>
      <c r="R21" s="9"/>
      <c r="S21" s="33" t="e">
        <f t="shared" si="4"/>
        <v>#DIV/0!</v>
      </c>
      <c r="T21" s="9"/>
      <c r="U21" s="29" t="e">
        <f t="shared" si="5"/>
        <v>#DIV/0!</v>
      </c>
      <c r="V21" s="30">
        <v>3</v>
      </c>
      <c r="X21" s="55" t="s">
        <v>51</v>
      </c>
      <c r="Y21" s="73">
        <v>1230</v>
      </c>
      <c r="Z21" s="73">
        <v>1230</v>
      </c>
      <c r="AA21" s="74">
        <v>1330</v>
      </c>
      <c r="AB21" s="74">
        <v>1350</v>
      </c>
      <c r="AC21" s="74">
        <v>1380</v>
      </c>
      <c r="AD21" s="74">
        <v>1380</v>
      </c>
      <c r="AE21" s="87">
        <v>1410</v>
      </c>
      <c r="AF21" s="74">
        <v>1440</v>
      </c>
      <c r="AG21" s="74">
        <v>1440</v>
      </c>
      <c r="AH21" s="74">
        <v>1440</v>
      </c>
      <c r="AI21" s="74">
        <v>1500</v>
      </c>
      <c r="AJ21" s="74"/>
      <c r="AK21" s="74"/>
      <c r="AL21" s="74"/>
      <c r="AM21" s="74"/>
      <c r="AN21" s="74"/>
      <c r="AO21" s="74"/>
      <c r="AP21" s="77"/>
      <c r="AQ21" s="3"/>
    </row>
    <row r="22" spans="2:43" ht="18" customHeight="1" x14ac:dyDescent="0.15">
      <c r="B22" s="26">
        <v>4</v>
      </c>
      <c r="C22" s="137"/>
      <c r="D22" s="138"/>
      <c r="E22" s="64"/>
      <c r="F22" s="7"/>
      <c r="G22" s="38" t="str">
        <f t="shared" ref="G22:G38" si="6">IF(E22=1,HLOOKUP($Y$15,$Y$70:$AP$71,2,FALSE),IF(F22="","",INDEX($Y$19:$AP$69,MATCH(F22,$X$19:$X$69,0),MATCH($Y$15,$Y$18:$AP$18,0))))</f>
        <v/>
      </c>
      <c r="H22" s="7"/>
      <c r="I22" s="7"/>
      <c r="J22" s="7"/>
      <c r="K22" s="7"/>
      <c r="L22" s="7"/>
      <c r="M22" s="39" t="str">
        <f t="shared" si="1"/>
        <v/>
      </c>
      <c r="N22" s="40" t="str">
        <f t="shared" si="2"/>
        <v/>
      </c>
      <c r="O22" s="42" t="str">
        <f t="shared" si="0"/>
        <v/>
      </c>
      <c r="P22" s="8"/>
      <c r="Q22" s="33" t="e">
        <f t="shared" si="3"/>
        <v>#DIV/0!</v>
      </c>
      <c r="R22" s="9"/>
      <c r="S22" s="33" t="e">
        <f t="shared" si="4"/>
        <v>#DIV/0!</v>
      </c>
      <c r="T22" s="9"/>
      <c r="U22" s="29" t="e">
        <f t="shared" si="5"/>
        <v>#DIV/0!</v>
      </c>
      <c r="V22" s="30">
        <v>4</v>
      </c>
      <c r="X22" s="55" t="s">
        <v>52</v>
      </c>
      <c r="Y22" s="73">
        <v>1690</v>
      </c>
      <c r="Z22" s="73">
        <v>1690</v>
      </c>
      <c r="AA22" s="74">
        <v>1730</v>
      </c>
      <c r="AB22" s="74">
        <v>1790</v>
      </c>
      <c r="AC22" s="74">
        <v>1800</v>
      </c>
      <c r="AD22" s="74">
        <v>1800</v>
      </c>
      <c r="AE22" s="87">
        <v>1780</v>
      </c>
      <c r="AF22" s="74">
        <v>1840</v>
      </c>
      <c r="AG22" s="74">
        <v>1910</v>
      </c>
      <c r="AH22" s="74">
        <v>2010</v>
      </c>
      <c r="AI22" s="74">
        <v>2110</v>
      </c>
      <c r="AJ22" s="74"/>
      <c r="AK22" s="74"/>
      <c r="AL22" s="74"/>
      <c r="AM22" s="74"/>
      <c r="AN22" s="74"/>
      <c r="AO22" s="74"/>
      <c r="AP22" s="77"/>
      <c r="AQ22" s="3"/>
    </row>
    <row r="23" spans="2:43" ht="18" customHeight="1" x14ac:dyDescent="0.15">
      <c r="B23" s="26">
        <v>5</v>
      </c>
      <c r="C23" s="137"/>
      <c r="D23" s="138"/>
      <c r="E23" s="64"/>
      <c r="F23" s="7"/>
      <c r="G23" s="38" t="str">
        <f t="shared" si="6"/>
        <v/>
      </c>
      <c r="H23" s="7"/>
      <c r="I23" s="7"/>
      <c r="J23" s="7"/>
      <c r="K23" s="7"/>
      <c r="L23" s="7"/>
      <c r="M23" s="39" t="str">
        <f t="shared" si="1"/>
        <v/>
      </c>
      <c r="N23" s="40" t="str">
        <f t="shared" si="2"/>
        <v/>
      </c>
      <c r="O23" s="42" t="str">
        <f t="shared" si="0"/>
        <v/>
      </c>
      <c r="P23" s="8"/>
      <c r="Q23" s="33" t="e">
        <f t="shared" si="3"/>
        <v>#DIV/0!</v>
      </c>
      <c r="R23" s="9"/>
      <c r="S23" s="33" t="e">
        <f t="shared" si="4"/>
        <v>#DIV/0!</v>
      </c>
      <c r="T23" s="9"/>
      <c r="U23" s="29" t="e">
        <f t="shared" si="5"/>
        <v>#DIV/0!</v>
      </c>
      <c r="V23" s="30">
        <v>5</v>
      </c>
      <c r="X23" s="55" t="s">
        <v>53</v>
      </c>
      <c r="Y23" s="73">
        <v>2230</v>
      </c>
      <c r="Z23" s="73">
        <v>2230</v>
      </c>
      <c r="AA23" s="74">
        <v>2390</v>
      </c>
      <c r="AB23" s="74">
        <v>2490</v>
      </c>
      <c r="AC23" s="74">
        <v>2540</v>
      </c>
      <c r="AD23" s="74">
        <v>2540</v>
      </c>
      <c r="AE23" s="87">
        <v>2540</v>
      </c>
      <c r="AF23" s="74">
        <v>2650</v>
      </c>
      <c r="AG23" s="74">
        <v>2650</v>
      </c>
      <c r="AH23" s="74">
        <v>2650</v>
      </c>
      <c r="AI23" s="74">
        <v>2720</v>
      </c>
      <c r="AJ23" s="74"/>
      <c r="AK23" s="74"/>
      <c r="AL23" s="74"/>
      <c r="AM23" s="74"/>
      <c r="AN23" s="74"/>
      <c r="AO23" s="74"/>
      <c r="AP23" s="77"/>
      <c r="AQ23" s="3"/>
    </row>
    <row r="24" spans="2:43" ht="18" customHeight="1" x14ac:dyDescent="0.15">
      <c r="B24" s="26">
        <v>6</v>
      </c>
      <c r="C24" s="137"/>
      <c r="D24" s="138"/>
      <c r="E24" s="64"/>
      <c r="F24" s="7"/>
      <c r="G24" s="38" t="str">
        <f t="shared" si="6"/>
        <v/>
      </c>
      <c r="H24" s="7"/>
      <c r="I24" s="7"/>
      <c r="J24" s="7"/>
      <c r="K24" s="7"/>
      <c r="L24" s="7"/>
      <c r="M24" s="39" t="str">
        <f t="shared" si="1"/>
        <v/>
      </c>
      <c r="N24" s="40" t="str">
        <f t="shared" si="2"/>
        <v/>
      </c>
      <c r="O24" s="42" t="str">
        <f t="shared" si="0"/>
        <v/>
      </c>
      <c r="P24" s="8"/>
      <c r="Q24" s="33" t="e">
        <f t="shared" si="3"/>
        <v>#DIV/0!</v>
      </c>
      <c r="R24" s="9"/>
      <c r="S24" s="33" t="e">
        <f t="shared" si="4"/>
        <v>#DIV/0!</v>
      </c>
      <c r="T24" s="9"/>
      <c r="U24" s="29" t="e">
        <f t="shared" si="5"/>
        <v>#DIV/0!</v>
      </c>
      <c r="V24" s="30">
        <v>6</v>
      </c>
      <c r="X24" s="55" t="s">
        <v>54</v>
      </c>
      <c r="Y24" s="73">
        <v>1930</v>
      </c>
      <c r="Z24" s="73">
        <v>1930</v>
      </c>
      <c r="AA24" s="74">
        <v>2080</v>
      </c>
      <c r="AB24" s="74">
        <v>2160</v>
      </c>
      <c r="AC24" s="74">
        <v>2200</v>
      </c>
      <c r="AD24" s="74">
        <v>2200</v>
      </c>
      <c r="AE24" s="87">
        <v>2200</v>
      </c>
      <c r="AF24" s="74">
        <v>2300</v>
      </c>
      <c r="AG24" s="74">
        <v>2340</v>
      </c>
      <c r="AH24" s="74">
        <v>2350</v>
      </c>
      <c r="AI24" s="74">
        <v>2380</v>
      </c>
      <c r="AJ24" s="74"/>
      <c r="AK24" s="74"/>
      <c r="AL24" s="74"/>
      <c r="AM24" s="74"/>
      <c r="AN24" s="74"/>
      <c r="AO24" s="74"/>
      <c r="AP24" s="77"/>
      <c r="AQ24" s="3"/>
    </row>
    <row r="25" spans="2:43" ht="18" customHeight="1" x14ac:dyDescent="0.15">
      <c r="B25" s="26">
        <v>7</v>
      </c>
      <c r="C25" s="137"/>
      <c r="D25" s="138"/>
      <c r="E25" s="64"/>
      <c r="F25" s="7"/>
      <c r="G25" s="38" t="str">
        <f t="shared" si="6"/>
        <v/>
      </c>
      <c r="H25" s="7"/>
      <c r="I25" s="7"/>
      <c r="J25" s="7"/>
      <c r="K25" s="7"/>
      <c r="L25" s="7"/>
      <c r="M25" s="39" t="str">
        <f t="shared" si="1"/>
        <v/>
      </c>
      <c r="N25" s="40" t="str">
        <f t="shared" si="2"/>
        <v/>
      </c>
      <c r="O25" s="42" t="str">
        <f t="shared" si="0"/>
        <v/>
      </c>
      <c r="P25" s="8"/>
      <c r="Q25" s="33" t="e">
        <f t="shared" si="3"/>
        <v>#DIV/0!</v>
      </c>
      <c r="R25" s="9"/>
      <c r="S25" s="33" t="e">
        <f t="shared" si="4"/>
        <v>#DIV/0!</v>
      </c>
      <c r="T25" s="9"/>
      <c r="U25" s="29" t="e">
        <f t="shared" si="5"/>
        <v>#DIV/0!</v>
      </c>
      <c r="V25" s="30">
        <v>7</v>
      </c>
      <c r="X25" s="55" t="s">
        <v>55</v>
      </c>
      <c r="Y25" s="73">
        <v>2210</v>
      </c>
      <c r="Z25" s="73">
        <v>2210</v>
      </c>
      <c r="AA25" s="74">
        <v>2220</v>
      </c>
      <c r="AB25" s="74">
        <v>2300</v>
      </c>
      <c r="AC25" s="74">
        <v>2310</v>
      </c>
      <c r="AD25" s="74">
        <v>2310</v>
      </c>
      <c r="AE25" s="87">
        <v>2280</v>
      </c>
      <c r="AF25" s="74">
        <v>2360</v>
      </c>
      <c r="AG25" s="74">
        <v>2360</v>
      </c>
      <c r="AH25" s="74">
        <v>2480</v>
      </c>
      <c r="AI25" s="74">
        <v>2600</v>
      </c>
      <c r="AJ25" s="74"/>
      <c r="AK25" s="74"/>
      <c r="AL25" s="74"/>
      <c r="AM25" s="74"/>
      <c r="AN25" s="74"/>
      <c r="AO25" s="74"/>
      <c r="AP25" s="77"/>
      <c r="AQ25" s="3"/>
    </row>
    <row r="26" spans="2:43" ht="18" customHeight="1" x14ac:dyDescent="0.15">
      <c r="B26" s="26">
        <v>8</v>
      </c>
      <c r="C26" s="137"/>
      <c r="D26" s="138"/>
      <c r="E26" s="64"/>
      <c r="F26" s="7"/>
      <c r="G26" s="38" t="str">
        <f t="shared" si="6"/>
        <v/>
      </c>
      <c r="H26" s="7"/>
      <c r="I26" s="7"/>
      <c r="J26" s="7"/>
      <c r="K26" s="7"/>
      <c r="L26" s="7"/>
      <c r="M26" s="39" t="str">
        <f t="shared" si="1"/>
        <v/>
      </c>
      <c r="N26" s="40" t="str">
        <f t="shared" si="2"/>
        <v/>
      </c>
      <c r="O26" s="42" t="str">
        <f t="shared" si="0"/>
        <v/>
      </c>
      <c r="P26" s="8"/>
      <c r="Q26" s="33" t="e">
        <f t="shared" si="3"/>
        <v>#DIV/0!</v>
      </c>
      <c r="R26" s="9"/>
      <c r="S26" s="33" t="e">
        <f t="shared" si="4"/>
        <v>#DIV/0!</v>
      </c>
      <c r="T26" s="9"/>
      <c r="U26" s="29" t="e">
        <f t="shared" si="5"/>
        <v>#DIV/0!</v>
      </c>
      <c r="V26" s="30">
        <v>8</v>
      </c>
      <c r="X26" s="55" t="s">
        <v>56</v>
      </c>
      <c r="Y26" s="73">
        <v>2520</v>
      </c>
      <c r="Z26" s="73">
        <v>2520</v>
      </c>
      <c r="AA26" s="74">
        <v>2530</v>
      </c>
      <c r="AB26" s="74">
        <v>2570</v>
      </c>
      <c r="AC26" s="74">
        <v>2590</v>
      </c>
      <c r="AD26" s="74">
        <v>2590</v>
      </c>
      <c r="AE26" s="87">
        <v>2650</v>
      </c>
      <c r="AF26" s="74">
        <v>2700</v>
      </c>
      <c r="AG26" s="74">
        <v>2720</v>
      </c>
      <c r="AH26" s="74">
        <v>2750</v>
      </c>
      <c r="AI26" s="74">
        <v>2880</v>
      </c>
      <c r="AJ26" s="74"/>
      <c r="AK26" s="74"/>
      <c r="AL26" s="74"/>
      <c r="AM26" s="74"/>
      <c r="AN26" s="74"/>
      <c r="AO26" s="74"/>
      <c r="AP26" s="77"/>
      <c r="AQ26" s="3"/>
    </row>
    <row r="27" spans="2:43" ht="18" customHeight="1" x14ac:dyDescent="0.15">
      <c r="B27" s="26">
        <v>9</v>
      </c>
      <c r="C27" s="137"/>
      <c r="D27" s="138"/>
      <c r="E27" s="64"/>
      <c r="F27" s="7"/>
      <c r="G27" s="38" t="str">
        <f t="shared" si="6"/>
        <v/>
      </c>
      <c r="H27" s="7"/>
      <c r="I27" s="7"/>
      <c r="J27" s="7"/>
      <c r="K27" s="7"/>
      <c r="L27" s="7"/>
      <c r="M27" s="39" t="str">
        <f t="shared" si="1"/>
        <v/>
      </c>
      <c r="N27" s="40" t="str">
        <f t="shared" si="2"/>
        <v/>
      </c>
      <c r="O27" s="42" t="str">
        <f t="shared" si="0"/>
        <v/>
      </c>
      <c r="P27" s="8"/>
      <c r="Q27" s="33" t="e">
        <f t="shared" si="3"/>
        <v>#DIV/0!</v>
      </c>
      <c r="R27" s="9"/>
      <c r="S27" s="33" t="e">
        <f t="shared" si="4"/>
        <v>#DIV/0!</v>
      </c>
      <c r="T27" s="9"/>
      <c r="U27" s="29" t="e">
        <f t="shared" si="5"/>
        <v>#DIV/0!</v>
      </c>
      <c r="V27" s="30">
        <v>9</v>
      </c>
      <c r="X27" s="55" t="s">
        <v>57</v>
      </c>
      <c r="Y27" s="73">
        <v>1730</v>
      </c>
      <c r="Z27" s="73">
        <v>1730</v>
      </c>
      <c r="AA27" s="74">
        <v>1770</v>
      </c>
      <c r="AB27" s="74">
        <v>1840</v>
      </c>
      <c r="AC27" s="74">
        <v>1830</v>
      </c>
      <c r="AD27" s="74">
        <v>1830</v>
      </c>
      <c r="AE27" s="87">
        <v>1890</v>
      </c>
      <c r="AF27" s="74">
        <v>1920</v>
      </c>
      <c r="AG27" s="74">
        <v>1960</v>
      </c>
      <c r="AH27" s="74">
        <v>2000</v>
      </c>
      <c r="AI27" s="74">
        <v>2140</v>
      </c>
      <c r="AJ27" s="74"/>
      <c r="AK27" s="74"/>
      <c r="AL27" s="74"/>
      <c r="AM27" s="74"/>
      <c r="AN27" s="74"/>
      <c r="AO27" s="74"/>
      <c r="AP27" s="77"/>
      <c r="AQ27" s="3"/>
    </row>
    <row r="28" spans="2:43" ht="18" customHeight="1" x14ac:dyDescent="0.15">
      <c r="B28" s="26">
        <v>10</v>
      </c>
      <c r="C28" s="137"/>
      <c r="D28" s="138"/>
      <c r="E28" s="64"/>
      <c r="F28" s="7"/>
      <c r="G28" s="38" t="str">
        <f t="shared" si="6"/>
        <v/>
      </c>
      <c r="H28" s="7"/>
      <c r="I28" s="7"/>
      <c r="J28" s="7"/>
      <c r="K28" s="7"/>
      <c r="L28" s="7"/>
      <c r="M28" s="39" t="str">
        <f t="shared" si="1"/>
        <v/>
      </c>
      <c r="N28" s="40" t="str">
        <f t="shared" si="2"/>
        <v/>
      </c>
      <c r="O28" s="42" t="str">
        <f t="shared" si="0"/>
        <v/>
      </c>
      <c r="P28" s="8"/>
      <c r="Q28" s="33" t="e">
        <f t="shared" si="3"/>
        <v>#DIV/0!</v>
      </c>
      <c r="R28" s="9"/>
      <c r="S28" s="33" t="e">
        <f t="shared" si="4"/>
        <v>#DIV/0!</v>
      </c>
      <c r="T28" s="9"/>
      <c r="U28" s="29" t="e">
        <f t="shared" si="5"/>
        <v>#DIV/0!</v>
      </c>
      <c r="V28" s="30">
        <v>10</v>
      </c>
      <c r="X28" s="55" t="s">
        <v>58</v>
      </c>
      <c r="Y28" s="73">
        <v>1740</v>
      </c>
      <c r="Z28" s="73">
        <v>1740</v>
      </c>
      <c r="AA28" s="74">
        <v>1870</v>
      </c>
      <c r="AB28" s="74">
        <v>1940</v>
      </c>
      <c r="AC28" s="74">
        <v>1980</v>
      </c>
      <c r="AD28" s="74">
        <v>1980</v>
      </c>
      <c r="AE28" s="87">
        <v>1980</v>
      </c>
      <c r="AF28" s="74">
        <v>2070</v>
      </c>
      <c r="AG28" s="74">
        <v>2120</v>
      </c>
      <c r="AH28" s="74">
        <v>2210</v>
      </c>
      <c r="AI28" s="74">
        <v>2260</v>
      </c>
      <c r="AJ28" s="74"/>
      <c r="AK28" s="74"/>
      <c r="AL28" s="74"/>
      <c r="AM28" s="74"/>
      <c r="AN28" s="74"/>
      <c r="AO28" s="74"/>
      <c r="AP28" s="77"/>
      <c r="AQ28" s="3"/>
    </row>
    <row r="29" spans="2:43" ht="18" customHeight="1" x14ac:dyDescent="0.15">
      <c r="B29" s="26">
        <v>11</v>
      </c>
      <c r="C29" s="137"/>
      <c r="D29" s="138"/>
      <c r="E29" s="64"/>
      <c r="F29" s="7"/>
      <c r="G29" s="38" t="str">
        <f t="shared" si="6"/>
        <v/>
      </c>
      <c r="H29" s="7"/>
      <c r="I29" s="7"/>
      <c r="J29" s="7"/>
      <c r="K29" s="7"/>
      <c r="L29" s="7"/>
      <c r="M29" s="39" t="str">
        <f t="shared" si="1"/>
        <v/>
      </c>
      <c r="N29" s="40" t="str">
        <f t="shared" si="2"/>
        <v/>
      </c>
      <c r="O29" s="42" t="str">
        <f t="shared" si="0"/>
        <v/>
      </c>
      <c r="P29" s="8"/>
      <c r="Q29" s="33" t="e">
        <f t="shared" si="3"/>
        <v>#DIV/0!</v>
      </c>
      <c r="R29" s="9"/>
      <c r="S29" s="33" t="e">
        <f t="shared" si="4"/>
        <v>#DIV/0!</v>
      </c>
      <c r="T29" s="9"/>
      <c r="U29" s="29" t="e">
        <f t="shared" si="5"/>
        <v>#DIV/0!</v>
      </c>
      <c r="V29" s="30">
        <v>11</v>
      </c>
      <c r="X29" s="55" t="s">
        <v>59</v>
      </c>
      <c r="Y29" s="73">
        <v>1830</v>
      </c>
      <c r="Z29" s="73">
        <v>1830</v>
      </c>
      <c r="AA29" s="74">
        <v>1970</v>
      </c>
      <c r="AB29" s="74">
        <v>2050</v>
      </c>
      <c r="AC29" s="74">
        <v>2090</v>
      </c>
      <c r="AD29" s="74">
        <v>2090</v>
      </c>
      <c r="AE29" s="87">
        <v>2090</v>
      </c>
      <c r="AF29" s="74">
        <v>2180</v>
      </c>
      <c r="AG29" s="74">
        <v>2250</v>
      </c>
      <c r="AH29" s="74">
        <v>2250</v>
      </c>
      <c r="AI29" s="74">
        <v>2280</v>
      </c>
      <c r="AJ29" s="74"/>
      <c r="AK29" s="74"/>
      <c r="AL29" s="74"/>
      <c r="AM29" s="74"/>
      <c r="AN29" s="74"/>
      <c r="AO29" s="74"/>
      <c r="AP29" s="77"/>
      <c r="AQ29" s="3"/>
    </row>
    <row r="30" spans="2:43" ht="18" customHeight="1" x14ac:dyDescent="0.15">
      <c r="B30" s="26">
        <v>12</v>
      </c>
      <c r="C30" s="137"/>
      <c r="D30" s="138"/>
      <c r="E30" s="64"/>
      <c r="F30" s="7"/>
      <c r="G30" s="38" t="str">
        <f t="shared" si="6"/>
        <v/>
      </c>
      <c r="H30" s="7"/>
      <c r="I30" s="7"/>
      <c r="J30" s="7"/>
      <c r="K30" s="7"/>
      <c r="L30" s="7"/>
      <c r="M30" s="39" t="str">
        <f t="shared" si="1"/>
        <v/>
      </c>
      <c r="N30" s="40" t="str">
        <f t="shared" si="2"/>
        <v/>
      </c>
      <c r="O30" s="42" t="str">
        <f t="shared" si="0"/>
        <v/>
      </c>
      <c r="P30" s="8"/>
      <c r="Q30" s="33" t="e">
        <f t="shared" si="3"/>
        <v>#DIV/0!</v>
      </c>
      <c r="R30" s="9"/>
      <c r="S30" s="33" t="e">
        <f t="shared" si="4"/>
        <v>#DIV/0!</v>
      </c>
      <c r="T30" s="9"/>
      <c r="U30" s="29" t="e">
        <f t="shared" si="5"/>
        <v>#DIV/0!</v>
      </c>
      <c r="V30" s="30">
        <v>12</v>
      </c>
      <c r="X30" s="55" t="s">
        <v>60</v>
      </c>
      <c r="Y30" s="73">
        <v>1800</v>
      </c>
      <c r="Z30" s="73">
        <v>1800</v>
      </c>
      <c r="AA30" s="74">
        <v>1930</v>
      </c>
      <c r="AB30" s="74">
        <v>2010</v>
      </c>
      <c r="AC30" s="74">
        <v>2050</v>
      </c>
      <c r="AD30" s="74">
        <v>2050</v>
      </c>
      <c r="AE30" s="87">
        <v>2050</v>
      </c>
      <c r="AF30" s="74">
        <v>2140</v>
      </c>
      <c r="AG30" s="74">
        <v>2210</v>
      </c>
      <c r="AH30" s="74">
        <v>2320</v>
      </c>
      <c r="AI30" s="74">
        <v>2410</v>
      </c>
      <c r="AJ30" s="74"/>
      <c r="AK30" s="74"/>
      <c r="AL30" s="74"/>
      <c r="AM30" s="74"/>
      <c r="AN30" s="74"/>
      <c r="AO30" s="74"/>
      <c r="AP30" s="77"/>
      <c r="AQ30" s="3"/>
    </row>
    <row r="31" spans="2:43" ht="18" customHeight="1" x14ac:dyDescent="0.15">
      <c r="B31" s="26">
        <v>13</v>
      </c>
      <c r="C31" s="137"/>
      <c r="D31" s="138"/>
      <c r="E31" s="64"/>
      <c r="F31" s="7"/>
      <c r="G31" s="38" t="str">
        <f t="shared" si="6"/>
        <v/>
      </c>
      <c r="H31" s="7"/>
      <c r="I31" s="7"/>
      <c r="J31" s="7"/>
      <c r="K31" s="7"/>
      <c r="L31" s="7"/>
      <c r="M31" s="39" t="str">
        <f t="shared" si="1"/>
        <v/>
      </c>
      <c r="N31" s="40" t="str">
        <f t="shared" si="2"/>
        <v/>
      </c>
      <c r="O31" s="42" t="str">
        <f t="shared" si="0"/>
        <v/>
      </c>
      <c r="P31" s="8"/>
      <c r="Q31" s="33" t="e">
        <f t="shared" si="3"/>
        <v>#DIV/0!</v>
      </c>
      <c r="R31" s="9"/>
      <c r="S31" s="33" t="e">
        <f t="shared" si="4"/>
        <v>#DIV/0!</v>
      </c>
      <c r="T31" s="9"/>
      <c r="U31" s="29" t="e">
        <f t="shared" si="5"/>
        <v>#DIV/0!</v>
      </c>
      <c r="V31" s="30">
        <v>13</v>
      </c>
      <c r="X31" s="55" t="s">
        <v>61</v>
      </c>
      <c r="Y31" s="73">
        <v>2090</v>
      </c>
      <c r="Z31" s="73">
        <v>2090</v>
      </c>
      <c r="AA31" s="74">
        <v>2250</v>
      </c>
      <c r="AB31" s="74">
        <v>2340</v>
      </c>
      <c r="AC31" s="74">
        <v>2390</v>
      </c>
      <c r="AD31" s="74">
        <v>2390</v>
      </c>
      <c r="AE31" s="87">
        <v>2390</v>
      </c>
      <c r="AF31" s="74">
        <v>2490</v>
      </c>
      <c r="AG31" s="74">
        <v>2550</v>
      </c>
      <c r="AH31" s="74">
        <v>2550</v>
      </c>
      <c r="AI31" s="74">
        <v>2630</v>
      </c>
      <c r="AJ31" s="74"/>
      <c r="AK31" s="74"/>
      <c r="AL31" s="74"/>
      <c r="AM31" s="74"/>
      <c r="AN31" s="74"/>
      <c r="AO31" s="74"/>
      <c r="AP31" s="77"/>
      <c r="AQ31" s="3"/>
    </row>
    <row r="32" spans="2:43" ht="18" customHeight="1" x14ac:dyDescent="0.15">
      <c r="B32" s="26">
        <v>14</v>
      </c>
      <c r="C32" s="137"/>
      <c r="D32" s="138"/>
      <c r="E32" s="64"/>
      <c r="F32" s="7"/>
      <c r="G32" s="38" t="str">
        <f t="shared" si="6"/>
        <v/>
      </c>
      <c r="H32" s="7"/>
      <c r="I32" s="7"/>
      <c r="J32" s="7"/>
      <c r="K32" s="7"/>
      <c r="L32" s="7"/>
      <c r="M32" s="39" t="str">
        <f t="shared" si="1"/>
        <v/>
      </c>
      <c r="N32" s="40" t="str">
        <f t="shared" si="2"/>
        <v/>
      </c>
      <c r="O32" s="42" t="str">
        <f t="shared" si="0"/>
        <v/>
      </c>
      <c r="P32" s="8"/>
      <c r="Q32" s="33" t="e">
        <f t="shared" si="3"/>
        <v>#DIV/0!</v>
      </c>
      <c r="R32" s="9"/>
      <c r="S32" s="33" t="e">
        <f t="shared" si="4"/>
        <v>#DIV/0!</v>
      </c>
      <c r="T32" s="9"/>
      <c r="U32" s="29" t="e">
        <f t="shared" si="5"/>
        <v>#DIV/0!</v>
      </c>
      <c r="V32" s="30">
        <v>14</v>
      </c>
      <c r="X32" s="55" t="s">
        <v>62</v>
      </c>
      <c r="Y32" s="73">
        <v>1770</v>
      </c>
      <c r="Z32" s="73">
        <v>1770</v>
      </c>
      <c r="AA32" s="74">
        <v>1910</v>
      </c>
      <c r="AB32" s="74">
        <v>1940</v>
      </c>
      <c r="AC32" s="74">
        <v>1980</v>
      </c>
      <c r="AD32" s="74">
        <v>1980</v>
      </c>
      <c r="AE32" s="87">
        <v>2030</v>
      </c>
      <c r="AF32" s="74">
        <v>2060</v>
      </c>
      <c r="AG32" s="74">
        <v>2070</v>
      </c>
      <c r="AH32" s="74">
        <v>2170</v>
      </c>
      <c r="AI32" s="74">
        <v>2270</v>
      </c>
      <c r="AJ32" s="74"/>
      <c r="AK32" s="74"/>
      <c r="AL32" s="74"/>
      <c r="AM32" s="74"/>
      <c r="AN32" s="74"/>
      <c r="AO32" s="74"/>
      <c r="AP32" s="77"/>
      <c r="AQ32" s="3"/>
    </row>
    <row r="33" spans="2:43" ht="18" customHeight="1" x14ac:dyDescent="0.15">
      <c r="B33" s="26">
        <v>15</v>
      </c>
      <c r="C33" s="137"/>
      <c r="D33" s="138"/>
      <c r="E33" s="64"/>
      <c r="F33" s="7"/>
      <c r="G33" s="38" t="str">
        <f t="shared" si="6"/>
        <v/>
      </c>
      <c r="H33" s="7"/>
      <c r="I33" s="7"/>
      <c r="J33" s="7"/>
      <c r="K33" s="7"/>
      <c r="L33" s="7"/>
      <c r="M33" s="39" t="str">
        <f t="shared" si="1"/>
        <v/>
      </c>
      <c r="N33" s="40" t="str">
        <f t="shared" si="2"/>
        <v/>
      </c>
      <c r="O33" s="42" t="str">
        <f t="shared" si="0"/>
        <v/>
      </c>
      <c r="P33" s="8"/>
      <c r="Q33" s="33" t="e">
        <f t="shared" si="3"/>
        <v>#DIV/0!</v>
      </c>
      <c r="R33" s="9"/>
      <c r="S33" s="33" t="e">
        <f t="shared" si="4"/>
        <v>#DIV/0!</v>
      </c>
      <c r="T33" s="9"/>
      <c r="U33" s="29" t="e">
        <f t="shared" si="5"/>
        <v>#DIV/0!</v>
      </c>
      <c r="V33" s="30">
        <v>15</v>
      </c>
      <c r="X33" s="55" t="s">
        <v>63</v>
      </c>
      <c r="Y33" s="73">
        <v>1570</v>
      </c>
      <c r="Z33" s="73">
        <v>1570</v>
      </c>
      <c r="AA33" s="74">
        <v>1690</v>
      </c>
      <c r="AB33" s="74">
        <v>1720</v>
      </c>
      <c r="AC33" s="74">
        <v>1760</v>
      </c>
      <c r="AD33" s="74">
        <v>1760</v>
      </c>
      <c r="AE33" s="87">
        <v>1800</v>
      </c>
      <c r="AF33" s="74">
        <v>1830</v>
      </c>
      <c r="AG33" s="74">
        <v>1900</v>
      </c>
      <c r="AH33" s="74">
        <v>1950</v>
      </c>
      <c r="AI33" s="74">
        <v>2100</v>
      </c>
      <c r="AJ33" s="74"/>
      <c r="AK33" s="74"/>
      <c r="AL33" s="74"/>
      <c r="AM33" s="74"/>
      <c r="AN33" s="74"/>
      <c r="AO33" s="74"/>
      <c r="AP33" s="77"/>
      <c r="AQ33" s="3"/>
    </row>
    <row r="34" spans="2:43" ht="18" customHeight="1" x14ac:dyDescent="0.15">
      <c r="B34" s="26">
        <v>16</v>
      </c>
      <c r="C34" s="137"/>
      <c r="D34" s="138"/>
      <c r="E34" s="64"/>
      <c r="F34" s="7"/>
      <c r="G34" s="38" t="str">
        <f t="shared" si="6"/>
        <v/>
      </c>
      <c r="H34" s="7"/>
      <c r="I34" s="7"/>
      <c r="J34" s="7"/>
      <c r="K34" s="7"/>
      <c r="L34" s="7"/>
      <c r="M34" s="39" t="str">
        <f t="shared" si="1"/>
        <v/>
      </c>
      <c r="N34" s="40" t="str">
        <f t="shared" si="2"/>
        <v/>
      </c>
      <c r="O34" s="42" t="str">
        <f t="shared" si="0"/>
        <v/>
      </c>
      <c r="P34" s="8"/>
      <c r="Q34" s="33" t="e">
        <f t="shared" si="3"/>
        <v>#DIV/0!</v>
      </c>
      <c r="R34" s="9"/>
      <c r="S34" s="33" t="e">
        <f t="shared" si="4"/>
        <v>#DIV/0!</v>
      </c>
      <c r="T34" s="9"/>
      <c r="U34" s="29" t="e">
        <f t="shared" si="5"/>
        <v>#DIV/0!</v>
      </c>
      <c r="V34" s="30">
        <v>16</v>
      </c>
      <c r="X34" s="55" t="s">
        <v>64</v>
      </c>
      <c r="Y34" s="73">
        <v>2710</v>
      </c>
      <c r="Z34" s="73">
        <v>2710</v>
      </c>
      <c r="AA34" s="74">
        <v>2900</v>
      </c>
      <c r="AB34" s="74">
        <v>3020</v>
      </c>
      <c r="AC34" s="74">
        <v>3080</v>
      </c>
      <c r="AD34" s="74">
        <v>3080</v>
      </c>
      <c r="AE34" s="87">
        <v>3080</v>
      </c>
      <c r="AF34" s="74">
        <v>3210</v>
      </c>
      <c r="AG34" s="74">
        <v>3210</v>
      </c>
      <c r="AH34" s="74">
        <v>3340</v>
      </c>
      <c r="AI34" s="74">
        <v>3380</v>
      </c>
      <c r="AJ34" s="74"/>
      <c r="AK34" s="74"/>
      <c r="AL34" s="74"/>
      <c r="AM34" s="74"/>
      <c r="AN34" s="74"/>
      <c r="AO34" s="74"/>
      <c r="AP34" s="77"/>
      <c r="AQ34" s="3"/>
    </row>
    <row r="35" spans="2:43" ht="18" customHeight="1" x14ac:dyDescent="0.15">
      <c r="B35" s="26">
        <v>17</v>
      </c>
      <c r="C35" s="137"/>
      <c r="D35" s="138"/>
      <c r="E35" s="64"/>
      <c r="F35" s="7"/>
      <c r="G35" s="38" t="str">
        <f t="shared" si="6"/>
        <v/>
      </c>
      <c r="H35" s="7"/>
      <c r="I35" s="7"/>
      <c r="J35" s="7"/>
      <c r="K35" s="7"/>
      <c r="L35" s="7"/>
      <c r="M35" s="39" t="str">
        <f t="shared" si="1"/>
        <v/>
      </c>
      <c r="N35" s="40" t="str">
        <f t="shared" si="2"/>
        <v/>
      </c>
      <c r="O35" s="42" t="str">
        <f t="shared" si="0"/>
        <v/>
      </c>
      <c r="P35" s="8"/>
      <c r="Q35" s="33" t="e">
        <f t="shared" si="3"/>
        <v>#DIV/0!</v>
      </c>
      <c r="R35" s="9"/>
      <c r="S35" s="33" t="e">
        <f t="shared" si="4"/>
        <v>#DIV/0!</v>
      </c>
      <c r="T35" s="9"/>
      <c r="U35" s="29" t="e">
        <f t="shared" si="5"/>
        <v>#DIV/0!</v>
      </c>
      <c r="V35" s="30">
        <v>17</v>
      </c>
      <c r="X35" s="55" t="s">
        <v>65</v>
      </c>
      <c r="Y35" s="73">
        <v>3210</v>
      </c>
      <c r="Z35" s="73">
        <v>3210</v>
      </c>
      <c r="AA35" s="74">
        <v>3430</v>
      </c>
      <c r="AB35" s="74">
        <v>3570</v>
      </c>
      <c r="AC35" s="74">
        <v>3640</v>
      </c>
      <c r="AD35" s="74">
        <v>3640</v>
      </c>
      <c r="AE35" s="87">
        <v>3640</v>
      </c>
      <c r="AF35" s="74">
        <v>3800</v>
      </c>
      <c r="AG35" s="74">
        <v>3800</v>
      </c>
      <c r="AH35" s="74">
        <v>3970</v>
      </c>
      <c r="AI35" s="74">
        <v>4190</v>
      </c>
      <c r="AJ35" s="74"/>
      <c r="AK35" s="74"/>
      <c r="AL35" s="74"/>
      <c r="AM35" s="74"/>
      <c r="AN35" s="74"/>
      <c r="AO35" s="74"/>
      <c r="AP35" s="77"/>
      <c r="AQ35" s="3"/>
    </row>
    <row r="36" spans="2:43" ht="18" customHeight="1" x14ac:dyDescent="0.15">
      <c r="B36" s="26">
        <v>18</v>
      </c>
      <c r="C36" s="137"/>
      <c r="D36" s="138"/>
      <c r="E36" s="64"/>
      <c r="F36" s="7"/>
      <c r="G36" s="38" t="str">
        <f t="shared" si="6"/>
        <v/>
      </c>
      <c r="H36" s="7"/>
      <c r="I36" s="7"/>
      <c r="J36" s="7"/>
      <c r="K36" s="7"/>
      <c r="L36" s="7"/>
      <c r="M36" s="39" t="str">
        <f t="shared" si="1"/>
        <v/>
      </c>
      <c r="N36" s="40" t="str">
        <f t="shared" si="2"/>
        <v/>
      </c>
      <c r="O36" s="42" t="str">
        <f t="shared" si="0"/>
        <v/>
      </c>
      <c r="P36" s="8"/>
      <c r="Q36" s="33" t="e">
        <f t="shared" si="3"/>
        <v>#DIV/0!</v>
      </c>
      <c r="R36" s="9"/>
      <c r="S36" s="33" t="e">
        <f t="shared" si="4"/>
        <v>#DIV/0!</v>
      </c>
      <c r="T36" s="9"/>
      <c r="U36" s="29" t="e">
        <f t="shared" si="5"/>
        <v>#DIV/0!</v>
      </c>
      <c r="V36" s="30">
        <v>18</v>
      </c>
      <c r="X36" s="55" t="s">
        <v>66</v>
      </c>
      <c r="Y36" s="73">
        <v>2040</v>
      </c>
      <c r="Z36" s="73">
        <v>2040</v>
      </c>
      <c r="AA36" s="74">
        <v>2180</v>
      </c>
      <c r="AB36" s="74">
        <v>2270</v>
      </c>
      <c r="AC36" s="74">
        <v>2310</v>
      </c>
      <c r="AD36" s="74">
        <v>2310</v>
      </c>
      <c r="AE36" s="87">
        <v>2310</v>
      </c>
      <c r="AF36" s="74">
        <v>2410</v>
      </c>
      <c r="AG36" s="74">
        <v>2410</v>
      </c>
      <c r="AH36" s="74">
        <v>2490</v>
      </c>
      <c r="AI36" s="74">
        <v>2640</v>
      </c>
      <c r="AJ36" s="74"/>
      <c r="AK36" s="74"/>
      <c r="AL36" s="74"/>
      <c r="AM36" s="74"/>
      <c r="AN36" s="74"/>
      <c r="AO36" s="74"/>
      <c r="AP36" s="77"/>
      <c r="AQ36" s="3"/>
    </row>
    <row r="37" spans="2:43" ht="18" customHeight="1" x14ac:dyDescent="0.15">
      <c r="B37" s="26">
        <v>19</v>
      </c>
      <c r="C37" s="137"/>
      <c r="D37" s="138"/>
      <c r="E37" s="64"/>
      <c r="F37" s="7"/>
      <c r="G37" s="38" t="str">
        <f t="shared" si="6"/>
        <v/>
      </c>
      <c r="H37" s="7"/>
      <c r="I37" s="7"/>
      <c r="J37" s="7"/>
      <c r="K37" s="7"/>
      <c r="L37" s="7"/>
      <c r="M37" s="39" t="str">
        <f t="shared" si="1"/>
        <v/>
      </c>
      <c r="N37" s="40" t="str">
        <f t="shared" si="2"/>
        <v/>
      </c>
      <c r="O37" s="42" t="str">
        <f t="shared" si="0"/>
        <v/>
      </c>
      <c r="P37" s="8"/>
      <c r="Q37" s="33" t="e">
        <f t="shared" si="3"/>
        <v>#DIV/0!</v>
      </c>
      <c r="R37" s="9"/>
      <c r="S37" s="33" t="e">
        <f t="shared" si="4"/>
        <v>#DIV/0!</v>
      </c>
      <c r="T37" s="9"/>
      <c r="U37" s="29" t="e">
        <f t="shared" si="5"/>
        <v>#DIV/0!</v>
      </c>
      <c r="V37" s="30">
        <v>19</v>
      </c>
      <c r="X37" s="55" t="s">
        <v>67</v>
      </c>
      <c r="Y37" s="73">
        <v>2470</v>
      </c>
      <c r="Z37" s="73">
        <v>2470</v>
      </c>
      <c r="AA37" s="74">
        <v>2650</v>
      </c>
      <c r="AB37" s="74">
        <v>2890</v>
      </c>
      <c r="AC37" s="74">
        <v>3100</v>
      </c>
      <c r="AD37" s="74">
        <v>3100</v>
      </c>
      <c r="AE37" s="87">
        <v>3130</v>
      </c>
      <c r="AF37" s="74">
        <v>3420</v>
      </c>
      <c r="AG37" s="74">
        <v>3420</v>
      </c>
      <c r="AH37" s="74">
        <v>3420</v>
      </c>
      <c r="AI37" s="74">
        <v>3570</v>
      </c>
      <c r="AJ37" s="74"/>
      <c r="AK37" s="74"/>
      <c r="AL37" s="74"/>
      <c r="AM37" s="74"/>
      <c r="AN37" s="74"/>
      <c r="AO37" s="74"/>
      <c r="AP37" s="77"/>
      <c r="AQ37" s="3"/>
    </row>
    <row r="38" spans="2:43" ht="18" customHeight="1" thickBot="1" x14ac:dyDescent="0.2">
      <c r="B38" s="27">
        <v>20</v>
      </c>
      <c r="C38" s="219"/>
      <c r="D38" s="220"/>
      <c r="E38" s="65"/>
      <c r="F38" s="10"/>
      <c r="G38" s="61" t="str">
        <f t="shared" si="6"/>
        <v/>
      </c>
      <c r="H38" s="10"/>
      <c r="I38" s="10"/>
      <c r="J38" s="10"/>
      <c r="K38" s="10"/>
      <c r="L38" s="10"/>
      <c r="M38" s="43" t="str">
        <f t="shared" si="1"/>
        <v/>
      </c>
      <c r="N38" s="44" t="str">
        <f t="shared" si="2"/>
        <v/>
      </c>
      <c r="O38" s="45" t="str">
        <f t="shared" si="0"/>
        <v/>
      </c>
      <c r="P38" s="11"/>
      <c r="Q38" s="34" t="e">
        <f t="shared" si="3"/>
        <v>#DIV/0!</v>
      </c>
      <c r="R38" s="12"/>
      <c r="S38" s="34" t="e">
        <f t="shared" si="4"/>
        <v>#DIV/0!</v>
      </c>
      <c r="T38" s="12"/>
      <c r="U38" s="31" t="e">
        <f t="shared" si="5"/>
        <v>#DIV/0!</v>
      </c>
      <c r="V38" s="32">
        <v>20</v>
      </c>
      <c r="X38" s="55" t="s">
        <v>68</v>
      </c>
      <c r="Y38" s="73">
        <v>2070</v>
      </c>
      <c r="Z38" s="73">
        <v>2070</v>
      </c>
      <c r="AA38" s="74">
        <v>2230</v>
      </c>
      <c r="AB38" s="74">
        <v>2320</v>
      </c>
      <c r="AC38" s="74">
        <v>2360</v>
      </c>
      <c r="AD38" s="74">
        <v>2360</v>
      </c>
      <c r="AE38" s="87">
        <v>2360</v>
      </c>
      <c r="AF38" s="74">
        <v>2460</v>
      </c>
      <c r="AG38" s="74">
        <v>2460</v>
      </c>
      <c r="AH38" s="74">
        <v>2460</v>
      </c>
      <c r="AI38" s="74">
        <v>2550</v>
      </c>
      <c r="AJ38" s="74"/>
      <c r="AK38" s="74"/>
      <c r="AL38" s="74"/>
      <c r="AM38" s="74"/>
      <c r="AN38" s="74"/>
      <c r="AO38" s="74"/>
      <c r="AP38" s="77"/>
      <c r="AQ38" s="3"/>
    </row>
    <row r="39" spans="2:43" ht="16.2" x14ac:dyDescent="0.15">
      <c r="G39" s="13"/>
      <c r="L39" s="146" t="s">
        <v>32</v>
      </c>
      <c r="M39" s="146"/>
      <c r="N39" s="146"/>
      <c r="O39" s="146"/>
      <c r="X39" s="55" t="s">
        <v>69</v>
      </c>
      <c r="Y39" s="73">
        <v>2670</v>
      </c>
      <c r="Z39" s="73">
        <v>2670</v>
      </c>
      <c r="AA39" s="74">
        <v>2920</v>
      </c>
      <c r="AB39" s="74">
        <v>3120</v>
      </c>
      <c r="AC39" s="74">
        <v>3190</v>
      </c>
      <c r="AD39" s="74">
        <v>3190</v>
      </c>
      <c r="AE39" s="87">
        <v>3240</v>
      </c>
      <c r="AF39" s="74">
        <v>3470</v>
      </c>
      <c r="AG39" s="74">
        <v>3470</v>
      </c>
      <c r="AH39" s="74">
        <v>3580</v>
      </c>
      <c r="AI39" s="74">
        <v>3670</v>
      </c>
      <c r="AJ39" s="74"/>
      <c r="AK39" s="74"/>
      <c r="AL39" s="74"/>
      <c r="AM39" s="74"/>
      <c r="AN39" s="74"/>
      <c r="AO39" s="74"/>
      <c r="AP39" s="77"/>
      <c r="AQ39" s="3"/>
    </row>
    <row r="40" spans="2:43" ht="16.2" x14ac:dyDescent="0.15">
      <c r="X40" s="55" t="s">
        <v>70</v>
      </c>
      <c r="Y40" s="73">
        <v>2310</v>
      </c>
      <c r="Z40" s="73">
        <v>2310</v>
      </c>
      <c r="AA40" s="74">
        <v>2480</v>
      </c>
      <c r="AB40" s="74">
        <v>2580</v>
      </c>
      <c r="AC40" s="74">
        <v>2630</v>
      </c>
      <c r="AD40" s="74">
        <v>2630</v>
      </c>
      <c r="AE40" s="87">
        <v>2630</v>
      </c>
      <c r="AF40" s="74">
        <v>2740</v>
      </c>
      <c r="AG40" s="74">
        <v>2740</v>
      </c>
      <c r="AH40" s="74">
        <v>2800</v>
      </c>
      <c r="AI40" s="74">
        <v>2960</v>
      </c>
      <c r="AJ40" s="74"/>
      <c r="AK40" s="74"/>
      <c r="AL40" s="74"/>
      <c r="AM40" s="74"/>
      <c r="AN40" s="74"/>
      <c r="AO40" s="74"/>
      <c r="AP40" s="77"/>
      <c r="AQ40" s="3"/>
    </row>
    <row r="41" spans="2:43" ht="16.2" x14ac:dyDescent="0.15">
      <c r="X41" s="55" t="s">
        <v>71</v>
      </c>
      <c r="Y41" s="73">
        <v>2400</v>
      </c>
      <c r="Z41" s="73">
        <v>2400</v>
      </c>
      <c r="AA41" s="74">
        <v>2570</v>
      </c>
      <c r="AB41" s="74">
        <v>2670</v>
      </c>
      <c r="AC41" s="74">
        <v>2720</v>
      </c>
      <c r="AD41" s="74">
        <v>2720</v>
      </c>
      <c r="AE41" s="87">
        <v>2720</v>
      </c>
      <c r="AF41" s="74">
        <v>2840</v>
      </c>
      <c r="AG41" s="74">
        <v>2880</v>
      </c>
      <c r="AH41" s="74">
        <v>2880</v>
      </c>
      <c r="AI41" s="74">
        <v>3050</v>
      </c>
      <c r="AJ41" s="74"/>
      <c r="AK41" s="74"/>
      <c r="AL41" s="74"/>
      <c r="AM41" s="74"/>
      <c r="AN41" s="74"/>
      <c r="AO41" s="74"/>
      <c r="AP41" s="77"/>
      <c r="AQ41" s="3"/>
    </row>
    <row r="42" spans="2:43" ht="16.2" x14ac:dyDescent="0.15">
      <c r="X42" s="55" t="s">
        <v>72</v>
      </c>
      <c r="Y42" s="73">
        <v>2540</v>
      </c>
      <c r="Z42" s="73">
        <v>2540</v>
      </c>
      <c r="AA42" s="74">
        <v>2730</v>
      </c>
      <c r="AB42" s="74">
        <v>2840</v>
      </c>
      <c r="AC42" s="74">
        <v>2900</v>
      </c>
      <c r="AD42" s="74">
        <v>2900</v>
      </c>
      <c r="AE42" s="87">
        <v>2900</v>
      </c>
      <c r="AF42" s="74">
        <v>3030</v>
      </c>
      <c r="AG42" s="74">
        <v>3110</v>
      </c>
      <c r="AH42" s="74">
        <v>3210</v>
      </c>
      <c r="AI42" s="74">
        <v>3410</v>
      </c>
      <c r="AJ42" s="74"/>
      <c r="AK42" s="74"/>
      <c r="AL42" s="74"/>
      <c r="AM42" s="74"/>
      <c r="AN42" s="74"/>
      <c r="AO42" s="74"/>
      <c r="AP42" s="77"/>
      <c r="AQ42" s="3"/>
    </row>
    <row r="43" spans="2:43" ht="16.2" x14ac:dyDescent="0.15">
      <c r="X43" s="55" t="s">
        <v>73</v>
      </c>
      <c r="Y43" s="73">
        <v>1880</v>
      </c>
      <c r="Z43" s="73">
        <v>1880</v>
      </c>
      <c r="AA43" s="74">
        <v>2000</v>
      </c>
      <c r="AB43" s="74">
        <v>2070</v>
      </c>
      <c r="AC43" s="74">
        <v>2080</v>
      </c>
      <c r="AD43" s="74">
        <v>2080</v>
      </c>
      <c r="AE43" s="87">
        <v>2060</v>
      </c>
      <c r="AF43" s="74">
        <v>2130</v>
      </c>
      <c r="AG43" s="74">
        <v>2210</v>
      </c>
      <c r="AH43" s="74">
        <v>2320</v>
      </c>
      <c r="AI43" s="74">
        <v>2440</v>
      </c>
      <c r="AJ43" s="74"/>
      <c r="AK43" s="74"/>
      <c r="AL43" s="74"/>
      <c r="AM43" s="74"/>
      <c r="AN43" s="74"/>
      <c r="AO43" s="74"/>
      <c r="AP43" s="77"/>
      <c r="AQ43" s="3"/>
    </row>
    <row r="44" spans="2:43" ht="16.2" x14ac:dyDescent="0.15">
      <c r="X44" s="55" t="s">
        <v>74</v>
      </c>
      <c r="Y44" s="73">
        <v>2910</v>
      </c>
      <c r="Z44" s="73">
        <v>2910</v>
      </c>
      <c r="AA44" s="74">
        <v>3110</v>
      </c>
      <c r="AB44" s="74">
        <v>3340</v>
      </c>
      <c r="AC44" s="74">
        <v>3360</v>
      </c>
      <c r="AD44" s="74">
        <v>3360</v>
      </c>
      <c r="AE44" s="87">
        <v>3330</v>
      </c>
      <c r="AF44" s="74">
        <v>3440</v>
      </c>
      <c r="AG44" s="74">
        <v>3440</v>
      </c>
      <c r="AH44" s="74">
        <v>3440</v>
      </c>
      <c r="AI44" s="74">
        <v>3550</v>
      </c>
      <c r="AJ44" s="74"/>
      <c r="AK44" s="74"/>
      <c r="AL44" s="74"/>
      <c r="AM44" s="74"/>
      <c r="AN44" s="74"/>
      <c r="AO44" s="74"/>
      <c r="AP44" s="77"/>
      <c r="AQ44" s="3"/>
    </row>
    <row r="45" spans="2:43" ht="16.2" x14ac:dyDescent="0.15">
      <c r="X45" s="55" t="s">
        <v>75</v>
      </c>
      <c r="Y45" s="73">
        <v>1980</v>
      </c>
      <c r="Z45" s="73">
        <v>1980</v>
      </c>
      <c r="AA45" s="74">
        <v>2020</v>
      </c>
      <c r="AB45" s="74">
        <v>2190</v>
      </c>
      <c r="AC45" s="74">
        <v>2200</v>
      </c>
      <c r="AD45" s="74">
        <v>2200</v>
      </c>
      <c r="AE45" s="87">
        <v>2180</v>
      </c>
      <c r="AF45" s="74">
        <v>2250</v>
      </c>
      <c r="AG45" s="74">
        <v>2340</v>
      </c>
      <c r="AH45" s="74">
        <v>2460</v>
      </c>
      <c r="AI45" s="74">
        <v>2610</v>
      </c>
      <c r="AJ45" s="74"/>
      <c r="AK45" s="74"/>
      <c r="AL45" s="74"/>
      <c r="AM45" s="74"/>
      <c r="AN45" s="74"/>
      <c r="AO45" s="74"/>
      <c r="AP45" s="77"/>
      <c r="AQ45" s="3"/>
    </row>
    <row r="46" spans="2:43" ht="16.2" x14ac:dyDescent="0.15">
      <c r="X46" s="55" t="s">
        <v>76</v>
      </c>
      <c r="Y46" s="73">
        <v>3550</v>
      </c>
      <c r="Z46" s="73">
        <v>3550</v>
      </c>
      <c r="AA46" s="74">
        <v>3810</v>
      </c>
      <c r="AB46" s="74">
        <v>3960</v>
      </c>
      <c r="AC46" s="74">
        <v>4040</v>
      </c>
      <c r="AD46" s="74">
        <v>4040</v>
      </c>
      <c r="AE46" s="87">
        <v>4040</v>
      </c>
      <c r="AF46" s="74">
        <v>4220</v>
      </c>
      <c r="AG46" s="74">
        <v>4350</v>
      </c>
      <c r="AH46" s="74">
        <v>4390</v>
      </c>
      <c r="AI46" s="74">
        <v>4660</v>
      </c>
      <c r="AJ46" s="74"/>
      <c r="AK46" s="74"/>
      <c r="AL46" s="74"/>
      <c r="AM46" s="74"/>
      <c r="AN46" s="74"/>
      <c r="AO46" s="74"/>
      <c r="AP46" s="77"/>
      <c r="AQ46" s="3"/>
    </row>
    <row r="47" spans="2:43" ht="16.2" x14ac:dyDescent="0.15">
      <c r="X47" s="55" t="s">
        <v>77</v>
      </c>
      <c r="Y47" s="73">
        <v>1730</v>
      </c>
      <c r="Z47" s="73">
        <v>1730</v>
      </c>
      <c r="AA47" s="74">
        <v>1860</v>
      </c>
      <c r="AB47" s="74">
        <v>1930</v>
      </c>
      <c r="AC47" s="74">
        <v>1970</v>
      </c>
      <c r="AD47" s="74">
        <v>1970</v>
      </c>
      <c r="AE47" s="87">
        <v>1970</v>
      </c>
      <c r="AF47" s="74">
        <v>2060</v>
      </c>
      <c r="AG47" s="74">
        <v>2060</v>
      </c>
      <c r="AH47" s="74">
        <v>2100</v>
      </c>
      <c r="AI47" s="74">
        <v>2230</v>
      </c>
      <c r="AJ47" s="74"/>
      <c r="AK47" s="74"/>
      <c r="AL47" s="74"/>
      <c r="AM47" s="74"/>
      <c r="AN47" s="74"/>
      <c r="AO47" s="74"/>
      <c r="AP47" s="77"/>
      <c r="AQ47" s="3"/>
    </row>
    <row r="48" spans="2:43" ht="16.2" x14ac:dyDescent="0.15">
      <c r="X48" s="55" t="s">
        <v>78</v>
      </c>
      <c r="Y48" s="73">
        <v>1830</v>
      </c>
      <c r="Z48" s="73">
        <v>1830</v>
      </c>
      <c r="AA48" s="74">
        <v>1970</v>
      </c>
      <c r="AB48" s="74">
        <v>2050</v>
      </c>
      <c r="AC48" s="74">
        <v>2090</v>
      </c>
      <c r="AD48" s="74">
        <v>2090</v>
      </c>
      <c r="AE48" s="87">
        <v>2090</v>
      </c>
      <c r="AF48" s="74">
        <v>2180</v>
      </c>
      <c r="AG48" s="74">
        <v>2180</v>
      </c>
      <c r="AH48" s="74">
        <v>2250</v>
      </c>
      <c r="AI48" s="74">
        <v>2390</v>
      </c>
      <c r="AJ48" s="74"/>
      <c r="AK48" s="74"/>
      <c r="AL48" s="74"/>
      <c r="AM48" s="74"/>
      <c r="AN48" s="74"/>
      <c r="AO48" s="74"/>
      <c r="AP48" s="77"/>
      <c r="AQ48" s="3"/>
    </row>
    <row r="49" spans="24:43" ht="16.2" x14ac:dyDescent="0.15">
      <c r="X49" s="55" t="s">
        <v>79</v>
      </c>
      <c r="Y49" s="73">
        <v>1950</v>
      </c>
      <c r="Z49" s="73">
        <v>1950</v>
      </c>
      <c r="AA49" s="74">
        <v>1990</v>
      </c>
      <c r="AB49" s="74">
        <v>2060</v>
      </c>
      <c r="AC49" s="74">
        <v>2100</v>
      </c>
      <c r="AD49" s="74">
        <v>2100</v>
      </c>
      <c r="AE49" s="87">
        <v>2150</v>
      </c>
      <c r="AF49" s="74">
        <v>2180</v>
      </c>
      <c r="AG49" s="74">
        <v>2180</v>
      </c>
      <c r="AH49" s="74">
        <v>2220</v>
      </c>
      <c r="AI49" s="74">
        <v>2260</v>
      </c>
      <c r="AJ49" s="74"/>
      <c r="AK49" s="74"/>
      <c r="AL49" s="74"/>
      <c r="AM49" s="74"/>
      <c r="AN49" s="74"/>
      <c r="AO49" s="74"/>
      <c r="AP49" s="77"/>
      <c r="AQ49" s="3"/>
    </row>
    <row r="50" spans="24:43" ht="16.2" x14ac:dyDescent="0.15">
      <c r="X50" s="55" t="s">
        <v>80</v>
      </c>
      <c r="Y50" s="73">
        <v>2750</v>
      </c>
      <c r="Z50" s="73">
        <v>2750</v>
      </c>
      <c r="AA50" s="74">
        <v>2960</v>
      </c>
      <c r="AB50" s="74">
        <v>3000</v>
      </c>
      <c r="AC50" s="74">
        <v>3060</v>
      </c>
      <c r="AD50" s="74">
        <v>3060</v>
      </c>
      <c r="AE50" s="87">
        <v>3140</v>
      </c>
      <c r="AF50" s="74">
        <v>3000</v>
      </c>
      <c r="AG50" s="74">
        <v>3100</v>
      </c>
      <c r="AH50" s="74">
        <v>3100</v>
      </c>
      <c r="AI50" s="74">
        <v>3140</v>
      </c>
      <c r="AJ50" s="74"/>
      <c r="AK50" s="74"/>
      <c r="AL50" s="74"/>
      <c r="AM50" s="74"/>
      <c r="AN50" s="74"/>
      <c r="AO50" s="74"/>
      <c r="AP50" s="77"/>
      <c r="AQ50" s="3"/>
    </row>
    <row r="51" spans="24:43" ht="16.2" x14ac:dyDescent="0.15">
      <c r="X51" s="55" t="s">
        <v>81</v>
      </c>
      <c r="Y51" s="73">
        <v>1820</v>
      </c>
      <c r="Z51" s="73">
        <v>1820</v>
      </c>
      <c r="AA51" s="74">
        <v>1960</v>
      </c>
      <c r="AB51" s="74">
        <v>2040</v>
      </c>
      <c r="AC51" s="74">
        <v>2080</v>
      </c>
      <c r="AD51" s="74">
        <v>2080</v>
      </c>
      <c r="AE51" s="87">
        <v>2080</v>
      </c>
      <c r="AF51" s="74">
        <v>2170</v>
      </c>
      <c r="AG51" s="74">
        <v>2210</v>
      </c>
      <c r="AH51" s="74">
        <v>2290</v>
      </c>
      <c r="AI51" s="74">
        <v>2370</v>
      </c>
      <c r="AJ51" s="74"/>
      <c r="AK51" s="74"/>
      <c r="AL51" s="74"/>
      <c r="AM51" s="74"/>
      <c r="AN51" s="74"/>
      <c r="AO51" s="74"/>
      <c r="AP51" s="77"/>
      <c r="AQ51" s="3"/>
    </row>
    <row r="52" spans="24:43" ht="16.2" x14ac:dyDescent="0.15">
      <c r="X52" s="55" t="s">
        <v>82</v>
      </c>
      <c r="Y52" s="73">
        <v>1920</v>
      </c>
      <c r="Z52" s="73">
        <v>1920</v>
      </c>
      <c r="AA52" s="74">
        <v>2060</v>
      </c>
      <c r="AB52" s="74">
        <v>2080</v>
      </c>
      <c r="AC52" s="74">
        <v>2120</v>
      </c>
      <c r="AD52" s="74">
        <v>2120</v>
      </c>
      <c r="AE52" s="87">
        <v>2120</v>
      </c>
      <c r="AF52" s="74">
        <v>2210</v>
      </c>
      <c r="AG52" s="74">
        <v>2250</v>
      </c>
      <c r="AH52" s="74">
        <v>2330</v>
      </c>
      <c r="AI52" s="74">
        <v>2410</v>
      </c>
      <c r="AJ52" s="74"/>
      <c r="AK52" s="74"/>
      <c r="AL52" s="74"/>
      <c r="AM52" s="74"/>
      <c r="AN52" s="74"/>
      <c r="AO52" s="74"/>
      <c r="AP52" s="77"/>
      <c r="AQ52" s="3"/>
    </row>
    <row r="53" spans="24:43" ht="16.2" x14ac:dyDescent="0.15">
      <c r="X53" s="55" t="s">
        <v>83</v>
      </c>
      <c r="Y53" s="73">
        <v>1910</v>
      </c>
      <c r="Z53" s="73">
        <v>1910</v>
      </c>
      <c r="AA53" s="74">
        <v>2050</v>
      </c>
      <c r="AB53" s="74">
        <v>2130</v>
      </c>
      <c r="AC53" s="74">
        <v>2170</v>
      </c>
      <c r="AD53" s="74">
        <v>2170</v>
      </c>
      <c r="AE53" s="87">
        <v>2170</v>
      </c>
      <c r="AF53" s="74">
        <v>2260</v>
      </c>
      <c r="AG53" s="74">
        <v>2260</v>
      </c>
      <c r="AH53" s="74">
        <v>2360</v>
      </c>
      <c r="AI53" s="74">
        <v>2390</v>
      </c>
      <c r="AJ53" s="74"/>
      <c r="AK53" s="74"/>
      <c r="AL53" s="74"/>
      <c r="AM53" s="74"/>
      <c r="AN53" s="74"/>
      <c r="AO53" s="74"/>
      <c r="AP53" s="77"/>
      <c r="AQ53" s="3"/>
    </row>
    <row r="54" spans="24:43" ht="16.2" x14ac:dyDescent="0.15">
      <c r="X54" s="55" t="s">
        <v>84</v>
      </c>
      <c r="Y54" s="73">
        <v>1680</v>
      </c>
      <c r="Z54" s="73">
        <v>1680</v>
      </c>
      <c r="AA54" s="74">
        <v>1710</v>
      </c>
      <c r="AB54" s="74">
        <v>1780</v>
      </c>
      <c r="AC54" s="74">
        <v>1770</v>
      </c>
      <c r="AD54" s="74">
        <v>1770</v>
      </c>
      <c r="AE54" s="87">
        <v>1830</v>
      </c>
      <c r="AF54" s="74">
        <v>1850</v>
      </c>
      <c r="AG54" s="74">
        <v>1850</v>
      </c>
      <c r="AH54" s="74">
        <v>1850</v>
      </c>
      <c r="AI54" s="74">
        <v>1960</v>
      </c>
      <c r="AJ54" s="74"/>
      <c r="AK54" s="74"/>
      <c r="AL54" s="74"/>
      <c r="AM54" s="74"/>
      <c r="AN54" s="74"/>
      <c r="AO54" s="74"/>
      <c r="AP54" s="77"/>
      <c r="AQ54" s="3"/>
    </row>
    <row r="55" spans="24:43" ht="16.2" x14ac:dyDescent="0.15">
      <c r="X55" s="55" t="s">
        <v>85</v>
      </c>
      <c r="Y55" s="73">
        <v>1840</v>
      </c>
      <c r="Z55" s="73">
        <v>1840</v>
      </c>
      <c r="AA55" s="74">
        <v>1970</v>
      </c>
      <c r="AB55" s="74">
        <v>2050</v>
      </c>
      <c r="AC55" s="74">
        <v>2090</v>
      </c>
      <c r="AD55" s="74">
        <v>2090</v>
      </c>
      <c r="AE55" s="87">
        <v>2090</v>
      </c>
      <c r="AF55" s="74">
        <v>2180</v>
      </c>
      <c r="AG55" s="74">
        <v>2180</v>
      </c>
      <c r="AH55" s="74">
        <v>2230</v>
      </c>
      <c r="AI55" s="74">
        <v>2300</v>
      </c>
      <c r="AJ55" s="74"/>
      <c r="AK55" s="74"/>
      <c r="AL55" s="74"/>
      <c r="AM55" s="74"/>
      <c r="AN55" s="74"/>
      <c r="AO55" s="74"/>
      <c r="AP55" s="77"/>
      <c r="AQ55" s="3"/>
    </row>
    <row r="56" spans="24:43" ht="16.2" x14ac:dyDescent="0.15">
      <c r="X56" s="55" t="s">
        <v>86</v>
      </c>
      <c r="Y56" s="73">
        <v>1890</v>
      </c>
      <c r="Z56" s="73">
        <v>1890</v>
      </c>
      <c r="AA56" s="74">
        <v>2030</v>
      </c>
      <c r="AB56" s="74">
        <v>2110</v>
      </c>
      <c r="AC56" s="74">
        <v>2150</v>
      </c>
      <c r="AD56" s="74">
        <v>2150</v>
      </c>
      <c r="AE56" s="87">
        <v>2150</v>
      </c>
      <c r="AF56" s="74">
        <v>2240</v>
      </c>
      <c r="AG56" s="74">
        <v>2250</v>
      </c>
      <c r="AH56" s="74">
        <v>2260</v>
      </c>
      <c r="AI56" s="74">
        <v>2400</v>
      </c>
      <c r="AJ56" s="74"/>
      <c r="AK56" s="74"/>
      <c r="AL56" s="74"/>
      <c r="AM56" s="74"/>
      <c r="AN56" s="74"/>
      <c r="AO56" s="74"/>
      <c r="AP56" s="77"/>
      <c r="AQ56" s="3"/>
    </row>
    <row r="57" spans="24:43" ht="16.2" x14ac:dyDescent="0.15">
      <c r="X57" s="55" t="s">
        <v>87</v>
      </c>
      <c r="Y57" s="73">
        <v>1910</v>
      </c>
      <c r="Z57" s="73">
        <v>1910</v>
      </c>
      <c r="AA57" s="74">
        <v>2050</v>
      </c>
      <c r="AB57" s="74">
        <v>2130</v>
      </c>
      <c r="AC57" s="74">
        <v>2170</v>
      </c>
      <c r="AD57" s="74">
        <v>2170</v>
      </c>
      <c r="AE57" s="87">
        <v>2170</v>
      </c>
      <c r="AF57" s="74">
        <v>2260</v>
      </c>
      <c r="AG57" s="74">
        <v>2260</v>
      </c>
      <c r="AH57" s="74">
        <v>2310</v>
      </c>
      <c r="AI57" s="74">
        <v>2380</v>
      </c>
      <c r="AJ57" s="74"/>
      <c r="AK57" s="74"/>
      <c r="AL57" s="74"/>
      <c r="AM57" s="74"/>
      <c r="AN57" s="74"/>
      <c r="AO57" s="74"/>
      <c r="AP57" s="77"/>
      <c r="AQ57" s="3"/>
    </row>
    <row r="58" spans="24:43" ht="16.2" x14ac:dyDescent="0.15">
      <c r="X58" s="55" t="s">
        <v>88</v>
      </c>
      <c r="Y58" s="73">
        <v>1620</v>
      </c>
      <c r="Z58" s="73">
        <v>1620</v>
      </c>
      <c r="AA58" s="74">
        <v>1740</v>
      </c>
      <c r="AB58" s="74">
        <v>1810</v>
      </c>
      <c r="AC58" s="74">
        <v>1840</v>
      </c>
      <c r="AD58" s="74">
        <v>1840</v>
      </c>
      <c r="AE58" s="87">
        <v>1840</v>
      </c>
      <c r="AF58" s="74">
        <v>1920</v>
      </c>
      <c r="AG58" s="74">
        <v>1920</v>
      </c>
      <c r="AH58" s="74">
        <v>2000</v>
      </c>
      <c r="AI58" s="74">
        <v>2030</v>
      </c>
      <c r="AJ58" s="74"/>
      <c r="AK58" s="74"/>
      <c r="AL58" s="74"/>
      <c r="AM58" s="74"/>
      <c r="AN58" s="74"/>
      <c r="AO58" s="74"/>
      <c r="AP58" s="77"/>
      <c r="AQ58" s="3"/>
    </row>
    <row r="59" spans="24:43" ht="16.2" x14ac:dyDescent="0.15">
      <c r="X59" s="55" t="s">
        <v>89</v>
      </c>
      <c r="Y59" s="73">
        <v>1890</v>
      </c>
      <c r="Z59" s="73">
        <v>1890</v>
      </c>
      <c r="AA59" s="74">
        <v>2030</v>
      </c>
      <c r="AB59" s="74">
        <v>2110</v>
      </c>
      <c r="AC59" s="74">
        <v>2150</v>
      </c>
      <c r="AD59" s="74">
        <v>2150</v>
      </c>
      <c r="AE59" s="87">
        <v>2150</v>
      </c>
      <c r="AF59" s="74">
        <v>2240</v>
      </c>
      <c r="AG59" s="74">
        <v>2240</v>
      </c>
      <c r="AH59" s="74">
        <v>2290</v>
      </c>
      <c r="AI59" s="74">
        <v>2360</v>
      </c>
      <c r="AJ59" s="74"/>
      <c r="AK59" s="74"/>
      <c r="AL59" s="74"/>
      <c r="AM59" s="74"/>
      <c r="AN59" s="74"/>
      <c r="AO59" s="74"/>
      <c r="AP59" s="77"/>
      <c r="AQ59" s="3"/>
    </row>
    <row r="60" spans="24:43" ht="16.2" x14ac:dyDescent="0.15">
      <c r="X60" s="55" t="s">
        <v>90</v>
      </c>
      <c r="Y60" s="73">
        <v>1470</v>
      </c>
      <c r="Z60" s="73">
        <v>1470</v>
      </c>
      <c r="AA60" s="74">
        <v>1580</v>
      </c>
      <c r="AB60" s="74">
        <v>1600</v>
      </c>
      <c r="AC60" s="74">
        <v>1630</v>
      </c>
      <c r="AD60" s="74">
        <v>1630</v>
      </c>
      <c r="AE60" s="87">
        <v>1670</v>
      </c>
      <c r="AF60" s="74">
        <v>1700</v>
      </c>
      <c r="AG60" s="74">
        <v>1720</v>
      </c>
      <c r="AH60" s="74">
        <v>1760</v>
      </c>
      <c r="AI60" s="74">
        <v>1880</v>
      </c>
      <c r="AJ60" s="74"/>
      <c r="AK60" s="74"/>
      <c r="AL60" s="74"/>
      <c r="AM60" s="74"/>
      <c r="AN60" s="74"/>
      <c r="AO60" s="74"/>
      <c r="AP60" s="77"/>
      <c r="AQ60" s="3"/>
    </row>
    <row r="61" spans="24:43" ht="16.2" x14ac:dyDescent="0.15">
      <c r="X61" s="55" t="s">
        <v>91</v>
      </c>
      <c r="Y61" s="73">
        <v>2020</v>
      </c>
      <c r="Z61" s="73">
        <v>2020</v>
      </c>
      <c r="AA61" s="74">
        <v>2170</v>
      </c>
      <c r="AB61" s="74">
        <v>2260</v>
      </c>
      <c r="AC61" s="74">
        <v>2300</v>
      </c>
      <c r="AD61" s="74">
        <v>2300</v>
      </c>
      <c r="AE61" s="87">
        <v>2300</v>
      </c>
      <c r="AF61" s="74">
        <v>2400</v>
      </c>
      <c r="AG61" s="74">
        <v>2400</v>
      </c>
      <c r="AH61" s="74">
        <v>2460</v>
      </c>
      <c r="AI61" s="74">
        <v>2530</v>
      </c>
      <c r="AJ61" s="74"/>
      <c r="AK61" s="74"/>
      <c r="AL61" s="74"/>
      <c r="AM61" s="74"/>
      <c r="AN61" s="74"/>
      <c r="AO61" s="74"/>
      <c r="AP61" s="77"/>
      <c r="AQ61" s="3"/>
    </row>
    <row r="62" spans="24:43" ht="16.2" x14ac:dyDescent="0.15">
      <c r="X62" s="55" t="s">
        <v>92</v>
      </c>
      <c r="Y62" s="73">
        <v>1770</v>
      </c>
      <c r="Z62" s="73">
        <v>1770</v>
      </c>
      <c r="AA62" s="74">
        <v>1900</v>
      </c>
      <c r="AB62" s="74">
        <v>1980</v>
      </c>
      <c r="AC62" s="74">
        <v>2020</v>
      </c>
      <c r="AD62" s="74">
        <v>2020</v>
      </c>
      <c r="AE62" s="87">
        <v>2020</v>
      </c>
      <c r="AF62" s="74">
        <v>2110</v>
      </c>
      <c r="AG62" s="74">
        <v>2110</v>
      </c>
      <c r="AH62" s="74">
        <v>2160</v>
      </c>
      <c r="AI62" s="74">
        <v>2190</v>
      </c>
      <c r="AJ62" s="74"/>
      <c r="AK62" s="74"/>
      <c r="AL62" s="74"/>
      <c r="AM62" s="74"/>
      <c r="AN62" s="74"/>
      <c r="AO62" s="74"/>
      <c r="AP62" s="77"/>
      <c r="AQ62" s="3"/>
    </row>
    <row r="63" spans="24:43" ht="16.2" x14ac:dyDescent="0.15">
      <c r="X63" s="55" t="s">
        <v>93</v>
      </c>
      <c r="Y63" s="73">
        <v>1660</v>
      </c>
      <c r="Z63" s="73">
        <v>1660</v>
      </c>
      <c r="AA63" s="74">
        <v>1780</v>
      </c>
      <c r="AB63" s="74">
        <v>1850</v>
      </c>
      <c r="AC63" s="74">
        <v>1890</v>
      </c>
      <c r="AD63" s="74">
        <v>1890</v>
      </c>
      <c r="AE63" s="87">
        <v>1890</v>
      </c>
      <c r="AF63" s="74">
        <v>1970</v>
      </c>
      <c r="AG63" s="74">
        <v>1970</v>
      </c>
      <c r="AH63" s="74">
        <v>2020</v>
      </c>
      <c r="AI63" s="74">
        <v>2080</v>
      </c>
      <c r="AJ63" s="74"/>
      <c r="AK63" s="74"/>
      <c r="AL63" s="74"/>
      <c r="AM63" s="74"/>
      <c r="AN63" s="74"/>
      <c r="AO63" s="74"/>
      <c r="AP63" s="77"/>
      <c r="AQ63" s="3"/>
    </row>
    <row r="64" spans="24:43" ht="16.2" x14ac:dyDescent="0.15">
      <c r="X64" s="55" t="s">
        <v>94</v>
      </c>
      <c r="Y64" s="73">
        <v>1600</v>
      </c>
      <c r="Z64" s="73">
        <v>1600</v>
      </c>
      <c r="AA64" s="74">
        <v>1630</v>
      </c>
      <c r="AB64" s="74">
        <v>1700</v>
      </c>
      <c r="AC64" s="74">
        <v>1690</v>
      </c>
      <c r="AD64" s="74">
        <v>1690</v>
      </c>
      <c r="AE64" s="87">
        <v>1740</v>
      </c>
      <c r="AF64" s="74">
        <v>1770</v>
      </c>
      <c r="AG64" s="74">
        <v>1960</v>
      </c>
      <c r="AH64" s="74">
        <v>1960</v>
      </c>
      <c r="AI64" s="74">
        <v>2010</v>
      </c>
      <c r="AJ64" s="74"/>
      <c r="AK64" s="74"/>
      <c r="AL64" s="74"/>
      <c r="AM64" s="74"/>
      <c r="AN64" s="74"/>
      <c r="AO64" s="74"/>
      <c r="AP64" s="77"/>
      <c r="AQ64" s="3"/>
    </row>
    <row r="65" spans="24:43" ht="16.2" x14ac:dyDescent="0.15">
      <c r="X65" s="55" t="s">
        <v>95</v>
      </c>
      <c r="Y65" s="73">
        <v>2000</v>
      </c>
      <c r="Z65" s="73">
        <v>2000</v>
      </c>
      <c r="AA65" s="74">
        <v>2030</v>
      </c>
      <c r="AB65" s="74">
        <v>2110</v>
      </c>
      <c r="AC65" s="74">
        <v>2100</v>
      </c>
      <c r="AD65" s="74">
        <v>2100</v>
      </c>
      <c r="AE65" s="87">
        <v>2170</v>
      </c>
      <c r="AF65" s="74">
        <v>2200</v>
      </c>
      <c r="AG65" s="74">
        <v>2200</v>
      </c>
      <c r="AH65" s="74">
        <v>2200</v>
      </c>
      <c r="AI65" s="74">
        <v>2270</v>
      </c>
      <c r="AJ65" s="74"/>
      <c r="AK65" s="74"/>
      <c r="AL65" s="74"/>
      <c r="AM65" s="74"/>
      <c r="AN65" s="74"/>
      <c r="AO65" s="74"/>
      <c r="AP65" s="77"/>
      <c r="AQ65" s="3"/>
    </row>
    <row r="66" spans="24:43" ht="16.2" x14ac:dyDescent="0.15">
      <c r="X66" s="55" t="s">
        <v>96</v>
      </c>
      <c r="Y66" s="73">
        <v>1470</v>
      </c>
      <c r="Z66" s="73">
        <v>1470</v>
      </c>
      <c r="AA66" s="74">
        <v>1580</v>
      </c>
      <c r="AB66" s="74">
        <v>1750</v>
      </c>
      <c r="AC66" s="74">
        <v>1780</v>
      </c>
      <c r="AD66" s="74">
        <v>1780</v>
      </c>
      <c r="AE66" s="87">
        <v>1780</v>
      </c>
      <c r="AF66" s="74">
        <v>1850</v>
      </c>
      <c r="AG66" s="74">
        <v>1850</v>
      </c>
      <c r="AH66" s="74">
        <v>1930</v>
      </c>
      <c r="AI66" s="74">
        <v>1960</v>
      </c>
      <c r="AJ66" s="74"/>
      <c r="AK66" s="74"/>
      <c r="AL66" s="74"/>
      <c r="AM66" s="74"/>
      <c r="AN66" s="74"/>
      <c r="AO66" s="74"/>
      <c r="AP66" s="77"/>
      <c r="AQ66" s="3"/>
    </row>
    <row r="67" spans="24:43" ht="16.2" x14ac:dyDescent="0.15">
      <c r="X67" s="56" t="s">
        <v>97</v>
      </c>
      <c r="Y67" s="78">
        <v>1760</v>
      </c>
      <c r="Z67" s="78">
        <v>1760</v>
      </c>
      <c r="AA67" s="79">
        <v>1880</v>
      </c>
      <c r="AB67" s="79">
        <v>2050</v>
      </c>
      <c r="AC67" s="79">
        <v>2040</v>
      </c>
      <c r="AD67" s="79">
        <v>2040</v>
      </c>
      <c r="AE67" s="87">
        <v>2100</v>
      </c>
      <c r="AF67" s="74">
        <v>2140</v>
      </c>
      <c r="AG67" s="74">
        <v>2200</v>
      </c>
      <c r="AH67" s="74">
        <v>2200</v>
      </c>
      <c r="AI67" s="74">
        <v>2220</v>
      </c>
      <c r="AJ67" s="74"/>
      <c r="AK67" s="74"/>
      <c r="AL67" s="74"/>
      <c r="AM67" s="74"/>
      <c r="AN67" s="74"/>
      <c r="AO67" s="74"/>
      <c r="AP67" s="77"/>
      <c r="AQ67" s="3"/>
    </row>
    <row r="68" spans="24:43" ht="16.2" x14ac:dyDescent="0.15">
      <c r="X68" s="58" t="s">
        <v>98</v>
      </c>
      <c r="Y68" s="230">
        <v>980</v>
      </c>
      <c r="Z68" s="230">
        <v>980</v>
      </c>
      <c r="AA68" s="230">
        <v>1060</v>
      </c>
      <c r="AB68" s="231">
        <v>952</v>
      </c>
      <c r="AC68" s="231">
        <v>952</v>
      </c>
      <c r="AD68" s="231">
        <v>952</v>
      </c>
      <c r="AE68" s="231">
        <v>952</v>
      </c>
      <c r="AF68" s="231">
        <v>952</v>
      </c>
      <c r="AG68" s="94">
        <v>952</v>
      </c>
      <c r="AH68" s="74">
        <v>972</v>
      </c>
      <c r="AI68" s="74">
        <v>1022</v>
      </c>
      <c r="AJ68" s="74"/>
      <c r="AK68" s="74"/>
      <c r="AL68" s="74"/>
      <c r="AM68" s="74"/>
      <c r="AN68" s="74"/>
      <c r="AO68" s="74"/>
      <c r="AP68" s="77"/>
      <c r="AQ68" s="3"/>
    </row>
    <row r="69" spans="24:43" ht="16.2" x14ac:dyDescent="0.15">
      <c r="X69" s="59" t="s">
        <v>99</v>
      </c>
      <c r="Y69" s="231">
        <v>952</v>
      </c>
      <c r="Z69" s="231">
        <v>952</v>
      </c>
      <c r="AA69" s="231">
        <v>952</v>
      </c>
      <c r="AB69" s="231">
        <v>952</v>
      </c>
      <c r="AC69" s="231">
        <v>952</v>
      </c>
      <c r="AD69" s="231">
        <v>952</v>
      </c>
      <c r="AE69" s="231">
        <v>952</v>
      </c>
      <c r="AF69" s="231">
        <v>952</v>
      </c>
      <c r="AG69" s="95">
        <v>952</v>
      </c>
      <c r="AH69" s="80">
        <v>972</v>
      </c>
      <c r="AI69" s="80">
        <v>1022</v>
      </c>
      <c r="AJ69" s="80"/>
      <c r="AK69" s="80"/>
      <c r="AL69" s="80"/>
      <c r="AM69" s="80"/>
      <c r="AN69" s="80"/>
      <c r="AO69" s="80"/>
      <c r="AP69" s="81"/>
      <c r="AQ69" s="3"/>
    </row>
    <row r="70" spans="24:43" ht="16.2" x14ac:dyDescent="0.15">
      <c r="X70" s="57"/>
      <c r="Y70" s="69" t="s">
        <v>121</v>
      </c>
      <c r="Z70" s="69" t="s">
        <v>122</v>
      </c>
      <c r="AA70" s="70" t="s">
        <v>123</v>
      </c>
      <c r="AB70" s="70" t="s">
        <v>48</v>
      </c>
      <c r="AC70" s="70" t="s">
        <v>124</v>
      </c>
      <c r="AD70" s="70" t="s">
        <v>125</v>
      </c>
      <c r="AE70" s="69" t="s">
        <v>126</v>
      </c>
      <c r="AF70" s="71" t="s">
        <v>127</v>
      </c>
      <c r="AG70" s="71" t="s">
        <v>116</v>
      </c>
      <c r="AH70" s="82" t="s">
        <v>117</v>
      </c>
      <c r="AI70" s="82" t="s">
        <v>118</v>
      </c>
      <c r="AJ70" s="82"/>
      <c r="AK70" s="82"/>
      <c r="AL70" s="82"/>
      <c r="AM70" s="82"/>
      <c r="AN70" s="82"/>
      <c r="AO70" s="82"/>
      <c r="AP70" s="83"/>
      <c r="AQ70" s="3"/>
    </row>
    <row r="71" spans="24:43" ht="16.2" x14ac:dyDescent="0.15">
      <c r="X71" s="60" t="s">
        <v>100</v>
      </c>
      <c r="Y71" s="232">
        <v>952</v>
      </c>
      <c r="Z71" s="232">
        <v>952</v>
      </c>
      <c r="AA71" s="233">
        <v>952</v>
      </c>
      <c r="AB71" s="233">
        <v>952</v>
      </c>
      <c r="AC71" s="233">
        <v>952</v>
      </c>
      <c r="AD71" s="233">
        <v>952</v>
      </c>
      <c r="AE71" s="92">
        <v>952</v>
      </c>
      <c r="AF71" s="93">
        <v>952</v>
      </c>
      <c r="AG71" s="93">
        <v>952</v>
      </c>
      <c r="AH71" s="84">
        <v>972</v>
      </c>
      <c r="AI71" s="84">
        <v>1022</v>
      </c>
      <c r="AJ71" s="84"/>
      <c r="AK71" s="84"/>
      <c r="AL71" s="84"/>
      <c r="AM71" s="84"/>
      <c r="AN71" s="84"/>
      <c r="AO71" s="84"/>
      <c r="AP71" s="85"/>
      <c r="AQ71" s="3"/>
    </row>
    <row r="72" spans="24:43" ht="16.2" x14ac:dyDescent="0.15">
      <c r="X72" s="37" t="s">
        <v>120</v>
      </c>
      <c r="Y72" s="62"/>
      <c r="Z72" s="62"/>
      <c r="AA72" s="62"/>
      <c r="AB72" s="62"/>
      <c r="AC72" s="66"/>
      <c r="AD72" s="66"/>
      <c r="AE72" s="66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</row>
    <row r="73" spans="24:43" ht="16.2" x14ac:dyDescent="0.15">
      <c r="X73" s="5"/>
      <c r="Y73" s="14">
        <v>2</v>
      </c>
      <c r="Z73" s="15">
        <v>3</v>
      </c>
      <c r="AA73" s="15">
        <v>4</v>
      </c>
      <c r="AB73" s="16">
        <v>5</v>
      </c>
      <c r="AC73" s="17">
        <v>6</v>
      </c>
      <c r="AD73" s="17">
        <v>7</v>
      </c>
      <c r="AE73" s="17">
        <v>8</v>
      </c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24:43" ht="16.2" x14ac:dyDescent="0.15"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24:43" ht="16.2" x14ac:dyDescent="0.15"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24:43" ht="16.2" x14ac:dyDescent="0.15"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24:43" ht="16.2" x14ac:dyDescent="0.15"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24:43" ht="16.2" x14ac:dyDescent="0.15"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24:43" ht="16.2" x14ac:dyDescent="0.15"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24:43" ht="16.2" x14ac:dyDescent="0.15"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24:37" ht="16.2" x14ac:dyDescent="0.15"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24:37" ht="16.2" x14ac:dyDescent="0.15"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24:37" ht="16.2" x14ac:dyDescent="0.15"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24:37" ht="16.2" x14ac:dyDescent="0.15"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24:37" ht="16.2" x14ac:dyDescent="0.15"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24:37" ht="16.2" x14ac:dyDescent="0.15"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24:37" ht="16.2" x14ac:dyDescent="0.15"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24:37" ht="16.2" x14ac:dyDescent="0.15"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24:37" ht="16.2" x14ac:dyDescent="0.15"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24:37" ht="16.2" x14ac:dyDescent="0.15"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24:37" ht="16.2" x14ac:dyDescent="0.15"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24:37" ht="16.2" x14ac:dyDescent="0.15"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24:37" ht="16.2" x14ac:dyDescent="0.15"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24:37" ht="16.2" x14ac:dyDescent="0.15"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24:37" ht="16.2" x14ac:dyDescent="0.15"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24:37" ht="16.2" x14ac:dyDescent="0.15"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24:37" ht="16.2" x14ac:dyDescent="0.15"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24:37" ht="16.2" x14ac:dyDescent="0.15"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24:37" ht="16.2" x14ac:dyDescent="0.15"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24:37" ht="16.2" x14ac:dyDescent="0.15"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24:37" ht="16.2" x14ac:dyDescent="0.15"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24:37" ht="16.2" x14ac:dyDescent="0.15"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24:37" ht="16.2" x14ac:dyDescent="0.15"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24:37" ht="16.2" x14ac:dyDescent="0.15"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24:37" ht="16.2" x14ac:dyDescent="0.15"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24:37" ht="16.2" x14ac:dyDescent="0.15"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24:37" ht="16.2" x14ac:dyDescent="0.15"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24:37" ht="16.2" x14ac:dyDescent="0.15"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24:37" ht="16.2" x14ac:dyDescent="0.15"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24:37" ht="16.2" x14ac:dyDescent="0.15"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24:37" ht="16.2" x14ac:dyDescent="0.15"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24:37" ht="16.2" x14ac:dyDescent="0.15"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24:37" ht="16.2" x14ac:dyDescent="0.15"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24:37" ht="16.2" x14ac:dyDescent="0.15"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24:37" ht="16.2" x14ac:dyDescent="0.15"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24:37" ht="16.2" x14ac:dyDescent="0.15"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24:37" ht="16.2" x14ac:dyDescent="0.15"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4:37" ht="16.2" x14ac:dyDescent="0.15"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4:37" ht="16.2" x14ac:dyDescent="0.15"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4:37" ht="16.2" x14ac:dyDescent="0.15"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4:37" ht="16.2" x14ac:dyDescent="0.15"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4:37" ht="16.2" x14ac:dyDescent="0.15"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4:37" ht="16.2" x14ac:dyDescent="0.15"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4:37" ht="16.2" x14ac:dyDescent="0.15"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4:37" ht="16.2" x14ac:dyDescent="0.15"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4:37" ht="16.2" x14ac:dyDescent="0.15"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4:37" ht="16.2" x14ac:dyDescent="0.15"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</sheetData>
  <sheetProtection algorithmName="SHA-512" hashValue="t7JPFzHaVikd4LmgjqktqRYjijAcNIMHkZjKQGErZA9MEMv2IukBPEmP2ouGXo1mwZGMis1uakXQIJ5BDeWyUg==" saltValue="ZKOUeKLZAq96EKWwixjYCg==" spinCount="100000" sheet="1" objects="1" scenarios="1" formatCells="0" formatColumns="0" formatRows="0"/>
  <mergeCells count="93">
    <mergeCell ref="C37:D37"/>
    <mergeCell ref="C38:D38"/>
    <mergeCell ref="E15:E18"/>
    <mergeCell ref="C32:D32"/>
    <mergeCell ref="C33:D33"/>
    <mergeCell ref="C34:D34"/>
    <mergeCell ref="C35:D35"/>
    <mergeCell ref="C36:D36"/>
    <mergeCell ref="C15:D18"/>
    <mergeCell ref="C19:D19"/>
    <mergeCell ref="C20:D20"/>
    <mergeCell ref="C21:D21"/>
    <mergeCell ref="C22:D22"/>
    <mergeCell ref="C23:D23"/>
    <mergeCell ref="C24:D24"/>
    <mergeCell ref="C25:D25"/>
    <mergeCell ref="P15:S16"/>
    <mergeCell ref="P17:Q17"/>
    <mergeCell ref="R17:S17"/>
    <mergeCell ref="T15:T18"/>
    <mergeCell ref="U15:U18"/>
    <mergeCell ref="N7:O7"/>
    <mergeCell ref="B6:D6"/>
    <mergeCell ref="B5:D5"/>
    <mergeCell ref="J16:J17"/>
    <mergeCell ref="B11:D11"/>
    <mergeCell ref="I12:J13"/>
    <mergeCell ref="I10:J11"/>
    <mergeCell ref="B10:D10"/>
    <mergeCell ref="B12:H13"/>
    <mergeCell ref="E10:F10"/>
    <mergeCell ref="E11:H11"/>
    <mergeCell ref="I15:L15"/>
    <mergeCell ref="B15:B18"/>
    <mergeCell ref="L7:M7"/>
    <mergeCell ref="R8:V8"/>
    <mergeCell ref="R9:V9"/>
    <mergeCell ref="B4:D4"/>
    <mergeCell ref="L16:L17"/>
    <mergeCell ref="M15:M17"/>
    <mergeCell ref="N15:N17"/>
    <mergeCell ref="F15:F18"/>
    <mergeCell ref="K16:K17"/>
    <mergeCell ref="E4:I4"/>
    <mergeCell ref="E5:I5"/>
    <mergeCell ref="E6:I6"/>
    <mergeCell ref="E7:F7"/>
    <mergeCell ref="E8:H8"/>
    <mergeCell ref="H15:H17"/>
    <mergeCell ref="I16:I17"/>
    <mergeCell ref="G15:G17"/>
    <mergeCell ref="C26:D26"/>
    <mergeCell ref="C27:D27"/>
    <mergeCell ref="C28:D28"/>
    <mergeCell ref="C29:D29"/>
    <mergeCell ref="C30:D30"/>
    <mergeCell ref="C31:D31"/>
    <mergeCell ref="P2:V4"/>
    <mergeCell ref="R6:V6"/>
    <mergeCell ref="R7:V7"/>
    <mergeCell ref="L39:O39"/>
    <mergeCell ref="N13:O13"/>
    <mergeCell ref="L10:O10"/>
    <mergeCell ref="L11:M11"/>
    <mergeCell ref="N11:O11"/>
    <mergeCell ref="L4:O4"/>
    <mergeCell ref="L5:O5"/>
    <mergeCell ref="L6:O6"/>
    <mergeCell ref="O15:O18"/>
    <mergeCell ref="L12:O12"/>
    <mergeCell ref="B14:O14"/>
    <mergeCell ref="J4:J7"/>
    <mergeCell ref="B2:O3"/>
    <mergeCell ref="V15:V18"/>
    <mergeCell ref="P13:V14"/>
    <mergeCell ref="P6:Q6"/>
    <mergeCell ref="B8:D8"/>
    <mergeCell ref="B7:D7"/>
    <mergeCell ref="H7:I7"/>
    <mergeCell ref="I8:J8"/>
    <mergeCell ref="I9:J9"/>
    <mergeCell ref="B9:D9"/>
    <mergeCell ref="E9:H9"/>
    <mergeCell ref="L8:O8"/>
    <mergeCell ref="L9:O9"/>
    <mergeCell ref="R10:V10"/>
    <mergeCell ref="P7:Q7"/>
    <mergeCell ref="P8:Q8"/>
    <mergeCell ref="P11:Q11"/>
    <mergeCell ref="R11:S11"/>
    <mergeCell ref="U11:V11"/>
    <mergeCell ref="P9:Q9"/>
    <mergeCell ref="P10:Q10"/>
  </mergeCells>
  <phoneticPr fontId="2"/>
  <dataValidations disablePrompts="1" xWindow="214" yWindow="762" count="3">
    <dataValidation type="list" allowBlank="1" showInputMessage="1" showErrorMessage="1" sqref="F19:F38">
      <formula1>$X$19:$X$69</formula1>
    </dataValidation>
    <dataValidation type="list" allowBlank="1" showInputMessage="1" showErrorMessage="1" prompt="被雇用者→１_x000a_（交通誘導警備員含む）_x000a_一人親方→２" sqref="E20:E38">
      <formula1>"1,2,3"</formula1>
    </dataValidation>
    <dataValidation type="list" allowBlank="1" showInputMessage="1" showErrorMessage="1" prompt="被雇用者→１_x000a_（交通誘導警備員含む）_x000a_一人親方→２_x000a_" sqref="E19">
      <formula1>"1,2,3"</formula1>
    </dataValidation>
  </dataValidations>
  <pageMargins left="0.7" right="0.7" top="0.75" bottom="0.75" header="0.3" footer="0.3"/>
  <pageSetup paperSize="9" scale="82" orientation="landscape" r:id="rId1"/>
  <colBreaks count="1" manualBreakCount="1">
    <brk id="15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8</xdr:col>
                    <xdr:colOff>236220</xdr:colOff>
                    <xdr:row>7</xdr:row>
                    <xdr:rowOff>175260</xdr:rowOff>
                  </from>
                  <to>
                    <xdr:col>8</xdr:col>
                    <xdr:colOff>998220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182880</xdr:rowOff>
                  </from>
                  <to>
                    <xdr:col>9</xdr:col>
                    <xdr:colOff>922020</xdr:colOff>
                    <xdr:row>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2023-10-27T08:46:14Z</cp:lastPrinted>
  <dcterms:created xsi:type="dcterms:W3CDTF">2015-06-09T05:36:45Z</dcterms:created>
  <dcterms:modified xsi:type="dcterms:W3CDTF">2024-10-29T01:37:00Z</dcterms:modified>
</cp:coreProperties>
</file>