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040" windowHeight="9578" firstSheet="2" activeTab="13"/>
  </bookViews>
  <sheets>
    <sheet name="【現状】高知市の現状と課題" sheetId="55" r:id="rId1"/>
    <sheet name="【現状】高知市の現状と課題(日常生活圏域別)" sheetId="56" r:id="rId2"/>
    <sheet name="t2104" sheetId="41" r:id="rId3"/>
    <sheet name="t2105" sheetId="42" r:id="rId4"/>
    <sheet name="t2106" sheetId="43" r:id="rId5"/>
    <sheet name="t2107" sheetId="46" r:id="rId6"/>
    <sheet name="t2108" sheetId="47" r:id="rId7"/>
    <sheet name="t2109" sheetId="48" r:id="rId8"/>
    <sheet name="t2110" sheetId="49" r:id="rId9"/>
    <sheet name="t2111" sheetId="50" r:id="rId10"/>
    <sheet name="t2112" sheetId="51" r:id="rId11"/>
    <sheet name="t2201" sheetId="52" r:id="rId12"/>
    <sheet name="t2202" sheetId="53" r:id="rId13"/>
    <sheet name="t2203" sheetId="54" r:id="rId14"/>
  </sheets>
  <definedNames>
    <definedName name="_xlnm._FilterDatabase" localSheetId="0" hidden="1">【現状】高知市の現状と課題!$C$4:$AA$32</definedName>
    <definedName name="_xlnm.Print_Area" localSheetId="0">【現状】高知市の現状と課題!$B$1:$W$83</definedName>
    <definedName name="_xlnm.Print_Area" localSheetId="2">'t2104'!$A$1:$R$176</definedName>
    <definedName name="_xlnm.Print_Area" localSheetId="3">'t2105'!$A$1:$R$176</definedName>
    <definedName name="_xlnm.Print_Area" localSheetId="4">'t2106'!$A$1:$R$176</definedName>
    <definedName name="_xlnm.Print_Area" localSheetId="5">'t2107'!$A$1:$R$176</definedName>
    <definedName name="_xlnm.Print_Area" localSheetId="6">'t2108'!$A$1:$R$176</definedName>
    <definedName name="_xlnm.Print_Area" localSheetId="7">'t2109'!$A$1:$R$176</definedName>
    <definedName name="_xlnm.Print_Area" localSheetId="8">'t2110'!$A$1:$R$176</definedName>
    <definedName name="_xlnm.Print_Area" localSheetId="9">'t2111'!$A$1:$R$176</definedName>
    <definedName name="_xlnm.Print_Area" localSheetId="10">'t2112'!$A$1:$R$176</definedName>
    <definedName name="_xlnm.Print_Area" localSheetId="11">'t2201'!$A$1:$R$176</definedName>
    <definedName name="_xlnm.Print_Area" localSheetId="12">'t2202'!$A$1:$V$176</definedName>
    <definedName name="_xlnm.Print_Area" localSheetId="13">'t2203'!$A$1:$V$176</definedName>
    <definedName name="_xlnm.Print_Titles" localSheetId="0">【現状】高知市の現状と課題!$4:$4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75" i="54" l="1"/>
  <c r="J175" i="54"/>
  <c r="R174" i="54"/>
  <c r="Q174" i="54"/>
  <c r="J174" i="54"/>
  <c r="Q173" i="54"/>
  <c r="J173" i="54"/>
  <c r="R173" i="54" s="1"/>
  <c r="Q172" i="54"/>
  <c r="J172" i="54"/>
  <c r="J171" i="54" s="1"/>
  <c r="P171" i="54"/>
  <c r="O171" i="54"/>
  <c r="N171" i="54"/>
  <c r="M171" i="54"/>
  <c r="L171" i="54"/>
  <c r="I171" i="54"/>
  <c r="H171" i="54"/>
  <c r="R170" i="54"/>
  <c r="Q170" i="54"/>
  <c r="J170" i="54"/>
  <c r="Q169" i="54"/>
  <c r="J169" i="54"/>
  <c r="R169" i="54" s="1"/>
  <c r="Q168" i="54"/>
  <c r="J168" i="54"/>
  <c r="R168" i="54" s="1"/>
  <c r="Q167" i="54"/>
  <c r="J167" i="54"/>
  <c r="Q166" i="54"/>
  <c r="R166" i="54" s="1"/>
  <c r="J166" i="54"/>
  <c r="Q165" i="54"/>
  <c r="J165" i="54"/>
  <c r="Q164" i="54"/>
  <c r="J164" i="54"/>
  <c r="R163" i="54"/>
  <c r="Q163" i="54"/>
  <c r="J163" i="54"/>
  <c r="Q162" i="54"/>
  <c r="J162" i="54"/>
  <c r="R162" i="54" s="1"/>
  <c r="P161" i="54"/>
  <c r="O161" i="54"/>
  <c r="N161" i="54"/>
  <c r="M161" i="54"/>
  <c r="L161" i="54"/>
  <c r="K161" i="54"/>
  <c r="I161" i="54"/>
  <c r="H161" i="54"/>
  <c r="R160" i="54"/>
  <c r="Q160" i="54"/>
  <c r="J160" i="54"/>
  <c r="Q159" i="54"/>
  <c r="J159" i="54"/>
  <c r="Q158" i="54"/>
  <c r="J158" i="54"/>
  <c r="Q157" i="54"/>
  <c r="J157" i="54"/>
  <c r="J155" i="54" s="1"/>
  <c r="Q156" i="54"/>
  <c r="J156" i="54"/>
  <c r="P155" i="54"/>
  <c r="O155" i="54"/>
  <c r="N155" i="54"/>
  <c r="M155" i="54"/>
  <c r="L155" i="54"/>
  <c r="K155" i="54"/>
  <c r="I155" i="54"/>
  <c r="H155" i="54"/>
  <c r="R154" i="54"/>
  <c r="Q154" i="54"/>
  <c r="J154" i="54"/>
  <c r="Q153" i="54"/>
  <c r="J153" i="54"/>
  <c r="R153" i="54" s="1"/>
  <c r="R152" i="54"/>
  <c r="Q152" i="54"/>
  <c r="J152" i="54"/>
  <c r="Q151" i="54"/>
  <c r="Q150" i="54" s="1"/>
  <c r="J151" i="54"/>
  <c r="P150" i="54"/>
  <c r="O150" i="54"/>
  <c r="O140" i="54" s="1"/>
  <c r="O176" i="54" s="1"/>
  <c r="N150" i="54"/>
  <c r="N140" i="54" s="1"/>
  <c r="N176" i="54" s="1"/>
  <c r="M150" i="54"/>
  <c r="L150" i="54"/>
  <c r="K150" i="54"/>
  <c r="I150" i="54"/>
  <c r="H150" i="54"/>
  <c r="Q149" i="54"/>
  <c r="J149" i="54"/>
  <c r="J147" i="54" s="1"/>
  <c r="Q148" i="54"/>
  <c r="Q147" i="54" s="1"/>
  <c r="J148" i="54"/>
  <c r="P147" i="54"/>
  <c r="O147" i="54"/>
  <c r="N147" i="54"/>
  <c r="M147" i="54"/>
  <c r="L147" i="54"/>
  <c r="K147" i="54"/>
  <c r="I147" i="54"/>
  <c r="H147" i="54"/>
  <c r="Q146" i="54"/>
  <c r="J146" i="54"/>
  <c r="R146" i="54" s="1"/>
  <c r="Q145" i="54"/>
  <c r="J145" i="54"/>
  <c r="R144" i="54"/>
  <c r="Q144" i="54"/>
  <c r="J144" i="54"/>
  <c r="Q143" i="54"/>
  <c r="J143" i="54"/>
  <c r="R143" i="54" s="1"/>
  <c r="Q142" i="54"/>
  <c r="J142" i="54"/>
  <c r="J141" i="54" s="1"/>
  <c r="P141" i="54"/>
  <c r="O141" i="54"/>
  <c r="N141" i="54"/>
  <c r="M141" i="54"/>
  <c r="L141" i="54"/>
  <c r="K141" i="54"/>
  <c r="I141" i="54"/>
  <c r="H141" i="54"/>
  <c r="H140" i="54" s="1"/>
  <c r="H176" i="54" s="1"/>
  <c r="P140" i="54"/>
  <c r="B138" i="54"/>
  <c r="Q133" i="54"/>
  <c r="J133" i="54"/>
  <c r="R133" i="54" s="1"/>
  <c r="Q132" i="54"/>
  <c r="Q129" i="54" s="1"/>
  <c r="J132" i="54"/>
  <c r="J129" i="54" s="1"/>
  <c r="Q131" i="54"/>
  <c r="R131" i="54" s="1"/>
  <c r="J131" i="54"/>
  <c r="Q130" i="54"/>
  <c r="J130" i="54"/>
  <c r="P129" i="54"/>
  <c r="O129" i="54"/>
  <c r="N129" i="54"/>
  <c r="M129" i="54"/>
  <c r="L129" i="54"/>
  <c r="I129" i="54"/>
  <c r="H129" i="54"/>
  <c r="Q128" i="54"/>
  <c r="J128" i="54"/>
  <c r="Q127" i="54"/>
  <c r="J127" i="54"/>
  <c r="R126" i="54"/>
  <c r="Q126" i="54"/>
  <c r="J126" i="54"/>
  <c r="Q125" i="54"/>
  <c r="J125" i="54"/>
  <c r="R125" i="54" s="1"/>
  <c r="Q124" i="54"/>
  <c r="J124" i="54"/>
  <c r="R123" i="54"/>
  <c r="Q123" i="54"/>
  <c r="J123" i="54"/>
  <c r="Q122" i="54"/>
  <c r="J122" i="54"/>
  <c r="Q121" i="54"/>
  <c r="J121" i="54"/>
  <c r="Q120" i="54"/>
  <c r="R120" i="54" s="1"/>
  <c r="J120" i="54"/>
  <c r="P119" i="54"/>
  <c r="O119" i="54"/>
  <c r="N119" i="54"/>
  <c r="M119" i="54"/>
  <c r="L119" i="54"/>
  <c r="K119" i="54"/>
  <c r="I119" i="54"/>
  <c r="H119" i="54"/>
  <c r="R118" i="54"/>
  <c r="Q118" i="54"/>
  <c r="J118" i="54"/>
  <c r="Q117" i="54"/>
  <c r="J117" i="54"/>
  <c r="R117" i="54" s="1"/>
  <c r="Q116" i="54"/>
  <c r="J116" i="54"/>
  <c r="R115" i="54"/>
  <c r="Q115" i="54"/>
  <c r="J115" i="54"/>
  <c r="Q114" i="54"/>
  <c r="J114" i="54"/>
  <c r="R114" i="54" s="1"/>
  <c r="Q113" i="54"/>
  <c r="P113" i="54"/>
  <c r="O113" i="54"/>
  <c r="N113" i="54"/>
  <c r="M113" i="54"/>
  <c r="L113" i="54"/>
  <c r="K113" i="54"/>
  <c r="I113" i="54"/>
  <c r="H113" i="54"/>
  <c r="Q112" i="54"/>
  <c r="R112" i="54" s="1"/>
  <c r="J112" i="54"/>
  <c r="Q111" i="54"/>
  <c r="J111" i="54"/>
  <c r="Q110" i="54"/>
  <c r="J110" i="54"/>
  <c r="R110" i="54" s="1"/>
  <c r="R109" i="54"/>
  <c r="Q109" i="54"/>
  <c r="Q108" i="54" s="1"/>
  <c r="J109" i="54"/>
  <c r="P108" i="54"/>
  <c r="O108" i="54"/>
  <c r="N108" i="54"/>
  <c r="M108" i="54"/>
  <c r="L108" i="54"/>
  <c r="K108" i="54"/>
  <c r="I108" i="54"/>
  <c r="H108" i="54"/>
  <c r="R107" i="54"/>
  <c r="Q107" i="54"/>
  <c r="J107" i="54"/>
  <c r="Q106" i="54"/>
  <c r="J106" i="54"/>
  <c r="R106" i="54" s="1"/>
  <c r="R105" i="54" s="1"/>
  <c r="Q105" i="54"/>
  <c r="P105" i="54"/>
  <c r="O105" i="54"/>
  <c r="N105" i="54"/>
  <c r="M105" i="54"/>
  <c r="L105" i="54"/>
  <c r="K105" i="54"/>
  <c r="J105" i="54"/>
  <c r="I105" i="54"/>
  <c r="H105" i="54"/>
  <c r="Q104" i="54"/>
  <c r="R104" i="54" s="1"/>
  <c r="J104" i="54"/>
  <c r="Q103" i="54"/>
  <c r="J103" i="54"/>
  <c r="R103" i="54" s="1"/>
  <c r="Q102" i="54"/>
  <c r="J102" i="54"/>
  <c r="R102" i="54" s="1"/>
  <c r="R101" i="54"/>
  <c r="Q101" i="54"/>
  <c r="J101" i="54"/>
  <c r="Q100" i="54"/>
  <c r="J100" i="54"/>
  <c r="P99" i="54"/>
  <c r="O99" i="54"/>
  <c r="O98" i="54" s="1"/>
  <c r="O134" i="54" s="1"/>
  <c r="N99" i="54"/>
  <c r="M99" i="54"/>
  <c r="L99" i="54"/>
  <c r="K99" i="54"/>
  <c r="I99" i="54"/>
  <c r="H99" i="54"/>
  <c r="N98" i="54"/>
  <c r="N134" i="54" s="1"/>
  <c r="M98" i="54"/>
  <c r="M134" i="54" s="1"/>
  <c r="B96" i="54"/>
  <c r="O92" i="54"/>
  <c r="N92" i="54"/>
  <c r="M92" i="54"/>
  <c r="L92" i="54"/>
  <c r="K92" i="54"/>
  <c r="P92" i="54" s="1"/>
  <c r="I92" i="54"/>
  <c r="J92" i="54" s="1"/>
  <c r="H92" i="54"/>
  <c r="P91" i="54"/>
  <c r="Q91" i="54" s="1"/>
  <c r="J91" i="54"/>
  <c r="P90" i="54"/>
  <c r="J90" i="54"/>
  <c r="Q90" i="54" s="1"/>
  <c r="B88" i="54"/>
  <c r="O84" i="54"/>
  <c r="N84" i="54"/>
  <c r="M84" i="54"/>
  <c r="L84" i="54"/>
  <c r="K84" i="54"/>
  <c r="I84" i="54"/>
  <c r="H84" i="54"/>
  <c r="J84" i="54" s="1"/>
  <c r="Q83" i="54"/>
  <c r="P83" i="54"/>
  <c r="J83" i="54"/>
  <c r="P82" i="54"/>
  <c r="J82" i="54"/>
  <c r="B80" i="54"/>
  <c r="O76" i="54"/>
  <c r="N76" i="54"/>
  <c r="M76" i="54"/>
  <c r="L76" i="54"/>
  <c r="K76" i="54"/>
  <c r="J76" i="54"/>
  <c r="I76" i="54"/>
  <c r="H76" i="54"/>
  <c r="P75" i="54"/>
  <c r="J75" i="54"/>
  <c r="Q75" i="54" s="1"/>
  <c r="P74" i="54"/>
  <c r="Q74" i="54" s="1"/>
  <c r="J74" i="54"/>
  <c r="B72" i="54"/>
  <c r="O68" i="54"/>
  <c r="N68" i="54"/>
  <c r="M68" i="54"/>
  <c r="L68" i="54"/>
  <c r="K68" i="54"/>
  <c r="I68" i="54"/>
  <c r="J68" i="54" s="1"/>
  <c r="H68" i="54"/>
  <c r="P67" i="54"/>
  <c r="J67" i="54"/>
  <c r="Q66" i="54"/>
  <c r="P66" i="54"/>
  <c r="J66" i="54"/>
  <c r="B64" i="54"/>
  <c r="P59" i="54"/>
  <c r="O59" i="54"/>
  <c r="N59" i="54"/>
  <c r="M59" i="54"/>
  <c r="L59" i="54"/>
  <c r="K59" i="54"/>
  <c r="I59" i="54"/>
  <c r="H59" i="54"/>
  <c r="J59" i="54" s="1"/>
  <c r="Q58" i="54"/>
  <c r="R58" i="54" s="1"/>
  <c r="J58" i="54"/>
  <c r="Q57" i="54"/>
  <c r="R57" i="54" s="1"/>
  <c r="J57" i="54"/>
  <c r="B55" i="54"/>
  <c r="P51" i="54"/>
  <c r="O51" i="54"/>
  <c r="N51" i="54"/>
  <c r="M51" i="54"/>
  <c r="L51" i="54"/>
  <c r="K51" i="54"/>
  <c r="I51" i="54"/>
  <c r="H51" i="54"/>
  <c r="Q50" i="54"/>
  <c r="J50" i="54"/>
  <c r="R50" i="54" s="1"/>
  <c r="Q49" i="54"/>
  <c r="J49" i="54"/>
  <c r="B47" i="54"/>
  <c r="P41" i="54"/>
  <c r="O41" i="54"/>
  <c r="N41" i="54"/>
  <c r="M41" i="54"/>
  <c r="L41" i="54"/>
  <c r="J41" i="54"/>
  <c r="I41" i="54"/>
  <c r="H41" i="54"/>
  <c r="P40" i="54"/>
  <c r="O40" i="54"/>
  <c r="N40" i="54"/>
  <c r="M40" i="54"/>
  <c r="L40" i="54"/>
  <c r="J40" i="54"/>
  <c r="I40" i="54"/>
  <c r="H40" i="54"/>
  <c r="P39" i="54"/>
  <c r="Q39" i="54" s="1"/>
  <c r="O39" i="54"/>
  <c r="N39" i="54"/>
  <c r="M39" i="54"/>
  <c r="L39" i="54"/>
  <c r="I39" i="54"/>
  <c r="H39" i="54"/>
  <c r="Q38" i="54"/>
  <c r="P38" i="54"/>
  <c r="O38" i="54"/>
  <c r="N38" i="54"/>
  <c r="M38" i="54"/>
  <c r="L38" i="54"/>
  <c r="I38" i="54"/>
  <c r="J38" i="54" s="1"/>
  <c r="R38" i="54" s="1"/>
  <c r="H38" i="54"/>
  <c r="P37" i="54"/>
  <c r="O37" i="54"/>
  <c r="N37" i="54"/>
  <c r="M37" i="54"/>
  <c r="L37" i="54"/>
  <c r="I37" i="54"/>
  <c r="H37" i="54"/>
  <c r="J37" i="54" s="1"/>
  <c r="P36" i="54"/>
  <c r="O36" i="54"/>
  <c r="N36" i="54"/>
  <c r="M36" i="54"/>
  <c r="L36" i="54"/>
  <c r="I36" i="54"/>
  <c r="H36" i="54"/>
  <c r="J36" i="54" s="1"/>
  <c r="P35" i="54"/>
  <c r="Q35" i="54" s="1"/>
  <c r="O35" i="54"/>
  <c r="N35" i="54"/>
  <c r="M35" i="54"/>
  <c r="L35" i="54"/>
  <c r="I35" i="54"/>
  <c r="H35" i="54"/>
  <c r="J35" i="54" s="1"/>
  <c r="R35" i="54" s="1"/>
  <c r="I34" i="54"/>
  <c r="I42" i="54" s="1"/>
  <c r="H34" i="54"/>
  <c r="Q31" i="54"/>
  <c r="J31" i="54"/>
  <c r="Q30" i="54"/>
  <c r="R30" i="54" s="1"/>
  <c r="J30" i="54"/>
  <c r="Q29" i="54"/>
  <c r="R29" i="54" s="1"/>
  <c r="J29" i="54"/>
  <c r="Q28" i="54"/>
  <c r="J28" i="54"/>
  <c r="R28" i="54" s="1"/>
  <c r="R27" i="54"/>
  <c r="Q27" i="54"/>
  <c r="J27" i="54"/>
  <c r="R26" i="54"/>
  <c r="Q26" i="54"/>
  <c r="J26" i="54"/>
  <c r="Q25" i="54"/>
  <c r="J25" i="54"/>
  <c r="R25" i="54" s="1"/>
  <c r="P24" i="54"/>
  <c r="P34" i="54" s="1"/>
  <c r="P42" i="54" s="1"/>
  <c r="O24" i="54"/>
  <c r="O32" i="54" s="1"/>
  <c r="N24" i="54"/>
  <c r="N32" i="54" s="1"/>
  <c r="M24" i="54"/>
  <c r="M32" i="54" s="1"/>
  <c r="L24" i="54"/>
  <c r="L32" i="54" s="1"/>
  <c r="I24" i="54"/>
  <c r="I32" i="54" s="1"/>
  <c r="H24" i="54"/>
  <c r="J24" i="54" s="1"/>
  <c r="O22" i="54"/>
  <c r="N22" i="54"/>
  <c r="Q21" i="54"/>
  <c r="J21" i="54"/>
  <c r="Q20" i="54"/>
  <c r="J20" i="54"/>
  <c r="R20" i="54" s="1"/>
  <c r="R19" i="54"/>
  <c r="Q19" i="54"/>
  <c r="J19" i="54"/>
  <c r="Q18" i="54"/>
  <c r="J18" i="54"/>
  <c r="Q17" i="54"/>
  <c r="J17" i="54"/>
  <c r="R17" i="54" s="1"/>
  <c r="Q16" i="54"/>
  <c r="J16" i="54"/>
  <c r="Q15" i="54"/>
  <c r="R15" i="54" s="1"/>
  <c r="J15" i="54"/>
  <c r="P14" i="54"/>
  <c r="P22" i="54" s="1"/>
  <c r="O14" i="54"/>
  <c r="N14" i="54"/>
  <c r="M14" i="54"/>
  <c r="M34" i="54" s="1"/>
  <c r="M42" i="54" s="1"/>
  <c r="L14" i="54"/>
  <c r="L22" i="54" s="1"/>
  <c r="J14" i="54"/>
  <c r="I14" i="54"/>
  <c r="I22" i="54" s="1"/>
  <c r="H14" i="54"/>
  <c r="H22" i="54" s="1"/>
  <c r="C13" i="54"/>
  <c r="I9" i="54"/>
  <c r="Q7" i="54"/>
  <c r="L6" i="54"/>
  <c r="B5" i="54"/>
  <c r="A1" i="54"/>
  <c r="N34" i="54" l="1"/>
  <c r="N42" i="54" s="1"/>
  <c r="H32" i="54"/>
  <c r="Q40" i="54"/>
  <c r="R40" i="54" s="1"/>
  <c r="Q41" i="54"/>
  <c r="P68" i="54"/>
  <c r="Q119" i="54"/>
  <c r="Q141" i="54"/>
  <c r="Q140" i="54" s="1"/>
  <c r="R149" i="54"/>
  <c r="R157" i="54"/>
  <c r="Q171" i="54"/>
  <c r="J32" i="54"/>
  <c r="Q36" i="54"/>
  <c r="R36" i="54" s="1"/>
  <c r="Q37" i="54"/>
  <c r="R37" i="54" s="1"/>
  <c r="J99" i="54"/>
  <c r="R122" i="54"/>
  <c r="R128" i="54"/>
  <c r="K140" i="54"/>
  <c r="K176" i="54" s="1"/>
  <c r="R165" i="54"/>
  <c r="R41" i="54"/>
  <c r="R18" i="54"/>
  <c r="R21" i="54"/>
  <c r="Q51" i="54"/>
  <c r="Q59" i="54"/>
  <c r="I98" i="54"/>
  <c r="I134" i="54" s="1"/>
  <c r="Q99" i="54"/>
  <c r="Q98" i="54" s="1"/>
  <c r="Q134" i="54" s="1"/>
  <c r="R130" i="54"/>
  <c r="L140" i="54"/>
  <c r="L176" i="54" s="1"/>
  <c r="R151" i="54"/>
  <c r="Q155" i="54"/>
  <c r="Q68" i="54"/>
  <c r="J22" i="54"/>
  <c r="Q24" i="54"/>
  <c r="R24" i="54" s="1"/>
  <c r="Q82" i="54"/>
  <c r="P84" i="54"/>
  <c r="Q84" i="54" s="1"/>
  <c r="K98" i="54"/>
  <c r="K134" i="54" s="1"/>
  <c r="R111" i="54"/>
  <c r="M140" i="54"/>
  <c r="M176" i="54" s="1"/>
  <c r="R159" i="54"/>
  <c r="H42" i="54"/>
  <c r="Q67" i="54"/>
  <c r="L98" i="54"/>
  <c r="L134" i="54" s="1"/>
  <c r="I140" i="54"/>
  <c r="I176" i="54" s="1"/>
  <c r="R167" i="54"/>
  <c r="R16" i="54"/>
  <c r="M22" i="54"/>
  <c r="P76" i="54"/>
  <c r="H98" i="54"/>
  <c r="H134" i="54" s="1"/>
  <c r="P98" i="54"/>
  <c r="P134" i="54" s="1"/>
  <c r="R116" i="54"/>
  <c r="R113" i="54" s="1"/>
  <c r="J119" i="54"/>
  <c r="R148" i="54"/>
  <c r="R147" i="54" s="1"/>
  <c r="R156" i="54"/>
  <c r="Q22" i="54"/>
  <c r="R31" i="54"/>
  <c r="O34" i="54"/>
  <c r="O42" i="54" s="1"/>
  <c r="J39" i="54"/>
  <c r="R39" i="54" s="1"/>
  <c r="R49" i="54"/>
  <c r="Q92" i="54"/>
  <c r="R124" i="54"/>
  <c r="R127" i="54"/>
  <c r="P176" i="54"/>
  <c r="R145" i="54"/>
  <c r="R164" i="54"/>
  <c r="R161" i="54" s="1"/>
  <c r="R172" i="54"/>
  <c r="R171" i="54" s="1"/>
  <c r="R175" i="54"/>
  <c r="R141" i="54"/>
  <c r="R59" i="54"/>
  <c r="R108" i="54"/>
  <c r="R150" i="54"/>
  <c r="R22" i="54"/>
  <c r="J42" i="54"/>
  <c r="Q76" i="54"/>
  <c r="J34" i="54"/>
  <c r="J113" i="54"/>
  <c r="R121" i="54"/>
  <c r="R119" i="54" s="1"/>
  <c r="R132" i="54"/>
  <c r="R129" i="54" s="1"/>
  <c r="R142" i="54"/>
  <c r="J150" i="54"/>
  <c r="J140" i="54" s="1"/>
  <c r="R158" i="54"/>
  <c r="Q161" i="54"/>
  <c r="Q176" i="54" s="1"/>
  <c r="L34" i="54"/>
  <c r="J51" i="54"/>
  <c r="R51" i="54" s="1"/>
  <c r="R100" i="54"/>
  <c r="J108" i="54"/>
  <c r="J161" i="54"/>
  <c r="P32" i="54"/>
  <c r="Q32" i="54" s="1"/>
  <c r="Q14" i="54"/>
  <c r="R14" i="54" s="1"/>
  <c r="Q175" i="53"/>
  <c r="J175" i="53"/>
  <c r="Q174" i="53"/>
  <c r="J174" i="53"/>
  <c r="R174" i="53" s="1"/>
  <c r="R173" i="53"/>
  <c r="Q173" i="53"/>
  <c r="J173" i="53"/>
  <c r="Q172" i="53"/>
  <c r="Q171" i="53" s="1"/>
  <c r="J172" i="53"/>
  <c r="P171" i="53"/>
  <c r="O171" i="53"/>
  <c r="N171" i="53"/>
  <c r="M171" i="53"/>
  <c r="L171" i="53"/>
  <c r="I171" i="53"/>
  <c r="H171" i="53"/>
  <c r="Q170" i="53"/>
  <c r="J170" i="53"/>
  <c r="R170" i="53" s="1"/>
  <c r="Q169" i="53"/>
  <c r="R169" i="53" s="1"/>
  <c r="J169" i="53"/>
  <c r="Q168" i="53"/>
  <c r="J168" i="53"/>
  <c r="R168" i="53" s="1"/>
  <c r="Q167" i="53"/>
  <c r="J167" i="53"/>
  <c r="Q166" i="53"/>
  <c r="R166" i="53" s="1"/>
  <c r="J166" i="53"/>
  <c r="Q165" i="53"/>
  <c r="J165" i="53"/>
  <c r="Q164" i="53"/>
  <c r="J164" i="53"/>
  <c r="Q163" i="53"/>
  <c r="J163" i="53"/>
  <c r="R163" i="53" s="1"/>
  <c r="R162" i="53"/>
  <c r="Q162" i="53"/>
  <c r="Q161" i="53" s="1"/>
  <c r="J162" i="53"/>
  <c r="P161" i="53"/>
  <c r="O161" i="53"/>
  <c r="N161" i="53"/>
  <c r="M161" i="53"/>
  <c r="L161" i="53"/>
  <c r="K161" i="53"/>
  <c r="I161" i="53"/>
  <c r="H161" i="53"/>
  <c r="R160" i="53"/>
  <c r="Q160" i="53"/>
  <c r="J160" i="53"/>
  <c r="Q159" i="53"/>
  <c r="J159" i="53"/>
  <c r="R159" i="53" s="1"/>
  <c r="R158" i="53"/>
  <c r="Q158" i="53"/>
  <c r="J158" i="53"/>
  <c r="Q157" i="53"/>
  <c r="R157" i="53" s="1"/>
  <c r="J157" i="53"/>
  <c r="Q156" i="53"/>
  <c r="J156" i="53"/>
  <c r="J155" i="53" s="1"/>
  <c r="Q155" i="53"/>
  <c r="P155" i="53"/>
  <c r="O155" i="53"/>
  <c r="N155" i="53"/>
  <c r="M155" i="53"/>
  <c r="L155" i="53"/>
  <c r="K155" i="53"/>
  <c r="I155" i="53"/>
  <c r="H155" i="53"/>
  <c r="R154" i="53"/>
  <c r="Q154" i="53"/>
  <c r="J154" i="53"/>
  <c r="Q153" i="53"/>
  <c r="R153" i="53" s="1"/>
  <c r="J153" i="53"/>
  <c r="Q152" i="53"/>
  <c r="Q150" i="53" s="1"/>
  <c r="J152" i="53"/>
  <c r="R152" i="53" s="1"/>
  <c r="Q151" i="53"/>
  <c r="J151" i="53"/>
  <c r="P150" i="53"/>
  <c r="O150" i="53"/>
  <c r="N150" i="53"/>
  <c r="M150" i="53"/>
  <c r="L150" i="53"/>
  <c r="K150" i="53"/>
  <c r="I150" i="53"/>
  <c r="H150" i="53"/>
  <c r="Q149" i="53"/>
  <c r="R149" i="53" s="1"/>
  <c r="J149" i="53"/>
  <c r="Q148" i="53"/>
  <c r="J148" i="53"/>
  <c r="J147" i="53" s="1"/>
  <c r="Q147" i="53"/>
  <c r="P147" i="53"/>
  <c r="P140" i="53" s="1"/>
  <c r="P176" i="53" s="1"/>
  <c r="O147" i="53"/>
  <c r="N147" i="53"/>
  <c r="M147" i="53"/>
  <c r="L147" i="53"/>
  <c r="K147" i="53"/>
  <c r="I147" i="53"/>
  <c r="H147" i="53"/>
  <c r="R146" i="53"/>
  <c r="Q146" i="53"/>
  <c r="J146" i="53"/>
  <c r="Q145" i="53"/>
  <c r="J145" i="53"/>
  <c r="Q144" i="53"/>
  <c r="J144" i="53"/>
  <c r="R144" i="53" s="1"/>
  <c r="Q143" i="53"/>
  <c r="J143" i="53"/>
  <c r="Q142" i="53"/>
  <c r="J142" i="53"/>
  <c r="R142" i="53" s="1"/>
  <c r="P141" i="53"/>
  <c r="O141" i="53"/>
  <c r="N141" i="53"/>
  <c r="N140" i="53" s="1"/>
  <c r="N176" i="53" s="1"/>
  <c r="M141" i="53"/>
  <c r="L141" i="53"/>
  <c r="K141" i="53"/>
  <c r="I141" i="53"/>
  <c r="H141" i="53"/>
  <c r="H140" i="53" s="1"/>
  <c r="H176" i="53" s="1"/>
  <c r="L140" i="53"/>
  <c r="L176" i="53" s="1"/>
  <c r="B138" i="53"/>
  <c r="Q133" i="53"/>
  <c r="J133" i="53"/>
  <c r="R133" i="53" s="1"/>
  <c r="Q132" i="53"/>
  <c r="J132" i="53"/>
  <c r="R132" i="53" s="1"/>
  <c r="Q131" i="53"/>
  <c r="R131" i="53" s="1"/>
  <c r="J131" i="53"/>
  <c r="J129" i="53" s="1"/>
  <c r="Q130" i="53"/>
  <c r="J130" i="53"/>
  <c r="P129" i="53"/>
  <c r="O129" i="53"/>
  <c r="N129" i="53"/>
  <c r="M129" i="53"/>
  <c r="L129" i="53"/>
  <c r="I129" i="53"/>
  <c r="H129" i="53"/>
  <c r="Q128" i="53"/>
  <c r="R128" i="53" s="1"/>
  <c r="J128" i="53"/>
  <c r="Q127" i="53"/>
  <c r="J127" i="53"/>
  <c r="R127" i="53" s="1"/>
  <c r="Q126" i="53"/>
  <c r="J126" i="53"/>
  <c r="Q125" i="53"/>
  <c r="J125" i="53"/>
  <c r="R125" i="53" s="1"/>
  <c r="Q124" i="53"/>
  <c r="J124" i="53"/>
  <c r="R123" i="53"/>
  <c r="Q123" i="53"/>
  <c r="J123" i="53"/>
  <c r="Q122" i="53"/>
  <c r="J122" i="53"/>
  <c r="R122" i="53" s="1"/>
  <c r="Q121" i="53"/>
  <c r="J121" i="53"/>
  <c r="R121" i="53" s="1"/>
  <c r="Q120" i="53"/>
  <c r="R120" i="53" s="1"/>
  <c r="J120" i="53"/>
  <c r="P119" i="53"/>
  <c r="O119" i="53"/>
  <c r="N119" i="53"/>
  <c r="M119" i="53"/>
  <c r="L119" i="53"/>
  <c r="K119" i="53"/>
  <c r="I119" i="53"/>
  <c r="H119" i="53"/>
  <c r="Q118" i="53"/>
  <c r="J118" i="53"/>
  <c r="R117" i="53"/>
  <c r="Q117" i="53"/>
  <c r="J117" i="53"/>
  <c r="Q116" i="53"/>
  <c r="J116" i="53"/>
  <c r="J113" i="53" s="1"/>
  <c r="R115" i="53"/>
  <c r="Q115" i="53"/>
  <c r="J115" i="53"/>
  <c r="Q114" i="53"/>
  <c r="J114" i="53"/>
  <c r="P113" i="53"/>
  <c r="O113" i="53"/>
  <c r="N113" i="53"/>
  <c r="M113" i="53"/>
  <c r="L113" i="53"/>
  <c r="K113" i="53"/>
  <c r="I113" i="53"/>
  <c r="H113" i="53"/>
  <c r="Q112" i="53"/>
  <c r="J112" i="53"/>
  <c r="Q111" i="53"/>
  <c r="J111" i="53"/>
  <c r="Q110" i="53"/>
  <c r="J110" i="53"/>
  <c r="R110" i="53" s="1"/>
  <c r="Q109" i="53"/>
  <c r="J109" i="53"/>
  <c r="R109" i="53" s="1"/>
  <c r="Q108" i="53"/>
  <c r="P108" i="53"/>
  <c r="O108" i="53"/>
  <c r="N108" i="53"/>
  <c r="M108" i="53"/>
  <c r="L108" i="53"/>
  <c r="K108" i="53"/>
  <c r="I108" i="53"/>
  <c r="H108" i="53"/>
  <c r="R107" i="53"/>
  <c r="Q107" i="53"/>
  <c r="J107" i="53"/>
  <c r="Q106" i="53"/>
  <c r="J106" i="53"/>
  <c r="P105" i="53"/>
  <c r="O105" i="53"/>
  <c r="O98" i="53" s="1"/>
  <c r="O134" i="53" s="1"/>
  <c r="N105" i="53"/>
  <c r="N98" i="53" s="1"/>
  <c r="N134" i="53" s="1"/>
  <c r="M105" i="53"/>
  <c r="L105" i="53"/>
  <c r="K105" i="53"/>
  <c r="J105" i="53"/>
  <c r="I105" i="53"/>
  <c r="H105" i="53"/>
  <c r="Q104" i="53"/>
  <c r="J104" i="53"/>
  <c r="Q103" i="53"/>
  <c r="J103" i="53"/>
  <c r="Q102" i="53"/>
  <c r="J102" i="53"/>
  <c r="R102" i="53" s="1"/>
  <c r="Q101" i="53"/>
  <c r="J101" i="53"/>
  <c r="R101" i="53" s="1"/>
  <c r="Q100" i="53"/>
  <c r="Q99" i="53" s="1"/>
  <c r="J100" i="53"/>
  <c r="P99" i="53"/>
  <c r="O99" i="53"/>
  <c r="N99" i="53"/>
  <c r="M99" i="53"/>
  <c r="M98" i="53" s="1"/>
  <c r="M134" i="53" s="1"/>
  <c r="L99" i="53"/>
  <c r="K99" i="53"/>
  <c r="K98" i="53" s="1"/>
  <c r="K134" i="53" s="1"/>
  <c r="I99" i="53"/>
  <c r="I98" i="53" s="1"/>
  <c r="I134" i="53" s="1"/>
  <c r="H99" i="53"/>
  <c r="B96" i="53"/>
  <c r="O92" i="53"/>
  <c r="N92" i="53"/>
  <c r="M92" i="53"/>
  <c r="L92" i="53"/>
  <c r="K92" i="53"/>
  <c r="P92" i="53" s="1"/>
  <c r="J92" i="53"/>
  <c r="I92" i="53"/>
  <c r="H92" i="53"/>
  <c r="P91" i="53"/>
  <c r="J91" i="53"/>
  <c r="P90" i="53"/>
  <c r="J90" i="53"/>
  <c r="B88" i="53"/>
  <c r="O84" i="53"/>
  <c r="N84" i="53"/>
  <c r="M84" i="53"/>
  <c r="L84" i="53"/>
  <c r="K84" i="53"/>
  <c r="P84" i="53" s="1"/>
  <c r="I84" i="53"/>
  <c r="J84" i="53" s="1"/>
  <c r="H84" i="53"/>
  <c r="P83" i="53"/>
  <c r="J83" i="53"/>
  <c r="Q83" i="53" s="1"/>
  <c r="P82" i="53"/>
  <c r="J82" i="53"/>
  <c r="B80" i="53"/>
  <c r="O76" i="53"/>
  <c r="N76" i="53"/>
  <c r="M76" i="53"/>
  <c r="L76" i="53"/>
  <c r="P76" i="53" s="1"/>
  <c r="K76" i="53"/>
  <c r="I76" i="53"/>
  <c r="H76" i="53"/>
  <c r="J76" i="53" s="1"/>
  <c r="P75" i="53"/>
  <c r="J75" i="53"/>
  <c r="P74" i="53"/>
  <c r="J74" i="53"/>
  <c r="Q74" i="53" s="1"/>
  <c r="B72" i="53"/>
  <c r="O68" i="53"/>
  <c r="N68" i="53"/>
  <c r="M68" i="53"/>
  <c r="L68" i="53"/>
  <c r="K68" i="53"/>
  <c r="I68" i="53"/>
  <c r="J68" i="53" s="1"/>
  <c r="H68" i="53"/>
  <c r="P67" i="53"/>
  <c r="J67" i="53"/>
  <c r="Q67" i="53" s="1"/>
  <c r="P66" i="53"/>
  <c r="J66" i="53"/>
  <c r="B64" i="53"/>
  <c r="P59" i="53"/>
  <c r="O59" i="53"/>
  <c r="N59" i="53"/>
  <c r="M59" i="53"/>
  <c r="L59" i="53"/>
  <c r="K59" i="53"/>
  <c r="Q59" i="53" s="1"/>
  <c r="I59" i="53"/>
  <c r="H59" i="53"/>
  <c r="Q58" i="53"/>
  <c r="J58" i="53"/>
  <c r="R58" i="53" s="1"/>
  <c r="Q57" i="53"/>
  <c r="J57" i="53"/>
  <c r="B55" i="53"/>
  <c r="P51" i="53"/>
  <c r="O51" i="53"/>
  <c r="N51" i="53"/>
  <c r="M51" i="53"/>
  <c r="L51" i="53"/>
  <c r="K51" i="53"/>
  <c r="Q51" i="53" s="1"/>
  <c r="I51" i="53"/>
  <c r="H51" i="53"/>
  <c r="Q50" i="53"/>
  <c r="J50" i="53"/>
  <c r="R50" i="53" s="1"/>
  <c r="Q49" i="53"/>
  <c r="J49" i="53"/>
  <c r="B47" i="53"/>
  <c r="P41" i="53"/>
  <c r="O41" i="53"/>
  <c r="N41" i="53"/>
  <c r="M41" i="53"/>
  <c r="L41" i="53"/>
  <c r="I41" i="53"/>
  <c r="H41" i="53"/>
  <c r="J41" i="53" s="1"/>
  <c r="P40" i="53"/>
  <c r="O40" i="53"/>
  <c r="N40" i="53"/>
  <c r="M40" i="53"/>
  <c r="L40" i="53"/>
  <c r="I40" i="53"/>
  <c r="H40" i="53"/>
  <c r="J40" i="53" s="1"/>
  <c r="Q39" i="53"/>
  <c r="P39" i="53"/>
  <c r="O39" i="53"/>
  <c r="N39" i="53"/>
  <c r="M39" i="53"/>
  <c r="L39" i="53"/>
  <c r="I39" i="53"/>
  <c r="H39" i="53"/>
  <c r="J39" i="53" s="1"/>
  <c r="Q38" i="53"/>
  <c r="P38" i="53"/>
  <c r="O38" i="53"/>
  <c r="N38" i="53"/>
  <c r="M38" i="53"/>
  <c r="L38" i="53"/>
  <c r="I38" i="53"/>
  <c r="H38" i="53"/>
  <c r="J38" i="53" s="1"/>
  <c r="R38" i="53" s="1"/>
  <c r="P37" i="53"/>
  <c r="O37" i="53"/>
  <c r="N37" i="53"/>
  <c r="M37" i="53"/>
  <c r="Q37" i="53" s="1"/>
  <c r="L37" i="53"/>
  <c r="I37" i="53"/>
  <c r="H37" i="53"/>
  <c r="J37" i="53" s="1"/>
  <c r="P36" i="53"/>
  <c r="O36" i="53"/>
  <c r="N36" i="53"/>
  <c r="M36" i="53"/>
  <c r="L36" i="53"/>
  <c r="I36" i="53"/>
  <c r="H36" i="53"/>
  <c r="J36" i="53" s="1"/>
  <c r="P35" i="53"/>
  <c r="O35" i="53"/>
  <c r="N35" i="53"/>
  <c r="M35" i="53"/>
  <c r="Q35" i="53" s="1"/>
  <c r="L35" i="53"/>
  <c r="I35" i="53"/>
  <c r="H35" i="53"/>
  <c r="J35" i="53" s="1"/>
  <c r="H32" i="53"/>
  <c r="Q31" i="53"/>
  <c r="J31" i="53"/>
  <c r="Q30" i="53"/>
  <c r="R30" i="53" s="1"/>
  <c r="J30" i="53"/>
  <c r="Q29" i="53"/>
  <c r="R29" i="53" s="1"/>
  <c r="J29" i="53"/>
  <c r="Q28" i="53"/>
  <c r="J28" i="53"/>
  <c r="Q27" i="53"/>
  <c r="J27" i="53"/>
  <c r="R27" i="53" s="1"/>
  <c r="R26" i="53"/>
  <c r="Q26" i="53"/>
  <c r="J26" i="53"/>
  <c r="Q25" i="53"/>
  <c r="J25" i="53"/>
  <c r="P24" i="53"/>
  <c r="P32" i="53" s="1"/>
  <c r="O24" i="53"/>
  <c r="O32" i="53" s="1"/>
  <c r="N24" i="53"/>
  <c r="N32" i="53" s="1"/>
  <c r="M24" i="53"/>
  <c r="M32" i="53" s="1"/>
  <c r="L24" i="53"/>
  <c r="L32" i="53" s="1"/>
  <c r="I24" i="53"/>
  <c r="I32" i="53" s="1"/>
  <c r="H24" i="53"/>
  <c r="O22" i="53"/>
  <c r="N22" i="53"/>
  <c r="Q21" i="53"/>
  <c r="J21" i="53"/>
  <c r="Q20" i="53"/>
  <c r="J20" i="53"/>
  <c r="R19" i="53"/>
  <c r="Q19" i="53"/>
  <c r="J19" i="53"/>
  <c r="Q18" i="53"/>
  <c r="J18" i="53"/>
  <c r="R17" i="53"/>
  <c r="Q17" i="53"/>
  <c r="J17" i="53"/>
  <c r="Q16" i="53"/>
  <c r="J16" i="53"/>
  <c r="Q15" i="53"/>
  <c r="J15" i="53"/>
  <c r="R15" i="53" s="1"/>
  <c r="P14" i="53"/>
  <c r="O14" i="53"/>
  <c r="O34" i="53" s="1"/>
  <c r="O42" i="53" s="1"/>
  <c r="N14" i="53"/>
  <c r="M14" i="53"/>
  <c r="M22" i="53" s="1"/>
  <c r="L14" i="53"/>
  <c r="L34" i="53" s="1"/>
  <c r="I14" i="53"/>
  <c r="I34" i="53" s="1"/>
  <c r="I42" i="53" s="1"/>
  <c r="H14" i="53"/>
  <c r="H34" i="53" s="1"/>
  <c r="C13" i="53"/>
  <c r="I9" i="53"/>
  <c r="Q7" i="53" s="1"/>
  <c r="L6" i="53"/>
  <c r="B5" i="53"/>
  <c r="A1" i="53"/>
  <c r="R32" i="54" l="1"/>
  <c r="J176" i="54"/>
  <c r="J98" i="54"/>
  <c r="J134" i="54" s="1"/>
  <c r="R99" i="54"/>
  <c r="R98" i="54" s="1"/>
  <c r="R155" i="54"/>
  <c r="R140" i="54" s="1"/>
  <c r="R176" i="54" s="1"/>
  <c r="Q34" i="54"/>
  <c r="L42" i="54"/>
  <c r="Q42" i="54" s="1"/>
  <c r="R42" i="54" s="1"/>
  <c r="Q6" i="54" s="1"/>
  <c r="R6" i="54" s="1"/>
  <c r="R134" i="54"/>
  <c r="R34" i="54"/>
  <c r="R41" i="53"/>
  <c r="Q92" i="53"/>
  <c r="Q141" i="53"/>
  <c r="Q140" i="53" s="1"/>
  <c r="Q176" i="53" s="1"/>
  <c r="N34" i="53"/>
  <c r="N42" i="53" s="1"/>
  <c r="R20" i="53"/>
  <c r="J24" i="53"/>
  <c r="R25" i="53"/>
  <c r="Q41" i="53"/>
  <c r="P68" i="53"/>
  <c r="Q68" i="53" s="1"/>
  <c r="R118" i="53"/>
  <c r="R130" i="53"/>
  <c r="K140" i="53"/>
  <c r="K176" i="53" s="1"/>
  <c r="I22" i="53"/>
  <c r="Q40" i="53"/>
  <c r="R40" i="53" s="1"/>
  <c r="I140" i="53"/>
  <c r="I176" i="53" s="1"/>
  <c r="J32" i="53"/>
  <c r="J59" i="53"/>
  <c r="R59" i="53" s="1"/>
  <c r="Q75" i="53"/>
  <c r="Q90" i="53"/>
  <c r="P98" i="53"/>
  <c r="P134" i="53" s="1"/>
  <c r="J99" i="53"/>
  <c r="R99" i="53" s="1"/>
  <c r="R98" i="53" s="1"/>
  <c r="R134" i="53" s="1"/>
  <c r="Q105" i="53"/>
  <c r="Q98" i="53" s="1"/>
  <c r="R111" i="53"/>
  <c r="Q113" i="53"/>
  <c r="R126" i="53"/>
  <c r="R143" i="53"/>
  <c r="O140" i="53"/>
  <c r="O176" i="53" s="1"/>
  <c r="R151" i="53"/>
  <c r="R150" i="53" s="1"/>
  <c r="R165" i="53"/>
  <c r="R161" i="53" s="1"/>
  <c r="Q129" i="53"/>
  <c r="P34" i="53"/>
  <c r="P42" i="53" s="1"/>
  <c r="R21" i="53"/>
  <c r="Q32" i="53"/>
  <c r="Q66" i="53"/>
  <c r="Q84" i="53"/>
  <c r="H98" i="53"/>
  <c r="H134" i="53" s="1"/>
  <c r="J119" i="53"/>
  <c r="M140" i="53"/>
  <c r="M176" i="53" s="1"/>
  <c r="J150" i="53"/>
  <c r="R35" i="53"/>
  <c r="R18" i="53"/>
  <c r="Q91" i="53"/>
  <c r="R104" i="53"/>
  <c r="R116" i="53"/>
  <c r="J14" i="53"/>
  <c r="L22" i="53"/>
  <c r="R31" i="53"/>
  <c r="R49" i="53"/>
  <c r="R57" i="53"/>
  <c r="Q82" i="53"/>
  <c r="L98" i="53"/>
  <c r="L134" i="53" s="1"/>
  <c r="R124" i="53"/>
  <c r="R167" i="53"/>
  <c r="R175" i="53"/>
  <c r="R39" i="53"/>
  <c r="R112" i="53"/>
  <c r="R16" i="53"/>
  <c r="R28" i="53"/>
  <c r="Q36" i="53"/>
  <c r="R36" i="53" s="1"/>
  <c r="R106" i="53"/>
  <c r="R105" i="53" s="1"/>
  <c r="R114" i="53"/>
  <c r="R113" i="53" s="1"/>
  <c r="J141" i="53"/>
  <c r="R141" i="53" s="1"/>
  <c r="R164" i="53"/>
  <c r="L42" i="53"/>
  <c r="R108" i="53"/>
  <c r="R129" i="53"/>
  <c r="R32" i="53"/>
  <c r="H42" i="53"/>
  <c r="J42" i="53" s="1"/>
  <c r="J34" i="53"/>
  <c r="R119" i="53"/>
  <c r="R37" i="53"/>
  <c r="Q76" i="53"/>
  <c r="J51" i="53"/>
  <c r="R51" i="53" s="1"/>
  <c r="R100" i="53"/>
  <c r="J108" i="53"/>
  <c r="Q119" i="53"/>
  <c r="R145" i="53"/>
  <c r="J161" i="53"/>
  <c r="R172" i="53"/>
  <c r="R171" i="53" s="1"/>
  <c r="P22" i="53"/>
  <c r="M34" i="53"/>
  <c r="M42" i="53" s="1"/>
  <c r="R103" i="53"/>
  <c r="R148" i="53"/>
  <c r="R147" i="53" s="1"/>
  <c r="R156" i="53"/>
  <c r="R155" i="53" s="1"/>
  <c r="H22" i="53"/>
  <c r="Q14" i="53"/>
  <c r="R14" i="53" s="1"/>
  <c r="Q24" i="53"/>
  <c r="J171" i="53"/>
  <c r="A1" i="52"/>
  <c r="B5" i="52"/>
  <c r="L6" i="52"/>
  <c r="Q7" i="52"/>
  <c r="I9" i="52"/>
  <c r="C13" i="52"/>
  <c r="H14" i="52"/>
  <c r="J14" i="52" s="1"/>
  <c r="R14" i="52" s="1"/>
  <c r="I14" i="52"/>
  <c r="I22" i="52" s="1"/>
  <c r="L14" i="52"/>
  <c r="M14" i="52"/>
  <c r="N14" i="52"/>
  <c r="Q14" i="52" s="1"/>
  <c r="O14" i="52"/>
  <c r="P14" i="52"/>
  <c r="P34" i="52" s="1"/>
  <c r="P42" i="52" s="1"/>
  <c r="J15" i="52"/>
  <c r="Q15" i="52"/>
  <c r="R15" i="52"/>
  <c r="J16" i="52"/>
  <c r="Q16" i="52"/>
  <c r="R16" i="52"/>
  <c r="J17" i="52"/>
  <c r="R17" i="52" s="1"/>
  <c r="Q17" i="52"/>
  <c r="J18" i="52"/>
  <c r="Q18" i="52"/>
  <c r="R18" i="52"/>
  <c r="J19" i="52"/>
  <c r="Q19" i="52"/>
  <c r="R19" i="52" s="1"/>
  <c r="J20" i="52"/>
  <c r="R20" i="52" s="1"/>
  <c r="Q20" i="52"/>
  <c r="J21" i="52"/>
  <c r="R21" i="52" s="1"/>
  <c r="Q21" i="52"/>
  <c r="H22" i="52"/>
  <c r="L22" i="52"/>
  <c r="M22" i="52"/>
  <c r="O22" i="52"/>
  <c r="H24" i="52"/>
  <c r="H32" i="52" s="1"/>
  <c r="J32" i="52" s="1"/>
  <c r="I24" i="52"/>
  <c r="L24" i="52"/>
  <c r="M24" i="52"/>
  <c r="M32" i="52" s="1"/>
  <c r="N24" i="52"/>
  <c r="O24" i="52"/>
  <c r="O34" i="52" s="1"/>
  <c r="O42" i="52" s="1"/>
  <c r="P24" i="52"/>
  <c r="J25" i="52"/>
  <c r="Q25" i="52"/>
  <c r="R25" i="52"/>
  <c r="J26" i="52"/>
  <c r="Q26" i="52"/>
  <c r="R26" i="52" s="1"/>
  <c r="J27" i="52"/>
  <c r="R27" i="52" s="1"/>
  <c r="Q27" i="52"/>
  <c r="J28" i="52"/>
  <c r="R28" i="52" s="1"/>
  <c r="Q28" i="52"/>
  <c r="J29" i="52"/>
  <c r="R29" i="52" s="1"/>
  <c r="Q29" i="52"/>
  <c r="J30" i="52"/>
  <c r="Q30" i="52"/>
  <c r="R30" i="52"/>
  <c r="J31" i="52"/>
  <c r="Q31" i="52"/>
  <c r="R31" i="52"/>
  <c r="I32" i="52"/>
  <c r="L32" i="52"/>
  <c r="N32" i="52"/>
  <c r="P32" i="52"/>
  <c r="L34" i="52"/>
  <c r="N34" i="52"/>
  <c r="H35" i="52"/>
  <c r="J35" i="52" s="1"/>
  <c r="I35" i="52"/>
  <c r="L35" i="52"/>
  <c r="Q35" i="52" s="1"/>
  <c r="M35" i="52"/>
  <c r="N35" i="52"/>
  <c r="O35" i="52"/>
  <c r="P35" i="52"/>
  <c r="H36" i="52"/>
  <c r="I36" i="52"/>
  <c r="J36" i="52" s="1"/>
  <c r="R36" i="52" s="1"/>
  <c r="L36" i="52"/>
  <c r="Q36" i="52" s="1"/>
  <c r="M36" i="52"/>
  <c r="N36" i="52"/>
  <c r="O36" i="52"/>
  <c r="P36" i="52"/>
  <c r="H37" i="52"/>
  <c r="J37" i="52" s="1"/>
  <c r="I37" i="52"/>
  <c r="L37" i="52"/>
  <c r="M37" i="52"/>
  <c r="N37" i="52"/>
  <c r="Q37" i="52" s="1"/>
  <c r="O37" i="52"/>
  <c r="P37" i="52"/>
  <c r="H38" i="52"/>
  <c r="I38" i="52"/>
  <c r="J38" i="52"/>
  <c r="R38" i="52" s="1"/>
  <c r="L38" i="52"/>
  <c r="Q38" i="52" s="1"/>
  <c r="M38" i="52"/>
  <c r="N38" i="52"/>
  <c r="O38" i="52"/>
  <c r="P38" i="52"/>
  <c r="H39" i="52"/>
  <c r="J39" i="52" s="1"/>
  <c r="I39" i="52"/>
  <c r="L39" i="52"/>
  <c r="Q39" i="52" s="1"/>
  <c r="M39" i="52"/>
  <c r="N39" i="52"/>
  <c r="O39" i="52"/>
  <c r="P39" i="52"/>
  <c r="H40" i="52"/>
  <c r="I40" i="52"/>
  <c r="J40" i="52" s="1"/>
  <c r="R40" i="52" s="1"/>
  <c r="L40" i="52"/>
  <c r="Q40" i="52" s="1"/>
  <c r="M40" i="52"/>
  <c r="N40" i="52"/>
  <c r="O40" i="52"/>
  <c r="P40" i="52"/>
  <c r="H41" i="52"/>
  <c r="J41" i="52" s="1"/>
  <c r="R41" i="52" s="1"/>
  <c r="I41" i="52"/>
  <c r="L41" i="52"/>
  <c r="M41" i="52"/>
  <c r="N41" i="52"/>
  <c r="Q41" i="52" s="1"/>
  <c r="O41" i="52"/>
  <c r="P41" i="52"/>
  <c r="L42" i="52"/>
  <c r="N42" i="52"/>
  <c r="B47" i="52"/>
  <c r="J49" i="52"/>
  <c r="Q49" i="52"/>
  <c r="R49" i="52"/>
  <c r="J50" i="52"/>
  <c r="R50" i="52" s="1"/>
  <c r="Q50" i="52"/>
  <c r="H51" i="52"/>
  <c r="I51" i="52"/>
  <c r="J51" i="52"/>
  <c r="K51" i="52"/>
  <c r="L51" i="52"/>
  <c r="Q51" i="52" s="1"/>
  <c r="R51" i="52" s="1"/>
  <c r="M51" i="52"/>
  <c r="N51" i="52"/>
  <c r="O51" i="52"/>
  <c r="P51" i="52"/>
  <c r="B55" i="52"/>
  <c r="J57" i="52"/>
  <c r="R57" i="52" s="1"/>
  <c r="Q57" i="52"/>
  <c r="J58" i="52"/>
  <c r="Q58" i="52"/>
  <c r="R58" i="52"/>
  <c r="H59" i="52"/>
  <c r="I59" i="52"/>
  <c r="J59" i="52"/>
  <c r="K59" i="52"/>
  <c r="Q59" i="52" s="1"/>
  <c r="L59" i="52"/>
  <c r="M59" i="52"/>
  <c r="N59" i="52"/>
  <c r="O59" i="52"/>
  <c r="P59" i="52"/>
  <c r="B64" i="52"/>
  <c r="J66" i="52"/>
  <c r="Q66" i="52" s="1"/>
  <c r="P66" i="52"/>
  <c r="J67" i="52"/>
  <c r="P67" i="52"/>
  <c r="Q67" i="52" s="1"/>
  <c r="H68" i="52"/>
  <c r="J68" i="52" s="1"/>
  <c r="Q68" i="52" s="1"/>
  <c r="I68" i="52"/>
  <c r="K68" i="52"/>
  <c r="L68" i="52"/>
  <c r="M68" i="52"/>
  <c r="N68" i="52"/>
  <c r="O68" i="52"/>
  <c r="P68" i="52"/>
  <c r="B72" i="52"/>
  <c r="J74" i="52"/>
  <c r="P74" i="52"/>
  <c r="Q74" i="52"/>
  <c r="J75" i="52"/>
  <c r="P75" i="52"/>
  <c r="Q75" i="52"/>
  <c r="H76" i="52"/>
  <c r="J76" i="52" s="1"/>
  <c r="Q76" i="52" s="1"/>
  <c r="I76" i="52"/>
  <c r="K76" i="52"/>
  <c r="L76" i="52"/>
  <c r="M76" i="52"/>
  <c r="P76" i="52" s="1"/>
  <c r="N76" i="52"/>
  <c r="O76" i="52"/>
  <c r="B80" i="52"/>
  <c r="J82" i="52"/>
  <c r="P82" i="52"/>
  <c r="Q82" i="52"/>
  <c r="J83" i="52"/>
  <c r="P83" i="52"/>
  <c r="Q83" i="52" s="1"/>
  <c r="H84" i="52"/>
  <c r="J84" i="52" s="1"/>
  <c r="Q84" i="52" s="1"/>
  <c r="I84" i="52"/>
  <c r="K84" i="52"/>
  <c r="L84" i="52"/>
  <c r="M84" i="52"/>
  <c r="N84" i="52"/>
  <c r="P84" i="52" s="1"/>
  <c r="O84" i="52"/>
  <c r="B88" i="52"/>
  <c r="J90" i="52"/>
  <c r="P90" i="52"/>
  <c r="Q90" i="52" s="1"/>
  <c r="J91" i="52"/>
  <c r="Q91" i="52" s="1"/>
  <c r="P91" i="52"/>
  <c r="H92" i="52"/>
  <c r="J92" i="52" s="1"/>
  <c r="Q92" i="52" s="1"/>
  <c r="I92" i="52"/>
  <c r="K92" i="52"/>
  <c r="P92" i="52" s="1"/>
  <c r="L92" i="52"/>
  <c r="M92" i="52"/>
  <c r="N92" i="52"/>
  <c r="O92" i="52"/>
  <c r="B96" i="52"/>
  <c r="H98" i="52"/>
  <c r="H134" i="52" s="1"/>
  <c r="P98" i="52"/>
  <c r="P134" i="52" s="1"/>
  <c r="H99" i="52"/>
  <c r="I99" i="52"/>
  <c r="I98" i="52" s="1"/>
  <c r="I134" i="52" s="1"/>
  <c r="K99" i="52"/>
  <c r="L99" i="52"/>
  <c r="M99" i="52"/>
  <c r="M98" i="52" s="1"/>
  <c r="M134" i="52" s="1"/>
  <c r="N99" i="52"/>
  <c r="O99" i="52"/>
  <c r="O98" i="52" s="1"/>
  <c r="O134" i="52" s="1"/>
  <c r="P99" i="52"/>
  <c r="J100" i="52"/>
  <c r="J99" i="52" s="1"/>
  <c r="Q100" i="52"/>
  <c r="R100" i="52"/>
  <c r="J101" i="52"/>
  <c r="Q101" i="52"/>
  <c r="R101" i="52" s="1"/>
  <c r="J102" i="52"/>
  <c r="R102" i="52" s="1"/>
  <c r="Q102" i="52"/>
  <c r="J103" i="52"/>
  <c r="R103" i="52" s="1"/>
  <c r="Q103" i="52"/>
  <c r="J104" i="52"/>
  <c r="R104" i="52" s="1"/>
  <c r="Q104" i="52"/>
  <c r="H105" i="52"/>
  <c r="I105" i="52"/>
  <c r="K105" i="52"/>
  <c r="K98" i="52" s="1"/>
  <c r="K134" i="52" s="1"/>
  <c r="L105" i="52"/>
  <c r="M105" i="52"/>
  <c r="N105" i="52"/>
  <c r="N98" i="52" s="1"/>
  <c r="N134" i="52" s="1"/>
  <c r="O105" i="52"/>
  <c r="P105" i="52"/>
  <c r="J106" i="52"/>
  <c r="J105" i="52" s="1"/>
  <c r="Q106" i="52"/>
  <c r="R106" i="52"/>
  <c r="J107" i="52"/>
  <c r="R107" i="52" s="1"/>
  <c r="Q107" i="52"/>
  <c r="Q105" i="52" s="1"/>
  <c r="H108" i="52"/>
  <c r="I108" i="52"/>
  <c r="K108" i="52"/>
  <c r="L108" i="52"/>
  <c r="L98" i="52" s="1"/>
  <c r="L134" i="52" s="1"/>
  <c r="M108" i="52"/>
  <c r="N108" i="52"/>
  <c r="O108" i="52"/>
  <c r="P108" i="52"/>
  <c r="J109" i="52"/>
  <c r="Q109" i="52"/>
  <c r="R109" i="52" s="1"/>
  <c r="J110" i="52"/>
  <c r="R110" i="52" s="1"/>
  <c r="Q110" i="52"/>
  <c r="J111" i="52"/>
  <c r="R111" i="52" s="1"/>
  <c r="Q111" i="52"/>
  <c r="J112" i="52"/>
  <c r="R112" i="52" s="1"/>
  <c r="Q112" i="52"/>
  <c r="H113" i="52"/>
  <c r="I113" i="52"/>
  <c r="K113" i="52"/>
  <c r="L113" i="52"/>
  <c r="M113" i="52"/>
  <c r="N113" i="52"/>
  <c r="O113" i="52"/>
  <c r="P113" i="52"/>
  <c r="J114" i="52"/>
  <c r="J113" i="52" s="1"/>
  <c r="Q114" i="52"/>
  <c r="R114" i="52"/>
  <c r="J115" i="52"/>
  <c r="R115" i="52" s="1"/>
  <c r="Q115" i="52"/>
  <c r="Q113" i="52" s="1"/>
  <c r="J116" i="52"/>
  <c r="Q116" i="52"/>
  <c r="R116" i="52"/>
  <c r="J117" i="52"/>
  <c r="Q117" i="52"/>
  <c r="R117" i="52" s="1"/>
  <c r="J118" i="52"/>
  <c r="R118" i="52" s="1"/>
  <c r="Q118" i="52"/>
  <c r="H119" i="52"/>
  <c r="I119" i="52"/>
  <c r="K119" i="52"/>
  <c r="L119" i="52"/>
  <c r="M119" i="52"/>
  <c r="N119" i="52"/>
  <c r="O119" i="52"/>
  <c r="P119" i="52"/>
  <c r="J120" i="52"/>
  <c r="R120" i="52" s="1"/>
  <c r="Q120" i="52"/>
  <c r="J121" i="52"/>
  <c r="Q121" i="52"/>
  <c r="R121" i="52" s="1"/>
  <c r="J122" i="52"/>
  <c r="Q122" i="52"/>
  <c r="R122" i="52"/>
  <c r="J123" i="52"/>
  <c r="R123" i="52" s="1"/>
  <c r="Q123" i="52"/>
  <c r="Q119" i="52" s="1"/>
  <c r="J124" i="52"/>
  <c r="Q124" i="52"/>
  <c r="R124" i="52"/>
  <c r="J125" i="52"/>
  <c r="Q125" i="52"/>
  <c r="R125" i="52" s="1"/>
  <c r="J126" i="52"/>
  <c r="R126" i="52" s="1"/>
  <c r="Q126" i="52"/>
  <c r="J127" i="52"/>
  <c r="R127" i="52" s="1"/>
  <c r="Q127" i="52"/>
  <c r="J128" i="52"/>
  <c r="R128" i="52" s="1"/>
  <c r="Q128" i="52"/>
  <c r="H129" i="52"/>
  <c r="I129" i="52"/>
  <c r="L129" i="52"/>
  <c r="M129" i="52"/>
  <c r="N129" i="52"/>
  <c r="O129" i="52"/>
  <c r="P129" i="52"/>
  <c r="J130" i="52"/>
  <c r="J129" i="52" s="1"/>
  <c r="Q130" i="52"/>
  <c r="Q129" i="52" s="1"/>
  <c r="J131" i="52"/>
  <c r="R131" i="52" s="1"/>
  <c r="Q131" i="52"/>
  <c r="J132" i="52"/>
  <c r="Q132" i="52"/>
  <c r="R132" i="52" s="1"/>
  <c r="J133" i="52"/>
  <c r="Q133" i="52"/>
  <c r="R133" i="52"/>
  <c r="B138" i="52"/>
  <c r="I140" i="52"/>
  <c r="I176" i="52" s="1"/>
  <c r="K140" i="52"/>
  <c r="K176" i="52" s="1"/>
  <c r="H141" i="52"/>
  <c r="H140" i="52" s="1"/>
  <c r="H176" i="52" s="1"/>
  <c r="I141" i="52"/>
  <c r="J141" i="52"/>
  <c r="K141" i="52"/>
  <c r="L141" i="52"/>
  <c r="L140" i="52" s="1"/>
  <c r="L176" i="52" s="1"/>
  <c r="M141" i="52"/>
  <c r="N141" i="52"/>
  <c r="N140" i="52" s="1"/>
  <c r="N176" i="52" s="1"/>
  <c r="O141" i="52"/>
  <c r="P141" i="52"/>
  <c r="P140" i="52" s="1"/>
  <c r="P176" i="52" s="1"/>
  <c r="J142" i="52"/>
  <c r="Q142" i="52"/>
  <c r="Q141" i="52" s="1"/>
  <c r="J143" i="52"/>
  <c r="Q143" i="52"/>
  <c r="R143" i="52"/>
  <c r="J144" i="52"/>
  <c r="R144" i="52" s="1"/>
  <c r="Q144" i="52"/>
  <c r="J145" i="52"/>
  <c r="Q145" i="52"/>
  <c r="R145" i="52"/>
  <c r="J146" i="52"/>
  <c r="Q146" i="52"/>
  <c r="R146" i="52" s="1"/>
  <c r="H147" i="52"/>
  <c r="I147" i="52"/>
  <c r="K147" i="52"/>
  <c r="L147" i="52"/>
  <c r="M147" i="52"/>
  <c r="N147" i="52"/>
  <c r="O147" i="52"/>
  <c r="O140" i="52" s="1"/>
  <c r="O176" i="52" s="1"/>
  <c r="P147" i="52"/>
  <c r="J148" i="52"/>
  <c r="R148" i="52" s="1"/>
  <c r="Q148" i="52"/>
  <c r="Q147" i="52" s="1"/>
  <c r="J149" i="52"/>
  <c r="R149" i="52" s="1"/>
  <c r="Q149" i="52"/>
  <c r="H150" i="52"/>
  <c r="I150" i="52"/>
  <c r="K150" i="52"/>
  <c r="L150" i="52"/>
  <c r="M150" i="52"/>
  <c r="M140" i="52" s="1"/>
  <c r="M176" i="52" s="1"/>
  <c r="N150" i="52"/>
  <c r="O150" i="52"/>
  <c r="P150" i="52"/>
  <c r="J151" i="52"/>
  <c r="J150" i="52" s="1"/>
  <c r="Q151" i="52"/>
  <c r="R151" i="52"/>
  <c r="R150" i="52" s="1"/>
  <c r="J152" i="52"/>
  <c r="R152" i="52" s="1"/>
  <c r="Q152" i="52"/>
  <c r="Q150" i="52" s="1"/>
  <c r="J153" i="52"/>
  <c r="Q153" i="52"/>
  <c r="R153" i="52"/>
  <c r="J154" i="52"/>
  <c r="Q154" i="52"/>
  <c r="R154" i="52" s="1"/>
  <c r="H155" i="52"/>
  <c r="I155" i="52"/>
  <c r="K155" i="52"/>
  <c r="L155" i="52"/>
  <c r="M155" i="52"/>
  <c r="N155" i="52"/>
  <c r="O155" i="52"/>
  <c r="P155" i="52"/>
  <c r="J156" i="52"/>
  <c r="R156" i="52" s="1"/>
  <c r="Q156" i="52"/>
  <c r="Q155" i="52" s="1"/>
  <c r="J157" i="52"/>
  <c r="R157" i="52" s="1"/>
  <c r="Q157" i="52"/>
  <c r="J158" i="52"/>
  <c r="Q158" i="52"/>
  <c r="R158" i="52" s="1"/>
  <c r="J159" i="52"/>
  <c r="Q159" i="52"/>
  <c r="R159" i="52"/>
  <c r="J160" i="52"/>
  <c r="R160" i="52" s="1"/>
  <c r="Q160" i="52"/>
  <c r="H161" i="52"/>
  <c r="I161" i="52"/>
  <c r="K161" i="52"/>
  <c r="L161" i="52"/>
  <c r="M161" i="52"/>
  <c r="N161" i="52"/>
  <c r="O161" i="52"/>
  <c r="P161" i="52"/>
  <c r="J162" i="52"/>
  <c r="Q162" i="52"/>
  <c r="R162" i="52" s="1"/>
  <c r="J163" i="52"/>
  <c r="R163" i="52" s="1"/>
  <c r="Q163" i="52"/>
  <c r="J164" i="52"/>
  <c r="R164" i="52" s="1"/>
  <c r="Q164" i="52"/>
  <c r="J165" i="52"/>
  <c r="R165" i="52" s="1"/>
  <c r="Q165" i="52"/>
  <c r="J166" i="52"/>
  <c r="Q166" i="52"/>
  <c r="R166" i="52" s="1"/>
  <c r="J167" i="52"/>
  <c r="Q167" i="52"/>
  <c r="R167" i="52"/>
  <c r="J168" i="52"/>
  <c r="R168" i="52" s="1"/>
  <c r="Q168" i="52"/>
  <c r="J169" i="52"/>
  <c r="Q169" i="52"/>
  <c r="R169" i="52"/>
  <c r="J170" i="52"/>
  <c r="Q170" i="52"/>
  <c r="R170" i="52" s="1"/>
  <c r="H171" i="52"/>
  <c r="I171" i="52"/>
  <c r="L171" i="52"/>
  <c r="M171" i="52"/>
  <c r="N171" i="52"/>
  <c r="O171" i="52"/>
  <c r="P171" i="52"/>
  <c r="J172" i="52"/>
  <c r="J171" i="52" s="1"/>
  <c r="Q172" i="52"/>
  <c r="R172" i="52"/>
  <c r="J173" i="52"/>
  <c r="Q173" i="52"/>
  <c r="R173" i="52" s="1"/>
  <c r="J174" i="52"/>
  <c r="R174" i="52" s="1"/>
  <c r="Q174" i="52"/>
  <c r="J175" i="52"/>
  <c r="R175" i="52" s="1"/>
  <c r="Q175" i="52"/>
  <c r="J22" i="53" l="1"/>
  <c r="J140" i="53"/>
  <c r="Q134" i="53"/>
  <c r="J98" i="53"/>
  <c r="J134" i="53" s="1"/>
  <c r="Q22" i="53"/>
  <c r="R24" i="53"/>
  <c r="J176" i="53"/>
  <c r="R140" i="53"/>
  <c r="R176" i="53" s="1"/>
  <c r="R22" i="53"/>
  <c r="Q42" i="53"/>
  <c r="R42" i="53" s="1"/>
  <c r="Q6" i="53" s="1"/>
  <c r="R6" i="53" s="1"/>
  <c r="Q34" i="53"/>
  <c r="R34" i="53" s="1"/>
  <c r="R141" i="52"/>
  <c r="Q140" i="52"/>
  <c r="R105" i="52"/>
  <c r="R37" i="52"/>
  <c r="Q34" i="52"/>
  <c r="J22" i="52"/>
  <c r="R171" i="52"/>
  <c r="R155" i="52"/>
  <c r="R119" i="52"/>
  <c r="R39" i="52"/>
  <c r="Q32" i="52"/>
  <c r="R32" i="52" s="1"/>
  <c r="R59" i="52"/>
  <c r="R108" i="52"/>
  <c r="Q42" i="52"/>
  <c r="R161" i="52"/>
  <c r="R147" i="52"/>
  <c r="R99" i="52"/>
  <c r="R113" i="52"/>
  <c r="R35" i="52"/>
  <c r="R130" i="52"/>
  <c r="R129" i="52" s="1"/>
  <c r="J119" i="52"/>
  <c r="M34" i="52"/>
  <c r="M42" i="52" s="1"/>
  <c r="O32" i="52"/>
  <c r="P22" i="52"/>
  <c r="J161" i="52"/>
  <c r="J108" i="52"/>
  <c r="J98" i="52" s="1"/>
  <c r="J134" i="52" s="1"/>
  <c r="Q161" i="52"/>
  <c r="R142" i="52"/>
  <c r="Q108" i="52"/>
  <c r="N22" i="52"/>
  <c r="J155" i="52"/>
  <c r="J147" i="52"/>
  <c r="J140" i="52" s="1"/>
  <c r="J176" i="52" s="1"/>
  <c r="I34" i="52"/>
  <c r="I42" i="52" s="1"/>
  <c r="J24" i="52"/>
  <c r="R24" i="52" s="1"/>
  <c r="H34" i="52"/>
  <c r="Q171" i="52"/>
  <c r="Q24" i="52"/>
  <c r="Q99" i="52"/>
  <c r="A1" i="51"/>
  <c r="B5" i="51"/>
  <c r="L6" i="51"/>
  <c r="I9" i="51"/>
  <c r="Q7" i="51" s="1"/>
  <c r="C13" i="51"/>
  <c r="H14" i="51"/>
  <c r="I14" i="51"/>
  <c r="L14" i="51"/>
  <c r="L22" i="51" s="1"/>
  <c r="M14" i="51"/>
  <c r="M22" i="51" s="1"/>
  <c r="N14" i="51"/>
  <c r="N22" i="51" s="1"/>
  <c r="O14" i="51"/>
  <c r="P14" i="51"/>
  <c r="J15" i="51"/>
  <c r="Q15" i="51"/>
  <c r="J16" i="51"/>
  <c r="Q16" i="51"/>
  <c r="J17" i="51"/>
  <c r="R17" i="51" s="1"/>
  <c r="Q17" i="51"/>
  <c r="J18" i="51"/>
  <c r="R18" i="51" s="1"/>
  <c r="Q18" i="51"/>
  <c r="J19" i="51"/>
  <c r="Q19" i="51"/>
  <c r="J20" i="51"/>
  <c r="Q20" i="51"/>
  <c r="J21" i="51"/>
  <c r="R21" i="51" s="1"/>
  <c r="Q21" i="51"/>
  <c r="H22" i="51"/>
  <c r="O22" i="51"/>
  <c r="H24" i="51"/>
  <c r="I24" i="51"/>
  <c r="L24" i="51"/>
  <c r="L32" i="51" s="1"/>
  <c r="M24" i="51"/>
  <c r="M32" i="51" s="1"/>
  <c r="N24" i="51"/>
  <c r="N32" i="51" s="1"/>
  <c r="O24" i="51"/>
  <c r="P24" i="51"/>
  <c r="P34" i="51" s="1"/>
  <c r="J25" i="51"/>
  <c r="R25" i="51" s="1"/>
  <c r="Q25" i="51"/>
  <c r="J26" i="51"/>
  <c r="Q26" i="51"/>
  <c r="R26" i="51" s="1"/>
  <c r="J27" i="51"/>
  <c r="R27" i="51" s="1"/>
  <c r="Q27" i="51"/>
  <c r="J28" i="51"/>
  <c r="Q28" i="51"/>
  <c r="J29" i="51"/>
  <c r="Q29" i="51"/>
  <c r="J30" i="51"/>
  <c r="Q30" i="51"/>
  <c r="J31" i="51"/>
  <c r="Q31" i="51"/>
  <c r="H32" i="51"/>
  <c r="I32" i="51"/>
  <c r="O34" i="51"/>
  <c r="O42" i="51" s="1"/>
  <c r="H35" i="51"/>
  <c r="J35" i="51" s="1"/>
  <c r="I35" i="51"/>
  <c r="L35" i="51"/>
  <c r="M35" i="51"/>
  <c r="N35" i="51"/>
  <c r="O35" i="51"/>
  <c r="P35" i="51"/>
  <c r="H36" i="51"/>
  <c r="J36" i="51" s="1"/>
  <c r="I36" i="51"/>
  <c r="L36" i="51"/>
  <c r="M36" i="51"/>
  <c r="N36" i="51"/>
  <c r="O36" i="51"/>
  <c r="P36" i="51"/>
  <c r="H37" i="51"/>
  <c r="I37" i="51"/>
  <c r="L37" i="51"/>
  <c r="M37" i="51"/>
  <c r="N37" i="51"/>
  <c r="O37" i="51"/>
  <c r="P37" i="51"/>
  <c r="H38" i="51"/>
  <c r="I38" i="51"/>
  <c r="L38" i="51"/>
  <c r="M38" i="51"/>
  <c r="N38" i="51"/>
  <c r="O38" i="51"/>
  <c r="P38" i="51"/>
  <c r="H39" i="51"/>
  <c r="J39" i="51" s="1"/>
  <c r="I39" i="51"/>
  <c r="L39" i="51"/>
  <c r="M39" i="51"/>
  <c r="N39" i="51"/>
  <c r="O39" i="51"/>
  <c r="P39" i="51"/>
  <c r="H40" i="51"/>
  <c r="I40" i="51"/>
  <c r="L40" i="51"/>
  <c r="M40" i="51"/>
  <c r="N40" i="51"/>
  <c r="O40" i="51"/>
  <c r="P40" i="51"/>
  <c r="H41" i="51"/>
  <c r="I41" i="51"/>
  <c r="L41" i="51"/>
  <c r="M41" i="51"/>
  <c r="N41" i="51"/>
  <c r="O41" i="51"/>
  <c r="P41" i="51"/>
  <c r="B47" i="51"/>
  <c r="J49" i="51"/>
  <c r="Q49" i="51"/>
  <c r="R49" i="51" s="1"/>
  <c r="J50" i="51"/>
  <c r="Q50" i="51"/>
  <c r="H51" i="51"/>
  <c r="I51" i="51"/>
  <c r="K51" i="51"/>
  <c r="L51" i="51"/>
  <c r="M51" i="51"/>
  <c r="N51" i="51"/>
  <c r="O51" i="51"/>
  <c r="P51" i="51"/>
  <c r="B55" i="51"/>
  <c r="J57" i="51"/>
  <c r="R57" i="51" s="1"/>
  <c r="Q57" i="51"/>
  <c r="J58" i="51"/>
  <c r="Q58" i="51"/>
  <c r="H59" i="51"/>
  <c r="I59" i="51"/>
  <c r="K59" i="51"/>
  <c r="L59" i="51"/>
  <c r="M59" i="51"/>
  <c r="N59" i="51"/>
  <c r="O59" i="51"/>
  <c r="P59" i="51"/>
  <c r="B64" i="51"/>
  <c r="J66" i="51"/>
  <c r="Q66" i="51" s="1"/>
  <c r="P66" i="51"/>
  <c r="J67" i="51"/>
  <c r="Q67" i="51" s="1"/>
  <c r="P67" i="51"/>
  <c r="H68" i="51"/>
  <c r="J68" i="51" s="1"/>
  <c r="I68" i="51"/>
  <c r="K68" i="51"/>
  <c r="L68" i="51"/>
  <c r="M68" i="51"/>
  <c r="N68" i="51"/>
  <c r="O68" i="51"/>
  <c r="B72" i="51"/>
  <c r="J74" i="51"/>
  <c r="Q74" i="51" s="1"/>
  <c r="P74" i="51"/>
  <c r="J75" i="51"/>
  <c r="Q75" i="51" s="1"/>
  <c r="P75" i="51"/>
  <c r="H76" i="51"/>
  <c r="I76" i="51"/>
  <c r="K76" i="51"/>
  <c r="P76" i="51" s="1"/>
  <c r="L76" i="51"/>
  <c r="M76" i="51"/>
  <c r="N76" i="51"/>
  <c r="O76" i="51"/>
  <c r="B80" i="51"/>
  <c r="J82" i="51"/>
  <c r="P82" i="51"/>
  <c r="J83" i="51"/>
  <c r="P83" i="51"/>
  <c r="H84" i="51"/>
  <c r="J84" i="51" s="1"/>
  <c r="I84" i="51"/>
  <c r="K84" i="51"/>
  <c r="L84" i="51"/>
  <c r="M84" i="51"/>
  <c r="N84" i="51"/>
  <c r="O84" i="51"/>
  <c r="B88" i="51"/>
  <c r="J90" i="51"/>
  <c r="Q90" i="51" s="1"/>
  <c r="P90" i="51"/>
  <c r="J91" i="51"/>
  <c r="P91" i="51"/>
  <c r="H92" i="51"/>
  <c r="I92" i="51"/>
  <c r="J92" i="51" s="1"/>
  <c r="K92" i="51"/>
  <c r="L92" i="51"/>
  <c r="M92" i="51"/>
  <c r="N92" i="51"/>
  <c r="O92" i="51"/>
  <c r="B96" i="51"/>
  <c r="H99" i="51"/>
  <c r="H98" i="51" s="1"/>
  <c r="I99" i="51"/>
  <c r="K99" i="51"/>
  <c r="L99" i="51"/>
  <c r="M99" i="51"/>
  <c r="N99" i="51"/>
  <c r="O99" i="51"/>
  <c r="P99" i="51"/>
  <c r="J100" i="51"/>
  <c r="Q100" i="51"/>
  <c r="J101" i="51"/>
  <c r="R101" i="51" s="1"/>
  <c r="Q101" i="51"/>
  <c r="J102" i="51"/>
  <c r="R102" i="51" s="1"/>
  <c r="Q102" i="51"/>
  <c r="J103" i="51"/>
  <c r="Q103" i="51"/>
  <c r="J104" i="51"/>
  <c r="R104" i="51" s="1"/>
  <c r="Q104" i="51"/>
  <c r="H105" i="51"/>
  <c r="I105" i="51"/>
  <c r="K105" i="51"/>
  <c r="L105" i="51"/>
  <c r="L98" i="51" s="1"/>
  <c r="M105" i="51"/>
  <c r="N105" i="51"/>
  <c r="O105" i="51"/>
  <c r="P105" i="51"/>
  <c r="J106" i="51"/>
  <c r="Q106" i="51"/>
  <c r="J107" i="51"/>
  <c r="Q107" i="51"/>
  <c r="H108" i="51"/>
  <c r="I108" i="51"/>
  <c r="K108" i="51"/>
  <c r="L108" i="51"/>
  <c r="M108" i="51"/>
  <c r="N108" i="51"/>
  <c r="O108" i="51"/>
  <c r="P108" i="51"/>
  <c r="J109" i="51"/>
  <c r="R109" i="51" s="1"/>
  <c r="Q109" i="51"/>
  <c r="J110" i="51"/>
  <c r="R110" i="51" s="1"/>
  <c r="Q110" i="51"/>
  <c r="J111" i="51"/>
  <c r="Q111" i="51"/>
  <c r="J112" i="51"/>
  <c r="Q112" i="51"/>
  <c r="H113" i="51"/>
  <c r="I113" i="51"/>
  <c r="K113" i="51"/>
  <c r="L113" i="51"/>
  <c r="M113" i="51"/>
  <c r="N113" i="51"/>
  <c r="O113" i="51"/>
  <c r="P113" i="51"/>
  <c r="J114" i="51"/>
  <c r="R114" i="51" s="1"/>
  <c r="Q114" i="51"/>
  <c r="J115" i="51"/>
  <c r="Q115" i="51"/>
  <c r="J116" i="51"/>
  <c r="R116" i="51" s="1"/>
  <c r="Q116" i="51"/>
  <c r="J117" i="51"/>
  <c r="Q117" i="51"/>
  <c r="R117" i="51" s="1"/>
  <c r="J118" i="51"/>
  <c r="R118" i="51" s="1"/>
  <c r="Q118" i="51"/>
  <c r="H119" i="51"/>
  <c r="I119" i="51"/>
  <c r="K119" i="51"/>
  <c r="L119" i="51"/>
  <c r="M119" i="51"/>
  <c r="N119" i="51"/>
  <c r="O119" i="51"/>
  <c r="P119" i="51"/>
  <c r="J120" i="51"/>
  <c r="Q120" i="51"/>
  <c r="J121" i="51"/>
  <c r="Q121" i="51"/>
  <c r="R121" i="51"/>
  <c r="J122" i="51"/>
  <c r="R122" i="51" s="1"/>
  <c r="Q122" i="51"/>
  <c r="J123" i="51"/>
  <c r="R123" i="51" s="1"/>
  <c r="Q123" i="51"/>
  <c r="J124" i="51"/>
  <c r="R124" i="51" s="1"/>
  <c r="Q124" i="51"/>
  <c r="J125" i="51"/>
  <c r="Q125" i="51"/>
  <c r="J126" i="51"/>
  <c r="Q126" i="51"/>
  <c r="J127" i="51"/>
  <c r="R127" i="51" s="1"/>
  <c r="Q127" i="51"/>
  <c r="J128" i="51"/>
  <c r="Q128" i="51"/>
  <c r="H129" i="51"/>
  <c r="I129" i="51"/>
  <c r="L129" i="51"/>
  <c r="M129" i="51"/>
  <c r="N129" i="51"/>
  <c r="O129" i="51"/>
  <c r="P129" i="51"/>
  <c r="J130" i="51"/>
  <c r="Q130" i="51"/>
  <c r="J131" i="51"/>
  <c r="Q131" i="51"/>
  <c r="J132" i="51"/>
  <c r="R132" i="51" s="1"/>
  <c r="Q132" i="51"/>
  <c r="J133" i="51"/>
  <c r="Q133" i="51"/>
  <c r="R133" i="51" s="1"/>
  <c r="B138" i="51"/>
  <c r="H141" i="51"/>
  <c r="I141" i="51"/>
  <c r="K141" i="51"/>
  <c r="L141" i="51"/>
  <c r="M141" i="51"/>
  <c r="N141" i="51"/>
  <c r="O141" i="51"/>
  <c r="P141" i="51"/>
  <c r="J142" i="51"/>
  <c r="R142" i="51" s="1"/>
  <c r="Q142" i="51"/>
  <c r="J143" i="51"/>
  <c r="R143" i="51" s="1"/>
  <c r="Q143" i="51"/>
  <c r="J144" i="51"/>
  <c r="Q144" i="51"/>
  <c r="J145" i="51"/>
  <c r="Q145" i="51"/>
  <c r="J146" i="51"/>
  <c r="R146" i="51" s="1"/>
  <c r="Q146" i="51"/>
  <c r="H147" i="51"/>
  <c r="I147" i="51"/>
  <c r="K147" i="51"/>
  <c r="L147" i="51"/>
  <c r="M147" i="51"/>
  <c r="N147" i="51"/>
  <c r="O147" i="51"/>
  <c r="P147" i="51"/>
  <c r="J148" i="51"/>
  <c r="Q148" i="51"/>
  <c r="J149" i="51"/>
  <c r="Q149" i="51"/>
  <c r="H150" i="51"/>
  <c r="I150" i="51"/>
  <c r="K150" i="51"/>
  <c r="L150" i="51"/>
  <c r="M150" i="51"/>
  <c r="N150" i="51"/>
  <c r="O150" i="51"/>
  <c r="P150" i="51"/>
  <c r="J151" i="51"/>
  <c r="Q151" i="51"/>
  <c r="R151" i="51" s="1"/>
  <c r="J152" i="51"/>
  <c r="R152" i="51" s="1"/>
  <c r="Q152" i="51"/>
  <c r="J153" i="51"/>
  <c r="R153" i="51" s="1"/>
  <c r="Q153" i="51"/>
  <c r="J154" i="51"/>
  <c r="R154" i="51" s="1"/>
  <c r="Q154" i="51"/>
  <c r="H155" i="51"/>
  <c r="I155" i="51"/>
  <c r="K155" i="51"/>
  <c r="L155" i="51"/>
  <c r="M155" i="51"/>
  <c r="N155" i="51"/>
  <c r="O155" i="51"/>
  <c r="P155" i="51"/>
  <c r="J156" i="51"/>
  <c r="Q156" i="51"/>
  <c r="J157" i="51"/>
  <c r="Q157" i="51"/>
  <c r="J158" i="51"/>
  <c r="Q158" i="51"/>
  <c r="J159" i="51"/>
  <c r="Q159" i="51"/>
  <c r="R159" i="51"/>
  <c r="J160" i="51"/>
  <c r="Q160" i="51"/>
  <c r="H161" i="51"/>
  <c r="I161" i="51"/>
  <c r="K161" i="51"/>
  <c r="L161" i="51"/>
  <c r="M161" i="51"/>
  <c r="N161" i="51"/>
  <c r="O161" i="51"/>
  <c r="P161" i="51"/>
  <c r="J162" i="51"/>
  <c r="R162" i="51" s="1"/>
  <c r="Q162" i="51"/>
  <c r="J163" i="51"/>
  <c r="R163" i="51" s="1"/>
  <c r="Q163" i="51"/>
  <c r="J164" i="51"/>
  <c r="Q164" i="51"/>
  <c r="J165" i="51"/>
  <c r="Q165" i="51"/>
  <c r="J166" i="51"/>
  <c r="Q166" i="51"/>
  <c r="R166" i="51"/>
  <c r="J167" i="51"/>
  <c r="Q167" i="51"/>
  <c r="J168" i="51"/>
  <c r="R168" i="51" s="1"/>
  <c r="Q168" i="51"/>
  <c r="J169" i="51"/>
  <c r="R169" i="51" s="1"/>
  <c r="Q169" i="51"/>
  <c r="J170" i="51"/>
  <c r="Q170" i="51"/>
  <c r="R170" i="51" s="1"/>
  <c r="H171" i="51"/>
  <c r="I171" i="51"/>
  <c r="L171" i="51"/>
  <c r="M171" i="51"/>
  <c r="N171" i="51"/>
  <c r="O171" i="51"/>
  <c r="P171" i="51"/>
  <c r="J172" i="51"/>
  <c r="Q172" i="51"/>
  <c r="J173" i="51"/>
  <c r="R173" i="51" s="1"/>
  <c r="Q173" i="51"/>
  <c r="J174" i="51"/>
  <c r="R174" i="51" s="1"/>
  <c r="Q174" i="51"/>
  <c r="J175" i="51"/>
  <c r="Q175" i="51"/>
  <c r="H42" i="52" l="1"/>
  <c r="J42" i="52" s="1"/>
  <c r="R42" i="52" s="1"/>
  <c r="Q6" i="52" s="1"/>
  <c r="R6" i="52" s="1"/>
  <c r="J34" i="52"/>
  <c r="R34" i="52" s="1"/>
  <c r="R98" i="52"/>
  <c r="R134" i="52" s="1"/>
  <c r="Q176" i="52"/>
  <c r="Q98" i="52"/>
  <c r="Q134" i="52" s="1"/>
  <c r="Q22" i="52"/>
  <c r="R22" i="52" s="1"/>
  <c r="R140" i="52"/>
  <c r="R176" i="52" s="1"/>
  <c r="Q171" i="51"/>
  <c r="R164" i="51"/>
  <c r="P140" i="51"/>
  <c r="R125" i="51"/>
  <c r="R112" i="51"/>
  <c r="L134" i="51"/>
  <c r="R103" i="51"/>
  <c r="P98" i="51"/>
  <c r="P134" i="51" s="1"/>
  <c r="Q82" i="51"/>
  <c r="Q59" i="51"/>
  <c r="J37" i="51"/>
  <c r="M34" i="51"/>
  <c r="M42" i="51" s="1"/>
  <c r="R20" i="51"/>
  <c r="R16" i="51"/>
  <c r="I34" i="51"/>
  <c r="I42" i="51" s="1"/>
  <c r="R167" i="51"/>
  <c r="R128" i="51"/>
  <c r="R107" i="51"/>
  <c r="Q91" i="51"/>
  <c r="J59" i="51"/>
  <c r="R29" i="51"/>
  <c r="J24" i="51"/>
  <c r="R24" i="51" s="1"/>
  <c r="R19" i="51"/>
  <c r="Q141" i="51"/>
  <c r="P68" i="51"/>
  <c r="Q37" i="51"/>
  <c r="R175" i="51"/>
  <c r="R158" i="51"/>
  <c r="M140" i="51"/>
  <c r="M176" i="51" s="1"/>
  <c r="J141" i="51"/>
  <c r="R141" i="51" s="1"/>
  <c r="J119" i="51"/>
  <c r="R106" i="51"/>
  <c r="R58" i="51"/>
  <c r="J40" i="51"/>
  <c r="J32" i="51"/>
  <c r="R28" i="51"/>
  <c r="R157" i="51"/>
  <c r="L140" i="51"/>
  <c r="L176" i="51" s="1"/>
  <c r="J41" i="51"/>
  <c r="R31" i="51"/>
  <c r="K140" i="51"/>
  <c r="K176" i="51" s="1"/>
  <c r="K98" i="51"/>
  <c r="K134" i="51" s="1"/>
  <c r="Q83" i="51"/>
  <c r="P84" i="51"/>
  <c r="J171" i="51"/>
  <c r="R160" i="51"/>
  <c r="Q150" i="51"/>
  <c r="J147" i="51"/>
  <c r="R131" i="51"/>
  <c r="R126" i="51"/>
  <c r="R115" i="51"/>
  <c r="R111" i="51"/>
  <c r="O98" i="51"/>
  <c r="O134" i="51" s="1"/>
  <c r="R50" i="51"/>
  <c r="Q41" i="51"/>
  <c r="R41" i="51" s="1"/>
  <c r="N34" i="51"/>
  <c r="N42" i="51" s="1"/>
  <c r="Q24" i="51"/>
  <c r="R15" i="51"/>
  <c r="J14" i="51"/>
  <c r="Q105" i="51"/>
  <c r="N98" i="51"/>
  <c r="N134" i="51" s="1"/>
  <c r="R30" i="51"/>
  <c r="I22" i="51"/>
  <c r="J22" i="51" s="1"/>
  <c r="J155" i="51"/>
  <c r="O140" i="51"/>
  <c r="O176" i="51" s="1"/>
  <c r="Q113" i="51"/>
  <c r="Q68" i="51"/>
  <c r="Q36" i="51"/>
  <c r="R36" i="51" s="1"/>
  <c r="Q35" i="51"/>
  <c r="R35" i="51" s="1"/>
  <c r="P32" i="51"/>
  <c r="Q14" i="51"/>
  <c r="N140" i="51"/>
  <c r="N176" i="51" s="1"/>
  <c r="J129" i="51"/>
  <c r="J76" i="51"/>
  <c r="Q76" i="51" s="1"/>
  <c r="Q51" i="51"/>
  <c r="Q40" i="51"/>
  <c r="R40" i="51" s="1"/>
  <c r="Q39" i="51"/>
  <c r="R39" i="51" s="1"/>
  <c r="Q38" i="51"/>
  <c r="I140" i="51"/>
  <c r="I176" i="51" s="1"/>
  <c r="Q108" i="51"/>
  <c r="Q99" i="51"/>
  <c r="J38" i="51"/>
  <c r="Q161" i="51"/>
  <c r="R149" i="51"/>
  <c r="R145" i="51"/>
  <c r="H140" i="51"/>
  <c r="H176" i="51" s="1"/>
  <c r="J108" i="51"/>
  <c r="I98" i="51"/>
  <c r="I134" i="51" s="1"/>
  <c r="P92" i="51"/>
  <c r="Q92" i="51" s="1"/>
  <c r="R59" i="51"/>
  <c r="R37" i="51"/>
  <c r="R165" i="51"/>
  <c r="R161" i="51" s="1"/>
  <c r="J161" i="51"/>
  <c r="P176" i="51"/>
  <c r="R120" i="51"/>
  <c r="R119" i="51" s="1"/>
  <c r="M98" i="51"/>
  <c r="M134" i="51" s="1"/>
  <c r="J99" i="51"/>
  <c r="H134" i="51"/>
  <c r="R105" i="51"/>
  <c r="R113" i="51"/>
  <c r="R150" i="51"/>
  <c r="R108" i="51"/>
  <c r="Q98" i="51"/>
  <c r="Q134" i="51" s="1"/>
  <c r="Q84" i="51"/>
  <c r="R99" i="51"/>
  <c r="Q22" i="51"/>
  <c r="R156" i="51"/>
  <c r="R155" i="51" s="1"/>
  <c r="R148" i="51"/>
  <c r="R147" i="51" s="1"/>
  <c r="R130" i="51"/>
  <c r="R129" i="51" s="1"/>
  <c r="O32" i="51"/>
  <c r="P22" i="51"/>
  <c r="R172" i="51"/>
  <c r="R171" i="51" s="1"/>
  <c r="Q119" i="51"/>
  <c r="R100" i="51"/>
  <c r="J51" i="51"/>
  <c r="R51" i="51" s="1"/>
  <c r="L34" i="51"/>
  <c r="J150" i="51"/>
  <c r="J113" i="51"/>
  <c r="J105" i="51"/>
  <c r="Q155" i="51"/>
  <c r="Q147" i="51"/>
  <c r="R144" i="51"/>
  <c r="Q129" i="51"/>
  <c r="H34" i="51"/>
  <c r="P42" i="51"/>
  <c r="A1" i="50"/>
  <c r="B5" i="50"/>
  <c r="L6" i="50"/>
  <c r="I9" i="50"/>
  <c r="Q7" i="50" s="1"/>
  <c r="C13" i="50"/>
  <c r="H14" i="50"/>
  <c r="J14" i="50" s="1"/>
  <c r="I14" i="50"/>
  <c r="L14" i="50"/>
  <c r="L22" i="50" s="1"/>
  <c r="M14" i="50"/>
  <c r="M22" i="50" s="1"/>
  <c r="N14" i="50"/>
  <c r="N22" i="50" s="1"/>
  <c r="O14" i="50"/>
  <c r="P14" i="50"/>
  <c r="J15" i="50"/>
  <c r="R15" i="50" s="1"/>
  <c r="Q15" i="50"/>
  <c r="J16" i="50"/>
  <c r="Q16" i="50"/>
  <c r="R16" i="50" s="1"/>
  <c r="J17" i="50"/>
  <c r="R17" i="50" s="1"/>
  <c r="Q17" i="50"/>
  <c r="J18" i="50"/>
  <c r="Q18" i="50"/>
  <c r="R18" i="50" s="1"/>
  <c r="J19" i="50"/>
  <c r="R19" i="50" s="1"/>
  <c r="Q19" i="50"/>
  <c r="J20" i="50"/>
  <c r="Q20" i="50"/>
  <c r="J21" i="50"/>
  <c r="R21" i="50" s="1"/>
  <c r="Q21" i="50"/>
  <c r="I22" i="50"/>
  <c r="P22" i="50"/>
  <c r="H24" i="50"/>
  <c r="J24" i="50" s="1"/>
  <c r="I24" i="50"/>
  <c r="L24" i="50"/>
  <c r="M24" i="50"/>
  <c r="N24" i="50"/>
  <c r="N32" i="50" s="1"/>
  <c r="O24" i="50"/>
  <c r="O32" i="50" s="1"/>
  <c r="P24" i="50"/>
  <c r="P34" i="50" s="1"/>
  <c r="J25" i="50"/>
  <c r="Q25" i="50"/>
  <c r="R25" i="50" s="1"/>
  <c r="J26" i="50"/>
  <c r="R26" i="50" s="1"/>
  <c r="Q26" i="50"/>
  <c r="J27" i="50"/>
  <c r="Q27" i="50"/>
  <c r="J28" i="50"/>
  <c r="Q28" i="50"/>
  <c r="R28" i="50"/>
  <c r="J29" i="50"/>
  <c r="R29" i="50" s="1"/>
  <c r="Q29" i="50"/>
  <c r="J30" i="50"/>
  <c r="Q30" i="50"/>
  <c r="R30" i="50"/>
  <c r="J31" i="50"/>
  <c r="Q31" i="50"/>
  <c r="R31" i="50" s="1"/>
  <c r="I32" i="50"/>
  <c r="M32" i="50"/>
  <c r="H35" i="50"/>
  <c r="J35" i="50" s="1"/>
  <c r="R35" i="50" s="1"/>
  <c r="I35" i="50"/>
  <c r="L35" i="50"/>
  <c r="M35" i="50"/>
  <c r="Q35" i="50" s="1"/>
  <c r="N35" i="50"/>
  <c r="O35" i="50"/>
  <c r="P35" i="50"/>
  <c r="H36" i="50"/>
  <c r="J36" i="50" s="1"/>
  <c r="I36" i="50"/>
  <c r="L36" i="50"/>
  <c r="Q36" i="50" s="1"/>
  <c r="M36" i="50"/>
  <c r="N36" i="50"/>
  <c r="O36" i="50"/>
  <c r="P36" i="50"/>
  <c r="H37" i="50"/>
  <c r="J37" i="50" s="1"/>
  <c r="I37" i="50"/>
  <c r="L37" i="50"/>
  <c r="M37" i="50"/>
  <c r="N37" i="50"/>
  <c r="O37" i="50"/>
  <c r="P37" i="50"/>
  <c r="H38" i="50"/>
  <c r="I38" i="50"/>
  <c r="J38" i="50" s="1"/>
  <c r="L38" i="50"/>
  <c r="M38" i="50"/>
  <c r="N38" i="50"/>
  <c r="O38" i="50"/>
  <c r="P38" i="50"/>
  <c r="H39" i="50"/>
  <c r="I39" i="50"/>
  <c r="J39" i="50" s="1"/>
  <c r="L39" i="50"/>
  <c r="M39" i="50"/>
  <c r="N39" i="50"/>
  <c r="O39" i="50"/>
  <c r="P39" i="50"/>
  <c r="H40" i="50"/>
  <c r="I40" i="50"/>
  <c r="L40" i="50"/>
  <c r="Q40" i="50" s="1"/>
  <c r="M40" i="50"/>
  <c r="N40" i="50"/>
  <c r="O40" i="50"/>
  <c r="P40" i="50"/>
  <c r="H41" i="50"/>
  <c r="I41" i="50"/>
  <c r="L41" i="50"/>
  <c r="M41" i="50"/>
  <c r="N41" i="50"/>
  <c r="O41" i="50"/>
  <c r="Q41" i="50" s="1"/>
  <c r="P41" i="50"/>
  <c r="B47" i="50"/>
  <c r="J49" i="50"/>
  <c r="Q49" i="50"/>
  <c r="J50" i="50"/>
  <c r="Q50" i="50"/>
  <c r="H51" i="50"/>
  <c r="I51" i="50"/>
  <c r="K51" i="50"/>
  <c r="L51" i="50"/>
  <c r="M51" i="50"/>
  <c r="N51" i="50"/>
  <c r="O51" i="50"/>
  <c r="P51" i="50"/>
  <c r="B55" i="50"/>
  <c r="J57" i="50"/>
  <c r="R57" i="50" s="1"/>
  <c r="Q57" i="50"/>
  <c r="J58" i="50"/>
  <c r="R58" i="50" s="1"/>
  <c r="Q58" i="50"/>
  <c r="H59" i="50"/>
  <c r="I59" i="50"/>
  <c r="J59" i="50" s="1"/>
  <c r="K59" i="50"/>
  <c r="Q59" i="50" s="1"/>
  <c r="L59" i="50"/>
  <c r="M59" i="50"/>
  <c r="N59" i="50"/>
  <c r="O59" i="50"/>
  <c r="P59" i="50"/>
  <c r="B64" i="50"/>
  <c r="J66" i="50"/>
  <c r="Q66" i="50" s="1"/>
  <c r="P66" i="50"/>
  <c r="J67" i="50"/>
  <c r="P67" i="50"/>
  <c r="Q67" i="50"/>
  <c r="H68" i="50"/>
  <c r="J68" i="50" s="1"/>
  <c r="I68" i="50"/>
  <c r="K68" i="50"/>
  <c r="L68" i="50"/>
  <c r="M68" i="50"/>
  <c r="N68" i="50"/>
  <c r="O68" i="50"/>
  <c r="B72" i="50"/>
  <c r="J74" i="50"/>
  <c r="P74" i="50"/>
  <c r="Q74" i="50"/>
  <c r="J75" i="50"/>
  <c r="P75" i="50"/>
  <c r="H76" i="50"/>
  <c r="I76" i="50"/>
  <c r="K76" i="50"/>
  <c r="L76" i="50"/>
  <c r="M76" i="50"/>
  <c r="N76" i="50"/>
  <c r="O76" i="50"/>
  <c r="B80" i="50"/>
  <c r="J82" i="50"/>
  <c r="P82" i="50"/>
  <c r="Q82" i="50" s="1"/>
  <c r="J83" i="50"/>
  <c r="Q83" i="50" s="1"/>
  <c r="P83" i="50"/>
  <c r="H84" i="50"/>
  <c r="I84" i="50"/>
  <c r="K84" i="50"/>
  <c r="P84" i="50" s="1"/>
  <c r="L84" i="50"/>
  <c r="M84" i="50"/>
  <c r="N84" i="50"/>
  <c r="O84" i="50"/>
  <c r="B88" i="50"/>
  <c r="J90" i="50"/>
  <c r="P90" i="50"/>
  <c r="Q90" i="50"/>
  <c r="J91" i="50"/>
  <c r="P91" i="50"/>
  <c r="H92" i="50"/>
  <c r="I92" i="50"/>
  <c r="J92" i="50" s="1"/>
  <c r="K92" i="50"/>
  <c r="L92" i="50"/>
  <c r="M92" i="50"/>
  <c r="N92" i="50"/>
  <c r="O92" i="50"/>
  <c r="B96" i="50"/>
  <c r="H99" i="50"/>
  <c r="I99" i="50"/>
  <c r="I98" i="50" s="1"/>
  <c r="I134" i="50" s="1"/>
  <c r="K99" i="50"/>
  <c r="L99" i="50"/>
  <c r="M99" i="50"/>
  <c r="N99" i="50"/>
  <c r="O99" i="50"/>
  <c r="O98" i="50" s="1"/>
  <c r="O134" i="50" s="1"/>
  <c r="P99" i="50"/>
  <c r="J100" i="50"/>
  <c r="Q100" i="50"/>
  <c r="J101" i="50"/>
  <c r="R101" i="50" s="1"/>
  <c r="Q101" i="50"/>
  <c r="J102" i="50"/>
  <c r="Q102" i="50"/>
  <c r="J103" i="50"/>
  <c r="R103" i="50" s="1"/>
  <c r="Q103" i="50"/>
  <c r="J104" i="50"/>
  <c r="Q104" i="50"/>
  <c r="R104" i="50" s="1"/>
  <c r="H105" i="50"/>
  <c r="I105" i="50"/>
  <c r="K105" i="50"/>
  <c r="L105" i="50"/>
  <c r="M105" i="50"/>
  <c r="N105" i="50"/>
  <c r="O105" i="50"/>
  <c r="P105" i="50"/>
  <c r="J106" i="50"/>
  <c r="Q106" i="50"/>
  <c r="J107" i="50"/>
  <c r="Q107" i="50"/>
  <c r="H108" i="50"/>
  <c r="I108" i="50"/>
  <c r="K108" i="50"/>
  <c r="L108" i="50"/>
  <c r="M108" i="50"/>
  <c r="N108" i="50"/>
  <c r="O108" i="50"/>
  <c r="P108" i="50"/>
  <c r="J109" i="50"/>
  <c r="R109" i="50" s="1"/>
  <c r="Q109" i="50"/>
  <c r="J110" i="50"/>
  <c r="Q110" i="50"/>
  <c r="J111" i="50"/>
  <c r="Q111" i="50"/>
  <c r="R111" i="50"/>
  <c r="J112" i="50"/>
  <c r="Q112" i="50"/>
  <c r="H113" i="50"/>
  <c r="I113" i="50"/>
  <c r="K113" i="50"/>
  <c r="L113" i="50"/>
  <c r="M113" i="50"/>
  <c r="N113" i="50"/>
  <c r="O113" i="50"/>
  <c r="P113" i="50"/>
  <c r="J114" i="50"/>
  <c r="Q114" i="50"/>
  <c r="Q113" i="50" s="1"/>
  <c r="J115" i="50"/>
  <c r="R115" i="50" s="1"/>
  <c r="Q115" i="50"/>
  <c r="J116" i="50"/>
  <c r="Q116" i="50"/>
  <c r="J117" i="50"/>
  <c r="R117" i="50" s="1"/>
  <c r="Q117" i="50"/>
  <c r="J118" i="50"/>
  <c r="Q118" i="50"/>
  <c r="H119" i="50"/>
  <c r="I119" i="50"/>
  <c r="K119" i="50"/>
  <c r="L119" i="50"/>
  <c r="M119" i="50"/>
  <c r="N119" i="50"/>
  <c r="O119" i="50"/>
  <c r="P119" i="50"/>
  <c r="J120" i="50"/>
  <c r="Q120" i="50"/>
  <c r="J121" i="50"/>
  <c r="Q121" i="50"/>
  <c r="R121" i="50"/>
  <c r="J122" i="50"/>
  <c r="Q122" i="50"/>
  <c r="J123" i="50"/>
  <c r="Q123" i="50"/>
  <c r="J124" i="50"/>
  <c r="R124" i="50" s="1"/>
  <c r="Q124" i="50"/>
  <c r="J125" i="50"/>
  <c r="Q125" i="50"/>
  <c r="J126" i="50"/>
  <c r="R126" i="50" s="1"/>
  <c r="Q126" i="50"/>
  <c r="J127" i="50"/>
  <c r="R127" i="50" s="1"/>
  <c r="Q127" i="50"/>
  <c r="J128" i="50"/>
  <c r="Q128" i="50"/>
  <c r="R128" i="50" s="1"/>
  <c r="H129" i="50"/>
  <c r="I129" i="50"/>
  <c r="L129" i="50"/>
  <c r="M129" i="50"/>
  <c r="N129" i="50"/>
  <c r="O129" i="50"/>
  <c r="P129" i="50"/>
  <c r="J130" i="50"/>
  <c r="R130" i="50" s="1"/>
  <c r="Q130" i="50"/>
  <c r="J131" i="50"/>
  <c r="Q131" i="50"/>
  <c r="R131" i="50" s="1"/>
  <c r="J132" i="50"/>
  <c r="R132" i="50" s="1"/>
  <c r="Q132" i="50"/>
  <c r="J133" i="50"/>
  <c r="Q133" i="50"/>
  <c r="R133" i="50" s="1"/>
  <c r="B138" i="50"/>
  <c r="H141" i="50"/>
  <c r="H140" i="50" s="1"/>
  <c r="H176" i="50" s="1"/>
  <c r="I141" i="50"/>
  <c r="K141" i="50"/>
  <c r="L141" i="50"/>
  <c r="M141" i="50"/>
  <c r="N141" i="50"/>
  <c r="O141" i="50"/>
  <c r="P141" i="50"/>
  <c r="P140" i="50" s="1"/>
  <c r="P176" i="50" s="1"/>
  <c r="J142" i="50"/>
  <c r="R142" i="50" s="1"/>
  <c r="Q142" i="50"/>
  <c r="J143" i="50"/>
  <c r="Q143" i="50"/>
  <c r="J144" i="50"/>
  <c r="Q144" i="50"/>
  <c r="J145" i="50"/>
  <c r="Q145" i="50"/>
  <c r="J146" i="50"/>
  <c r="R146" i="50" s="1"/>
  <c r="Q146" i="50"/>
  <c r="H147" i="50"/>
  <c r="I147" i="50"/>
  <c r="K147" i="50"/>
  <c r="K140" i="50" s="1"/>
  <c r="K176" i="50" s="1"/>
  <c r="L147" i="50"/>
  <c r="M147" i="50"/>
  <c r="N147" i="50"/>
  <c r="N140" i="50" s="1"/>
  <c r="N176" i="50" s="1"/>
  <c r="O147" i="50"/>
  <c r="P147" i="50"/>
  <c r="J148" i="50"/>
  <c r="J147" i="50" s="1"/>
  <c r="Q148" i="50"/>
  <c r="R148" i="50" s="1"/>
  <c r="J149" i="50"/>
  <c r="Q149" i="50"/>
  <c r="R149" i="50" s="1"/>
  <c r="H150" i="50"/>
  <c r="I150" i="50"/>
  <c r="K150" i="50"/>
  <c r="L150" i="50"/>
  <c r="M150" i="50"/>
  <c r="N150" i="50"/>
  <c r="O150" i="50"/>
  <c r="P150" i="50"/>
  <c r="J151" i="50"/>
  <c r="Q151" i="50"/>
  <c r="J152" i="50"/>
  <c r="Q152" i="50"/>
  <c r="J153" i="50"/>
  <c r="R153" i="50" s="1"/>
  <c r="Q153" i="50"/>
  <c r="J154" i="50"/>
  <c r="Q154" i="50"/>
  <c r="H155" i="50"/>
  <c r="I155" i="50"/>
  <c r="K155" i="50"/>
  <c r="L155" i="50"/>
  <c r="M155" i="50"/>
  <c r="N155" i="50"/>
  <c r="O155" i="50"/>
  <c r="P155" i="50"/>
  <c r="J156" i="50"/>
  <c r="J155" i="50" s="1"/>
  <c r="Q156" i="50"/>
  <c r="J157" i="50"/>
  <c r="Q157" i="50"/>
  <c r="R157" i="50" s="1"/>
  <c r="J158" i="50"/>
  <c r="Q158" i="50"/>
  <c r="R158" i="50"/>
  <c r="J159" i="50"/>
  <c r="Q159" i="50"/>
  <c r="J160" i="50"/>
  <c r="Q160" i="50"/>
  <c r="H161" i="50"/>
  <c r="I161" i="50"/>
  <c r="K161" i="50"/>
  <c r="L161" i="50"/>
  <c r="M161" i="50"/>
  <c r="N161" i="50"/>
  <c r="O161" i="50"/>
  <c r="P161" i="50"/>
  <c r="J162" i="50"/>
  <c r="R162" i="50" s="1"/>
  <c r="Q162" i="50"/>
  <c r="J163" i="50"/>
  <c r="Q163" i="50"/>
  <c r="J164" i="50"/>
  <c r="R164" i="50" s="1"/>
  <c r="Q164" i="50"/>
  <c r="J165" i="50"/>
  <c r="Q165" i="50"/>
  <c r="R165" i="50" s="1"/>
  <c r="J166" i="50"/>
  <c r="Q166" i="50"/>
  <c r="R166" i="50"/>
  <c r="J167" i="50"/>
  <c r="Q167" i="50"/>
  <c r="J168" i="50"/>
  <c r="Q168" i="50"/>
  <c r="J169" i="50"/>
  <c r="R169" i="50" s="1"/>
  <c r="Q169" i="50"/>
  <c r="J170" i="50"/>
  <c r="Q170" i="50"/>
  <c r="H171" i="50"/>
  <c r="I171" i="50"/>
  <c r="L171" i="50"/>
  <c r="M171" i="50"/>
  <c r="N171" i="50"/>
  <c r="O171" i="50"/>
  <c r="P171" i="50"/>
  <c r="J172" i="50"/>
  <c r="J171" i="50" s="1"/>
  <c r="Q172" i="50"/>
  <c r="Q171" i="50" s="1"/>
  <c r="J173" i="50"/>
  <c r="R173" i="50" s="1"/>
  <c r="Q173" i="50"/>
  <c r="J174" i="50"/>
  <c r="Q174" i="50"/>
  <c r="J175" i="50"/>
  <c r="Q175" i="50"/>
  <c r="R175" i="50"/>
  <c r="A1" i="49"/>
  <c r="B5" i="49"/>
  <c r="L6" i="49"/>
  <c r="I9" i="49"/>
  <c r="Q7" i="49" s="1"/>
  <c r="C13" i="49"/>
  <c r="H14" i="49"/>
  <c r="J14" i="49" s="1"/>
  <c r="I14" i="49"/>
  <c r="L14" i="49"/>
  <c r="M14" i="49"/>
  <c r="M22" i="49" s="1"/>
  <c r="N14" i="49"/>
  <c r="O14" i="49"/>
  <c r="O22" i="49" s="1"/>
  <c r="P14" i="49"/>
  <c r="J15" i="49"/>
  <c r="R15" i="49" s="1"/>
  <c r="Q15" i="49"/>
  <c r="J16" i="49"/>
  <c r="Q16" i="49"/>
  <c r="R16" i="49" s="1"/>
  <c r="J17" i="49"/>
  <c r="Q17" i="49"/>
  <c r="J18" i="49"/>
  <c r="Q18" i="49"/>
  <c r="J19" i="49"/>
  <c r="Q19" i="49"/>
  <c r="J20" i="49"/>
  <c r="Q20" i="49"/>
  <c r="J21" i="49"/>
  <c r="R21" i="49" s="1"/>
  <c r="Q21" i="49"/>
  <c r="H22" i="49"/>
  <c r="J22" i="49" s="1"/>
  <c r="I22" i="49"/>
  <c r="L22" i="49"/>
  <c r="H24" i="49"/>
  <c r="I24" i="49"/>
  <c r="I32" i="49" s="1"/>
  <c r="L24" i="49"/>
  <c r="M24" i="49"/>
  <c r="M32" i="49" s="1"/>
  <c r="N24" i="49"/>
  <c r="N32" i="49" s="1"/>
  <c r="O24" i="49"/>
  <c r="P24" i="49"/>
  <c r="J25" i="49"/>
  <c r="Q25" i="49"/>
  <c r="J26" i="49"/>
  <c r="Q26" i="49"/>
  <c r="J27" i="49"/>
  <c r="R27" i="49" s="1"/>
  <c r="Q27" i="49"/>
  <c r="J28" i="49"/>
  <c r="R28" i="49" s="1"/>
  <c r="Q28" i="49"/>
  <c r="J29" i="49"/>
  <c r="Q29" i="49"/>
  <c r="J30" i="49"/>
  <c r="R30" i="49" s="1"/>
  <c r="Q30" i="49"/>
  <c r="J31" i="49"/>
  <c r="R31" i="49" s="1"/>
  <c r="Q31" i="49"/>
  <c r="H32" i="49"/>
  <c r="P32" i="49"/>
  <c r="H35" i="49"/>
  <c r="J35" i="49" s="1"/>
  <c r="I35" i="49"/>
  <c r="L35" i="49"/>
  <c r="M35" i="49"/>
  <c r="N35" i="49"/>
  <c r="O35" i="49"/>
  <c r="P35" i="49"/>
  <c r="H36" i="49"/>
  <c r="I36" i="49"/>
  <c r="J36" i="49" s="1"/>
  <c r="L36" i="49"/>
  <c r="M36" i="49"/>
  <c r="N36" i="49"/>
  <c r="O36" i="49"/>
  <c r="P36" i="49"/>
  <c r="H37" i="49"/>
  <c r="J37" i="49" s="1"/>
  <c r="I37" i="49"/>
  <c r="L37" i="49"/>
  <c r="M37" i="49"/>
  <c r="N37" i="49"/>
  <c r="O37" i="49"/>
  <c r="P37" i="49"/>
  <c r="Q37" i="49" s="1"/>
  <c r="H38" i="49"/>
  <c r="I38" i="49"/>
  <c r="L38" i="49"/>
  <c r="M38" i="49"/>
  <c r="N38" i="49"/>
  <c r="O38" i="49"/>
  <c r="P38" i="49"/>
  <c r="H39" i="49"/>
  <c r="I39" i="49"/>
  <c r="L39" i="49"/>
  <c r="M39" i="49"/>
  <c r="N39" i="49"/>
  <c r="O39" i="49"/>
  <c r="P39" i="49"/>
  <c r="H40" i="49"/>
  <c r="I40" i="49"/>
  <c r="L40" i="49"/>
  <c r="M40" i="49"/>
  <c r="N40" i="49"/>
  <c r="O40" i="49"/>
  <c r="P40" i="49"/>
  <c r="H41" i="49"/>
  <c r="I41" i="49"/>
  <c r="L41" i="49"/>
  <c r="M41" i="49"/>
  <c r="N41" i="49"/>
  <c r="O41" i="49"/>
  <c r="P41" i="49"/>
  <c r="B47" i="49"/>
  <c r="J49" i="49"/>
  <c r="R49" i="49" s="1"/>
  <c r="Q49" i="49"/>
  <c r="J50" i="49"/>
  <c r="Q50" i="49"/>
  <c r="H51" i="49"/>
  <c r="I51" i="49"/>
  <c r="K51" i="49"/>
  <c r="L51" i="49"/>
  <c r="M51" i="49"/>
  <c r="N51" i="49"/>
  <c r="O51" i="49"/>
  <c r="P51" i="49"/>
  <c r="B55" i="49"/>
  <c r="J57" i="49"/>
  <c r="Q57" i="49"/>
  <c r="J58" i="49"/>
  <c r="Q58" i="49"/>
  <c r="H59" i="49"/>
  <c r="J59" i="49" s="1"/>
  <c r="I59" i="49"/>
  <c r="K59" i="49"/>
  <c r="L59" i="49"/>
  <c r="M59" i="49"/>
  <c r="N59" i="49"/>
  <c r="O59" i="49"/>
  <c r="P59" i="49"/>
  <c r="B64" i="49"/>
  <c r="J66" i="49"/>
  <c r="P66" i="49"/>
  <c r="J67" i="49"/>
  <c r="P67" i="49"/>
  <c r="H68" i="49"/>
  <c r="I68" i="49"/>
  <c r="K68" i="49"/>
  <c r="P68" i="49" s="1"/>
  <c r="L68" i="49"/>
  <c r="M68" i="49"/>
  <c r="N68" i="49"/>
  <c r="O68" i="49"/>
  <c r="B72" i="49"/>
  <c r="J74" i="49"/>
  <c r="Q74" i="49" s="1"/>
  <c r="P74" i="49"/>
  <c r="J75" i="49"/>
  <c r="Q75" i="49" s="1"/>
  <c r="P75" i="49"/>
  <c r="H76" i="49"/>
  <c r="J76" i="49" s="1"/>
  <c r="I76" i="49"/>
  <c r="K76" i="49"/>
  <c r="L76" i="49"/>
  <c r="M76" i="49"/>
  <c r="N76" i="49"/>
  <c r="O76" i="49"/>
  <c r="B80" i="49"/>
  <c r="J82" i="49"/>
  <c r="P82" i="49"/>
  <c r="J83" i="49"/>
  <c r="P83" i="49"/>
  <c r="H84" i="49"/>
  <c r="I84" i="49"/>
  <c r="K84" i="49"/>
  <c r="L84" i="49"/>
  <c r="M84" i="49"/>
  <c r="N84" i="49"/>
  <c r="O84" i="49"/>
  <c r="B88" i="49"/>
  <c r="J90" i="49"/>
  <c r="P90" i="49"/>
  <c r="J91" i="49"/>
  <c r="P91" i="49"/>
  <c r="H92" i="49"/>
  <c r="J92" i="49" s="1"/>
  <c r="I92" i="49"/>
  <c r="K92" i="49"/>
  <c r="L92" i="49"/>
  <c r="M92" i="49"/>
  <c r="N92" i="49"/>
  <c r="O92" i="49"/>
  <c r="B96" i="49"/>
  <c r="H99" i="49"/>
  <c r="I99" i="49"/>
  <c r="K99" i="49"/>
  <c r="L99" i="49"/>
  <c r="M99" i="49"/>
  <c r="N99" i="49"/>
  <c r="O99" i="49"/>
  <c r="P99" i="49"/>
  <c r="J100" i="49"/>
  <c r="Q100" i="49"/>
  <c r="J101" i="49"/>
  <c r="Q101" i="49"/>
  <c r="J102" i="49"/>
  <c r="R102" i="49" s="1"/>
  <c r="Q102" i="49"/>
  <c r="J103" i="49"/>
  <c r="Q103" i="49"/>
  <c r="J104" i="49"/>
  <c r="Q104" i="49"/>
  <c r="H105" i="49"/>
  <c r="I105" i="49"/>
  <c r="K105" i="49"/>
  <c r="L105" i="49"/>
  <c r="M105" i="49"/>
  <c r="N105" i="49"/>
  <c r="O105" i="49"/>
  <c r="P105" i="49"/>
  <c r="J106" i="49"/>
  <c r="Q106" i="49"/>
  <c r="R106" i="49"/>
  <c r="J107" i="49"/>
  <c r="Q107" i="49"/>
  <c r="H108" i="49"/>
  <c r="I108" i="49"/>
  <c r="K108" i="49"/>
  <c r="L108" i="49"/>
  <c r="M108" i="49"/>
  <c r="N108" i="49"/>
  <c r="O108" i="49"/>
  <c r="P108" i="49"/>
  <c r="J109" i="49"/>
  <c r="Q109" i="49"/>
  <c r="R109" i="49" s="1"/>
  <c r="J110" i="49"/>
  <c r="R110" i="49" s="1"/>
  <c r="Q110" i="49"/>
  <c r="J111" i="49"/>
  <c r="R111" i="49" s="1"/>
  <c r="Q111" i="49"/>
  <c r="J112" i="49"/>
  <c r="R112" i="49" s="1"/>
  <c r="Q112" i="49"/>
  <c r="H113" i="49"/>
  <c r="I113" i="49"/>
  <c r="K113" i="49"/>
  <c r="L113" i="49"/>
  <c r="M113" i="49"/>
  <c r="N113" i="49"/>
  <c r="O113" i="49"/>
  <c r="P113" i="49"/>
  <c r="J114" i="49"/>
  <c r="Q114" i="49"/>
  <c r="R114" i="49"/>
  <c r="J115" i="49"/>
  <c r="Q115" i="49"/>
  <c r="J116" i="49"/>
  <c r="Q116" i="49"/>
  <c r="J117" i="49"/>
  <c r="Q117" i="49"/>
  <c r="R117" i="49" s="1"/>
  <c r="J118" i="49"/>
  <c r="R118" i="49" s="1"/>
  <c r="Q118" i="49"/>
  <c r="H119" i="49"/>
  <c r="I119" i="49"/>
  <c r="K119" i="49"/>
  <c r="L119" i="49"/>
  <c r="M119" i="49"/>
  <c r="N119" i="49"/>
  <c r="O119" i="49"/>
  <c r="P119" i="49"/>
  <c r="J120" i="49"/>
  <c r="R120" i="49" s="1"/>
  <c r="Q120" i="49"/>
  <c r="J121" i="49"/>
  <c r="R121" i="49" s="1"/>
  <c r="Q121" i="49"/>
  <c r="J122" i="49"/>
  <c r="Q122" i="49"/>
  <c r="R122" i="49"/>
  <c r="J123" i="49"/>
  <c r="Q123" i="49"/>
  <c r="J124" i="49"/>
  <c r="Q124" i="49"/>
  <c r="J125" i="49"/>
  <c r="Q125" i="49"/>
  <c r="J126" i="49"/>
  <c r="R126" i="49" s="1"/>
  <c r="Q126" i="49"/>
  <c r="J127" i="49"/>
  <c r="Q127" i="49"/>
  <c r="J128" i="49"/>
  <c r="Q128" i="49"/>
  <c r="H129" i="49"/>
  <c r="I129" i="49"/>
  <c r="L129" i="49"/>
  <c r="M129" i="49"/>
  <c r="N129" i="49"/>
  <c r="O129" i="49"/>
  <c r="P129" i="49"/>
  <c r="J130" i="49"/>
  <c r="Q130" i="49"/>
  <c r="J131" i="49"/>
  <c r="Q131" i="49"/>
  <c r="J132" i="49"/>
  <c r="Q132" i="49"/>
  <c r="J133" i="49"/>
  <c r="Q133" i="49"/>
  <c r="B138" i="49"/>
  <c r="H141" i="49"/>
  <c r="I141" i="49"/>
  <c r="K141" i="49"/>
  <c r="L141" i="49"/>
  <c r="M141" i="49"/>
  <c r="N141" i="49"/>
  <c r="O141" i="49"/>
  <c r="P141" i="49"/>
  <c r="J142" i="49"/>
  <c r="Q142" i="49"/>
  <c r="J143" i="49"/>
  <c r="Q143" i="49"/>
  <c r="R143" i="49"/>
  <c r="J144" i="49"/>
  <c r="Q144" i="49"/>
  <c r="J145" i="49"/>
  <c r="Q145" i="49"/>
  <c r="J146" i="49"/>
  <c r="Q146" i="49"/>
  <c r="H147" i="49"/>
  <c r="I147" i="49"/>
  <c r="K147" i="49"/>
  <c r="L147" i="49"/>
  <c r="L140" i="49" s="1"/>
  <c r="M147" i="49"/>
  <c r="N147" i="49"/>
  <c r="O147" i="49"/>
  <c r="P147" i="49"/>
  <c r="J148" i="49"/>
  <c r="Q148" i="49"/>
  <c r="J149" i="49"/>
  <c r="Q149" i="49"/>
  <c r="H150" i="49"/>
  <c r="I150" i="49"/>
  <c r="K150" i="49"/>
  <c r="L150" i="49"/>
  <c r="M150" i="49"/>
  <c r="N150" i="49"/>
  <c r="O150" i="49"/>
  <c r="P150" i="49"/>
  <c r="J151" i="49"/>
  <c r="R151" i="49" s="1"/>
  <c r="Q151" i="49"/>
  <c r="J152" i="49"/>
  <c r="Q152" i="49"/>
  <c r="J153" i="49"/>
  <c r="Q153" i="49"/>
  <c r="Q150" i="49" s="1"/>
  <c r="J154" i="49"/>
  <c r="Q154" i="49"/>
  <c r="H155" i="49"/>
  <c r="I155" i="49"/>
  <c r="K155" i="49"/>
  <c r="L155" i="49"/>
  <c r="M155" i="49"/>
  <c r="N155" i="49"/>
  <c r="O155" i="49"/>
  <c r="P155" i="49"/>
  <c r="J156" i="49"/>
  <c r="Q156" i="49"/>
  <c r="J157" i="49"/>
  <c r="Q157" i="49"/>
  <c r="J158" i="49"/>
  <c r="R158" i="49" s="1"/>
  <c r="Q158" i="49"/>
  <c r="J159" i="49"/>
  <c r="R159" i="49" s="1"/>
  <c r="Q159" i="49"/>
  <c r="J160" i="49"/>
  <c r="Q160" i="49"/>
  <c r="H161" i="49"/>
  <c r="I161" i="49"/>
  <c r="K161" i="49"/>
  <c r="L161" i="49"/>
  <c r="M161" i="49"/>
  <c r="N161" i="49"/>
  <c r="O161" i="49"/>
  <c r="P161" i="49"/>
  <c r="J162" i="49"/>
  <c r="Q162" i="49"/>
  <c r="J163" i="49"/>
  <c r="R163" i="49" s="1"/>
  <c r="Q163" i="49"/>
  <c r="J164" i="49"/>
  <c r="Q164" i="49"/>
  <c r="J165" i="49"/>
  <c r="Q165" i="49"/>
  <c r="J166" i="49"/>
  <c r="R166" i="49" s="1"/>
  <c r="Q166" i="49"/>
  <c r="J167" i="49"/>
  <c r="R167" i="49" s="1"/>
  <c r="Q167" i="49"/>
  <c r="J168" i="49"/>
  <c r="Q168" i="49"/>
  <c r="J169" i="49"/>
  <c r="Q169" i="49"/>
  <c r="J170" i="49"/>
  <c r="Q170" i="49"/>
  <c r="H171" i="49"/>
  <c r="I171" i="49"/>
  <c r="L171" i="49"/>
  <c r="M171" i="49"/>
  <c r="N171" i="49"/>
  <c r="O171" i="49"/>
  <c r="P171" i="49"/>
  <c r="J172" i="49"/>
  <c r="Q172" i="49"/>
  <c r="J173" i="49"/>
  <c r="Q173" i="49"/>
  <c r="R173" i="49" s="1"/>
  <c r="J174" i="49"/>
  <c r="R174" i="49" s="1"/>
  <c r="Q174" i="49"/>
  <c r="J175" i="49"/>
  <c r="Q175" i="49"/>
  <c r="A1" i="48"/>
  <c r="B5" i="48"/>
  <c r="L6" i="48"/>
  <c r="I9" i="48"/>
  <c r="Q7" i="48" s="1"/>
  <c r="C13" i="48"/>
  <c r="H14" i="48"/>
  <c r="J14" i="48" s="1"/>
  <c r="I14" i="48"/>
  <c r="L14" i="48"/>
  <c r="L34" i="48" s="1"/>
  <c r="L42" i="48" s="1"/>
  <c r="M14" i="48"/>
  <c r="M34" i="48" s="1"/>
  <c r="M42" i="48" s="1"/>
  <c r="N14" i="48"/>
  <c r="O14" i="48"/>
  <c r="P14" i="48"/>
  <c r="J15" i="48"/>
  <c r="R15" i="48" s="1"/>
  <c r="Q15" i="48"/>
  <c r="J16" i="48"/>
  <c r="Q16" i="48"/>
  <c r="J17" i="48"/>
  <c r="R17" i="48" s="1"/>
  <c r="Q17" i="48"/>
  <c r="J18" i="48"/>
  <c r="Q18" i="48"/>
  <c r="J19" i="48"/>
  <c r="R19" i="48" s="1"/>
  <c r="Q19" i="48"/>
  <c r="J20" i="48"/>
  <c r="R20" i="48" s="1"/>
  <c r="Q20" i="48"/>
  <c r="J21" i="48"/>
  <c r="Q21" i="48"/>
  <c r="R21" i="48"/>
  <c r="I22" i="48"/>
  <c r="N22" i="48"/>
  <c r="P22" i="48"/>
  <c r="H24" i="48"/>
  <c r="J24" i="48" s="1"/>
  <c r="I24" i="48"/>
  <c r="L24" i="48"/>
  <c r="L32" i="48" s="1"/>
  <c r="M24" i="48"/>
  <c r="M32" i="48" s="1"/>
  <c r="N24" i="48"/>
  <c r="O24" i="48"/>
  <c r="P24" i="48"/>
  <c r="P34" i="48" s="1"/>
  <c r="P42" i="48" s="1"/>
  <c r="J25" i="48"/>
  <c r="Q25" i="48"/>
  <c r="J26" i="48"/>
  <c r="Q26" i="48"/>
  <c r="J27" i="48"/>
  <c r="R27" i="48" s="1"/>
  <c r="Q27" i="48"/>
  <c r="J28" i="48"/>
  <c r="Q28" i="48"/>
  <c r="R28" i="48" s="1"/>
  <c r="J29" i="48"/>
  <c r="Q29" i="48"/>
  <c r="J30" i="48"/>
  <c r="R30" i="48" s="1"/>
  <c r="Q30" i="48"/>
  <c r="J31" i="48"/>
  <c r="Q31" i="48"/>
  <c r="R31" i="48" s="1"/>
  <c r="H32" i="48"/>
  <c r="J32" i="48" s="1"/>
  <c r="I32" i="48"/>
  <c r="O32" i="48"/>
  <c r="H35" i="48"/>
  <c r="I35" i="48"/>
  <c r="J35" i="48" s="1"/>
  <c r="L35" i="48"/>
  <c r="M35" i="48"/>
  <c r="N35" i="48"/>
  <c r="O35" i="48"/>
  <c r="P35" i="48"/>
  <c r="H36" i="48"/>
  <c r="I36" i="48"/>
  <c r="L36" i="48"/>
  <c r="Q36" i="48" s="1"/>
  <c r="M36" i="48"/>
  <c r="N36" i="48"/>
  <c r="O36" i="48"/>
  <c r="P36" i="48"/>
  <c r="H37" i="48"/>
  <c r="I37" i="48"/>
  <c r="L37" i="48"/>
  <c r="M37" i="48"/>
  <c r="N37" i="48"/>
  <c r="O37" i="48"/>
  <c r="P37" i="48"/>
  <c r="H38" i="48"/>
  <c r="I38" i="48"/>
  <c r="L38" i="48"/>
  <c r="M38" i="48"/>
  <c r="N38" i="48"/>
  <c r="O38" i="48"/>
  <c r="P38" i="48"/>
  <c r="H39" i="48"/>
  <c r="J39" i="48" s="1"/>
  <c r="I39" i="48"/>
  <c r="L39" i="48"/>
  <c r="Q39" i="48" s="1"/>
  <c r="M39" i="48"/>
  <c r="N39" i="48"/>
  <c r="O39" i="48"/>
  <c r="P39" i="48"/>
  <c r="H40" i="48"/>
  <c r="J40" i="48" s="1"/>
  <c r="I40" i="48"/>
  <c r="L40" i="48"/>
  <c r="M40" i="48"/>
  <c r="Q40" i="48" s="1"/>
  <c r="N40" i="48"/>
  <c r="O40" i="48"/>
  <c r="P40" i="48"/>
  <c r="H41" i="48"/>
  <c r="J41" i="48" s="1"/>
  <c r="I41" i="48"/>
  <c r="L41" i="48"/>
  <c r="M41" i="48"/>
  <c r="N41" i="48"/>
  <c r="O41" i="48"/>
  <c r="P41" i="48"/>
  <c r="B47" i="48"/>
  <c r="J49" i="48"/>
  <c r="Q49" i="48"/>
  <c r="R49" i="48" s="1"/>
  <c r="J50" i="48"/>
  <c r="R50" i="48" s="1"/>
  <c r="Q50" i="48"/>
  <c r="H51" i="48"/>
  <c r="I51" i="48"/>
  <c r="K51" i="48"/>
  <c r="L51" i="48"/>
  <c r="M51" i="48"/>
  <c r="N51" i="48"/>
  <c r="O51" i="48"/>
  <c r="P51" i="48"/>
  <c r="B55" i="48"/>
  <c r="J57" i="48"/>
  <c r="Q57" i="48"/>
  <c r="J58" i="48"/>
  <c r="Q58" i="48"/>
  <c r="R58" i="48"/>
  <c r="H59" i="48"/>
  <c r="I59" i="48"/>
  <c r="K59" i="48"/>
  <c r="L59" i="48"/>
  <c r="M59" i="48"/>
  <c r="N59" i="48"/>
  <c r="O59" i="48"/>
  <c r="P59" i="48"/>
  <c r="Q59" i="48" s="1"/>
  <c r="B64" i="48"/>
  <c r="J66" i="48"/>
  <c r="P66" i="48"/>
  <c r="J67" i="48"/>
  <c r="Q67" i="48" s="1"/>
  <c r="P67" i="48"/>
  <c r="H68" i="48"/>
  <c r="I68" i="48"/>
  <c r="K68" i="48"/>
  <c r="L68" i="48"/>
  <c r="M68" i="48"/>
  <c r="N68" i="48"/>
  <c r="O68" i="48"/>
  <c r="B72" i="48"/>
  <c r="J74" i="48"/>
  <c r="Q74" i="48" s="1"/>
  <c r="P74" i="48"/>
  <c r="J75" i="48"/>
  <c r="P75" i="48"/>
  <c r="Q75" i="48" s="1"/>
  <c r="H76" i="48"/>
  <c r="J76" i="48" s="1"/>
  <c r="I76" i="48"/>
  <c r="K76" i="48"/>
  <c r="L76" i="48"/>
  <c r="M76" i="48"/>
  <c r="N76" i="48"/>
  <c r="O76" i="48"/>
  <c r="B80" i="48"/>
  <c r="J82" i="48"/>
  <c r="Q82" i="48" s="1"/>
  <c r="P82" i="48"/>
  <c r="J83" i="48"/>
  <c r="P83" i="48"/>
  <c r="H84" i="48"/>
  <c r="J84" i="48" s="1"/>
  <c r="I84" i="48"/>
  <c r="K84" i="48"/>
  <c r="L84" i="48"/>
  <c r="M84" i="48"/>
  <c r="N84" i="48"/>
  <c r="O84" i="48"/>
  <c r="B88" i="48"/>
  <c r="J90" i="48"/>
  <c r="Q90" i="48" s="1"/>
  <c r="P90" i="48"/>
  <c r="J91" i="48"/>
  <c r="P91" i="48"/>
  <c r="H92" i="48"/>
  <c r="J92" i="48" s="1"/>
  <c r="I92" i="48"/>
  <c r="K92" i="48"/>
  <c r="L92" i="48"/>
  <c r="M92" i="48"/>
  <c r="N92" i="48"/>
  <c r="O92" i="48"/>
  <c r="B96" i="48"/>
  <c r="H99" i="48"/>
  <c r="I99" i="48"/>
  <c r="I98" i="48" s="1"/>
  <c r="I134" i="48" s="1"/>
  <c r="K99" i="48"/>
  <c r="L99" i="48"/>
  <c r="M99" i="48"/>
  <c r="N99" i="48"/>
  <c r="O99" i="48"/>
  <c r="P99" i="48"/>
  <c r="J100" i="48"/>
  <c r="Q100" i="48"/>
  <c r="Q99" i="48" s="1"/>
  <c r="J101" i="48"/>
  <c r="R101" i="48" s="1"/>
  <c r="Q101" i="48"/>
  <c r="J102" i="48"/>
  <c r="Q102" i="48"/>
  <c r="J103" i="48"/>
  <c r="R103" i="48" s="1"/>
  <c r="Q103" i="48"/>
  <c r="J104" i="48"/>
  <c r="Q104" i="48"/>
  <c r="H105" i="48"/>
  <c r="I105" i="48"/>
  <c r="K105" i="48"/>
  <c r="L105" i="48"/>
  <c r="M105" i="48"/>
  <c r="N105" i="48"/>
  <c r="O105" i="48"/>
  <c r="O98" i="48" s="1"/>
  <c r="O134" i="48" s="1"/>
  <c r="P105" i="48"/>
  <c r="J106" i="48"/>
  <c r="Q106" i="48"/>
  <c r="J107" i="48"/>
  <c r="R107" i="48" s="1"/>
  <c r="Q107" i="48"/>
  <c r="H108" i="48"/>
  <c r="I108" i="48"/>
  <c r="K108" i="48"/>
  <c r="K98" i="48" s="1"/>
  <c r="K134" i="48" s="1"/>
  <c r="L108" i="48"/>
  <c r="M108" i="48"/>
  <c r="M98" i="48" s="1"/>
  <c r="N108" i="48"/>
  <c r="O108" i="48"/>
  <c r="P108" i="48"/>
  <c r="J109" i="48"/>
  <c r="R109" i="48" s="1"/>
  <c r="Q109" i="48"/>
  <c r="J110" i="48"/>
  <c r="R110" i="48" s="1"/>
  <c r="Q110" i="48"/>
  <c r="Q108" i="48" s="1"/>
  <c r="J111" i="48"/>
  <c r="Q111" i="48"/>
  <c r="R111" i="48"/>
  <c r="J112" i="48"/>
  <c r="Q112" i="48"/>
  <c r="H113" i="48"/>
  <c r="I113" i="48"/>
  <c r="K113" i="48"/>
  <c r="L113" i="48"/>
  <c r="M113" i="48"/>
  <c r="N113" i="48"/>
  <c r="O113" i="48"/>
  <c r="P113" i="48"/>
  <c r="J114" i="48"/>
  <c r="Q114" i="48"/>
  <c r="Q113" i="48" s="1"/>
  <c r="J115" i="48"/>
  <c r="R115" i="48" s="1"/>
  <c r="Q115" i="48"/>
  <c r="J116" i="48"/>
  <c r="Q116" i="48"/>
  <c r="J117" i="48"/>
  <c r="R117" i="48" s="1"/>
  <c r="Q117" i="48"/>
  <c r="J118" i="48"/>
  <c r="Q118" i="48"/>
  <c r="H119" i="48"/>
  <c r="I119" i="48"/>
  <c r="K119" i="48"/>
  <c r="L119" i="48"/>
  <c r="M119" i="48"/>
  <c r="N119" i="48"/>
  <c r="O119" i="48"/>
  <c r="P119" i="48"/>
  <c r="J120" i="48"/>
  <c r="Q120" i="48"/>
  <c r="J121" i="48"/>
  <c r="Q121" i="48"/>
  <c r="J122" i="48"/>
  <c r="Q122" i="48"/>
  <c r="J123" i="48"/>
  <c r="Q123" i="48"/>
  <c r="J124" i="48"/>
  <c r="R124" i="48" s="1"/>
  <c r="Q124" i="48"/>
  <c r="J125" i="48"/>
  <c r="Q125" i="48"/>
  <c r="J126" i="48"/>
  <c r="R126" i="48" s="1"/>
  <c r="Q126" i="48"/>
  <c r="J127" i="48"/>
  <c r="Q127" i="48"/>
  <c r="R127" i="48" s="1"/>
  <c r="J128" i="48"/>
  <c r="Q128" i="48"/>
  <c r="H129" i="48"/>
  <c r="I129" i="48"/>
  <c r="L129" i="48"/>
  <c r="M129" i="48"/>
  <c r="N129" i="48"/>
  <c r="O129" i="48"/>
  <c r="P129" i="48"/>
  <c r="J130" i="48"/>
  <c r="Q130" i="48"/>
  <c r="R130" i="48" s="1"/>
  <c r="J131" i="48"/>
  <c r="Q131" i="48"/>
  <c r="J132" i="48"/>
  <c r="R132" i="48" s="1"/>
  <c r="Q132" i="48"/>
  <c r="J133" i="48"/>
  <c r="Q133" i="48"/>
  <c r="B138" i="48"/>
  <c r="H141" i="48"/>
  <c r="I141" i="48"/>
  <c r="K141" i="48"/>
  <c r="L141" i="48"/>
  <c r="M141" i="48"/>
  <c r="N141" i="48"/>
  <c r="O141" i="48"/>
  <c r="P141" i="48"/>
  <c r="J142" i="48"/>
  <c r="R142" i="48" s="1"/>
  <c r="Q142" i="48"/>
  <c r="J143" i="48"/>
  <c r="R143" i="48" s="1"/>
  <c r="Q143" i="48"/>
  <c r="Q141" i="48" s="1"/>
  <c r="J144" i="48"/>
  <c r="R144" i="48" s="1"/>
  <c r="Q144" i="48"/>
  <c r="J145" i="48"/>
  <c r="R145" i="48" s="1"/>
  <c r="Q145" i="48"/>
  <c r="J146" i="48"/>
  <c r="R146" i="48" s="1"/>
  <c r="Q146" i="48"/>
  <c r="H147" i="48"/>
  <c r="H140" i="48" s="1"/>
  <c r="H176" i="48" s="1"/>
  <c r="I147" i="48"/>
  <c r="K147" i="48"/>
  <c r="L147" i="48"/>
  <c r="M147" i="48"/>
  <c r="N147" i="48"/>
  <c r="O147" i="48"/>
  <c r="P147" i="48"/>
  <c r="J148" i="48"/>
  <c r="J147" i="48" s="1"/>
  <c r="Q148" i="48"/>
  <c r="J149" i="48"/>
  <c r="Q149" i="48"/>
  <c r="R149" i="48" s="1"/>
  <c r="H150" i="48"/>
  <c r="I150" i="48"/>
  <c r="K150" i="48"/>
  <c r="L150" i="48"/>
  <c r="L140" i="48" s="1"/>
  <c r="L176" i="48" s="1"/>
  <c r="M150" i="48"/>
  <c r="N150" i="48"/>
  <c r="N140" i="48" s="1"/>
  <c r="O150" i="48"/>
  <c r="P150" i="48"/>
  <c r="P140" i="48" s="1"/>
  <c r="J151" i="48"/>
  <c r="R151" i="48" s="1"/>
  <c r="Q151" i="48"/>
  <c r="J152" i="48"/>
  <c r="Q152" i="48"/>
  <c r="R152" i="48" s="1"/>
  <c r="J153" i="48"/>
  <c r="R153" i="48" s="1"/>
  <c r="Q153" i="48"/>
  <c r="J154" i="48"/>
  <c r="R154" i="48" s="1"/>
  <c r="Q154" i="48"/>
  <c r="H155" i="48"/>
  <c r="I155" i="48"/>
  <c r="K155" i="48"/>
  <c r="L155" i="48"/>
  <c r="M155" i="48"/>
  <c r="N155" i="48"/>
  <c r="O155" i="48"/>
  <c r="P155" i="48"/>
  <c r="J156" i="48"/>
  <c r="Q156" i="48"/>
  <c r="R156" i="48"/>
  <c r="J157" i="48"/>
  <c r="Q157" i="48"/>
  <c r="J158" i="48"/>
  <c r="Q158" i="48"/>
  <c r="J159" i="48"/>
  <c r="R159" i="48" s="1"/>
  <c r="Q159" i="48"/>
  <c r="J160" i="48"/>
  <c r="Q160" i="48"/>
  <c r="R160" i="48" s="1"/>
  <c r="H161" i="48"/>
  <c r="I161" i="48"/>
  <c r="K161" i="48"/>
  <c r="L161" i="48"/>
  <c r="M161" i="48"/>
  <c r="N161" i="48"/>
  <c r="O161" i="48"/>
  <c r="P161" i="48"/>
  <c r="J162" i="48"/>
  <c r="R162" i="48" s="1"/>
  <c r="Q162" i="48"/>
  <c r="J163" i="48"/>
  <c r="Q163" i="48"/>
  <c r="J164" i="48"/>
  <c r="Q164" i="48"/>
  <c r="R164" i="48"/>
  <c r="J165" i="48"/>
  <c r="Q165" i="48"/>
  <c r="J166" i="48"/>
  <c r="Q166" i="48"/>
  <c r="J167" i="48"/>
  <c r="Q167" i="48"/>
  <c r="J168" i="48"/>
  <c r="Q168" i="48"/>
  <c r="R168" i="48" s="1"/>
  <c r="J169" i="48"/>
  <c r="R169" i="48" s="1"/>
  <c r="Q169" i="48"/>
  <c r="J170" i="48"/>
  <c r="R170" i="48" s="1"/>
  <c r="Q170" i="48"/>
  <c r="H171" i="48"/>
  <c r="I171" i="48"/>
  <c r="L171" i="48"/>
  <c r="M171" i="48"/>
  <c r="N171" i="48"/>
  <c r="O171" i="48"/>
  <c r="P171" i="48"/>
  <c r="J172" i="48"/>
  <c r="Q172" i="48"/>
  <c r="J173" i="48"/>
  <c r="Q173" i="48"/>
  <c r="J174" i="48"/>
  <c r="Q174" i="48"/>
  <c r="J175" i="48"/>
  <c r="Q175" i="48"/>
  <c r="R175" i="48" s="1"/>
  <c r="A1" i="47"/>
  <c r="B5" i="47"/>
  <c r="L6" i="47"/>
  <c r="I9" i="47"/>
  <c r="Q7" i="47" s="1"/>
  <c r="C13" i="47"/>
  <c r="H14" i="47"/>
  <c r="J14" i="47" s="1"/>
  <c r="I14" i="47"/>
  <c r="L14" i="47"/>
  <c r="L22" i="47" s="1"/>
  <c r="M14" i="47"/>
  <c r="M34" i="47" s="1"/>
  <c r="M42" i="47" s="1"/>
  <c r="N14" i="47"/>
  <c r="N22" i="47" s="1"/>
  <c r="O14" i="47"/>
  <c r="P14" i="47"/>
  <c r="P22" i="47" s="1"/>
  <c r="Q14" i="47"/>
  <c r="J15" i="47"/>
  <c r="Q15" i="47"/>
  <c r="J16" i="47"/>
  <c r="R16" i="47" s="1"/>
  <c r="Q16" i="47"/>
  <c r="J17" i="47"/>
  <c r="R17" i="47" s="1"/>
  <c r="Q17" i="47"/>
  <c r="J18" i="47"/>
  <c r="R18" i="47" s="1"/>
  <c r="Q18" i="47"/>
  <c r="J19" i="47"/>
  <c r="Q19" i="47"/>
  <c r="R19" i="47" s="1"/>
  <c r="J20" i="47"/>
  <c r="R20" i="47" s="1"/>
  <c r="Q20" i="47"/>
  <c r="J21" i="47"/>
  <c r="Q21" i="47"/>
  <c r="H22" i="47"/>
  <c r="I22" i="47"/>
  <c r="J22" i="47"/>
  <c r="M22" i="47"/>
  <c r="O22" i="47"/>
  <c r="H24" i="47"/>
  <c r="J24" i="47" s="1"/>
  <c r="I24" i="47"/>
  <c r="L24" i="47"/>
  <c r="L32" i="47" s="1"/>
  <c r="M24" i="47"/>
  <c r="M32" i="47" s="1"/>
  <c r="N24" i="47"/>
  <c r="O24" i="47"/>
  <c r="O32" i="47" s="1"/>
  <c r="P24" i="47"/>
  <c r="P34" i="47" s="1"/>
  <c r="P42" i="47" s="1"/>
  <c r="J25" i="47"/>
  <c r="R25" i="47" s="1"/>
  <c r="Q25" i="47"/>
  <c r="J26" i="47"/>
  <c r="R26" i="47" s="1"/>
  <c r="Q26" i="47"/>
  <c r="J27" i="47"/>
  <c r="R27" i="47" s="1"/>
  <c r="Q27" i="47"/>
  <c r="J28" i="47"/>
  <c r="R28" i="47" s="1"/>
  <c r="Q28" i="47"/>
  <c r="J29" i="47"/>
  <c r="Q29" i="47"/>
  <c r="R29" i="47" s="1"/>
  <c r="J30" i="47"/>
  <c r="Q30" i="47"/>
  <c r="R30" i="47" s="1"/>
  <c r="J31" i="47"/>
  <c r="R31" i="47" s="1"/>
  <c r="Q31" i="47"/>
  <c r="H32" i="47"/>
  <c r="I32" i="47"/>
  <c r="N32" i="47"/>
  <c r="P32" i="47"/>
  <c r="N34" i="47"/>
  <c r="H35" i="47"/>
  <c r="I35" i="47"/>
  <c r="L35" i="47"/>
  <c r="M35" i="47"/>
  <c r="N35" i="47"/>
  <c r="O35" i="47"/>
  <c r="P35" i="47"/>
  <c r="H36" i="47"/>
  <c r="I36" i="47"/>
  <c r="J36" i="47"/>
  <c r="L36" i="47"/>
  <c r="M36" i="47"/>
  <c r="N36" i="47"/>
  <c r="O36" i="47"/>
  <c r="P36" i="47"/>
  <c r="H37" i="47"/>
  <c r="I37" i="47"/>
  <c r="L37" i="47"/>
  <c r="M37" i="47"/>
  <c r="N37" i="47"/>
  <c r="O37" i="47"/>
  <c r="P37" i="47"/>
  <c r="H38" i="47"/>
  <c r="I38" i="47"/>
  <c r="J38" i="47" s="1"/>
  <c r="L38" i="47"/>
  <c r="M38" i="47"/>
  <c r="N38" i="47"/>
  <c r="O38" i="47"/>
  <c r="P38" i="47"/>
  <c r="H39" i="47"/>
  <c r="J39" i="47" s="1"/>
  <c r="I39" i="47"/>
  <c r="L39" i="47"/>
  <c r="M39" i="47"/>
  <c r="N39" i="47"/>
  <c r="O39" i="47"/>
  <c r="P39" i="47"/>
  <c r="H40" i="47"/>
  <c r="J40" i="47" s="1"/>
  <c r="I40" i="47"/>
  <c r="L40" i="47"/>
  <c r="M40" i="47"/>
  <c r="N40" i="47"/>
  <c r="O40" i="47"/>
  <c r="P40" i="47"/>
  <c r="H41" i="47"/>
  <c r="J41" i="47" s="1"/>
  <c r="I41" i="47"/>
  <c r="L41" i="47"/>
  <c r="M41" i="47"/>
  <c r="Q41" i="47" s="1"/>
  <c r="N41" i="47"/>
  <c r="O41" i="47"/>
  <c r="P41" i="47"/>
  <c r="N42" i="47"/>
  <c r="B47" i="47"/>
  <c r="J49" i="47"/>
  <c r="R49" i="47" s="1"/>
  <c r="Q49" i="47"/>
  <c r="J50" i="47"/>
  <c r="Q50" i="47"/>
  <c r="H51" i="47"/>
  <c r="I51" i="47"/>
  <c r="K51" i="47"/>
  <c r="L51" i="47"/>
  <c r="M51" i="47"/>
  <c r="N51" i="47"/>
  <c r="O51" i="47"/>
  <c r="P51" i="47"/>
  <c r="B55" i="47"/>
  <c r="J57" i="47"/>
  <c r="Q57" i="47"/>
  <c r="J58" i="47"/>
  <c r="R58" i="47" s="1"/>
  <c r="Q58" i="47"/>
  <c r="H59" i="47"/>
  <c r="I59" i="47"/>
  <c r="J59" i="47"/>
  <c r="K59" i="47"/>
  <c r="L59" i="47"/>
  <c r="M59" i="47"/>
  <c r="N59" i="47"/>
  <c r="O59" i="47"/>
  <c r="P59" i="47"/>
  <c r="B64" i="47"/>
  <c r="J66" i="47"/>
  <c r="Q66" i="47" s="1"/>
  <c r="P66" i="47"/>
  <c r="J67" i="47"/>
  <c r="Q67" i="47" s="1"/>
  <c r="P67" i="47"/>
  <c r="H68" i="47"/>
  <c r="J68" i="47" s="1"/>
  <c r="I68" i="47"/>
  <c r="K68" i="47"/>
  <c r="L68" i="47"/>
  <c r="P68" i="47" s="1"/>
  <c r="M68" i="47"/>
  <c r="N68" i="47"/>
  <c r="O68" i="47"/>
  <c r="B72" i="47"/>
  <c r="J74" i="47"/>
  <c r="P74" i="47"/>
  <c r="Q74" i="47"/>
  <c r="J75" i="47"/>
  <c r="Q75" i="47" s="1"/>
  <c r="P75" i="47"/>
  <c r="H76" i="47"/>
  <c r="I76" i="47"/>
  <c r="K76" i="47"/>
  <c r="L76" i="47"/>
  <c r="M76" i="47"/>
  <c r="P76" i="47" s="1"/>
  <c r="N76" i="47"/>
  <c r="O76" i="47"/>
  <c r="B80" i="47"/>
  <c r="J82" i="47"/>
  <c r="Q82" i="47" s="1"/>
  <c r="P82" i="47"/>
  <c r="J83" i="47"/>
  <c r="P83" i="47"/>
  <c r="Q83" i="47" s="1"/>
  <c r="H84" i="47"/>
  <c r="I84" i="47"/>
  <c r="K84" i="47"/>
  <c r="L84" i="47"/>
  <c r="M84" i="47"/>
  <c r="N84" i="47"/>
  <c r="O84" i="47"/>
  <c r="B88" i="47"/>
  <c r="J90" i="47"/>
  <c r="P90" i="47"/>
  <c r="J91" i="47"/>
  <c r="P91" i="47"/>
  <c r="Q91" i="47" s="1"/>
  <c r="H92" i="47"/>
  <c r="I92" i="47"/>
  <c r="J92" i="47"/>
  <c r="K92" i="47"/>
  <c r="L92" i="47"/>
  <c r="M92" i="47"/>
  <c r="N92" i="47"/>
  <c r="O92" i="47"/>
  <c r="B96" i="47"/>
  <c r="H99" i="47"/>
  <c r="I99" i="47"/>
  <c r="K99" i="47"/>
  <c r="K98" i="47" s="1"/>
  <c r="K134" i="47" s="1"/>
  <c r="L99" i="47"/>
  <c r="M99" i="47"/>
  <c r="N99" i="47"/>
  <c r="O99" i="47"/>
  <c r="P99" i="47"/>
  <c r="J100" i="47"/>
  <c r="R100" i="47" s="1"/>
  <c r="Q100" i="47"/>
  <c r="J101" i="47"/>
  <c r="Q101" i="47"/>
  <c r="R101" i="47"/>
  <c r="J102" i="47"/>
  <c r="R102" i="47" s="1"/>
  <c r="Q102" i="47"/>
  <c r="J103" i="47"/>
  <c r="Q103" i="47"/>
  <c r="J104" i="47"/>
  <c r="Q104" i="47"/>
  <c r="H105" i="47"/>
  <c r="I105" i="47"/>
  <c r="K105" i="47"/>
  <c r="L105" i="47"/>
  <c r="M105" i="47"/>
  <c r="N105" i="47"/>
  <c r="O105" i="47"/>
  <c r="P105" i="47"/>
  <c r="J106" i="47"/>
  <c r="Q106" i="47"/>
  <c r="Q105" i="47" s="1"/>
  <c r="J107" i="47"/>
  <c r="Q107" i="47"/>
  <c r="H108" i="47"/>
  <c r="I108" i="47"/>
  <c r="K108" i="47"/>
  <c r="L108" i="47"/>
  <c r="M108" i="47"/>
  <c r="N108" i="47"/>
  <c r="O108" i="47"/>
  <c r="P108" i="47"/>
  <c r="J109" i="47"/>
  <c r="J108" i="47" s="1"/>
  <c r="Q109" i="47"/>
  <c r="J110" i="47"/>
  <c r="Q110" i="47"/>
  <c r="J111" i="47"/>
  <c r="R111" i="47" s="1"/>
  <c r="Q111" i="47"/>
  <c r="J112" i="47"/>
  <c r="Q112" i="47"/>
  <c r="R112" i="47" s="1"/>
  <c r="H113" i="47"/>
  <c r="I113" i="47"/>
  <c r="K113" i="47"/>
  <c r="L113" i="47"/>
  <c r="L98" i="47" s="1"/>
  <c r="L134" i="47" s="1"/>
  <c r="M113" i="47"/>
  <c r="N113" i="47"/>
  <c r="O113" i="47"/>
  <c r="P113" i="47"/>
  <c r="J114" i="47"/>
  <c r="R114" i="47" s="1"/>
  <c r="Q114" i="47"/>
  <c r="J115" i="47"/>
  <c r="R115" i="47" s="1"/>
  <c r="Q115" i="47"/>
  <c r="J116" i="47"/>
  <c r="Q116" i="47"/>
  <c r="J117" i="47"/>
  <c r="R117" i="47" s="1"/>
  <c r="Q117" i="47"/>
  <c r="J118" i="47"/>
  <c r="Q118" i="47"/>
  <c r="H119" i="47"/>
  <c r="I119" i="47"/>
  <c r="K119" i="47"/>
  <c r="L119" i="47"/>
  <c r="M119" i="47"/>
  <c r="N119" i="47"/>
  <c r="O119" i="47"/>
  <c r="P119" i="47"/>
  <c r="J120" i="47"/>
  <c r="Q120" i="47"/>
  <c r="R120" i="47" s="1"/>
  <c r="J121" i="47"/>
  <c r="R121" i="47" s="1"/>
  <c r="Q121" i="47"/>
  <c r="J122" i="47"/>
  <c r="Q122" i="47"/>
  <c r="R122" i="47"/>
  <c r="J123" i="47"/>
  <c r="R123" i="47" s="1"/>
  <c r="Q123" i="47"/>
  <c r="J124" i="47"/>
  <c r="Q124" i="47"/>
  <c r="J125" i="47"/>
  <c r="R125" i="47" s="1"/>
  <c r="Q125" i="47"/>
  <c r="J126" i="47"/>
  <c r="R126" i="47" s="1"/>
  <c r="Q126" i="47"/>
  <c r="J127" i="47"/>
  <c r="Q127" i="47"/>
  <c r="J128" i="47"/>
  <c r="Q128" i="47"/>
  <c r="H129" i="47"/>
  <c r="I129" i="47"/>
  <c r="L129" i="47"/>
  <c r="M129" i="47"/>
  <c r="N129" i="47"/>
  <c r="O129" i="47"/>
  <c r="P129" i="47"/>
  <c r="J130" i="47"/>
  <c r="Q130" i="47"/>
  <c r="J131" i="47"/>
  <c r="Q131" i="47"/>
  <c r="Q129" i="47" s="1"/>
  <c r="J132" i="47"/>
  <c r="R132" i="47" s="1"/>
  <c r="Q132" i="47"/>
  <c r="J133" i="47"/>
  <c r="R133" i="47" s="1"/>
  <c r="Q133" i="47"/>
  <c r="B138" i="47"/>
  <c r="H141" i="47"/>
  <c r="I141" i="47"/>
  <c r="K141" i="47"/>
  <c r="K140" i="47" s="1"/>
  <c r="K176" i="47" s="1"/>
  <c r="L141" i="47"/>
  <c r="L140" i="47" s="1"/>
  <c r="L176" i="47" s="1"/>
  <c r="M141" i="47"/>
  <c r="M140" i="47" s="1"/>
  <c r="M176" i="47" s="1"/>
  <c r="N141" i="47"/>
  <c r="O141" i="47"/>
  <c r="P141" i="47"/>
  <c r="J142" i="47"/>
  <c r="Q142" i="47"/>
  <c r="R142" i="47" s="1"/>
  <c r="J143" i="47"/>
  <c r="Q143" i="47"/>
  <c r="R143" i="47"/>
  <c r="J144" i="47"/>
  <c r="Q144" i="47"/>
  <c r="J145" i="47"/>
  <c r="Q145" i="47"/>
  <c r="J146" i="47"/>
  <c r="R146" i="47" s="1"/>
  <c r="Q146" i="47"/>
  <c r="H147" i="47"/>
  <c r="I147" i="47"/>
  <c r="K147" i="47"/>
  <c r="L147" i="47"/>
  <c r="M147" i="47"/>
  <c r="N147" i="47"/>
  <c r="O147" i="47"/>
  <c r="P147" i="47"/>
  <c r="J148" i="47"/>
  <c r="R148" i="47" s="1"/>
  <c r="Q148" i="47"/>
  <c r="J149" i="47"/>
  <c r="Q149" i="47"/>
  <c r="R149" i="47" s="1"/>
  <c r="H150" i="47"/>
  <c r="I150" i="47"/>
  <c r="K150" i="47"/>
  <c r="L150" i="47"/>
  <c r="M150" i="47"/>
  <c r="N150" i="47"/>
  <c r="O150" i="47"/>
  <c r="P150" i="47"/>
  <c r="J151" i="47"/>
  <c r="Q151" i="47"/>
  <c r="R151" i="47" s="1"/>
  <c r="J152" i="47"/>
  <c r="Q152" i="47"/>
  <c r="Q150" i="47" s="1"/>
  <c r="J153" i="47"/>
  <c r="Q153" i="47"/>
  <c r="J154" i="47"/>
  <c r="Q154" i="47"/>
  <c r="R154" i="47"/>
  <c r="H155" i="47"/>
  <c r="I155" i="47"/>
  <c r="K155" i="47"/>
  <c r="L155" i="47"/>
  <c r="M155" i="47"/>
  <c r="N155" i="47"/>
  <c r="O155" i="47"/>
  <c r="P155" i="47"/>
  <c r="J156" i="47"/>
  <c r="R156" i="47" s="1"/>
  <c r="Q156" i="47"/>
  <c r="J157" i="47"/>
  <c r="J155" i="47" s="1"/>
  <c r="Q157" i="47"/>
  <c r="J158" i="47"/>
  <c r="Q158" i="47"/>
  <c r="R158" i="47" s="1"/>
  <c r="J159" i="47"/>
  <c r="Q159" i="47"/>
  <c r="R159" i="47"/>
  <c r="J160" i="47"/>
  <c r="Q160" i="47"/>
  <c r="H161" i="47"/>
  <c r="I161" i="47"/>
  <c r="K161" i="47"/>
  <c r="L161" i="47"/>
  <c r="M161" i="47"/>
  <c r="N161" i="47"/>
  <c r="O161" i="47"/>
  <c r="P161" i="47"/>
  <c r="J162" i="47"/>
  <c r="R162" i="47" s="1"/>
  <c r="Q162" i="47"/>
  <c r="J163" i="47"/>
  <c r="Q163" i="47"/>
  <c r="J164" i="47"/>
  <c r="R164" i="47" s="1"/>
  <c r="Q164" i="47"/>
  <c r="J165" i="47"/>
  <c r="Q165" i="47"/>
  <c r="J166" i="47"/>
  <c r="Q166" i="47"/>
  <c r="R166" i="47" s="1"/>
  <c r="J167" i="47"/>
  <c r="Q167" i="47"/>
  <c r="R167" i="47"/>
  <c r="J168" i="47"/>
  <c r="Q168" i="47"/>
  <c r="J169" i="47"/>
  <c r="R169" i="47" s="1"/>
  <c r="Q169" i="47"/>
  <c r="J170" i="47"/>
  <c r="Q170" i="47"/>
  <c r="R170" i="47"/>
  <c r="H171" i="47"/>
  <c r="I171" i="47"/>
  <c r="L171" i="47"/>
  <c r="M171" i="47"/>
  <c r="N171" i="47"/>
  <c r="O171" i="47"/>
  <c r="P171" i="47"/>
  <c r="J172" i="47"/>
  <c r="Q172" i="47"/>
  <c r="Q171" i="47" s="1"/>
  <c r="J173" i="47"/>
  <c r="R173" i="47" s="1"/>
  <c r="Q173" i="47"/>
  <c r="J174" i="47"/>
  <c r="Q174" i="47"/>
  <c r="J175" i="47"/>
  <c r="R175" i="47" s="1"/>
  <c r="Q175" i="47"/>
  <c r="J140" i="51" l="1"/>
  <c r="J176" i="51" s="1"/>
  <c r="R14" i="51"/>
  <c r="Q32" i="51"/>
  <c r="R32" i="51" s="1"/>
  <c r="Q140" i="51"/>
  <c r="Q176" i="51" s="1"/>
  <c r="R22" i="51"/>
  <c r="R38" i="51"/>
  <c r="R98" i="51"/>
  <c r="R134" i="51" s="1"/>
  <c r="J98" i="51"/>
  <c r="J134" i="51" s="1"/>
  <c r="H42" i="51"/>
  <c r="J42" i="51" s="1"/>
  <c r="J34" i="51"/>
  <c r="R140" i="51"/>
  <c r="R176" i="51" s="1"/>
  <c r="Q34" i="51"/>
  <c r="L42" i="51"/>
  <c r="Q42" i="51" s="1"/>
  <c r="R123" i="50"/>
  <c r="K98" i="50"/>
  <c r="K134" i="50" s="1"/>
  <c r="P92" i="50"/>
  <c r="P76" i="50"/>
  <c r="R59" i="50"/>
  <c r="Q39" i="50"/>
  <c r="R20" i="50"/>
  <c r="R170" i="50"/>
  <c r="R161" i="50" s="1"/>
  <c r="R163" i="50"/>
  <c r="R154" i="50"/>
  <c r="O140" i="50"/>
  <c r="O176" i="50" s="1"/>
  <c r="R122" i="50"/>
  <c r="R118" i="50"/>
  <c r="R100" i="50"/>
  <c r="H98" i="50"/>
  <c r="H134" i="50" s="1"/>
  <c r="J84" i="50"/>
  <c r="Q84" i="50" s="1"/>
  <c r="R50" i="50"/>
  <c r="P42" i="50"/>
  <c r="I34" i="50"/>
  <c r="I42" i="50" s="1"/>
  <c r="R145" i="50"/>
  <c r="R110" i="50"/>
  <c r="Q99" i="50"/>
  <c r="Q38" i="50"/>
  <c r="H32" i="50"/>
  <c r="J32" i="50" s="1"/>
  <c r="J141" i="50"/>
  <c r="R112" i="50"/>
  <c r="M98" i="50"/>
  <c r="M134" i="50" s="1"/>
  <c r="P98" i="50"/>
  <c r="P134" i="50" s="1"/>
  <c r="R49" i="50"/>
  <c r="R37" i="50"/>
  <c r="M140" i="50"/>
  <c r="M176" i="50" s="1"/>
  <c r="R174" i="50"/>
  <c r="L140" i="50"/>
  <c r="L176" i="50" s="1"/>
  <c r="J129" i="50"/>
  <c r="R125" i="50"/>
  <c r="R107" i="50"/>
  <c r="N98" i="50"/>
  <c r="N134" i="50" s="1"/>
  <c r="J41" i="50"/>
  <c r="R41" i="50" s="1"/>
  <c r="J40" i="50"/>
  <c r="R40" i="50" s="1"/>
  <c r="M34" i="50"/>
  <c r="M42" i="50" s="1"/>
  <c r="R27" i="50"/>
  <c r="R36" i="50"/>
  <c r="R168" i="50"/>
  <c r="R160" i="50"/>
  <c r="R156" i="50"/>
  <c r="R152" i="50"/>
  <c r="R116" i="50"/>
  <c r="Q105" i="50"/>
  <c r="R102" i="50"/>
  <c r="Q91" i="50"/>
  <c r="J76" i="50"/>
  <c r="Q51" i="50"/>
  <c r="Q24" i="50"/>
  <c r="Q14" i="50"/>
  <c r="R14" i="50" s="1"/>
  <c r="Q141" i="50"/>
  <c r="R167" i="50"/>
  <c r="R159" i="50"/>
  <c r="Q150" i="50"/>
  <c r="I140" i="50"/>
  <c r="I176" i="50" s="1"/>
  <c r="R120" i="50"/>
  <c r="L98" i="50"/>
  <c r="L134" i="50" s="1"/>
  <c r="Q75" i="50"/>
  <c r="P68" i="50"/>
  <c r="Q68" i="50" s="1"/>
  <c r="Q37" i="50"/>
  <c r="R24" i="50"/>
  <c r="K140" i="49"/>
  <c r="K176" i="49" s="1"/>
  <c r="J141" i="49"/>
  <c r="R133" i="49"/>
  <c r="R124" i="49"/>
  <c r="O98" i="49"/>
  <c r="O134" i="49" s="1"/>
  <c r="P76" i="49"/>
  <c r="J38" i="49"/>
  <c r="R38" i="49" s="1"/>
  <c r="R170" i="49"/>
  <c r="R162" i="49"/>
  <c r="R132" i="49"/>
  <c r="R123" i="49"/>
  <c r="Q105" i="49"/>
  <c r="Q90" i="49"/>
  <c r="J84" i="49"/>
  <c r="N34" i="49"/>
  <c r="N42" i="49" s="1"/>
  <c r="Q129" i="49"/>
  <c r="R17" i="49"/>
  <c r="K98" i="49"/>
  <c r="K134" i="49" s="1"/>
  <c r="R58" i="49"/>
  <c r="Q51" i="49"/>
  <c r="R142" i="49"/>
  <c r="R20" i="49"/>
  <c r="P140" i="49"/>
  <c r="P176" i="49" s="1"/>
  <c r="Q76" i="49"/>
  <c r="R25" i="49"/>
  <c r="Q147" i="49"/>
  <c r="L176" i="49"/>
  <c r="R175" i="49"/>
  <c r="R154" i="49"/>
  <c r="R145" i="49"/>
  <c r="H140" i="49"/>
  <c r="H176" i="49" s="1"/>
  <c r="R127" i="49"/>
  <c r="Q119" i="49"/>
  <c r="R116" i="49"/>
  <c r="R107" i="49"/>
  <c r="M98" i="49"/>
  <c r="M134" i="49" s="1"/>
  <c r="R103" i="49"/>
  <c r="P98" i="49"/>
  <c r="P134" i="49" s="1"/>
  <c r="Q82" i="49"/>
  <c r="J68" i="49"/>
  <c r="Q68" i="49" s="1"/>
  <c r="J40" i="49"/>
  <c r="J39" i="49"/>
  <c r="R26" i="49"/>
  <c r="Q24" i="49"/>
  <c r="Q14" i="49"/>
  <c r="R169" i="49"/>
  <c r="R149" i="49"/>
  <c r="R115" i="49"/>
  <c r="Q67" i="49"/>
  <c r="J41" i="49"/>
  <c r="J24" i="49"/>
  <c r="J161" i="49"/>
  <c r="R153" i="49"/>
  <c r="R131" i="49"/>
  <c r="Q91" i="49"/>
  <c r="P84" i="49"/>
  <c r="Q84" i="49" s="1"/>
  <c r="Q59" i="49"/>
  <c r="R59" i="49" s="1"/>
  <c r="R57" i="49"/>
  <c r="Q35" i="49"/>
  <c r="J32" i="49"/>
  <c r="R29" i="49"/>
  <c r="R168" i="49"/>
  <c r="R165" i="49"/>
  <c r="Q155" i="49"/>
  <c r="J147" i="49"/>
  <c r="M140" i="49"/>
  <c r="M176" i="49" s="1"/>
  <c r="R125" i="49"/>
  <c r="R101" i="49"/>
  <c r="L98" i="49"/>
  <c r="L134" i="49" s="1"/>
  <c r="Q66" i="49"/>
  <c r="Q41" i="49"/>
  <c r="R41" i="49" s="1"/>
  <c r="Q36" i="49"/>
  <c r="N22" i="49"/>
  <c r="R19" i="49"/>
  <c r="R160" i="49"/>
  <c r="R157" i="49"/>
  <c r="R152" i="49"/>
  <c r="Q141" i="49"/>
  <c r="Q140" i="49" s="1"/>
  <c r="J129" i="49"/>
  <c r="P92" i="49"/>
  <c r="Q92" i="49" s="1"/>
  <c r="Q38" i="49"/>
  <c r="R35" i="49"/>
  <c r="O34" i="49"/>
  <c r="O42" i="49" s="1"/>
  <c r="I34" i="49"/>
  <c r="I42" i="49" s="1"/>
  <c r="Q171" i="49"/>
  <c r="R164" i="49"/>
  <c r="R161" i="49" s="1"/>
  <c r="O140" i="49"/>
  <c r="O176" i="49" s="1"/>
  <c r="R128" i="49"/>
  <c r="R119" i="49" s="1"/>
  <c r="J108" i="49"/>
  <c r="R104" i="49"/>
  <c r="Q99" i="49"/>
  <c r="I98" i="49"/>
  <c r="I134" i="49" s="1"/>
  <c r="Q83" i="49"/>
  <c r="R50" i="49"/>
  <c r="Q39" i="49"/>
  <c r="R39" i="49" s="1"/>
  <c r="R18" i="49"/>
  <c r="R14" i="49"/>
  <c r="J171" i="49"/>
  <c r="J155" i="49"/>
  <c r="N140" i="49"/>
  <c r="N176" i="49" s="1"/>
  <c r="I140" i="49"/>
  <c r="I176" i="49" s="1"/>
  <c r="Q113" i="49"/>
  <c r="N98" i="49"/>
  <c r="N134" i="49" s="1"/>
  <c r="J99" i="49"/>
  <c r="H98" i="49"/>
  <c r="H134" i="49" s="1"/>
  <c r="Q40" i="49"/>
  <c r="R37" i="49"/>
  <c r="R173" i="48"/>
  <c r="J150" i="48"/>
  <c r="K140" i="48"/>
  <c r="K176" i="48" s="1"/>
  <c r="R131" i="48"/>
  <c r="R129" i="48" s="1"/>
  <c r="R123" i="48"/>
  <c r="R118" i="48"/>
  <c r="R100" i="48"/>
  <c r="H98" i="48"/>
  <c r="H134" i="48" s="1"/>
  <c r="Q83" i="48"/>
  <c r="J37" i="48"/>
  <c r="J36" i="48"/>
  <c r="R36" i="48" s="1"/>
  <c r="M22" i="48"/>
  <c r="I34" i="48"/>
  <c r="I42" i="48" s="1"/>
  <c r="Q171" i="48"/>
  <c r="R167" i="48"/>
  <c r="R161" i="48" s="1"/>
  <c r="J155" i="48"/>
  <c r="J140" i="48" s="1"/>
  <c r="Q150" i="48"/>
  <c r="I140" i="48"/>
  <c r="I176" i="48" s="1"/>
  <c r="R122" i="48"/>
  <c r="R112" i="48"/>
  <c r="P98" i="48"/>
  <c r="P134" i="48" s="1"/>
  <c r="P68" i="48"/>
  <c r="Q68" i="48" s="1"/>
  <c r="J38" i="48"/>
  <c r="R38" i="48" s="1"/>
  <c r="Q24" i="48"/>
  <c r="L22" i="48"/>
  <c r="R14" i="48"/>
  <c r="J171" i="48"/>
  <c r="R163" i="48"/>
  <c r="J141" i="48"/>
  <c r="Q91" i="48"/>
  <c r="P84" i="48"/>
  <c r="R57" i="48"/>
  <c r="Q51" i="48"/>
  <c r="R40" i="48"/>
  <c r="R18" i="48"/>
  <c r="N98" i="48"/>
  <c r="N134" i="48" s="1"/>
  <c r="Q37" i="48"/>
  <c r="R166" i="48"/>
  <c r="R158" i="48"/>
  <c r="O140" i="48"/>
  <c r="O176" i="48" s="1"/>
  <c r="R133" i="48"/>
  <c r="J129" i="48"/>
  <c r="R128" i="48"/>
  <c r="R125" i="48"/>
  <c r="R121" i="48"/>
  <c r="R119" i="48" s="1"/>
  <c r="R116" i="48"/>
  <c r="Q105" i="48"/>
  <c r="R102" i="48"/>
  <c r="Q66" i="48"/>
  <c r="R29" i="48"/>
  <c r="R26" i="48"/>
  <c r="Q14" i="48"/>
  <c r="P176" i="48"/>
  <c r="R174" i="48"/>
  <c r="R165" i="48"/>
  <c r="R157" i="48"/>
  <c r="R155" i="48" s="1"/>
  <c r="N176" i="48"/>
  <c r="R148" i="48"/>
  <c r="R147" i="48" s="1"/>
  <c r="R120" i="48"/>
  <c r="M134" i="48"/>
  <c r="L98" i="48"/>
  <c r="L134" i="48" s="1"/>
  <c r="P76" i="48"/>
  <c r="Q76" i="48" s="1"/>
  <c r="J59" i="48"/>
  <c r="R59" i="48" s="1"/>
  <c r="Q41" i="48"/>
  <c r="R41" i="48" s="1"/>
  <c r="Q35" i="48"/>
  <c r="R25" i="48"/>
  <c r="M140" i="48"/>
  <c r="M176" i="48" s="1"/>
  <c r="R104" i="48"/>
  <c r="P92" i="48"/>
  <c r="Q92" i="48" s="1"/>
  <c r="J68" i="48"/>
  <c r="Q38" i="48"/>
  <c r="R16" i="48"/>
  <c r="R168" i="47"/>
  <c r="R160" i="47"/>
  <c r="R152" i="47"/>
  <c r="R118" i="47"/>
  <c r="R110" i="47"/>
  <c r="J76" i="47"/>
  <c r="Q76" i="47" s="1"/>
  <c r="Q51" i="47"/>
  <c r="Q38" i="47"/>
  <c r="R38" i="47" s="1"/>
  <c r="J35" i="47"/>
  <c r="J32" i="47"/>
  <c r="R21" i="47"/>
  <c r="J171" i="47"/>
  <c r="O140" i="47"/>
  <c r="O176" i="47" s="1"/>
  <c r="Q113" i="47"/>
  <c r="R109" i="47"/>
  <c r="Q99" i="47"/>
  <c r="Q98" i="47" s="1"/>
  <c r="J99" i="47"/>
  <c r="Q40" i="47"/>
  <c r="R40" i="47" s="1"/>
  <c r="Q39" i="47"/>
  <c r="J37" i="47"/>
  <c r="R24" i="47"/>
  <c r="N140" i="47"/>
  <c r="N176" i="47" s="1"/>
  <c r="I140" i="47"/>
  <c r="I176" i="47" s="1"/>
  <c r="J129" i="47"/>
  <c r="R128" i="47"/>
  <c r="Q108" i="47"/>
  <c r="I98" i="47"/>
  <c r="I134" i="47" s="1"/>
  <c r="P92" i="47"/>
  <c r="Q90" i="47"/>
  <c r="J84" i="47"/>
  <c r="Q59" i="47"/>
  <c r="R59" i="47" s="1"/>
  <c r="R57" i="47"/>
  <c r="O34" i="47"/>
  <c r="O42" i="47" s="1"/>
  <c r="Q24" i="47"/>
  <c r="R163" i="47"/>
  <c r="H140" i="47"/>
  <c r="H176" i="47" s="1"/>
  <c r="H98" i="47"/>
  <c r="H134" i="47" s="1"/>
  <c r="Q37" i="47"/>
  <c r="R174" i="47"/>
  <c r="R145" i="47"/>
  <c r="P140" i="47"/>
  <c r="P176" i="47" s="1"/>
  <c r="R124" i="47"/>
  <c r="M98" i="47"/>
  <c r="M134" i="47" s="1"/>
  <c r="R103" i="47"/>
  <c r="P98" i="47"/>
  <c r="P134" i="47" s="1"/>
  <c r="P84" i="47"/>
  <c r="R41" i="47"/>
  <c r="Q161" i="47"/>
  <c r="J147" i="47"/>
  <c r="Q141" i="47"/>
  <c r="R127" i="47"/>
  <c r="R116" i="47"/>
  <c r="R107" i="47"/>
  <c r="R105" i="47" s="1"/>
  <c r="O98" i="47"/>
  <c r="O134" i="47" s="1"/>
  <c r="R50" i="47"/>
  <c r="R15" i="47"/>
  <c r="I34" i="47"/>
  <c r="I42" i="47" s="1"/>
  <c r="Q68" i="47"/>
  <c r="R165" i="47"/>
  <c r="J161" i="47"/>
  <c r="R157" i="47"/>
  <c r="R153" i="47"/>
  <c r="J141" i="47"/>
  <c r="R141" i="47" s="1"/>
  <c r="R131" i="47"/>
  <c r="J119" i="47"/>
  <c r="R106" i="47"/>
  <c r="N98" i="47"/>
  <c r="N134" i="47" s="1"/>
  <c r="Q36" i="47"/>
  <c r="R36" i="47" s="1"/>
  <c r="Q35" i="47"/>
  <c r="Q32" i="47"/>
  <c r="R14" i="47"/>
  <c r="R147" i="50"/>
  <c r="R141" i="50"/>
  <c r="R129" i="50"/>
  <c r="R108" i="50"/>
  <c r="Q92" i="50"/>
  <c r="R39" i="50"/>
  <c r="R38" i="50"/>
  <c r="R155" i="50"/>
  <c r="Q76" i="50"/>
  <c r="R119" i="50"/>
  <c r="R151" i="50"/>
  <c r="R143" i="50"/>
  <c r="R114" i="50"/>
  <c r="R113" i="50" s="1"/>
  <c r="R106" i="50"/>
  <c r="R105" i="50" s="1"/>
  <c r="N34" i="50"/>
  <c r="N42" i="50" s="1"/>
  <c r="P32" i="50"/>
  <c r="H22" i="50"/>
  <c r="J22" i="50" s="1"/>
  <c r="R172" i="50"/>
  <c r="R171" i="50" s="1"/>
  <c r="J161" i="50"/>
  <c r="Q119" i="50"/>
  <c r="J108" i="50"/>
  <c r="J51" i="50"/>
  <c r="R51" i="50" s="1"/>
  <c r="L34" i="50"/>
  <c r="O22" i="50"/>
  <c r="Q22" i="50" s="1"/>
  <c r="Q161" i="50"/>
  <c r="J150" i="50"/>
  <c r="J140" i="50" s="1"/>
  <c r="J113" i="50"/>
  <c r="Q108" i="50"/>
  <c r="Q98" i="50" s="1"/>
  <c r="J105" i="50"/>
  <c r="J119" i="50"/>
  <c r="L32" i="50"/>
  <c r="Q155" i="50"/>
  <c r="Q147" i="50"/>
  <c r="R144" i="50"/>
  <c r="Q129" i="50"/>
  <c r="J99" i="50"/>
  <c r="H34" i="50"/>
  <c r="O34" i="50"/>
  <c r="O42" i="50" s="1"/>
  <c r="R108" i="49"/>
  <c r="R36" i="49"/>
  <c r="R150" i="49"/>
  <c r="J98" i="49"/>
  <c r="J134" i="49" s="1"/>
  <c r="R105" i="49"/>
  <c r="R141" i="49"/>
  <c r="R24" i="49"/>
  <c r="R113" i="49"/>
  <c r="R156" i="49"/>
  <c r="R155" i="49" s="1"/>
  <c r="R148" i="49"/>
  <c r="R147" i="49" s="1"/>
  <c r="R130" i="49"/>
  <c r="R129" i="49" s="1"/>
  <c r="J119" i="49"/>
  <c r="M34" i="49"/>
  <c r="M42" i="49" s="1"/>
  <c r="O32" i="49"/>
  <c r="P22" i="49"/>
  <c r="R172" i="49"/>
  <c r="R171" i="49" s="1"/>
  <c r="R100" i="49"/>
  <c r="J51" i="49"/>
  <c r="R51" i="49" s="1"/>
  <c r="L34" i="49"/>
  <c r="Q161" i="49"/>
  <c r="J150" i="49"/>
  <c r="J113" i="49"/>
  <c r="Q108" i="49"/>
  <c r="J105" i="49"/>
  <c r="L32" i="49"/>
  <c r="R144" i="49"/>
  <c r="H34" i="49"/>
  <c r="P34" i="49"/>
  <c r="P42" i="49" s="1"/>
  <c r="R146" i="49"/>
  <c r="Q98" i="48"/>
  <c r="R39" i="48"/>
  <c r="R108" i="48"/>
  <c r="R150" i="48"/>
  <c r="R141" i="48"/>
  <c r="R24" i="48"/>
  <c r="Q84" i="48"/>
  <c r="R35" i="48"/>
  <c r="R114" i="48"/>
  <c r="R113" i="48" s="1"/>
  <c r="R106" i="48"/>
  <c r="R105" i="48" s="1"/>
  <c r="N34" i="48"/>
  <c r="N42" i="48" s="1"/>
  <c r="P32" i="48"/>
  <c r="H22" i="48"/>
  <c r="J22" i="48" s="1"/>
  <c r="R172" i="48"/>
  <c r="R171" i="48" s="1"/>
  <c r="J161" i="48"/>
  <c r="Q119" i="48"/>
  <c r="J108" i="48"/>
  <c r="J51" i="48"/>
  <c r="N32" i="48"/>
  <c r="O22" i="48"/>
  <c r="Q161" i="48"/>
  <c r="J113" i="48"/>
  <c r="J105" i="48"/>
  <c r="Q155" i="48"/>
  <c r="Q147" i="48"/>
  <c r="Q140" i="48" s="1"/>
  <c r="Q176" i="48" s="1"/>
  <c r="Q129" i="48"/>
  <c r="J99" i="48"/>
  <c r="H34" i="48"/>
  <c r="J119" i="48"/>
  <c r="O34" i="48"/>
  <c r="O42" i="48" s="1"/>
  <c r="R147" i="47"/>
  <c r="R113" i="47"/>
  <c r="R32" i="47"/>
  <c r="R155" i="47"/>
  <c r="R150" i="47"/>
  <c r="R108" i="47"/>
  <c r="R119" i="47"/>
  <c r="R39" i="47"/>
  <c r="R161" i="47"/>
  <c r="Q92" i="47"/>
  <c r="Q22" i="47"/>
  <c r="R22" i="47" s="1"/>
  <c r="R130" i="47"/>
  <c r="R172" i="47"/>
  <c r="R171" i="47" s="1"/>
  <c r="Q119" i="47"/>
  <c r="J51" i="47"/>
  <c r="R51" i="47" s="1"/>
  <c r="L34" i="47"/>
  <c r="J150" i="47"/>
  <c r="J140" i="47" s="1"/>
  <c r="J176" i="47" s="1"/>
  <c r="J113" i="47"/>
  <c r="J105" i="47"/>
  <c r="J98" i="47" s="1"/>
  <c r="J134" i="47" s="1"/>
  <c r="Q155" i="47"/>
  <c r="Q147" i="47"/>
  <c r="Q140" i="47" s="1"/>
  <c r="Q176" i="47" s="1"/>
  <c r="R144" i="47"/>
  <c r="H34" i="47"/>
  <c r="R104" i="47"/>
  <c r="A1" i="46"/>
  <c r="B5" i="46"/>
  <c r="L6" i="46"/>
  <c r="I9" i="46"/>
  <c r="Q7" i="46" s="1"/>
  <c r="C13" i="46"/>
  <c r="H14" i="46"/>
  <c r="I14" i="46"/>
  <c r="L14" i="46"/>
  <c r="L22" i="46" s="1"/>
  <c r="M14" i="46"/>
  <c r="M34" i="46" s="1"/>
  <c r="M42" i="46" s="1"/>
  <c r="N14" i="46"/>
  <c r="N22" i="46" s="1"/>
  <c r="O14" i="46"/>
  <c r="P14" i="46"/>
  <c r="P22" i="46" s="1"/>
  <c r="J15" i="46"/>
  <c r="Q15" i="46"/>
  <c r="R15" i="46"/>
  <c r="J16" i="46"/>
  <c r="R16" i="46" s="1"/>
  <c r="Q16" i="46"/>
  <c r="J17" i="46"/>
  <c r="Q17" i="46"/>
  <c r="J18" i="46"/>
  <c r="Q18" i="46"/>
  <c r="R18" i="46" s="1"/>
  <c r="J19" i="46"/>
  <c r="R19" i="46" s="1"/>
  <c r="Q19" i="46"/>
  <c r="J20" i="46"/>
  <c r="Q20" i="46"/>
  <c r="J21" i="46"/>
  <c r="R21" i="46" s="1"/>
  <c r="Q21" i="46"/>
  <c r="H22" i="46"/>
  <c r="I22" i="46"/>
  <c r="M22" i="46"/>
  <c r="O22" i="46"/>
  <c r="H24" i="46"/>
  <c r="J24" i="46" s="1"/>
  <c r="I24" i="46"/>
  <c r="L24" i="46"/>
  <c r="M24" i="46"/>
  <c r="M32" i="46" s="1"/>
  <c r="N24" i="46"/>
  <c r="O24" i="46"/>
  <c r="O34" i="46" s="1"/>
  <c r="O42" i="46" s="1"/>
  <c r="P24" i="46"/>
  <c r="J25" i="46"/>
  <c r="Q25" i="46"/>
  <c r="R25" i="46" s="1"/>
  <c r="J26" i="46"/>
  <c r="Q26" i="46"/>
  <c r="R26" i="46" s="1"/>
  <c r="J27" i="46"/>
  <c r="Q27" i="46"/>
  <c r="J28" i="46"/>
  <c r="R28" i="46" s="1"/>
  <c r="Q28" i="46"/>
  <c r="J29" i="46"/>
  <c r="R29" i="46" s="1"/>
  <c r="Q29" i="46"/>
  <c r="J30" i="46"/>
  <c r="Q30" i="46"/>
  <c r="R30" i="46" s="1"/>
  <c r="J31" i="46"/>
  <c r="R31" i="46" s="1"/>
  <c r="Q31" i="46"/>
  <c r="H32" i="46"/>
  <c r="J32" i="46" s="1"/>
  <c r="I32" i="46"/>
  <c r="L32" i="46"/>
  <c r="N32" i="46"/>
  <c r="P32" i="46"/>
  <c r="N34" i="46"/>
  <c r="N42" i="46" s="1"/>
  <c r="P34" i="46"/>
  <c r="H35" i="46"/>
  <c r="J35" i="46" s="1"/>
  <c r="I35" i="46"/>
  <c r="L35" i="46"/>
  <c r="M35" i="46"/>
  <c r="N35" i="46"/>
  <c r="O35" i="46"/>
  <c r="P35" i="46"/>
  <c r="H36" i="46"/>
  <c r="I36" i="46"/>
  <c r="J36" i="46" s="1"/>
  <c r="L36" i="46"/>
  <c r="M36" i="46"/>
  <c r="N36" i="46"/>
  <c r="O36" i="46"/>
  <c r="P36" i="46"/>
  <c r="H37" i="46"/>
  <c r="I37" i="46"/>
  <c r="L37" i="46"/>
  <c r="M37" i="46"/>
  <c r="N37" i="46"/>
  <c r="O37" i="46"/>
  <c r="P37" i="46"/>
  <c r="Q37" i="46" s="1"/>
  <c r="H38" i="46"/>
  <c r="I38" i="46"/>
  <c r="J38" i="46" s="1"/>
  <c r="L38" i="46"/>
  <c r="M38" i="46"/>
  <c r="N38" i="46"/>
  <c r="O38" i="46"/>
  <c r="P38" i="46"/>
  <c r="H39" i="46"/>
  <c r="J39" i="46" s="1"/>
  <c r="I39" i="46"/>
  <c r="L39" i="46"/>
  <c r="M39" i="46"/>
  <c r="N39" i="46"/>
  <c r="O39" i="46"/>
  <c r="P39" i="46"/>
  <c r="H40" i="46"/>
  <c r="I40" i="46"/>
  <c r="J40" i="46" s="1"/>
  <c r="L40" i="46"/>
  <c r="M40" i="46"/>
  <c r="N40" i="46"/>
  <c r="O40" i="46"/>
  <c r="P40" i="46"/>
  <c r="H41" i="46"/>
  <c r="I41" i="46"/>
  <c r="L41" i="46"/>
  <c r="Q41" i="46" s="1"/>
  <c r="M41" i="46"/>
  <c r="N41" i="46"/>
  <c r="O41" i="46"/>
  <c r="P41" i="46"/>
  <c r="P42" i="46" s="1"/>
  <c r="B47" i="46"/>
  <c r="J49" i="46"/>
  <c r="R49" i="46" s="1"/>
  <c r="Q49" i="46"/>
  <c r="J50" i="46"/>
  <c r="Q50" i="46"/>
  <c r="H51" i="46"/>
  <c r="I51" i="46"/>
  <c r="K51" i="46"/>
  <c r="L51" i="46"/>
  <c r="M51" i="46"/>
  <c r="N51" i="46"/>
  <c r="O51" i="46"/>
  <c r="P51" i="46"/>
  <c r="B55" i="46"/>
  <c r="J57" i="46"/>
  <c r="Q57" i="46"/>
  <c r="J58" i="46"/>
  <c r="R58" i="46" s="1"/>
  <c r="Q58" i="46"/>
  <c r="H59" i="46"/>
  <c r="I59" i="46"/>
  <c r="J59" i="46" s="1"/>
  <c r="K59" i="46"/>
  <c r="L59" i="46"/>
  <c r="M59" i="46"/>
  <c r="N59" i="46"/>
  <c r="O59" i="46"/>
  <c r="P59" i="46"/>
  <c r="B64" i="46"/>
  <c r="J66" i="46"/>
  <c r="Q66" i="46" s="1"/>
  <c r="P66" i="46"/>
  <c r="J67" i="46"/>
  <c r="Q67" i="46" s="1"/>
  <c r="P67" i="46"/>
  <c r="H68" i="46"/>
  <c r="J68" i="46" s="1"/>
  <c r="I68" i="46"/>
  <c r="K68" i="46"/>
  <c r="L68" i="46"/>
  <c r="P68" i="46" s="1"/>
  <c r="M68" i="46"/>
  <c r="N68" i="46"/>
  <c r="O68" i="46"/>
  <c r="B72" i="46"/>
  <c r="J74" i="46"/>
  <c r="P74" i="46"/>
  <c r="Q74" i="46"/>
  <c r="J75" i="46"/>
  <c r="P75" i="46"/>
  <c r="Q75" i="46"/>
  <c r="H76" i="46"/>
  <c r="I76" i="46"/>
  <c r="K76" i="46"/>
  <c r="L76" i="46"/>
  <c r="M76" i="46"/>
  <c r="N76" i="46"/>
  <c r="O76" i="46"/>
  <c r="P76" i="46"/>
  <c r="B80" i="46"/>
  <c r="J82" i="46"/>
  <c r="Q82" i="46" s="1"/>
  <c r="P82" i="46"/>
  <c r="J83" i="46"/>
  <c r="P83" i="46"/>
  <c r="Q83" i="46" s="1"/>
  <c r="H84" i="46"/>
  <c r="I84" i="46"/>
  <c r="K84" i="46"/>
  <c r="L84" i="46"/>
  <c r="M84" i="46"/>
  <c r="N84" i="46"/>
  <c r="O84" i="46"/>
  <c r="P84" i="46" s="1"/>
  <c r="B88" i="46"/>
  <c r="J90" i="46"/>
  <c r="P90" i="46"/>
  <c r="J91" i="46"/>
  <c r="P91" i="46"/>
  <c r="Q91" i="46" s="1"/>
  <c r="H92" i="46"/>
  <c r="I92" i="46"/>
  <c r="J92" i="46"/>
  <c r="K92" i="46"/>
  <c r="L92" i="46"/>
  <c r="M92" i="46"/>
  <c r="N92" i="46"/>
  <c r="O92" i="46"/>
  <c r="B96" i="46"/>
  <c r="H99" i="46"/>
  <c r="I99" i="46"/>
  <c r="K99" i="46"/>
  <c r="K98" i="46" s="1"/>
  <c r="K134" i="46" s="1"/>
  <c r="L99" i="46"/>
  <c r="M99" i="46"/>
  <c r="N99" i="46"/>
  <c r="O99" i="46"/>
  <c r="P99" i="46"/>
  <c r="J100" i="46"/>
  <c r="R100" i="46" s="1"/>
  <c r="Q100" i="46"/>
  <c r="J101" i="46"/>
  <c r="Q101" i="46"/>
  <c r="R101" i="46" s="1"/>
  <c r="J102" i="46"/>
  <c r="R102" i="46" s="1"/>
  <c r="Q102" i="46"/>
  <c r="J103" i="46"/>
  <c r="Q103" i="46"/>
  <c r="J104" i="46"/>
  <c r="Q104" i="46"/>
  <c r="H105" i="46"/>
  <c r="I105" i="46"/>
  <c r="K105" i="46"/>
  <c r="L105" i="46"/>
  <c r="M105" i="46"/>
  <c r="N105" i="46"/>
  <c r="O105" i="46"/>
  <c r="P105" i="46"/>
  <c r="J106" i="46"/>
  <c r="R106" i="46" s="1"/>
  <c r="R105" i="46" s="1"/>
  <c r="Q106" i="46"/>
  <c r="Q105" i="46" s="1"/>
  <c r="J107" i="46"/>
  <c r="R107" i="46" s="1"/>
  <c r="Q107" i="46"/>
  <c r="H108" i="46"/>
  <c r="I108" i="46"/>
  <c r="K108" i="46"/>
  <c r="L108" i="46"/>
  <c r="L98" i="46" s="1"/>
  <c r="L134" i="46" s="1"/>
  <c r="M108" i="46"/>
  <c r="N108" i="46"/>
  <c r="O108" i="46"/>
  <c r="P108" i="46"/>
  <c r="J109" i="46"/>
  <c r="R109" i="46" s="1"/>
  <c r="R108" i="46" s="1"/>
  <c r="Q109" i="46"/>
  <c r="J110" i="46"/>
  <c r="R110" i="46" s="1"/>
  <c r="Q110" i="46"/>
  <c r="J111" i="46"/>
  <c r="R111" i="46" s="1"/>
  <c r="Q111" i="46"/>
  <c r="J112" i="46"/>
  <c r="Q112" i="46"/>
  <c r="R112" i="46" s="1"/>
  <c r="H113" i="46"/>
  <c r="I113" i="46"/>
  <c r="K113" i="46"/>
  <c r="L113" i="46"/>
  <c r="M113" i="46"/>
  <c r="N113" i="46"/>
  <c r="O113" i="46"/>
  <c r="P113" i="46"/>
  <c r="J114" i="46"/>
  <c r="Q114" i="46"/>
  <c r="R114" i="46"/>
  <c r="J115" i="46"/>
  <c r="Q115" i="46"/>
  <c r="J116" i="46"/>
  <c r="R116" i="46" s="1"/>
  <c r="Q116" i="46"/>
  <c r="J117" i="46"/>
  <c r="R117" i="46" s="1"/>
  <c r="Q117" i="46"/>
  <c r="J118" i="46"/>
  <c r="R118" i="46" s="1"/>
  <c r="Q118" i="46"/>
  <c r="H119" i="46"/>
  <c r="I119" i="46"/>
  <c r="K119" i="46"/>
  <c r="L119" i="46"/>
  <c r="M119" i="46"/>
  <c r="N119" i="46"/>
  <c r="O119" i="46"/>
  <c r="P119" i="46"/>
  <c r="J120" i="46"/>
  <c r="Q120" i="46"/>
  <c r="J121" i="46"/>
  <c r="Q121" i="46"/>
  <c r="R121" i="46" s="1"/>
  <c r="J122" i="46"/>
  <c r="Q122" i="46"/>
  <c r="R122" i="46" s="1"/>
  <c r="J123" i="46"/>
  <c r="R123" i="46" s="1"/>
  <c r="Q123" i="46"/>
  <c r="J124" i="46"/>
  <c r="Q124" i="46"/>
  <c r="J125" i="46"/>
  <c r="Q125" i="46"/>
  <c r="R125" i="46"/>
  <c r="J126" i="46"/>
  <c r="Q126" i="46"/>
  <c r="J127" i="46"/>
  <c r="R127" i="46" s="1"/>
  <c r="Q127" i="46"/>
  <c r="J128" i="46"/>
  <c r="Q128" i="46"/>
  <c r="H129" i="46"/>
  <c r="I129" i="46"/>
  <c r="L129" i="46"/>
  <c r="M129" i="46"/>
  <c r="N129" i="46"/>
  <c r="O129" i="46"/>
  <c r="P129" i="46"/>
  <c r="J130" i="46"/>
  <c r="Q130" i="46"/>
  <c r="J131" i="46"/>
  <c r="Q131" i="46"/>
  <c r="J132" i="46"/>
  <c r="R132" i="46" s="1"/>
  <c r="Q132" i="46"/>
  <c r="J133" i="46"/>
  <c r="R133" i="46" s="1"/>
  <c r="Q133" i="46"/>
  <c r="B138" i="46"/>
  <c r="H141" i="46"/>
  <c r="I141" i="46"/>
  <c r="I140" i="46" s="1"/>
  <c r="K141" i="46"/>
  <c r="L141" i="46"/>
  <c r="M141" i="46"/>
  <c r="M140" i="46" s="1"/>
  <c r="M176" i="46" s="1"/>
  <c r="N141" i="46"/>
  <c r="O141" i="46"/>
  <c r="P141" i="46"/>
  <c r="J142" i="46"/>
  <c r="R142" i="46" s="1"/>
  <c r="Q142" i="46"/>
  <c r="Q141" i="46" s="1"/>
  <c r="J143" i="46"/>
  <c r="R143" i="46" s="1"/>
  <c r="Q143" i="46"/>
  <c r="J144" i="46"/>
  <c r="Q144" i="46"/>
  <c r="J145" i="46"/>
  <c r="R145" i="46" s="1"/>
  <c r="Q145" i="46"/>
  <c r="J146" i="46"/>
  <c r="Q146" i="46"/>
  <c r="R146" i="46" s="1"/>
  <c r="H147" i="46"/>
  <c r="I147" i="46"/>
  <c r="K147" i="46"/>
  <c r="L147" i="46"/>
  <c r="L140" i="46" s="1"/>
  <c r="L176" i="46" s="1"/>
  <c r="M147" i="46"/>
  <c r="N147" i="46"/>
  <c r="O147" i="46"/>
  <c r="O140" i="46" s="1"/>
  <c r="O176" i="46" s="1"/>
  <c r="P147" i="46"/>
  <c r="J148" i="46"/>
  <c r="J147" i="46" s="1"/>
  <c r="Q148" i="46"/>
  <c r="J149" i="46"/>
  <c r="Q149" i="46"/>
  <c r="R149" i="46" s="1"/>
  <c r="H150" i="46"/>
  <c r="I150" i="46"/>
  <c r="K150" i="46"/>
  <c r="K140" i="46" s="1"/>
  <c r="K176" i="46" s="1"/>
  <c r="L150" i="46"/>
  <c r="M150" i="46"/>
  <c r="N150" i="46"/>
  <c r="O150" i="46"/>
  <c r="P150" i="46"/>
  <c r="J151" i="46"/>
  <c r="Q151" i="46"/>
  <c r="R151" i="46"/>
  <c r="J152" i="46"/>
  <c r="Q152" i="46"/>
  <c r="Q150" i="46" s="1"/>
  <c r="J153" i="46"/>
  <c r="R153" i="46" s="1"/>
  <c r="Q153" i="46"/>
  <c r="J154" i="46"/>
  <c r="R154" i="46" s="1"/>
  <c r="Q154" i="46"/>
  <c r="H155" i="46"/>
  <c r="I155" i="46"/>
  <c r="K155" i="46"/>
  <c r="L155" i="46"/>
  <c r="M155" i="46"/>
  <c r="N155" i="46"/>
  <c r="O155" i="46"/>
  <c r="P155" i="46"/>
  <c r="J156" i="46"/>
  <c r="J155" i="46" s="1"/>
  <c r="Q156" i="46"/>
  <c r="J157" i="46"/>
  <c r="Q157" i="46"/>
  <c r="J158" i="46"/>
  <c r="Q158" i="46"/>
  <c r="R158" i="46" s="1"/>
  <c r="J159" i="46"/>
  <c r="Q159" i="46"/>
  <c r="R159" i="46" s="1"/>
  <c r="J160" i="46"/>
  <c r="R160" i="46" s="1"/>
  <c r="Q160" i="46"/>
  <c r="H161" i="46"/>
  <c r="I161" i="46"/>
  <c r="K161" i="46"/>
  <c r="L161" i="46"/>
  <c r="M161" i="46"/>
  <c r="N161" i="46"/>
  <c r="O161" i="46"/>
  <c r="P161" i="46"/>
  <c r="J162" i="46"/>
  <c r="Q162" i="46"/>
  <c r="R162" i="46" s="1"/>
  <c r="J163" i="46"/>
  <c r="Q163" i="46"/>
  <c r="J164" i="46"/>
  <c r="Q164" i="46"/>
  <c r="J165" i="46"/>
  <c r="Q165" i="46"/>
  <c r="J166" i="46"/>
  <c r="R166" i="46" s="1"/>
  <c r="Q166" i="46"/>
  <c r="J167" i="46"/>
  <c r="R167" i="46" s="1"/>
  <c r="Q167" i="46"/>
  <c r="J168" i="46"/>
  <c r="R168" i="46" s="1"/>
  <c r="Q168" i="46"/>
  <c r="J169" i="46"/>
  <c r="R169" i="46" s="1"/>
  <c r="Q169" i="46"/>
  <c r="J170" i="46"/>
  <c r="Q170" i="46"/>
  <c r="R170" i="46" s="1"/>
  <c r="H171" i="46"/>
  <c r="I171" i="46"/>
  <c r="L171" i="46"/>
  <c r="M171" i="46"/>
  <c r="N171" i="46"/>
  <c r="O171" i="46"/>
  <c r="P171" i="46"/>
  <c r="J172" i="46"/>
  <c r="J171" i="46" s="1"/>
  <c r="Q172" i="46"/>
  <c r="J173" i="46"/>
  <c r="Q173" i="46"/>
  <c r="Q171" i="46" s="1"/>
  <c r="J174" i="46"/>
  <c r="Q174" i="46"/>
  <c r="J175" i="46"/>
  <c r="Q175" i="46"/>
  <c r="R34" i="51" l="1"/>
  <c r="R42" i="51"/>
  <c r="Q6" i="51" s="1"/>
  <c r="R6" i="51" s="1"/>
  <c r="Q134" i="50"/>
  <c r="R150" i="50"/>
  <c r="J176" i="50"/>
  <c r="Q140" i="50"/>
  <c r="Q176" i="50" s="1"/>
  <c r="Q176" i="49"/>
  <c r="Q98" i="49"/>
  <c r="R99" i="49"/>
  <c r="R98" i="49" s="1"/>
  <c r="Q22" i="49"/>
  <c r="R22" i="49" s="1"/>
  <c r="R40" i="49"/>
  <c r="Q134" i="49"/>
  <c r="J140" i="49"/>
  <c r="J176" i="49" s="1"/>
  <c r="Q32" i="49"/>
  <c r="R32" i="49" s="1"/>
  <c r="Q22" i="48"/>
  <c r="Q42" i="48"/>
  <c r="R51" i="48"/>
  <c r="R140" i="48"/>
  <c r="R37" i="48"/>
  <c r="Q84" i="47"/>
  <c r="R129" i="47"/>
  <c r="R37" i="47"/>
  <c r="R99" i="47"/>
  <c r="R98" i="47" s="1"/>
  <c r="R134" i="47" s="1"/>
  <c r="R35" i="47"/>
  <c r="R99" i="50"/>
  <c r="R98" i="50" s="1"/>
  <c r="R134" i="50" s="1"/>
  <c r="J98" i="50"/>
  <c r="J134" i="50" s="1"/>
  <c r="Q32" i="50"/>
  <c r="R32" i="50" s="1"/>
  <c r="R140" i="50"/>
  <c r="R176" i="50" s="1"/>
  <c r="Q34" i="50"/>
  <c r="L42" i="50"/>
  <c r="Q42" i="50" s="1"/>
  <c r="H42" i="50"/>
  <c r="J42" i="50" s="1"/>
  <c r="R42" i="50" s="1"/>
  <c r="Q6" i="50" s="1"/>
  <c r="R6" i="50" s="1"/>
  <c r="J34" i="50"/>
  <c r="R34" i="50" s="1"/>
  <c r="R22" i="50"/>
  <c r="H42" i="49"/>
  <c r="J42" i="49" s="1"/>
  <c r="J34" i="49"/>
  <c r="R140" i="49"/>
  <c r="R176" i="49" s="1"/>
  <c r="R134" i="49"/>
  <c r="Q34" i="49"/>
  <c r="L42" i="49"/>
  <c r="Q42" i="49" s="1"/>
  <c r="R99" i="48"/>
  <c r="R98" i="48" s="1"/>
  <c r="R134" i="48" s="1"/>
  <c r="J98" i="48"/>
  <c r="J134" i="48" s="1"/>
  <c r="Q34" i="48"/>
  <c r="H42" i="48"/>
  <c r="J42" i="48" s="1"/>
  <c r="R42" i="48" s="1"/>
  <c r="Q6" i="48" s="1"/>
  <c r="R6" i="48" s="1"/>
  <c r="J34" i="48"/>
  <c r="J176" i="48"/>
  <c r="Q32" i="48"/>
  <c r="R32" i="48" s="1"/>
  <c r="R176" i="48"/>
  <c r="R22" i="48"/>
  <c r="Q134" i="48"/>
  <c r="Q134" i="47"/>
  <c r="H42" i="47"/>
  <c r="J42" i="47" s="1"/>
  <c r="J34" i="47"/>
  <c r="Q34" i="47"/>
  <c r="L42" i="47"/>
  <c r="Q42" i="47" s="1"/>
  <c r="R140" i="47"/>
  <c r="R176" i="47" s="1"/>
  <c r="R174" i="46"/>
  <c r="R163" i="46"/>
  <c r="N140" i="46"/>
  <c r="N176" i="46" s="1"/>
  <c r="Q113" i="46"/>
  <c r="Q99" i="46"/>
  <c r="J99" i="46"/>
  <c r="P92" i="46"/>
  <c r="Q92" i="46" s="1"/>
  <c r="Q90" i="46"/>
  <c r="J84" i="46"/>
  <c r="Q84" i="46" s="1"/>
  <c r="Q59" i="46"/>
  <c r="R59" i="46" s="1"/>
  <c r="R57" i="46"/>
  <c r="Q40" i="46"/>
  <c r="Q39" i="46"/>
  <c r="J37" i="46"/>
  <c r="R37" i="46" s="1"/>
  <c r="J22" i="46"/>
  <c r="I34" i="46"/>
  <c r="I42" i="46" s="1"/>
  <c r="R173" i="46"/>
  <c r="J129" i="46"/>
  <c r="R128" i="46"/>
  <c r="Q108" i="46"/>
  <c r="I98" i="46"/>
  <c r="I134" i="46" s="1"/>
  <c r="J14" i="46"/>
  <c r="R14" i="46" s="1"/>
  <c r="Q161" i="46"/>
  <c r="I176" i="46"/>
  <c r="J108" i="46"/>
  <c r="H98" i="46"/>
  <c r="H134" i="46" s="1"/>
  <c r="Q14" i="46"/>
  <c r="R165" i="46"/>
  <c r="R161" i="46" s="1"/>
  <c r="J161" i="46"/>
  <c r="H140" i="46"/>
  <c r="H176" i="46" s="1"/>
  <c r="R124" i="46"/>
  <c r="M98" i="46"/>
  <c r="M134" i="46" s="1"/>
  <c r="R103" i="46"/>
  <c r="P98" i="46"/>
  <c r="P134" i="46" s="1"/>
  <c r="R50" i="46"/>
  <c r="J41" i="46"/>
  <c r="R41" i="46" s="1"/>
  <c r="R17" i="46"/>
  <c r="Q22" i="46"/>
  <c r="R157" i="46"/>
  <c r="J141" i="46"/>
  <c r="R141" i="46" s="1"/>
  <c r="P140" i="46"/>
  <c r="P176" i="46" s="1"/>
  <c r="R120" i="46"/>
  <c r="O98" i="46"/>
  <c r="O134" i="46" s="1"/>
  <c r="L34" i="46"/>
  <c r="R20" i="46"/>
  <c r="J119" i="46"/>
  <c r="N98" i="46"/>
  <c r="N134" i="46" s="1"/>
  <c r="Q68" i="46"/>
  <c r="Q38" i="46"/>
  <c r="R38" i="46" s="1"/>
  <c r="Q36" i="46"/>
  <c r="R36" i="46" s="1"/>
  <c r="Q35" i="46"/>
  <c r="R35" i="46" s="1"/>
  <c r="Q24" i="46"/>
  <c r="R24" i="46" s="1"/>
  <c r="R175" i="46"/>
  <c r="R164" i="46"/>
  <c r="R152" i="46"/>
  <c r="R150" i="46" s="1"/>
  <c r="R131" i="46"/>
  <c r="R126" i="46"/>
  <c r="R119" i="46" s="1"/>
  <c r="R115" i="46"/>
  <c r="R113" i="46" s="1"/>
  <c r="J76" i="46"/>
  <c r="Q76" i="46" s="1"/>
  <c r="Q51" i="46"/>
  <c r="R27" i="46"/>
  <c r="Q98" i="46"/>
  <c r="R99" i="46"/>
  <c r="R40" i="46"/>
  <c r="R39" i="46"/>
  <c r="R156" i="46"/>
  <c r="R155" i="46" s="1"/>
  <c r="R148" i="46"/>
  <c r="R147" i="46" s="1"/>
  <c r="R130" i="46"/>
  <c r="R129" i="46" s="1"/>
  <c r="O32" i="46"/>
  <c r="Q32" i="46" s="1"/>
  <c r="R32" i="46" s="1"/>
  <c r="R172" i="46"/>
  <c r="R171" i="46" s="1"/>
  <c r="Q119" i="46"/>
  <c r="J51" i="46"/>
  <c r="R51" i="46" s="1"/>
  <c r="J150" i="46"/>
  <c r="J140" i="46" s="1"/>
  <c r="J176" i="46" s="1"/>
  <c r="J113" i="46"/>
  <c r="J105" i="46"/>
  <c r="J98" i="46" s="1"/>
  <c r="J134" i="46" s="1"/>
  <c r="Q155" i="46"/>
  <c r="Q147" i="46"/>
  <c r="Q140" i="46" s="1"/>
  <c r="Q176" i="46" s="1"/>
  <c r="R144" i="46"/>
  <c r="Q129" i="46"/>
  <c r="H34" i="46"/>
  <c r="R104" i="46"/>
  <c r="A1" i="43"/>
  <c r="B5" i="43"/>
  <c r="L6" i="43"/>
  <c r="I9" i="43"/>
  <c r="Q7" i="43" s="1"/>
  <c r="C13" i="43"/>
  <c r="H14" i="43"/>
  <c r="I14" i="43"/>
  <c r="L14" i="43"/>
  <c r="L22" i="43" s="1"/>
  <c r="M14" i="43"/>
  <c r="M22" i="43" s="1"/>
  <c r="N14" i="43"/>
  <c r="O14" i="43"/>
  <c r="P14" i="43"/>
  <c r="J15" i="43"/>
  <c r="R15" i="43" s="1"/>
  <c r="Q15" i="43"/>
  <c r="J16" i="43"/>
  <c r="Q16" i="43"/>
  <c r="J17" i="43"/>
  <c r="Q17" i="43"/>
  <c r="J18" i="43"/>
  <c r="Q18" i="43"/>
  <c r="J19" i="43"/>
  <c r="Q19" i="43"/>
  <c r="J20" i="43"/>
  <c r="Q20" i="43"/>
  <c r="J21" i="43"/>
  <c r="R21" i="43" s="1"/>
  <c r="Q21" i="43"/>
  <c r="H22" i="43"/>
  <c r="N22" i="43"/>
  <c r="O22" i="43"/>
  <c r="H24" i="43"/>
  <c r="I24" i="43"/>
  <c r="I32" i="43" s="1"/>
  <c r="L24" i="43"/>
  <c r="L32" i="43" s="1"/>
  <c r="M24" i="43"/>
  <c r="M32" i="43" s="1"/>
  <c r="N24" i="43"/>
  <c r="O24" i="43"/>
  <c r="P24" i="43"/>
  <c r="P34" i="43" s="1"/>
  <c r="P42" i="43" s="1"/>
  <c r="J25" i="43"/>
  <c r="Q25" i="43"/>
  <c r="J26" i="43"/>
  <c r="Q26" i="43"/>
  <c r="J27" i="43"/>
  <c r="Q27" i="43"/>
  <c r="J28" i="43"/>
  <c r="Q28" i="43"/>
  <c r="J29" i="43"/>
  <c r="Q29" i="43"/>
  <c r="J30" i="43"/>
  <c r="R30" i="43" s="1"/>
  <c r="Q30" i="43"/>
  <c r="J31" i="43"/>
  <c r="Q31" i="43"/>
  <c r="N32" i="43"/>
  <c r="N34" i="43"/>
  <c r="N42" i="43" s="1"/>
  <c r="H35" i="43"/>
  <c r="I35" i="43"/>
  <c r="L35" i="43"/>
  <c r="M35" i="43"/>
  <c r="N35" i="43"/>
  <c r="O35" i="43"/>
  <c r="P35" i="43"/>
  <c r="H36" i="43"/>
  <c r="J36" i="43" s="1"/>
  <c r="I36" i="43"/>
  <c r="L36" i="43"/>
  <c r="M36" i="43"/>
  <c r="N36" i="43"/>
  <c r="O36" i="43"/>
  <c r="P36" i="43"/>
  <c r="H37" i="43"/>
  <c r="I37" i="43"/>
  <c r="L37" i="43"/>
  <c r="M37" i="43"/>
  <c r="N37" i="43"/>
  <c r="O37" i="43"/>
  <c r="P37" i="43"/>
  <c r="H38" i="43"/>
  <c r="I38" i="43"/>
  <c r="J38" i="43" s="1"/>
  <c r="L38" i="43"/>
  <c r="M38" i="43"/>
  <c r="N38" i="43"/>
  <c r="O38" i="43"/>
  <c r="P38" i="43"/>
  <c r="H39" i="43"/>
  <c r="I39" i="43"/>
  <c r="L39" i="43"/>
  <c r="M39" i="43"/>
  <c r="N39" i="43"/>
  <c r="O39" i="43"/>
  <c r="P39" i="43"/>
  <c r="H40" i="43"/>
  <c r="I40" i="43"/>
  <c r="L40" i="43"/>
  <c r="M40" i="43"/>
  <c r="N40" i="43"/>
  <c r="O40" i="43"/>
  <c r="P40" i="43"/>
  <c r="H41" i="43"/>
  <c r="J41" i="43" s="1"/>
  <c r="I41" i="43"/>
  <c r="L41" i="43"/>
  <c r="M41" i="43"/>
  <c r="N41" i="43"/>
  <c r="O41" i="43"/>
  <c r="P41" i="43"/>
  <c r="B47" i="43"/>
  <c r="J49" i="43"/>
  <c r="R49" i="43" s="1"/>
  <c r="Q49" i="43"/>
  <c r="J50" i="43"/>
  <c r="Q50" i="43"/>
  <c r="H51" i="43"/>
  <c r="I51" i="43"/>
  <c r="K51" i="43"/>
  <c r="L51" i="43"/>
  <c r="M51" i="43"/>
  <c r="N51" i="43"/>
  <c r="O51" i="43"/>
  <c r="P51" i="43"/>
  <c r="B55" i="43"/>
  <c r="J57" i="43"/>
  <c r="Q57" i="43"/>
  <c r="J58" i="43"/>
  <c r="Q58" i="43"/>
  <c r="H59" i="43"/>
  <c r="I59" i="43"/>
  <c r="J59" i="43"/>
  <c r="K59" i="43"/>
  <c r="L59" i="43"/>
  <c r="M59" i="43"/>
  <c r="N59" i="43"/>
  <c r="O59" i="43"/>
  <c r="P59" i="43"/>
  <c r="B64" i="43"/>
  <c r="J66" i="43"/>
  <c r="Q66" i="43" s="1"/>
  <c r="P66" i="43"/>
  <c r="J67" i="43"/>
  <c r="P67" i="43"/>
  <c r="H68" i="43"/>
  <c r="I68" i="43"/>
  <c r="K68" i="43"/>
  <c r="L68" i="43"/>
  <c r="P68" i="43" s="1"/>
  <c r="M68" i="43"/>
  <c r="N68" i="43"/>
  <c r="O68" i="43"/>
  <c r="B72" i="43"/>
  <c r="J74" i="43"/>
  <c r="Q74" i="43" s="1"/>
  <c r="P74" i="43"/>
  <c r="J75" i="43"/>
  <c r="P75" i="43"/>
  <c r="H76" i="43"/>
  <c r="J76" i="43" s="1"/>
  <c r="I76" i="43"/>
  <c r="K76" i="43"/>
  <c r="L76" i="43"/>
  <c r="M76" i="43"/>
  <c r="N76" i="43"/>
  <c r="O76" i="43"/>
  <c r="B80" i="43"/>
  <c r="J82" i="43"/>
  <c r="Q82" i="43" s="1"/>
  <c r="P82" i="43"/>
  <c r="J83" i="43"/>
  <c r="P83" i="43"/>
  <c r="Q83" i="43"/>
  <c r="H84" i="43"/>
  <c r="I84" i="43"/>
  <c r="K84" i="43"/>
  <c r="L84" i="43"/>
  <c r="M84" i="43"/>
  <c r="N84" i="43"/>
  <c r="O84" i="43"/>
  <c r="B88" i="43"/>
  <c r="J90" i="43"/>
  <c r="P90" i="43"/>
  <c r="J91" i="43"/>
  <c r="P91" i="43"/>
  <c r="H92" i="43"/>
  <c r="J92" i="43" s="1"/>
  <c r="I92" i="43"/>
  <c r="K92" i="43"/>
  <c r="L92" i="43"/>
  <c r="M92" i="43"/>
  <c r="N92" i="43"/>
  <c r="O92" i="43"/>
  <c r="B96" i="43"/>
  <c r="H99" i="43"/>
  <c r="I99" i="43"/>
  <c r="K99" i="43"/>
  <c r="L99" i="43"/>
  <c r="L98" i="43" s="1"/>
  <c r="M99" i="43"/>
  <c r="N99" i="43"/>
  <c r="O99" i="43"/>
  <c r="P99" i="43"/>
  <c r="J100" i="43"/>
  <c r="Q100" i="43"/>
  <c r="J101" i="43"/>
  <c r="Q101" i="43"/>
  <c r="R101" i="43" s="1"/>
  <c r="J102" i="43"/>
  <c r="Q102" i="43"/>
  <c r="J103" i="43"/>
  <c r="Q103" i="43"/>
  <c r="J104" i="43"/>
  <c r="Q104" i="43"/>
  <c r="H105" i="43"/>
  <c r="I105" i="43"/>
  <c r="K105" i="43"/>
  <c r="L105" i="43"/>
  <c r="M105" i="43"/>
  <c r="N105" i="43"/>
  <c r="O105" i="43"/>
  <c r="P105" i="43"/>
  <c r="J106" i="43"/>
  <c r="Q106" i="43"/>
  <c r="Q105" i="43" s="1"/>
  <c r="J107" i="43"/>
  <c r="Q107" i="43"/>
  <c r="H108" i="43"/>
  <c r="I108" i="43"/>
  <c r="K108" i="43"/>
  <c r="L108" i="43"/>
  <c r="M108" i="43"/>
  <c r="N108" i="43"/>
  <c r="O108" i="43"/>
  <c r="P108" i="43"/>
  <c r="J109" i="43"/>
  <c r="R109" i="43" s="1"/>
  <c r="Q109" i="43"/>
  <c r="J110" i="43"/>
  <c r="R110" i="43" s="1"/>
  <c r="Q110" i="43"/>
  <c r="J111" i="43"/>
  <c r="Q111" i="43"/>
  <c r="J112" i="43"/>
  <c r="Q112" i="43"/>
  <c r="R112" i="43" s="1"/>
  <c r="H113" i="43"/>
  <c r="I113" i="43"/>
  <c r="K113" i="43"/>
  <c r="L113" i="43"/>
  <c r="M113" i="43"/>
  <c r="N113" i="43"/>
  <c r="O113" i="43"/>
  <c r="P113" i="43"/>
  <c r="J114" i="43"/>
  <c r="R114" i="43" s="1"/>
  <c r="Q114" i="43"/>
  <c r="J115" i="43"/>
  <c r="Q115" i="43"/>
  <c r="J116" i="43"/>
  <c r="Q116" i="43"/>
  <c r="J117" i="43"/>
  <c r="Q117" i="43"/>
  <c r="J118" i="43"/>
  <c r="R118" i="43" s="1"/>
  <c r="Q118" i="43"/>
  <c r="H119" i="43"/>
  <c r="I119" i="43"/>
  <c r="K119" i="43"/>
  <c r="L119" i="43"/>
  <c r="M119" i="43"/>
  <c r="N119" i="43"/>
  <c r="O119" i="43"/>
  <c r="P119" i="43"/>
  <c r="J120" i="43"/>
  <c r="Q120" i="43"/>
  <c r="J121" i="43"/>
  <c r="R121" i="43" s="1"/>
  <c r="Q121" i="43"/>
  <c r="J122" i="43"/>
  <c r="Q122" i="43"/>
  <c r="R122" i="43" s="1"/>
  <c r="J123" i="43"/>
  <c r="R123" i="43" s="1"/>
  <c r="Q123" i="43"/>
  <c r="J124" i="43"/>
  <c r="Q124" i="43"/>
  <c r="J125" i="43"/>
  <c r="R125" i="43" s="1"/>
  <c r="Q125" i="43"/>
  <c r="J126" i="43"/>
  <c r="R126" i="43" s="1"/>
  <c r="Q126" i="43"/>
  <c r="J127" i="43"/>
  <c r="Q127" i="43"/>
  <c r="J128" i="43"/>
  <c r="Q128" i="43"/>
  <c r="H129" i="43"/>
  <c r="I129" i="43"/>
  <c r="L129" i="43"/>
  <c r="M129" i="43"/>
  <c r="N129" i="43"/>
  <c r="O129" i="43"/>
  <c r="P129" i="43"/>
  <c r="J130" i="43"/>
  <c r="Q130" i="43"/>
  <c r="J131" i="43"/>
  <c r="Q131" i="43"/>
  <c r="J132" i="43"/>
  <c r="R132" i="43" s="1"/>
  <c r="Q132" i="43"/>
  <c r="J133" i="43"/>
  <c r="Q133" i="43"/>
  <c r="B138" i="43"/>
  <c r="H141" i="43"/>
  <c r="I141" i="43"/>
  <c r="K141" i="43"/>
  <c r="L141" i="43"/>
  <c r="M141" i="43"/>
  <c r="N141" i="43"/>
  <c r="O141" i="43"/>
  <c r="P141" i="43"/>
  <c r="J142" i="43"/>
  <c r="Q142" i="43"/>
  <c r="J143" i="43"/>
  <c r="R143" i="43" s="1"/>
  <c r="Q143" i="43"/>
  <c r="J144" i="43"/>
  <c r="Q144" i="43"/>
  <c r="J145" i="43"/>
  <c r="Q145" i="43"/>
  <c r="J146" i="43"/>
  <c r="Q146" i="43"/>
  <c r="R146" i="43" s="1"/>
  <c r="H147" i="43"/>
  <c r="I147" i="43"/>
  <c r="K147" i="43"/>
  <c r="L147" i="43"/>
  <c r="M147" i="43"/>
  <c r="N147" i="43"/>
  <c r="O147" i="43"/>
  <c r="P147" i="43"/>
  <c r="J148" i="43"/>
  <c r="J147" i="43" s="1"/>
  <c r="Q148" i="43"/>
  <c r="J149" i="43"/>
  <c r="Q149" i="43"/>
  <c r="H150" i="43"/>
  <c r="I150" i="43"/>
  <c r="K150" i="43"/>
  <c r="L150" i="43"/>
  <c r="M150" i="43"/>
  <c r="N150" i="43"/>
  <c r="O150" i="43"/>
  <c r="P150" i="43"/>
  <c r="J151" i="43"/>
  <c r="R151" i="43" s="1"/>
  <c r="Q151" i="43"/>
  <c r="J152" i="43"/>
  <c r="Q152" i="43"/>
  <c r="J153" i="43"/>
  <c r="Q153" i="43"/>
  <c r="J154" i="43"/>
  <c r="Q154" i="43"/>
  <c r="H155" i="43"/>
  <c r="I155" i="43"/>
  <c r="K155" i="43"/>
  <c r="L155" i="43"/>
  <c r="M155" i="43"/>
  <c r="N155" i="43"/>
  <c r="O155" i="43"/>
  <c r="P155" i="43"/>
  <c r="J156" i="43"/>
  <c r="J155" i="43" s="1"/>
  <c r="Q156" i="43"/>
  <c r="J157" i="43"/>
  <c r="Q157" i="43"/>
  <c r="J158" i="43"/>
  <c r="R158" i="43" s="1"/>
  <c r="Q158" i="43"/>
  <c r="J159" i="43"/>
  <c r="Q159" i="43"/>
  <c r="R159" i="43" s="1"/>
  <c r="J160" i="43"/>
  <c r="R160" i="43" s="1"/>
  <c r="Q160" i="43"/>
  <c r="H161" i="43"/>
  <c r="I161" i="43"/>
  <c r="K161" i="43"/>
  <c r="L161" i="43"/>
  <c r="M161" i="43"/>
  <c r="N161" i="43"/>
  <c r="O161" i="43"/>
  <c r="P161" i="43"/>
  <c r="J162" i="43"/>
  <c r="Q162" i="43"/>
  <c r="J163" i="43"/>
  <c r="Q163" i="43"/>
  <c r="J164" i="43"/>
  <c r="Q164" i="43"/>
  <c r="J165" i="43"/>
  <c r="Q165" i="43"/>
  <c r="J166" i="43"/>
  <c r="Q166" i="43"/>
  <c r="J167" i="43"/>
  <c r="R167" i="43" s="1"/>
  <c r="Q167" i="43"/>
  <c r="J168" i="43"/>
  <c r="Q168" i="43"/>
  <c r="J169" i="43"/>
  <c r="R169" i="43" s="1"/>
  <c r="Q169" i="43"/>
  <c r="J170" i="43"/>
  <c r="Q170" i="43"/>
  <c r="R170" i="43" s="1"/>
  <c r="H171" i="43"/>
  <c r="I171" i="43"/>
  <c r="L171" i="43"/>
  <c r="M171" i="43"/>
  <c r="N171" i="43"/>
  <c r="O171" i="43"/>
  <c r="P171" i="43"/>
  <c r="J172" i="43"/>
  <c r="Q172" i="43"/>
  <c r="J173" i="43"/>
  <c r="R173" i="43" s="1"/>
  <c r="Q173" i="43"/>
  <c r="J174" i="43"/>
  <c r="Q174" i="43"/>
  <c r="J175" i="43"/>
  <c r="Q175" i="43"/>
  <c r="R34" i="48" l="1"/>
  <c r="R34" i="49"/>
  <c r="R42" i="49"/>
  <c r="Q6" i="49" s="1"/>
  <c r="R6" i="49" s="1"/>
  <c r="R34" i="47"/>
  <c r="R42" i="47"/>
  <c r="Q6" i="47" s="1"/>
  <c r="R6" i="47" s="1"/>
  <c r="Q34" i="46"/>
  <c r="L42" i="46"/>
  <c r="Q42" i="46" s="1"/>
  <c r="R98" i="46"/>
  <c r="R134" i="46" s="1"/>
  <c r="R22" i="46"/>
  <c r="H42" i="46"/>
  <c r="J42" i="46" s="1"/>
  <c r="R42" i="46" s="1"/>
  <c r="Q6" i="46" s="1"/>
  <c r="R6" i="46" s="1"/>
  <c r="J34" i="46"/>
  <c r="R34" i="46" s="1"/>
  <c r="Q134" i="46"/>
  <c r="R140" i="46"/>
  <c r="R176" i="46" s="1"/>
  <c r="R166" i="43"/>
  <c r="R162" i="43"/>
  <c r="R152" i="43"/>
  <c r="I140" i="43"/>
  <c r="R117" i="43"/>
  <c r="Q75" i="43"/>
  <c r="R50" i="43"/>
  <c r="J39" i="43"/>
  <c r="M34" i="43"/>
  <c r="M42" i="43" s="1"/>
  <c r="J24" i="43"/>
  <c r="R20" i="43"/>
  <c r="R16" i="43"/>
  <c r="I34" i="43"/>
  <c r="R108" i="43"/>
  <c r="R175" i="43"/>
  <c r="R165" i="43"/>
  <c r="K140" i="43"/>
  <c r="K176" i="43" s="1"/>
  <c r="O140" i="43"/>
  <c r="O176" i="43" s="1"/>
  <c r="R142" i="43"/>
  <c r="R102" i="43"/>
  <c r="P76" i="43"/>
  <c r="Q76" i="43" s="1"/>
  <c r="J40" i="43"/>
  <c r="R29" i="43"/>
  <c r="R19" i="43"/>
  <c r="L134" i="43"/>
  <c r="R145" i="43"/>
  <c r="R111" i="43"/>
  <c r="R106" i="43"/>
  <c r="K98" i="43"/>
  <c r="K134" i="43" s="1"/>
  <c r="R58" i="43"/>
  <c r="Q51" i="43"/>
  <c r="H32" i="43"/>
  <c r="J32" i="43" s="1"/>
  <c r="R28" i="43"/>
  <c r="Q24" i="43"/>
  <c r="Q171" i="43"/>
  <c r="R164" i="43"/>
  <c r="R154" i="43"/>
  <c r="R149" i="43"/>
  <c r="L140" i="43"/>
  <c r="L176" i="43" s="1"/>
  <c r="R133" i="43"/>
  <c r="R115" i="43"/>
  <c r="R57" i="43"/>
  <c r="Q41" i="43"/>
  <c r="R31" i="43"/>
  <c r="M140" i="43"/>
  <c r="M176" i="43" s="1"/>
  <c r="J99" i="43"/>
  <c r="Q37" i="43"/>
  <c r="Q141" i="43"/>
  <c r="R26" i="43"/>
  <c r="R174" i="43"/>
  <c r="R163" i="43"/>
  <c r="Q150" i="43"/>
  <c r="N140" i="43"/>
  <c r="N176" i="43" s="1"/>
  <c r="Q113" i="43"/>
  <c r="Q99" i="43"/>
  <c r="Q67" i="43"/>
  <c r="L34" i="43"/>
  <c r="L42" i="43" s="1"/>
  <c r="R27" i="43"/>
  <c r="I42" i="43"/>
  <c r="J129" i="43"/>
  <c r="R128" i="43"/>
  <c r="Q108" i="43"/>
  <c r="I98" i="43"/>
  <c r="I134" i="43" s="1"/>
  <c r="P92" i="43"/>
  <c r="Q92" i="43" s="1"/>
  <c r="Q90" i="43"/>
  <c r="J84" i="43"/>
  <c r="Q59" i="43"/>
  <c r="R59" i="43" s="1"/>
  <c r="Q38" i="43"/>
  <c r="Q36" i="43"/>
  <c r="Q35" i="43"/>
  <c r="P32" i="43"/>
  <c r="I22" i="43"/>
  <c r="J22" i="43" s="1"/>
  <c r="R18" i="43"/>
  <c r="J14" i="43"/>
  <c r="Q161" i="43"/>
  <c r="I176" i="43"/>
  <c r="J108" i="43"/>
  <c r="H98" i="43"/>
  <c r="H134" i="43" s="1"/>
  <c r="Q40" i="43"/>
  <c r="R40" i="43" s="1"/>
  <c r="Q39" i="43"/>
  <c r="R39" i="43" s="1"/>
  <c r="J161" i="43"/>
  <c r="H140" i="43"/>
  <c r="H176" i="43" s="1"/>
  <c r="R124" i="43"/>
  <c r="M98" i="43"/>
  <c r="M134" i="43" s="1"/>
  <c r="R103" i="43"/>
  <c r="P98" i="43"/>
  <c r="P134" i="43" s="1"/>
  <c r="P84" i="43"/>
  <c r="J35" i="43"/>
  <c r="Q14" i="43"/>
  <c r="R168" i="43"/>
  <c r="R157" i="43"/>
  <c r="R153" i="43"/>
  <c r="R150" i="43" s="1"/>
  <c r="J141" i="43"/>
  <c r="R141" i="43" s="1"/>
  <c r="P140" i="43"/>
  <c r="P176" i="43" s="1"/>
  <c r="R127" i="43"/>
  <c r="R120" i="43"/>
  <c r="R116" i="43"/>
  <c r="R107" i="43"/>
  <c r="O98" i="43"/>
  <c r="O134" i="43" s="1"/>
  <c r="J37" i="43"/>
  <c r="R25" i="43"/>
  <c r="R17" i="43"/>
  <c r="J171" i="43"/>
  <c r="J119" i="43"/>
  <c r="N98" i="43"/>
  <c r="N134" i="43" s="1"/>
  <c r="J68" i="43"/>
  <c r="Q68" i="43" s="1"/>
  <c r="R41" i="43"/>
  <c r="O34" i="43"/>
  <c r="O42" i="43" s="1"/>
  <c r="R131" i="43"/>
  <c r="Q91" i="43"/>
  <c r="R113" i="43"/>
  <c r="R161" i="43"/>
  <c r="R14" i="43"/>
  <c r="R38" i="43"/>
  <c r="R36" i="43"/>
  <c r="R24" i="43"/>
  <c r="R105" i="43"/>
  <c r="R156" i="43"/>
  <c r="R155" i="43" s="1"/>
  <c r="R148" i="43"/>
  <c r="R147" i="43" s="1"/>
  <c r="R130" i="43"/>
  <c r="O32" i="43"/>
  <c r="P22" i="43"/>
  <c r="Q22" i="43" s="1"/>
  <c r="R172" i="43"/>
  <c r="Q119" i="43"/>
  <c r="R100" i="43"/>
  <c r="J51" i="43"/>
  <c r="J150" i="43"/>
  <c r="J113" i="43"/>
  <c r="J105" i="43"/>
  <c r="Q155" i="43"/>
  <c r="Q147" i="43"/>
  <c r="R144" i="43"/>
  <c r="Q129" i="43"/>
  <c r="H34" i="43"/>
  <c r="R104" i="43"/>
  <c r="A1" i="42"/>
  <c r="B5" i="42"/>
  <c r="L6" i="42"/>
  <c r="I9" i="42"/>
  <c r="Q7" i="42" s="1"/>
  <c r="C13" i="42"/>
  <c r="H14" i="42"/>
  <c r="I14" i="42"/>
  <c r="L14" i="42"/>
  <c r="Q14" i="42" s="1"/>
  <c r="M14" i="42"/>
  <c r="M22" i="42" s="1"/>
  <c r="N14" i="42"/>
  <c r="N22" i="42" s="1"/>
  <c r="O14" i="42"/>
  <c r="P14" i="42"/>
  <c r="P22" i="42" s="1"/>
  <c r="J15" i="42"/>
  <c r="Q15" i="42"/>
  <c r="J16" i="42"/>
  <c r="R16" i="42" s="1"/>
  <c r="Q16" i="42"/>
  <c r="J17" i="42"/>
  <c r="Q17" i="42"/>
  <c r="J18" i="42"/>
  <c r="Q18" i="42"/>
  <c r="J19" i="42"/>
  <c r="Q19" i="42"/>
  <c r="R19" i="42" s="1"/>
  <c r="J20" i="42"/>
  <c r="R20" i="42" s="1"/>
  <c r="Q20" i="42"/>
  <c r="J21" i="42"/>
  <c r="R21" i="42" s="1"/>
  <c r="Q21" i="42"/>
  <c r="H22" i="42"/>
  <c r="O22" i="42"/>
  <c r="H24" i="42"/>
  <c r="I24" i="42"/>
  <c r="I32" i="42" s="1"/>
  <c r="L24" i="42"/>
  <c r="Q24" i="42" s="1"/>
  <c r="M24" i="42"/>
  <c r="M32" i="42" s="1"/>
  <c r="N24" i="42"/>
  <c r="N32" i="42" s="1"/>
  <c r="O24" i="42"/>
  <c r="O32" i="42" s="1"/>
  <c r="P24" i="42"/>
  <c r="P32" i="42" s="1"/>
  <c r="J25" i="42"/>
  <c r="Q25" i="42"/>
  <c r="R25" i="42" s="1"/>
  <c r="J26" i="42"/>
  <c r="Q26" i="42"/>
  <c r="R26" i="42" s="1"/>
  <c r="J27" i="42"/>
  <c r="Q27" i="42"/>
  <c r="J28" i="42"/>
  <c r="Q28" i="42"/>
  <c r="J29" i="42"/>
  <c r="Q29" i="42"/>
  <c r="J30" i="42"/>
  <c r="Q30" i="42"/>
  <c r="J31" i="42"/>
  <c r="Q31" i="42"/>
  <c r="R31" i="42" s="1"/>
  <c r="H32" i="42"/>
  <c r="L34" i="42"/>
  <c r="L42" i="42" s="1"/>
  <c r="P34" i="42"/>
  <c r="P42" i="42" s="1"/>
  <c r="H35" i="42"/>
  <c r="I35" i="42"/>
  <c r="L35" i="42"/>
  <c r="M35" i="42"/>
  <c r="N35" i="42"/>
  <c r="O35" i="42"/>
  <c r="P35" i="42"/>
  <c r="H36" i="42"/>
  <c r="J36" i="42" s="1"/>
  <c r="I36" i="42"/>
  <c r="L36" i="42"/>
  <c r="M36" i="42"/>
  <c r="N36" i="42"/>
  <c r="O36" i="42"/>
  <c r="P36" i="42"/>
  <c r="H37" i="42"/>
  <c r="I37" i="42"/>
  <c r="L37" i="42"/>
  <c r="M37" i="42"/>
  <c r="N37" i="42"/>
  <c r="O37" i="42"/>
  <c r="P37" i="42"/>
  <c r="H38" i="42"/>
  <c r="J38" i="42" s="1"/>
  <c r="I38" i="42"/>
  <c r="L38" i="42"/>
  <c r="M38" i="42"/>
  <c r="N38" i="42"/>
  <c r="O38" i="42"/>
  <c r="P38" i="42"/>
  <c r="H39" i="42"/>
  <c r="I39" i="42"/>
  <c r="L39" i="42"/>
  <c r="M39" i="42"/>
  <c r="N39" i="42"/>
  <c r="O39" i="42"/>
  <c r="P39" i="42"/>
  <c r="H40" i="42"/>
  <c r="I40" i="42"/>
  <c r="L40" i="42"/>
  <c r="M40" i="42"/>
  <c r="N40" i="42"/>
  <c r="O40" i="42"/>
  <c r="P40" i="42"/>
  <c r="H41" i="42"/>
  <c r="J41" i="42" s="1"/>
  <c r="I41" i="42"/>
  <c r="L41" i="42"/>
  <c r="M41" i="42"/>
  <c r="N41" i="42"/>
  <c r="O41" i="42"/>
  <c r="P41" i="42"/>
  <c r="B47" i="42"/>
  <c r="J49" i="42"/>
  <c r="Q49" i="42"/>
  <c r="R49" i="42"/>
  <c r="J50" i="42"/>
  <c r="Q50" i="42"/>
  <c r="H51" i="42"/>
  <c r="I51" i="42"/>
  <c r="K51" i="42"/>
  <c r="L51" i="42"/>
  <c r="M51" i="42"/>
  <c r="N51" i="42"/>
  <c r="O51" i="42"/>
  <c r="P51" i="42"/>
  <c r="B55" i="42"/>
  <c r="J57" i="42"/>
  <c r="R57" i="42" s="1"/>
  <c r="Q57" i="42"/>
  <c r="J58" i="42"/>
  <c r="Q58" i="42"/>
  <c r="H59" i="42"/>
  <c r="J59" i="42" s="1"/>
  <c r="I59" i="42"/>
  <c r="K59" i="42"/>
  <c r="L59" i="42"/>
  <c r="M59" i="42"/>
  <c r="N59" i="42"/>
  <c r="O59" i="42"/>
  <c r="P59" i="42"/>
  <c r="B64" i="42"/>
  <c r="J66" i="42"/>
  <c r="P66" i="42"/>
  <c r="J67" i="42"/>
  <c r="Q67" i="42" s="1"/>
  <c r="P67" i="42"/>
  <c r="H68" i="42"/>
  <c r="I68" i="42"/>
  <c r="K68" i="42"/>
  <c r="P68" i="42" s="1"/>
  <c r="L68" i="42"/>
  <c r="M68" i="42"/>
  <c r="N68" i="42"/>
  <c r="O68" i="42"/>
  <c r="B72" i="42"/>
  <c r="J74" i="42"/>
  <c r="P74" i="42"/>
  <c r="Q74" i="42" s="1"/>
  <c r="J75" i="42"/>
  <c r="Q75" i="42" s="1"/>
  <c r="P75" i="42"/>
  <c r="H76" i="42"/>
  <c r="I76" i="42"/>
  <c r="K76" i="42"/>
  <c r="L76" i="42"/>
  <c r="M76" i="42"/>
  <c r="N76" i="42"/>
  <c r="O76" i="42"/>
  <c r="B80" i="42"/>
  <c r="J82" i="42"/>
  <c r="P82" i="42"/>
  <c r="J83" i="42"/>
  <c r="Q83" i="42" s="1"/>
  <c r="P83" i="42"/>
  <c r="H84" i="42"/>
  <c r="I84" i="42"/>
  <c r="K84" i="42"/>
  <c r="P84" i="42" s="1"/>
  <c r="L84" i="42"/>
  <c r="M84" i="42"/>
  <c r="N84" i="42"/>
  <c r="O84" i="42"/>
  <c r="B88" i="42"/>
  <c r="J90" i="42"/>
  <c r="P90" i="42"/>
  <c r="J91" i="42"/>
  <c r="Q91" i="42" s="1"/>
  <c r="P91" i="42"/>
  <c r="H92" i="42"/>
  <c r="I92" i="42"/>
  <c r="K92" i="42"/>
  <c r="L92" i="42"/>
  <c r="M92" i="42"/>
  <c r="N92" i="42"/>
  <c r="O92" i="42"/>
  <c r="B96" i="42"/>
  <c r="H99" i="42"/>
  <c r="I99" i="42"/>
  <c r="K99" i="42"/>
  <c r="K98" i="42" s="1"/>
  <c r="K134" i="42" s="1"/>
  <c r="L99" i="42"/>
  <c r="M99" i="42"/>
  <c r="N99" i="42"/>
  <c r="O99" i="42"/>
  <c r="P99" i="42"/>
  <c r="J100" i="42"/>
  <c r="Q100" i="42"/>
  <c r="J101" i="42"/>
  <c r="Q101" i="42"/>
  <c r="J102" i="42"/>
  <c r="Q102" i="42"/>
  <c r="J103" i="42"/>
  <c r="R103" i="42" s="1"/>
  <c r="Q103" i="42"/>
  <c r="J104" i="42"/>
  <c r="Q104" i="42"/>
  <c r="H105" i="42"/>
  <c r="I105" i="42"/>
  <c r="K105" i="42"/>
  <c r="L105" i="42"/>
  <c r="L98" i="42" s="1"/>
  <c r="L134" i="42" s="1"/>
  <c r="M105" i="42"/>
  <c r="N105" i="42"/>
  <c r="O105" i="42"/>
  <c r="P105" i="42"/>
  <c r="J106" i="42"/>
  <c r="R106" i="42" s="1"/>
  <c r="Q106" i="42"/>
  <c r="J107" i="42"/>
  <c r="Q107" i="42"/>
  <c r="H108" i="42"/>
  <c r="I108" i="42"/>
  <c r="K108" i="42"/>
  <c r="L108" i="42"/>
  <c r="M108" i="42"/>
  <c r="N108" i="42"/>
  <c r="O108" i="42"/>
  <c r="P108" i="42"/>
  <c r="J109" i="42"/>
  <c r="J108" i="42" s="1"/>
  <c r="Q109" i="42"/>
  <c r="J110" i="42"/>
  <c r="Q110" i="42"/>
  <c r="J111" i="42"/>
  <c r="Q111" i="42"/>
  <c r="J112" i="42"/>
  <c r="Q112" i="42"/>
  <c r="H113" i="42"/>
  <c r="I113" i="42"/>
  <c r="K113" i="42"/>
  <c r="L113" i="42"/>
  <c r="M113" i="42"/>
  <c r="N113" i="42"/>
  <c r="O113" i="42"/>
  <c r="P113" i="42"/>
  <c r="J114" i="42"/>
  <c r="R114" i="42" s="1"/>
  <c r="Q114" i="42"/>
  <c r="J115" i="42"/>
  <c r="Q115" i="42"/>
  <c r="J116" i="42"/>
  <c r="Q116" i="42"/>
  <c r="J117" i="42"/>
  <c r="Q117" i="42"/>
  <c r="R117" i="42" s="1"/>
  <c r="J118" i="42"/>
  <c r="R118" i="42" s="1"/>
  <c r="Q118" i="42"/>
  <c r="H119" i="42"/>
  <c r="I119" i="42"/>
  <c r="K119" i="42"/>
  <c r="L119" i="42"/>
  <c r="M119" i="42"/>
  <c r="N119" i="42"/>
  <c r="O119" i="42"/>
  <c r="P119" i="42"/>
  <c r="J120" i="42"/>
  <c r="R120" i="42" s="1"/>
  <c r="Q120" i="42"/>
  <c r="J121" i="42"/>
  <c r="Q121" i="42"/>
  <c r="J122" i="42"/>
  <c r="R122" i="42" s="1"/>
  <c r="Q122" i="42"/>
  <c r="J123" i="42"/>
  <c r="Q123" i="42"/>
  <c r="J124" i="42"/>
  <c r="Q124" i="42"/>
  <c r="J125" i="42"/>
  <c r="Q125" i="42"/>
  <c r="J126" i="42"/>
  <c r="R126" i="42" s="1"/>
  <c r="Q126" i="42"/>
  <c r="J127" i="42"/>
  <c r="Q127" i="42"/>
  <c r="J128" i="42"/>
  <c r="Q128" i="42"/>
  <c r="H129" i="42"/>
  <c r="I129" i="42"/>
  <c r="L129" i="42"/>
  <c r="M129" i="42"/>
  <c r="N129" i="42"/>
  <c r="O129" i="42"/>
  <c r="P129" i="42"/>
  <c r="J130" i="42"/>
  <c r="Q130" i="42"/>
  <c r="J131" i="42"/>
  <c r="R131" i="42" s="1"/>
  <c r="Q131" i="42"/>
  <c r="J132" i="42"/>
  <c r="Q132" i="42"/>
  <c r="J133" i="42"/>
  <c r="R133" i="42" s="1"/>
  <c r="Q133" i="42"/>
  <c r="B138" i="42"/>
  <c r="H141" i="42"/>
  <c r="I141" i="42"/>
  <c r="K141" i="42"/>
  <c r="L141" i="42"/>
  <c r="M141" i="42"/>
  <c r="N141" i="42"/>
  <c r="O141" i="42"/>
  <c r="P141" i="42"/>
  <c r="J142" i="42"/>
  <c r="Q142" i="42"/>
  <c r="J143" i="42"/>
  <c r="Q143" i="42"/>
  <c r="R143" i="42" s="1"/>
  <c r="J144" i="42"/>
  <c r="Q144" i="42"/>
  <c r="J145" i="42"/>
  <c r="Q145" i="42"/>
  <c r="J146" i="42"/>
  <c r="R146" i="42" s="1"/>
  <c r="Q146" i="42"/>
  <c r="H147" i="42"/>
  <c r="I147" i="42"/>
  <c r="K147" i="42"/>
  <c r="L147" i="42"/>
  <c r="M147" i="42"/>
  <c r="N147" i="42"/>
  <c r="N140" i="42" s="1"/>
  <c r="O147" i="42"/>
  <c r="P147" i="42"/>
  <c r="J148" i="42"/>
  <c r="J147" i="42" s="1"/>
  <c r="Q148" i="42"/>
  <c r="J149" i="42"/>
  <c r="Q149" i="42"/>
  <c r="H150" i="42"/>
  <c r="I150" i="42"/>
  <c r="K150" i="42"/>
  <c r="L150" i="42"/>
  <c r="M150" i="42"/>
  <c r="N150" i="42"/>
  <c r="O150" i="42"/>
  <c r="P150" i="42"/>
  <c r="J151" i="42"/>
  <c r="R151" i="42" s="1"/>
  <c r="Q151" i="42"/>
  <c r="J152" i="42"/>
  <c r="Q152" i="42"/>
  <c r="J153" i="42"/>
  <c r="Q153" i="42"/>
  <c r="J154" i="42"/>
  <c r="Q154" i="42"/>
  <c r="R154" i="42" s="1"/>
  <c r="H155" i="42"/>
  <c r="I155" i="42"/>
  <c r="K155" i="42"/>
  <c r="L155" i="42"/>
  <c r="M155" i="42"/>
  <c r="N155" i="42"/>
  <c r="O155" i="42"/>
  <c r="P155" i="42"/>
  <c r="J156" i="42"/>
  <c r="R156" i="42" s="1"/>
  <c r="Q156" i="42"/>
  <c r="J157" i="42"/>
  <c r="R157" i="42" s="1"/>
  <c r="Q157" i="42"/>
  <c r="J158" i="42"/>
  <c r="Q158" i="42"/>
  <c r="R158" i="42" s="1"/>
  <c r="J159" i="42"/>
  <c r="Q159" i="42"/>
  <c r="J160" i="42"/>
  <c r="Q160" i="42"/>
  <c r="H161" i="42"/>
  <c r="I161" i="42"/>
  <c r="K161" i="42"/>
  <c r="L161" i="42"/>
  <c r="M161" i="42"/>
  <c r="N161" i="42"/>
  <c r="O161" i="42"/>
  <c r="P161" i="42"/>
  <c r="J162" i="42"/>
  <c r="Q162" i="42"/>
  <c r="R162" i="42" s="1"/>
  <c r="J163" i="42"/>
  <c r="Q163" i="42"/>
  <c r="J164" i="42"/>
  <c r="Q164" i="42"/>
  <c r="J165" i="42"/>
  <c r="R165" i="42" s="1"/>
  <c r="Q165" i="42"/>
  <c r="J166" i="42"/>
  <c r="Q166" i="42"/>
  <c r="R166" i="42" s="1"/>
  <c r="J167" i="42"/>
  <c r="R167" i="42" s="1"/>
  <c r="Q167" i="42"/>
  <c r="J168" i="42"/>
  <c r="Q168" i="42"/>
  <c r="J169" i="42"/>
  <c r="Q169" i="42"/>
  <c r="J170" i="42"/>
  <c r="Q170" i="42"/>
  <c r="H171" i="42"/>
  <c r="I171" i="42"/>
  <c r="L171" i="42"/>
  <c r="M171" i="42"/>
  <c r="N171" i="42"/>
  <c r="O171" i="42"/>
  <c r="P171" i="42"/>
  <c r="J172" i="42"/>
  <c r="Q172" i="42"/>
  <c r="Q171" i="42" s="1"/>
  <c r="J173" i="42"/>
  <c r="R173" i="42" s="1"/>
  <c r="Q173" i="42"/>
  <c r="J174" i="42"/>
  <c r="R174" i="42" s="1"/>
  <c r="Q174" i="42"/>
  <c r="J175" i="42"/>
  <c r="Q175" i="42"/>
  <c r="Q34" i="43" l="1"/>
  <c r="Q98" i="43"/>
  <c r="Q140" i="43"/>
  <c r="Q176" i="43" s="1"/>
  <c r="R171" i="43"/>
  <c r="R37" i="43"/>
  <c r="R129" i="43"/>
  <c r="R51" i="43"/>
  <c r="R119" i="43"/>
  <c r="R35" i="43"/>
  <c r="R22" i="43"/>
  <c r="R99" i="43"/>
  <c r="J98" i="43"/>
  <c r="J134" i="43" s="1"/>
  <c r="Q32" i="43"/>
  <c r="R32" i="43" s="1"/>
  <c r="Q84" i="43"/>
  <c r="J140" i="43"/>
  <c r="J176" i="43" s="1"/>
  <c r="Q42" i="43"/>
  <c r="R140" i="43"/>
  <c r="Q134" i="43"/>
  <c r="R98" i="43"/>
  <c r="H42" i="43"/>
  <c r="J42" i="43" s="1"/>
  <c r="J34" i="43"/>
  <c r="R34" i="43" s="1"/>
  <c r="R170" i="42"/>
  <c r="R149" i="42"/>
  <c r="O140" i="42"/>
  <c r="O176" i="42" s="1"/>
  <c r="R125" i="42"/>
  <c r="R112" i="42"/>
  <c r="R107" i="42"/>
  <c r="Q90" i="42"/>
  <c r="R58" i="42"/>
  <c r="Q41" i="42"/>
  <c r="R29" i="42"/>
  <c r="I34" i="42"/>
  <c r="I42" i="42" s="1"/>
  <c r="R128" i="42"/>
  <c r="R101" i="42"/>
  <c r="P76" i="42"/>
  <c r="J40" i="42"/>
  <c r="L32" i="42"/>
  <c r="Q32" i="42" s="1"/>
  <c r="R15" i="42"/>
  <c r="R169" i="42"/>
  <c r="M140" i="42"/>
  <c r="M176" i="42" s="1"/>
  <c r="Q119" i="42"/>
  <c r="R105" i="42"/>
  <c r="L22" i="42"/>
  <c r="R18" i="42"/>
  <c r="Q99" i="42"/>
  <c r="R168" i="42"/>
  <c r="R152" i="42"/>
  <c r="K140" i="42"/>
  <c r="K176" i="42" s="1"/>
  <c r="R110" i="42"/>
  <c r="R104" i="42"/>
  <c r="J92" i="42"/>
  <c r="Q92" i="42" s="1"/>
  <c r="Q37" i="42"/>
  <c r="J35" i="42"/>
  <c r="R35" i="42" s="1"/>
  <c r="R27" i="42"/>
  <c r="R159" i="42"/>
  <c r="Q150" i="42"/>
  <c r="N176" i="42"/>
  <c r="Q129" i="42"/>
  <c r="R163" i="42"/>
  <c r="J37" i="42"/>
  <c r="N34" i="42"/>
  <c r="N42" i="42" s="1"/>
  <c r="R30" i="42"/>
  <c r="R41" i="42"/>
  <c r="J32" i="42"/>
  <c r="R148" i="42"/>
  <c r="R147" i="42" s="1"/>
  <c r="R144" i="42"/>
  <c r="R127" i="42"/>
  <c r="R124" i="42"/>
  <c r="Q108" i="42"/>
  <c r="Q82" i="42"/>
  <c r="J68" i="42"/>
  <c r="Q68" i="42" s="1"/>
  <c r="R50" i="42"/>
  <c r="J39" i="42"/>
  <c r="O34" i="42"/>
  <c r="O42" i="42" s="1"/>
  <c r="I22" i="42"/>
  <c r="J22" i="42" s="1"/>
  <c r="R22" i="42" s="1"/>
  <c r="Q161" i="42"/>
  <c r="L140" i="42"/>
  <c r="L176" i="42" s="1"/>
  <c r="R123" i="42"/>
  <c r="J119" i="42"/>
  <c r="R116" i="42"/>
  <c r="M98" i="42"/>
  <c r="M134" i="42" s="1"/>
  <c r="J99" i="42"/>
  <c r="R99" i="42" s="1"/>
  <c r="I98" i="42"/>
  <c r="I134" i="42" s="1"/>
  <c r="P92" i="42"/>
  <c r="J76" i="42"/>
  <c r="Q76" i="42" s="1"/>
  <c r="M34" i="42"/>
  <c r="M42" i="42" s="1"/>
  <c r="J24" i="42"/>
  <c r="R24" i="42" s="1"/>
  <c r="J14" i="42"/>
  <c r="R14" i="42" s="1"/>
  <c r="J161" i="42"/>
  <c r="H98" i="42"/>
  <c r="H134" i="42" s="1"/>
  <c r="Q51" i="42"/>
  <c r="Q38" i="42"/>
  <c r="R175" i="42"/>
  <c r="J171" i="42"/>
  <c r="Q155" i="42"/>
  <c r="Q141" i="42"/>
  <c r="Q140" i="42" s="1"/>
  <c r="Q176" i="42" s="1"/>
  <c r="I140" i="42"/>
  <c r="I176" i="42" s="1"/>
  <c r="J129" i="42"/>
  <c r="R115" i="42"/>
  <c r="R113" i="42" s="1"/>
  <c r="R111" i="42"/>
  <c r="P98" i="42"/>
  <c r="P134" i="42" s="1"/>
  <c r="J84" i="42"/>
  <c r="Q84" i="42" s="1"/>
  <c r="Q59" i="42"/>
  <c r="R59" i="42" s="1"/>
  <c r="Q36" i="42"/>
  <c r="R36" i="42" s="1"/>
  <c r="Q35" i="42"/>
  <c r="R28" i="42"/>
  <c r="R17" i="42"/>
  <c r="Q22" i="42"/>
  <c r="R164" i="42"/>
  <c r="R160" i="42"/>
  <c r="R153" i="42"/>
  <c r="R150" i="42" s="1"/>
  <c r="Q147" i="42"/>
  <c r="H140" i="42"/>
  <c r="H176" i="42" s="1"/>
  <c r="Q105" i="42"/>
  <c r="R102" i="42"/>
  <c r="O98" i="42"/>
  <c r="O134" i="42" s="1"/>
  <c r="Q66" i="42"/>
  <c r="J155" i="42"/>
  <c r="J141" i="42"/>
  <c r="P140" i="42"/>
  <c r="P176" i="42" s="1"/>
  <c r="R132" i="42"/>
  <c r="R121" i="42"/>
  <c r="Q113" i="42"/>
  <c r="N98" i="42"/>
  <c r="N134" i="42" s="1"/>
  <c r="Q40" i="42"/>
  <c r="Q39" i="42"/>
  <c r="R109" i="42"/>
  <c r="R38" i="42"/>
  <c r="R37" i="42"/>
  <c r="R161" i="42"/>
  <c r="R141" i="42"/>
  <c r="R155" i="42"/>
  <c r="R108" i="42"/>
  <c r="R130" i="42"/>
  <c r="R172" i="42"/>
  <c r="R145" i="42"/>
  <c r="R100" i="42"/>
  <c r="J51" i="42"/>
  <c r="J150" i="42"/>
  <c r="R142" i="42"/>
  <c r="J113" i="42"/>
  <c r="J105" i="42"/>
  <c r="H34" i="42"/>
  <c r="A1" i="41"/>
  <c r="B5" i="41"/>
  <c r="L6" i="41"/>
  <c r="I9" i="41"/>
  <c r="Q7" i="41" s="1"/>
  <c r="C13" i="41"/>
  <c r="H14" i="41"/>
  <c r="I14" i="41"/>
  <c r="L14" i="41"/>
  <c r="L22" i="41" s="1"/>
  <c r="M14" i="41"/>
  <c r="N14" i="41"/>
  <c r="O14" i="41"/>
  <c r="P14" i="41"/>
  <c r="P22" i="41" s="1"/>
  <c r="J15" i="41"/>
  <c r="Q15" i="41"/>
  <c r="R15" i="41" s="1"/>
  <c r="J16" i="41"/>
  <c r="R16" i="41" s="1"/>
  <c r="Q16" i="41"/>
  <c r="J17" i="41"/>
  <c r="R17" i="41" s="1"/>
  <c r="Q17" i="41"/>
  <c r="J18" i="41"/>
  <c r="R18" i="41" s="1"/>
  <c r="Q18" i="41"/>
  <c r="J19" i="41"/>
  <c r="Q19" i="41"/>
  <c r="R19" i="41" s="1"/>
  <c r="J20" i="41"/>
  <c r="R20" i="41" s="1"/>
  <c r="Q20" i="41"/>
  <c r="J21" i="41"/>
  <c r="Q21" i="41"/>
  <c r="H22" i="41"/>
  <c r="I22" i="41"/>
  <c r="J22" i="41" s="1"/>
  <c r="M22" i="41"/>
  <c r="N22" i="41"/>
  <c r="O22" i="41"/>
  <c r="H24" i="41"/>
  <c r="I24" i="41"/>
  <c r="L24" i="41"/>
  <c r="L32" i="41" s="1"/>
  <c r="M24" i="41"/>
  <c r="N24" i="41"/>
  <c r="N32" i="41" s="1"/>
  <c r="O24" i="41"/>
  <c r="O32" i="41" s="1"/>
  <c r="P24" i="41"/>
  <c r="P34" i="41" s="1"/>
  <c r="P42" i="41" s="1"/>
  <c r="J25" i="41"/>
  <c r="R25" i="41" s="1"/>
  <c r="Q25" i="41"/>
  <c r="J26" i="41"/>
  <c r="Q26" i="41"/>
  <c r="R26" i="41" s="1"/>
  <c r="J27" i="41"/>
  <c r="Q27" i="41"/>
  <c r="J28" i="41"/>
  <c r="R28" i="41" s="1"/>
  <c r="Q28" i="41"/>
  <c r="J29" i="41"/>
  <c r="Q29" i="41"/>
  <c r="R29" i="41" s="1"/>
  <c r="J30" i="41"/>
  <c r="Q30" i="41"/>
  <c r="J31" i="41"/>
  <c r="Q31" i="41"/>
  <c r="R31" i="41" s="1"/>
  <c r="H32" i="41"/>
  <c r="J32" i="41" s="1"/>
  <c r="I32" i="41"/>
  <c r="M32" i="41"/>
  <c r="M34" i="41"/>
  <c r="M42" i="41" s="1"/>
  <c r="N34" i="41"/>
  <c r="N42" i="41" s="1"/>
  <c r="H35" i="41"/>
  <c r="I35" i="41"/>
  <c r="L35" i="41"/>
  <c r="M35" i="41"/>
  <c r="N35" i="41"/>
  <c r="O35" i="41"/>
  <c r="P35" i="41"/>
  <c r="H36" i="41"/>
  <c r="I36" i="41"/>
  <c r="J36" i="41"/>
  <c r="L36" i="41"/>
  <c r="M36" i="41"/>
  <c r="N36" i="41"/>
  <c r="O36" i="41"/>
  <c r="P36" i="41"/>
  <c r="H37" i="41"/>
  <c r="J37" i="41" s="1"/>
  <c r="I37" i="41"/>
  <c r="L37" i="41"/>
  <c r="Q37" i="41" s="1"/>
  <c r="M37" i="41"/>
  <c r="N37" i="41"/>
  <c r="O37" i="41"/>
  <c r="P37" i="41"/>
  <c r="H38" i="41"/>
  <c r="I38" i="41"/>
  <c r="L38" i="41"/>
  <c r="M38" i="41"/>
  <c r="N38" i="41"/>
  <c r="O38" i="41"/>
  <c r="P38" i="41"/>
  <c r="H39" i="41"/>
  <c r="J39" i="41" s="1"/>
  <c r="I39" i="41"/>
  <c r="L39" i="41"/>
  <c r="M39" i="41"/>
  <c r="N39" i="41"/>
  <c r="O39" i="41"/>
  <c r="P39" i="41"/>
  <c r="H40" i="41"/>
  <c r="J40" i="41" s="1"/>
  <c r="I40" i="41"/>
  <c r="L40" i="41"/>
  <c r="M40" i="41"/>
  <c r="N40" i="41"/>
  <c r="O40" i="41"/>
  <c r="P40" i="41"/>
  <c r="H41" i="41"/>
  <c r="J41" i="41" s="1"/>
  <c r="I41" i="41"/>
  <c r="L41" i="41"/>
  <c r="M41" i="41"/>
  <c r="N41" i="41"/>
  <c r="O41" i="41"/>
  <c r="P41" i="41"/>
  <c r="Q41" i="41"/>
  <c r="B47" i="41"/>
  <c r="J49" i="41"/>
  <c r="Q49" i="41"/>
  <c r="R49" i="41"/>
  <c r="J50" i="41"/>
  <c r="R50" i="41" s="1"/>
  <c r="Q50" i="41"/>
  <c r="H51" i="41"/>
  <c r="I51" i="41"/>
  <c r="K51" i="41"/>
  <c r="L51" i="41"/>
  <c r="M51" i="41"/>
  <c r="N51" i="41"/>
  <c r="O51" i="41"/>
  <c r="P51" i="41"/>
  <c r="B55" i="41"/>
  <c r="J57" i="41"/>
  <c r="R57" i="41" s="1"/>
  <c r="Q57" i="41"/>
  <c r="J58" i="41"/>
  <c r="Q58" i="41"/>
  <c r="R58" i="41"/>
  <c r="H59" i="41"/>
  <c r="J59" i="41" s="1"/>
  <c r="I59" i="41"/>
  <c r="K59" i="41"/>
  <c r="L59" i="41"/>
  <c r="M59" i="41"/>
  <c r="N59" i="41"/>
  <c r="O59" i="41"/>
  <c r="P59" i="41"/>
  <c r="B64" i="41"/>
  <c r="J66" i="41"/>
  <c r="P66" i="41"/>
  <c r="J67" i="41"/>
  <c r="Q67" i="41" s="1"/>
  <c r="P67" i="41"/>
  <c r="H68" i="41"/>
  <c r="I68" i="41"/>
  <c r="K68" i="41"/>
  <c r="P68" i="41" s="1"/>
  <c r="L68" i="41"/>
  <c r="M68" i="41"/>
  <c r="N68" i="41"/>
  <c r="O68" i="41"/>
  <c r="B72" i="41"/>
  <c r="J74" i="41"/>
  <c r="Q74" i="41" s="1"/>
  <c r="P74" i="41"/>
  <c r="J75" i="41"/>
  <c r="Q75" i="41" s="1"/>
  <c r="P75" i="41"/>
  <c r="H76" i="41"/>
  <c r="I76" i="41"/>
  <c r="K76" i="41"/>
  <c r="P76" i="41" s="1"/>
  <c r="L76" i="41"/>
  <c r="M76" i="41"/>
  <c r="N76" i="41"/>
  <c r="O76" i="41"/>
  <c r="B80" i="41"/>
  <c r="J82" i="41"/>
  <c r="P82" i="41"/>
  <c r="J83" i="41"/>
  <c r="Q83" i="41" s="1"/>
  <c r="P83" i="41"/>
  <c r="H84" i="41"/>
  <c r="J84" i="41" s="1"/>
  <c r="I84" i="41"/>
  <c r="K84" i="41"/>
  <c r="L84" i="41"/>
  <c r="M84" i="41"/>
  <c r="N84" i="41"/>
  <c r="O84" i="41"/>
  <c r="B88" i="41"/>
  <c r="J90" i="41"/>
  <c r="Q90" i="41" s="1"/>
  <c r="P90" i="41"/>
  <c r="J91" i="41"/>
  <c r="P91" i="41"/>
  <c r="Q91" i="41" s="1"/>
  <c r="H92" i="41"/>
  <c r="J92" i="41" s="1"/>
  <c r="I92" i="41"/>
  <c r="K92" i="41"/>
  <c r="L92" i="41"/>
  <c r="M92" i="41"/>
  <c r="N92" i="41"/>
  <c r="O92" i="41"/>
  <c r="B96" i="41"/>
  <c r="H99" i="41"/>
  <c r="I99" i="41"/>
  <c r="K99" i="41"/>
  <c r="K98" i="41" s="1"/>
  <c r="K134" i="41" s="1"/>
  <c r="L99" i="41"/>
  <c r="M99" i="41"/>
  <c r="N99" i="41"/>
  <c r="O99" i="41"/>
  <c r="P99" i="41"/>
  <c r="J100" i="41"/>
  <c r="Q100" i="41"/>
  <c r="J101" i="41"/>
  <c r="R101" i="41" s="1"/>
  <c r="Q101" i="41"/>
  <c r="J102" i="41"/>
  <c r="Q102" i="41"/>
  <c r="J103" i="41"/>
  <c r="R103" i="41" s="1"/>
  <c r="Q103" i="41"/>
  <c r="J104" i="41"/>
  <c r="Q104" i="41"/>
  <c r="H105" i="41"/>
  <c r="I105" i="41"/>
  <c r="K105" i="41"/>
  <c r="L105" i="41"/>
  <c r="M105" i="41"/>
  <c r="N105" i="41"/>
  <c r="O105" i="41"/>
  <c r="P105" i="41"/>
  <c r="J106" i="41"/>
  <c r="Q106" i="41"/>
  <c r="R106" i="41"/>
  <c r="J107" i="41"/>
  <c r="R107" i="41" s="1"/>
  <c r="Q107" i="41"/>
  <c r="H108" i="41"/>
  <c r="I108" i="41"/>
  <c r="K108" i="41"/>
  <c r="L108" i="41"/>
  <c r="M108" i="41"/>
  <c r="N108" i="41"/>
  <c r="O108" i="41"/>
  <c r="P108" i="41"/>
  <c r="J109" i="41"/>
  <c r="Q109" i="41"/>
  <c r="R109" i="41"/>
  <c r="J110" i="41"/>
  <c r="R110" i="41" s="1"/>
  <c r="Q110" i="41"/>
  <c r="J111" i="41"/>
  <c r="Q111" i="41"/>
  <c r="J112" i="41"/>
  <c r="Q112" i="41"/>
  <c r="H113" i="41"/>
  <c r="I113" i="41"/>
  <c r="K113" i="41"/>
  <c r="L113" i="41"/>
  <c r="M113" i="41"/>
  <c r="N113" i="41"/>
  <c r="O113" i="41"/>
  <c r="P113" i="41"/>
  <c r="J114" i="41"/>
  <c r="R114" i="41" s="1"/>
  <c r="Q114" i="41"/>
  <c r="J115" i="41"/>
  <c r="Q115" i="41"/>
  <c r="J116" i="41"/>
  <c r="R116" i="41" s="1"/>
  <c r="Q116" i="41"/>
  <c r="J117" i="41"/>
  <c r="Q117" i="41"/>
  <c r="R117" i="41"/>
  <c r="J118" i="41"/>
  <c r="R118" i="41" s="1"/>
  <c r="Q118" i="41"/>
  <c r="H119" i="41"/>
  <c r="I119" i="41"/>
  <c r="K119" i="41"/>
  <c r="L119" i="41"/>
  <c r="M119" i="41"/>
  <c r="N119" i="41"/>
  <c r="O119" i="41"/>
  <c r="P119" i="41"/>
  <c r="J120" i="41"/>
  <c r="Q120" i="41"/>
  <c r="R120" i="41" s="1"/>
  <c r="J121" i="41"/>
  <c r="R121" i="41" s="1"/>
  <c r="Q121" i="41"/>
  <c r="J122" i="41"/>
  <c r="R122" i="41" s="1"/>
  <c r="Q122" i="41"/>
  <c r="J123" i="41"/>
  <c r="Q123" i="41"/>
  <c r="J124" i="41"/>
  <c r="R124" i="41" s="1"/>
  <c r="Q124" i="41"/>
  <c r="J125" i="41"/>
  <c r="R125" i="41" s="1"/>
  <c r="Q125" i="41"/>
  <c r="J126" i="41"/>
  <c r="Q126" i="41"/>
  <c r="J127" i="41"/>
  <c r="R127" i="41" s="1"/>
  <c r="Q127" i="41"/>
  <c r="J128" i="41"/>
  <c r="Q128" i="41"/>
  <c r="R128" i="41" s="1"/>
  <c r="H129" i="41"/>
  <c r="I129" i="41"/>
  <c r="L129" i="41"/>
  <c r="M129" i="41"/>
  <c r="N129" i="41"/>
  <c r="O129" i="41"/>
  <c r="P129" i="41"/>
  <c r="J130" i="41"/>
  <c r="Q130" i="41"/>
  <c r="J131" i="41"/>
  <c r="Q131" i="41"/>
  <c r="R131" i="41" s="1"/>
  <c r="J132" i="41"/>
  <c r="R132" i="41" s="1"/>
  <c r="Q132" i="41"/>
  <c r="J133" i="41"/>
  <c r="Q133" i="41"/>
  <c r="R133" i="41"/>
  <c r="B138" i="41"/>
  <c r="H141" i="41"/>
  <c r="I141" i="41"/>
  <c r="K141" i="41"/>
  <c r="K140" i="41" s="1"/>
  <c r="K176" i="41" s="1"/>
  <c r="L141" i="41"/>
  <c r="M141" i="41"/>
  <c r="N141" i="41"/>
  <c r="O141" i="41"/>
  <c r="P141" i="41"/>
  <c r="P140" i="41" s="1"/>
  <c r="P176" i="41" s="1"/>
  <c r="J142" i="41"/>
  <c r="Q142" i="41"/>
  <c r="J143" i="41"/>
  <c r="R143" i="41" s="1"/>
  <c r="Q143" i="41"/>
  <c r="J144" i="41"/>
  <c r="J141" i="41" s="1"/>
  <c r="Q144" i="41"/>
  <c r="Q141" i="41" s="1"/>
  <c r="J145" i="41"/>
  <c r="R145" i="41" s="1"/>
  <c r="Q145" i="41"/>
  <c r="J146" i="41"/>
  <c r="Q146" i="41"/>
  <c r="R146" i="41" s="1"/>
  <c r="H147" i="41"/>
  <c r="I147" i="41"/>
  <c r="K147" i="41"/>
  <c r="L147" i="41"/>
  <c r="M147" i="41"/>
  <c r="N147" i="41"/>
  <c r="O147" i="41"/>
  <c r="P147" i="41"/>
  <c r="J148" i="41"/>
  <c r="Q148" i="41"/>
  <c r="J149" i="41"/>
  <c r="J147" i="41" s="1"/>
  <c r="Q149" i="41"/>
  <c r="H150" i="41"/>
  <c r="I150" i="41"/>
  <c r="K150" i="41"/>
  <c r="L150" i="41"/>
  <c r="M150" i="41"/>
  <c r="N150" i="41"/>
  <c r="O150" i="41"/>
  <c r="P150" i="41"/>
  <c r="J151" i="41"/>
  <c r="Q151" i="41"/>
  <c r="R151" i="41"/>
  <c r="J152" i="41"/>
  <c r="R152" i="41" s="1"/>
  <c r="Q152" i="41"/>
  <c r="J153" i="41"/>
  <c r="Q153" i="41"/>
  <c r="J154" i="41"/>
  <c r="R154" i="41" s="1"/>
  <c r="Q154" i="41"/>
  <c r="H155" i="41"/>
  <c r="I155" i="41"/>
  <c r="K155" i="41"/>
  <c r="L155" i="41"/>
  <c r="L140" i="41" s="1"/>
  <c r="L176" i="41" s="1"/>
  <c r="M155" i="41"/>
  <c r="M140" i="41" s="1"/>
  <c r="N155" i="41"/>
  <c r="O155" i="41"/>
  <c r="P155" i="41"/>
  <c r="J156" i="41"/>
  <c r="R156" i="41" s="1"/>
  <c r="Q156" i="41"/>
  <c r="J157" i="41"/>
  <c r="Q157" i="41"/>
  <c r="R157" i="41" s="1"/>
  <c r="J158" i="41"/>
  <c r="Q158" i="41"/>
  <c r="J159" i="41"/>
  <c r="Q159" i="41"/>
  <c r="R159" i="41"/>
  <c r="J160" i="41"/>
  <c r="R160" i="41" s="1"/>
  <c r="Q160" i="41"/>
  <c r="H161" i="41"/>
  <c r="I161" i="41"/>
  <c r="K161" i="41"/>
  <c r="L161" i="41"/>
  <c r="M161" i="41"/>
  <c r="N161" i="41"/>
  <c r="O161" i="41"/>
  <c r="P161" i="41"/>
  <c r="J162" i="41"/>
  <c r="Q162" i="41"/>
  <c r="Q161" i="41" s="1"/>
  <c r="J163" i="41"/>
  <c r="Q163" i="41"/>
  <c r="J164" i="41"/>
  <c r="R164" i="41" s="1"/>
  <c r="Q164" i="41"/>
  <c r="J165" i="41"/>
  <c r="Q165" i="41"/>
  <c r="R165" i="41" s="1"/>
  <c r="J166" i="41"/>
  <c r="Q166" i="41"/>
  <c r="J167" i="41"/>
  <c r="Q167" i="41"/>
  <c r="R167" i="41" s="1"/>
  <c r="J168" i="41"/>
  <c r="Q168" i="41"/>
  <c r="J169" i="41"/>
  <c r="R169" i="41" s="1"/>
  <c r="Q169" i="41"/>
  <c r="J170" i="41"/>
  <c r="Q170" i="41"/>
  <c r="R170" i="41"/>
  <c r="H171" i="41"/>
  <c r="I171" i="41"/>
  <c r="L171" i="41"/>
  <c r="M171" i="41"/>
  <c r="N171" i="41"/>
  <c r="O171" i="41"/>
  <c r="P171" i="41"/>
  <c r="J172" i="41"/>
  <c r="Q172" i="41"/>
  <c r="J173" i="41"/>
  <c r="R173" i="41" s="1"/>
  <c r="Q173" i="41"/>
  <c r="Q171" i="41" s="1"/>
  <c r="J174" i="41"/>
  <c r="R174" i="41" s="1"/>
  <c r="Q174" i="41"/>
  <c r="J175" i="41"/>
  <c r="R175" i="41" s="1"/>
  <c r="Q175" i="41"/>
  <c r="R134" i="43" l="1"/>
  <c r="R176" i="43"/>
  <c r="R42" i="43"/>
  <c r="Q6" i="43" s="1"/>
  <c r="R6" i="43" s="1"/>
  <c r="J140" i="42"/>
  <c r="J176" i="42" s="1"/>
  <c r="Q98" i="42"/>
  <c r="Q134" i="42" s="1"/>
  <c r="R51" i="42"/>
  <c r="R40" i="42"/>
  <c r="R119" i="42"/>
  <c r="J98" i="42"/>
  <c r="J134" i="42" s="1"/>
  <c r="R129" i="42"/>
  <c r="R171" i="42"/>
  <c r="Q42" i="42"/>
  <c r="R39" i="42"/>
  <c r="Q34" i="42"/>
  <c r="R32" i="42"/>
  <c r="R98" i="42"/>
  <c r="H42" i="42"/>
  <c r="J42" i="42" s="1"/>
  <c r="J34" i="42"/>
  <c r="R34" i="42" s="1"/>
  <c r="R140" i="42"/>
  <c r="R153" i="41"/>
  <c r="R105" i="41"/>
  <c r="Q22" i="41"/>
  <c r="R168" i="41"/>
  <c r="J155" i="41"/>
  <c r="Q150" i="41"/>
  <c r="R148" i="41"/>
  <c r="R126" i="41"/>
  <c r="R115" i="41"/>
  <c r="Q105" i="41"/>
  <c r="J76" i="41"/>
  <c r="Q76" i="41" s="1"/>
  <c r="Q51" i="41"/>
  <c r="P32" i="41"/>
  <c r="Q32" i="41" s="1"/>
  <c r="R32" i="41" s="1"/>
  <c r="R27" i="41"/>
  <c r="R22" i="41"/>
  <c r="I34" i="41"/>
  <c r="I42" i="41" s="1"/>
  <c r="J119" i="41"/>
  <c r="N98" i="41"/>
  <c r="N134" i="41" s="1"/>
  <c r="Q82" i="41"/>
  <c r="J68" i="41"/>
  <c r="Q68" i="41" s="1"/>
  <c r="J171" i="41"/>
  <c r="L98" i="41"/>
  <c r="L134" i="41" s="1"/>
  <c r="Q36" i="41"/>
  <c r="Q35" i="41"/>
  <c r="R30" i="41"/>
  <c r="J14" i="41"/>
  <c r="O140" i="41"/>
  <c r="O176" i="41" s="1"/>
  <c r="Q38" i="41"/>
  <c r="R36" i="41"/>
  <c r="J161" i="41"/>
  <c r="R102" i="41"/>
  <c r="P92" i="41"/>
  <c r="Q59" i="41"/>
  <c r="R59" i="41" s="1"/>
  <c r="Q14" i="41"/>
  <c r="M176" i="41"/>
  <c r="N140" i="41"/>
  <c r="N176" i="41" s="1"/>
  <c r="R142" i="41"/>
  <c r="J129" i="41"/>
  <c r="Q108" i="41"/>
  <c r="Q98" i="41" s="1"/>
  <c r="I98" i="41"/>
  <c r="I134" i="41" s="1"/>
  <c r="Q66" i="41"/>
  <c r="J38" i="41"/>
  <c r="J35" i="41"/>
  <c r="R35" i="41" s="1"/>
  <c r="R21" i="41"/>
  <c r="R111" i="41"/>
  <c r="R108" i="41" s="1"/>
  <c r="Q40" i="41"/>
  <c r="R166" i="41"/>
  <c r="R163" i="41"/>
  <c r="I140" i="41"/>
  <c r="I176" i="41" s="1"/>
  <c r="R112" i="41"/>
  <c r="J108" i="41"/>
  <c r="J99" i="41"/>
  <c r="R99" i="41" s="1"/>
  <c r="R98" i="41" s="1"/>
  <c r="R134" i="41" s="1"/>
  <c r="H98" i="41"/>
  <c r="H134" i="41" s="1"/>
  <c r="P84" i="41"/>
  <c r="Q84" i="41" s="1"/>
  <c r="R37" i="41"/>
  <c r="J24" i="41"/>
  <c r="R123" i="41"/>
  <c r="Q113" i="41"/>
  <c r="Q99" i="41"/>
  <c r="Q39" i="41"/>
  <c r="R39" i="41" s="1"/>
  <c r="R162" i="41"/>
  <c r="R161" i="41" s="1"/>
  <c r="R158" i="41"/>
  <c r="R155" i="41" s="1"/>
  <c r="R149" i="41"/>
  <c r="H140" i="41"/>
  <c r="H176" i="41" s="1"/>
  <c r="M98" i="41"/>
  <c r="M134" i="41" s="1"/>
  <c r="P98" i="41"/>
  <c r="P134" i="41" s="1"/>
  <c r="R41" i="41"/>
  <c r="O34" i="41"/>
  <c r="O42" i="41" s="1"/>
  <c r="O98" i="41"/>
  <c r="O134" i="41" s="1"/>
  <c r="Q24" i="41"/>
  <c r="R141" i="41"/>
  <c r="R113" i="41"/>
  <c r="R150" i="41"/>
  <c r="R40" i="41"/>
  <c r="R38" i="41"/>
  <c r="Q92" i="41"/>
  <c r="R119" i="41"/>
  <c r="R130" i="41"/>
  <c r="R129" i="41" s="1"/>
  <c r="R172" i="41"/>
  <c r="R171" i="41" s="1"/>
  <c r="Q119" i="41"/>
  <c r="R100" i="41"/>
  <c r="J51" i="41"/>
  <c r="L34" i="41"/>
  <c r="J150" i="41"/>
  <c r="J140" i="41" s="1"/>
  <c r="J176" i="41" s="1"/>
  <c r="J113" i="41"/>
  <c r="J105" i="41"/>
  <c r="Q155" i="41"/>
  <c r="Q147" i="41"/>
  <c r="R144" i="41"/>
  <c r="Q129" i="41"/>
  <c r="H34" i="41"/>
  <c r="R104" i="41"/>
  <c r="R42" i="42" l="1"/>
  <c r="Q6" i="42" s="1"/>
  <c r="R6" i="42" s="1"/>
  <c r="R176" i="42"/>
  <c r="R134" i="42"/>
  <c r="Q140" i="41"/>
  <c r="Q176" i="41" s="1"/>
  <c r="R147" i="41"/>
  <c r="J98" i="41"/>
  <c r="J134" i="41" s="1"/>
  <c r="R24" i="41"/>
  <c r="R14" i="41"/>
  <c r="R51" i="41"/>
  <c r="H42" i="41"/>
  <c r="J42" i="41" s="1"/>
  <c r="J34" i="41"/>
  <c r="Q134" i="41"/>
  <c r="R140" i="41"/>
  <c r="R176" i="41" s="1"/>
  <c r="Q34" i="41"/>
  <c r="L42" i="41"/>
  <c r="Q42" i="41" s="1"/>
  <c r="R34" i="41" l="1"/>
  <c r="R42" i="41"/>
  <c r="Q6" i="41" s="1"/>
  <c r="R6" i="41" s="1"/>
</calcChain>
</file>

<file path=xl/comments1.xml><?xml version="1.0" encoding="utf-8"?>
<comments xmlns="http://schemas.openxmlformats.org/spreadsheetml/2006/main">
  <authors>
    <author>作成者</author>
  </authors>
  <commentList>
    <comment ref="J4" authorId="0" shapeId="0">
      <text>
        <r>
          <rPr>
            <b/>
            <sz val="9"/>
            <color indexed="81"/>
            <rFont val="ＭＳ Ｐゴシック"/>
            <family val="3"/>
            <charset val="128"/>
          </rPr>
          <t>数値が高いほど，
順位は上。</t>
        </r>
      </text>
    </comment>
  </commentList>
</comments>
</file>

<file path=xl/sharedStrings.xml><?xml version="1.0" encoding="utf-8"?>
<sst xmlns="http://schemas.openxmlformats.org/spreadsheetml/2006/main" count="4039" uniqueCount="247">
  <si>
    <t>指標</t>
    <rPh sb="0" eb="2">
      <t>シヒョウ</t>
    </rPh>
    <phoneticPr fontId="8"/>
  </si>
  <si>
    <t>高知市</t>
  </si>
  <si>
    <t>全国</t>
  </si>
  <si>
    <t>高知県</t>
  </si>
  <si>
    <t>高知市の
中核市中順位</t>
    <rPh sb="0" eb="3">
      <t>コウチシ</t>
    </rPh>
    <rPh sb="5" eb="8">
      <t>チュウカクシ</t>
    </rPh>
    <rPh sb="8" eb="9">
      <t>チュウ</t>
    </rPh>
    <rPh sb="9" eb="11">
      <t>ジュンイ</t>
    </rPh>
    <phoneticPr fontId="8"/>
  </si>
  <si>
    <t>人口・世帯</t>
    <rPh sb="0" eb="2">
      <t>ジンコウ</t>
    </rPh>
    <rPh sb="3" eb="5">
      <t>セタイ</t>
    </rPh>
    <phoneticPr fontId="8"/>
  </si>
  <si>
    <t>総人口</t>
  </si>
  <si>
    <t>（人）</t>
  </si>
  <si>
    <t>高齢化率</t>
  </si>
  <si>
    <t>（%）</t>
  </si>
  <si>
    <t>高齢者数</t>
  </si>
  <si>
    <t>A3-a</t>
  </si>
  <si>
    <t>前期高齢者割合</t>
  </si>
  <si>
    <t>後期高齢者割合</t>
  </si>
  <si>
    <t>A6-a</t>
  </si>
  <si>
    <t>高齢者を含む世帯の割合</t>
  </si>
  <si>
    <t>高齢者を含む世帯数</t>
  </si>
  <si>
    <t>（世帯）</t>
  </si>
  <si>
    <t>A7-a</t>
  </si>
  <si>
    <t>高齢独居世帯の割合</t>
  </si>
  <si>
    <t>高齢独居世帯数</t>
  </si>
  <si>
    <t>-</t>
  </si>
  <si>
    <t>A8-a</t>
  </si>
  <si>
    <t>高齢夫婦世帯の割合</t>
  </si>
  <si>
    <t>高齢夫婦世帯数</t>
  </si>
  <si>
    <t>認定率</t>
    <rPh sb="0" eb="2">
      <t>ニンテイ</t>
    </rPh>
    <rPh sb="2" eb="3">
      <t>リツ</t>
    </rPh>
    <phoneticPr fontId="8"/>
  </si>
  <si>
    <t>B5-a</t>
  </si>
  <si>
    <t>調整済み認定率（要支援1）　※第１号被保険者のみ</t>
  </si>
  <si>
    <t>調整済み認定率（要支援2）　※第１号被保険者のみ</t>
  </si>
  <si>
    <t>調整済み認定率（要介護1）　※第１号被保険者のみ</t>
  </si>
  <si>
    <t>調整済み認定率（要介護2）　※第１号被保険者のみ</t>
  </si>
  <si>
    <t>調整済み認定率（要介護3）　※第１号被保険者のみ</t>
  </si>
  <si>
    <t>調整済み認定率（要介護4）　※第１号被保険者のみ</t>
  </si>
  <si>
    <t>調整済み認定率（要介護5）　※第１号被保険者のみ</t>
  </si>
  <si>
    <t>合計調整済み認定率　※第１号被保険者のみ</t>
  </si>
  <si>
    <t>受給率</t>
    <rPh sb="0" eb="2">
      <t>ジュキュウ</t>
    </rPh>
    <rPh sb="2" eb="3">
      <t>リツ</t>
    </rPh>
    <phoneticPr fontId="8"/>
  </si>
  <si>
    <t>受給率（施設系サービス）</t>
  </si>
  <si>
    <t>受給率（居住系サービス）</t>
  </si>
  <si>
    <t>受給率（在宅サービス）</t>
  </si>
  <si>
    <t>1人あたり給付月額</t>
    <rPh sb="0" eb="2">
      <t>ヒトリ</t>
    </rPh>
    <rPh sb="5" eb="7">
      <t>キュウフ</t>
    </rPh>
    <rPh sb="7" eb="9">
      <t>ゲツガク</t>
    </rPh>
    <phoneticPr fontId="8"/>
  </si>
  <si>
    <t>第１号被保険者１人あたり保険給付月額</t>
  </si>
  <si>
    <t>（円）</t>
    <rPh sb="1" eb="2">
      <t>エン</t>
    </rPh>
    <phoneticPr fontId="8"/>
  </si>
  <si>
    <t>調整済み第1号被保険者1人あたり給付月額（在宅サービス）</t>
  </si>
  <si>
    <t>（円）</t>
  </si>
  <si>
    <t>調整済み第1号被保険者1人あたり給付月額（施設および居住系サービス）</t>
  </si>
  <si>
    <t>定員</t>
    <rPh sb="0" eb="2">
      <t>テイイン</t>
    </rPh>
    <phoneticPr fontId="8"/>
  </si>
  <si>
    <t>　居住系サービス：認知症対応型共同生活介護，特定施設入居者生活介護，地域密着型特定施設入居者生活介護</t>
    <rPh sb="1" eb="3">
      <t>キョジュウ</t>
    </rPh>
    <rPh sb="3" eb="4">
      <t>ケイ</t>
    </rPh>
    <phoneticPr fontId="8"/>
  </si>
  <si>
    <t>　在宅サービス：上記の施設，居住系サービスを除いた介護保険サービス　</t>
    <rPh sb="1" eb="3">
      <t>ザイタク</t>
    </rPh>
    <rPh sb="8" eb="10">
      <t>ジョウキ</t>
    </rPh>
    <rPh sb="11" eb="13">
      <t>シセツ</t>
    </rPh>
    <rPh sb="14" eb="16">
      <t>キョジュウ</t>
    </rPh>
    <rPh sb="16" eb="17">
      <t>ケイ</t>
    </rPh>
    <rPh sb="22" eb="23">
      <t>ノゾ</t>
    </rPh>
    <rPh sb="25" eb="27">
      <t>カイゴ</t>
    </rPh>
    <rPh sb="27" eb="29">
      <t>ホケン</t>
    </rPh>
    <phoneticPr fontId="8"/>
  </si>
  <si>
    <t>◆高知市介護保険事業の現状と課題</t>
    <rPh sb="1" eb="4">
      <t>コウチシ</t>
    </rPh>
    <rPh sb="4" eb="6">
      <t>カイゴ</t>
    </rPh>
    <rPh sb="6" eb="8">
      <t>ホケン</t>
    </rPh>
    <rPh sb="8" eb="10">
      <t>ジギョウ</t>
    </rPh>
    <rPh sb="11" eb="13">
      <t>ゲンジョウ</t>
    </rPh>
    <rPh sb="14" eb="16">
      <t>カダイ</t>
    </rPh>
    <phoneticPr fontId="8"/>
  </si>
  <si>
    <t>令和元年度（2019年）</t>
    <rPh sb="0" eb="2">
      <t>レイワ</t>
    </rPh>
    <rPh sb="2" eb="4">
      <t>ガンネン</t>
    </rPh>
    <rPh sb="4" eb="5">
      <t>ド</t>
    </rPh>
    <rPh sb="10" eb="11">
      <t>ネン</t>
    </rPh>
    <phoneticPr fontId="8"/>
  </si>
  <si>
    <t>介護サービス情報公表システムおよび厚生労働省「介護保険事業状況報告」月報
令和元年（2019年）</t>
    <rPh sb="37" eb="39">
      <t>レイワ</t>
    </rPh>
    <rPh sb="39" eb="41">
      <t>ガンネン</t>
    </rPh>
    <rPh sb="46" eb="47">
      <t>ネン</t>
    </rPh>
    <phoneticPr fontId="8"/>
  </si>
  <si>
    <t>＊施設サービス：介護老人福祉施設，地域密着型介護老人福祉施設，介護老人保健施設，介護療養型医療施設，介護医療院</t>
    <rPh sb="1" eb="3">
      <t>シセツ</t>
    </rPh>
    <rPh sb="50" eb="52">
      <t>カイゴ</t>
    </rPh>
    <rPh sb="52" eb="54">
      <t>イリョウ</t>
    </rPh>
    <rPh sb="54" eb="55">
      <t>イン</t>
    </rPh>
    <phoneticPr fontId="8"/>
  </si>
  <si>
    <t>　通所系サービス：上記在宅サービスのうち，通所介護，通所リハビリテーション，地域密着型通所介護，認知症対応型通所介護，小規模多機能型居宅介護（宿泊＋通い），看護小規模多機能型居宅介護（宿泊＋通い）</t>
    <rPh sb="1" eb="3">
      <t>ツウショ</t>
    </rPh>
    <rPh sb="3" eb="4">
      <t>ケイ</t>
    </rPh>
    <rPh sb="9" eb="11">
      <t>ジョウキ</t>
    </rPh>
    <rPh sb="11" eb="13">
      <t>ザイタク</t>
    </rPh>
    <rPh sb="21" eb="23">
      <t>ツウショ</t>
    </rPh>
    <rPh sb="23" eb="25">
      <t>カイゴ</t>
    </rPh>
    <rPh sb="26" eb="28">
      <t>ツウショ</t>
    </rPh>
    <rPh sb="38" eb="40">
      <t>チイキ</t>
    </rPh>
    <rPh sb="40" eb="43">
      <t>ミッチャクガタ</t>
    </rPh>
    <rPh sb="43" eb="45">
      <t>ツウショ</t>
    </rPh>
    <rPh sb="45" eb="47">
      <t>カイゴ</t>
    </rPh>
    <rPh sb="48" eb="51">
      <t>ニンチショウ</t>
    </rPh>
    <rPh sb="51" eb="54">
      <t>タイオウガタ</t>
    </rPh>
    <rPh sb="54" eb="56">
      <t>ツウショ</t>
    </rPh>
    <rPh sb="56" eb="58">
      <t>カイゴ</t>
    </rPh>
    <rPh sb="59" eb="62">
      <t>ショウキボ</t>
    </rPh>
    <rPh sb="62" eb="66">
      <t>タキノウガタ</t>
    </rPh>
    <rPh sb="66" eb="68">
      <t>キョタク</t>
    </rPh>
    <rPh sb="68" eb="70">
      <t>カイゴ</t>
    </rPh>
    <rPh sb="71" eb="73">
      <t>シュクハク</t>
    </rPh>
    <rPh sb="74" eb="75">
      <t>カヨ</t>
    </rPh>
    <rPh sb="78" eb="80">
      <t>カンゴ</t>
    </rPh>
    <rPh sb="80" eb="83">
      <t>ショウキボ</t>
    </rPh>
    <rPh sb="83" eb="87">
      <t>タキノウガタ</t>
    </rPh>
    <rPh sb="87" eb="89">
      <t>キョタク</t>
    </rPh>
    <rPh sb="89" eb="91">
      <t>カイゴ</t>
    </rPh>
    <rPh sb="92" eb="94">
      <t>シュクハク</t>
    </rPh>
    <rPh sb="95" eb="96">
      <t>カヨ</t>
    </rPh>
    <phoneticPr fontId="8"/>
  </si>
  <si>
    <t>令和２年度（2020年）</t>
    <rPh sb="0" eb="2">
      <t>レイワ</t>
    </rPh>
    <rPh sb="3" eb="5">
      <t>ネンド</t>
    </rPh>
    <rPh sb="4" eb="5">
      <t>ド</t>
    </rPh>
    <rPh sb="10" eb="11">
      <t>ネン</t>
    </rPh>
    <phoneticPr fontId="8"/>
  </si>
  <si>
    <t>令和２年（2020年）</t>
    <rPh sb="0" eb="2">
      <t>レイワ</t>
    </rPh>
    <rPh sb="3" eb="4">
      <t>ネン</t>
    </rPh>
    <phoneticPr fontId="8"/>
  </si>
  <si>
    <t>中核市
平均</t>
    <rPh sb="0" eb="3">
      <t>チュウカクシ</t>
    </rPh>
    <rPh sb="4" eb="6">
      <t>ヘイキン</t>
    </rPh>
    <phoneticPr fontId="8"/>
  </si>
  <si>
    <t>介護サービス情報公表システムおよび厚生労働省「介護保険事業状況報告」月報
令和２年（2020年）</t>
    <rPh sb="37" eb="39">
      <t>レイワ</t>
    </rPh>
    <rPh sb="40" eb="41">
      <t>ネン</t>
    </rPh>
    <rPh sb="46" eb="47">
      <t>ネン</t>
    </rPh>
    <phoneticPr fontId="8"/>
  </si>
  <si>
    <t>　　総　数</t>
    <rPh sb="2" eb="3">
      <t>フサ</t>
    </rPh>
    <rPh sb="4" eb="5">
      <t>カズ</t>
    </rPh>
    <phoneticPr fontId="30"/>
  </si>
  <si>
    <t>合計</t>
    <rPh sb="0" eb="2">
      <t>ゴウケイ</t>
    </rPh>
    <phoneticPr fontId="30"/>
  </si>
  <si>
    <t>計</t>
    <rPh sb="0" eb="1">
      <t>ケイ</t>
    </rPh>
    <phoneticPr fontId="7"/>
  </si>
  <si>
    <t>要介護５</t>
    <rPh sb="0" eb="1">
      <t>ヨウ</t>
    </rPh>
    <rPh sb="1" eb="3">
      <t>カイゴ</t>
    </rPh>
    <phoneticPr fontId="30"/>
  </si>
  <si>
    <t>要介護４</t>
    <rPh sb="0" eb="1">
      <t>ヨウ</t>
    </rPh>
    <rPh sb="1" eb="3">
      <t>カイゴ</t>
    </rPh>
    <phoneticPr fontId="30"/>
  </si>
  <si>
    <t>要介護３</t>
    <rPh sb="0" eb="1">
      <t>ヨウ</t>
    </rPh>
    <rPh sb="1" eb="3">
      <t>カイゴ</t>
    </rPh>
    <phoneticPr fontId="30"/>
  </si>
  <si>
    <t>要介護２</t>
    <rPh sb="0" eb="1">
      <t>ヨウ</t>
    </rPh>
    <rPh sb="1" eb="3">
      <t>カイゴ</t>
    </rPh>
    <phoneticPr fontId="30"/>
  </si>
  <si>
    <t>要介護１</t>
    <rPh sb="0" eb="1">
      <t>ヨウ</t>
    </rPh>
    <rPh sb="1" eb="3">
      <t>カイゴ</t>
    </rPh>
    <phoneticPr fontId="30"/>
  </si>
  <si>
    <t>経過的要介護</t>
    <rPh sb="0" eb="3">
      <t>ケイカテキ</t>
    </rPh>
    <rPh sb="3" eb="4">
      <t>ヨウ</t>
    </rPh>
    <rPh sb="4" eb="6">
      <t>カイゴ</t>
    </rPh>
    <phoneticPr fontId="30"/>
  </si>
  <si>
    <t>要支援２</t>
    <rPh sb="0" eb="1">
      <t>ヨウ</t>
    </rPh>
    <rPh sb="1" eb="3">
      <t>シエン</t>
    </rPh>
    <phoneticPr fontId="30"/>
  </si>
  <si>
    <t>要支援１</t>
    <rPh sb="0" eb="1">
      <t>ヨウ</t>
    </rPh>
    <rPh sb="1" eb="3">
      <t>シエン</t>
    </rPh>
    <phoneticPr fontId="30"/>
  </si>
  <si>
    <t>　　合　　　　　計</t>
    <rPh sb="2" eb="3">
      <t>ゴウ</t>
    </rPh>
    <rPh sb="8" eb="9">
      <t>ケイ</t>
    </rPh>
    <phoneticPr fontId="7"/>
  </si>
  <si>
    <t>介護医療院</t>
    <rPh sb="0" eb="2">
      <t>カイゴ</t>
    </rPh>
    <rPh sb="2" eb="4">
      <t>イリョウ</t>
    </rPh>
    <rPh sb="4" eb="5">
      <t>イン</t>
    </rPh>
    <phoneticPr fontId="7"/>
  </si>
  <si>
    <t>介護療養型医療施設</t>
    <rPh sb="0" eb="2">
      <t>カイゴ</t>
    </rPh>
    <rPh sb="2" eb="5">
      <t>リョウヨウガタ</t>
    </rPh>
    <rPh sb="5" eb="7">
      <t>イリョウ</t>
    </rPh>
    <rPh sb="7" eb="9">
      <t>シセツ</t>
    </rPh>
    <phoneticPr fontId="7"/>
  </si>
  <si>
    <t>介護老人保健施設</t>
    <rPh sb="0" eb="2">
      <t>カイゴ</t>
    </rPh>
    <rPh sb="2" eb="4">
      <t>ロウジン</t>
    </rPh>
    <rPh sb="4" eb="6">
      <t>ホケン</t>
    </rPh>
    <rPh sb="6" eb="8">
      <t>シセツ</t>
    </rPh>
    <phoneticPr fontId="7"/>
  </si>
  <si>
    <t>介護老人福祉施設</t>
    <rPh sb="0" eb="2">
      <t>カイゴ</t>
    </rPh>
    <rPh sb="2" eb="4">
      <t>ロウジン</t>
    </rPh>
    <rPh sb="4" eb="6">
      <t>フクシ</t>
    </rPh>
    <rPh sb="6" eb="8">
      <t>シセツ</t>
    </rPh>
    <phoneticPr fontId="7"/>
  </si>
  <si>
    <t>施設サービス</t>
    <rPh sb="0" eb="2">
      <t>シセツ</t>
    </rPh>
    <phoneticPr fontId="7"/>
  </si>
  <si>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</si>
  <si>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8">
      <t>セイカツ</t>
    </rPh>
    <rPh sb="18" eb="20">
      <t>カイゴ</t>
    </rPh>
    <phoneticPr fontId="7"/>
  </si>
  <si>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
  </si>
  <si>
    <t>認知症対応型共同生活介護</t>
    <rPh sb="0" eb="2">
      <t>ニンチ</t>
    </rPh>
    <rPh sb="2" eb="3">
      <t>ショウ</t>
    </rPh>
    <rPh sb="3" eb="5">
      <t>タイオウ</t>
    </rPh>
    <rPh sb="5" eb="6">
      <t>ガタ</t>
    </rPh>
    <rPh sb="6" eb="8">
      <t>キョウドウ</t>
    </rPh>
    <rPh sb="8" eb="10">
      <t>セイカツ</t>
    </rPh>
    <rPh sb="10" eb="12">
      <t>カイゴ</t>
    </rPh>
    <phoneticPr fontId="7"/>
  </si>
  <si>
    <t>小規模多機能型居宅介護</t>
    <rPh sb="0" eb="3">
      <t>ショウキボ</t>
    </rPh>
    <rPh sb="3" eb="4">
      <t>タ</t>
    </rPh>
    <rPh sb="4" eb="6">
      <t>キノウ</t>
    </rPh>
    <rPh sb="6" eb="7">
      <t>ガタ</t>
    </rPh>
    <rPh sb="7" eb="9">
      <t>キョタク</t>
    </rPh>
    <rPh sb="9" eb="11">
      <t>カイゴ</t>
    </rPh>
    <phoneticPr fontId="7"/>
  </si>
  <si>
    <t>認知症対応型通所介護</t>
    <rPh sb="0" eb="2">
      <t>ニンチ</t>
    </rPh>
    <rPh sb="2" eb="3">
      <t>ショウ</t>
    </rPh>
    <rPh sb="3" eb="5">
      <t>タイオウ</t>
    </rPh>
    <rPh sb="5" eb="6">
      <t>ガタ</t>
    </rPh>
    <rPh sb="6" eb="8">
      <t>ツウショ</t>
    </rPh>
    <rPh sb="8" eb="10">
      <t>カイゴ</t>
    </rPh>
    <phoneticPr fontId="7"/>
  </si>
  <si>
    <t>地域密着型通所介護</t>
    <rPh sb="0" eb="2">
      <t>チイキ</t>
    </rPh>
    <rPh sb="2" eb="5">
      <t>ミッチャクガタ</t>
    </rPh>
    <rPh sb="5" eb="7">
      <t>ツウショ</t>
    </rPh>
    <rPh sb="7" eb="9">
      <t>カイゴ</t>
    </rPh>
    <phoneticPr fontId="7"/>
  </si>
  <si>
    <t>夜間対応型訪問介護</t>
    <rPh sb="0" eb="2">
      <t>ヤカン</t>
    </rPh>
    <rPh sb="2" eb="4">
      <t>タイオウ</t>
    </rPh>
    <rPh sb="4" eb="5">
      <t>ガタ</t>
    </rPh>
    <rPh sb="5" eb="7">
      <t>ホウモン</t>
    </rPh>
    <rPh sb="7" eb="9">
      <t>カイゴ</t>
    </rPh>
    <phoneticPr fontId="7"/>
  </si>
  <si>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7"/>
  </si>
  <si>
    <t>地域密着型（介護予防）サービス</t>
    <rPh sb="0" eb="2">
      <t>チイキ</t>
    </rPh>
    <rPh sb="2" eb="4">
      <t>ミッチャク</t>
    </rPh>
    <rPh sb="4" eb="5">
      <t>ガタ</t>
    </rPh>
    <rPh sb="6" eb="8">
      <t>カイゴ</t>
    </rPh>
    <rPh sb="8" eb="10">
      <t>ヨボウ</t>
    </rPh>
    <phoneticPr fontId="7"/>
  </si>
  <si>
    <t>介護予防支援・居宅介護支援</t>
    <rPh sb="0" eb="2">
      <t>カイゴ</t>
    </rPh>
    <rPh sb="2" eb="4">
      <t>ヨボウ</t>
    </rPh>
    <rPh sb="4" eb="6">
      <t>シエン</t>
    </rPh>
    <rPh sb="7" eb="9">
      <t>キョタク</t>
    </rPh>
    <rPh sb="9" eb="11">
      <t>カイゴ</t>
    </rPh>
    <rPh sb="11" eb="13">
      <t>シエン</t>
    </rPh>
    <phoneticPr fontId="7"/>
  </si>
  <si>
    <t>特定施設入居者生活介護</t>
    <rPh sb="0" eb="2">
      <t>トクテイ</t>
    </rPh>
    <rPh sb="2" eb="4">
      <t>シセツ</t>
    </rPh>
    <rPh sb="4" eb="7">
      <t>ニュウキョシャ</t>
    </rPh>
    <rPh sb="7" eb="9">
      <t>セイカツ</t>
    </rPh>
    <rPh sb="9" eb="11">
      <t>カイゴ</t>
    </rPh>
    <phoneticPr fontId="7"/>
  </si>
  <si>
    <t>住宅改修費</t>
    <rPh sb="0" eb="2">
      <t>ジュウタク</t>
    </rPh>
    <rPh sb="2" eb="4">
      <t>カイシュウ</t>
    </rPh>
    <rPh sb="4" eb="5">
      <t>ヒ</t>
    </rPh>
    <phoneticPr fontId="7"/>
  </si>
  <si>
    <t>福祉用具購入費</t>
    <rPh sb="0" eb="2">
      <t>フクシ</t>
    </rPh>
    <rPh sb="2" eb="4">
      <t>ヨウグ</t>
    </rPh>
    <rPh sb="4" eb="6">
      <t>コウニュウ</t>
    </rPh>
    <rPh sb="6" eb="7">
      <t>ヒ</t>
    </rPh>
    <phoneticPr fontId="7"/>
  </si>
  <si>
    <t>福祉用具貸与</t>
    <rPh sb="0" eb="2">
      <t>フクシ</t>
    </rPh>
    <rPh sb="2" eb="4">
      <t>ヨウグ</t>
    </rPh>
    <rPh sb="4" eb="6">
      <t>タイヨ</t>
    </rPh>
    <phoneticPr fontId="7"/>
  </si>
  <si>
    <t>福祉用具・住宅改修サービス</t>
    <rPh sb="0" eb="2">
      <t>フクシ</t>
    </rPh>
    <rPh sb="2" eb="4">
      <t>ヨウグ</t>
    </rPh>
    <rPh sb="5" eb="7">
      <t>ジュウタク</t>
    </rPh>
    <rPh sb="7" eb="9">
      <t>カイシュウ</t>
    </rPh>
    <phoneticPr fontId="7"/>
  </si>
  <si>
    <t>短期入所療養介護（介護医療院）</t>
    <rPh sb="0" eb="2">
      <t>タンキ</t>
    </rPh>
    <rPh sb="2" eb="4">
      <t>ニュウショ</t>
    </rPh>
    <rPh sb="4" eb="6">
      <t>リョウヨウ</t>
    </rPh>
    <rPh sb="6" eb="8">
      <t>カイゴ</t>
    </rPh>
    <rPh sb="9" eb="11">
      <t>カイゴ</t>
    </rPh>
    <rPh sb="11" eb="13">
      <t>イリョウ</t>
    </rPh>
    <rPh sb="13" eb="14">
      <t>イン</t>
    </rPh>
    <phoneticPr fontId="7"/>
  </si>
  <si>
    <t>短期入所療養介護（療養型）</t>
    <rPh sb="0" eb="2">
      <t>タンキ</t>
    </rPh>
    <rPh sb="2" eb="4">
      <t>ニュウショ</t>
    </rPh>
    <rPh sb="4" eb="6">
      <t>リョウヨウ</t>
    </rPh>
    <rPh sb="6" eb="8">
      <t>カイゴ</t>
    </rPh>
    <rPh sb="9" eb="11">
      <t>リョウヨウ</t>
    </rPh>
    <rPh sb="11" eb="12">
      <t>ガタ</t>
    </rPh>
    <phoneticPr fontId="7"/>
  </si>
  <si>
    <t>短期入所療養介護（老健）</t>
    <rPh sb="0" eb="2">
      <t>タンキ</t>
    </rPh>
    <rPh sb="2" eb="4">
      <t>ニュウショ</t>
    </rPh>
    <rPh sb="4" eb="6">
      <t>リョウヨウ</t>
    </rPh>
    <rPh sb="6" eb="8">
      <t>カイゴ</t>
    </rPh>
    <rPh sb="9" eb="11">
      <t>ロウケン</t>
    </rPh>
    <phoneticPr fontId="7"/>
  </si>
  <si>
    <t>短期入所生活介護</t>
    <rPh sb="0" eb="2">
      <t>タンキ</t>
    </rPh>
    <rPh sb="2" eb="4">
      <t>ニュウショ</t>
    </rPh>
    <rPh sb="4" eb="6">
      <t>セイカツ</t>
    </rPh>
    <rPh sb="6" eb="8">
      <t>カイゴ</t>
    </rPh>
    <phoneticPr fontId="7"/>
  </si>
  <si>
    <t>短期入所サービス</t>
    <rPh sb="0" eb="2">
      <t>タンキ</t>
    </rPh>
    <rPh sb="2" eb="4">
      <t>ニュウショ</t>
    </rPh>
    <phoneticPr fontId="7"/>
  </si>
  <si>
    <t>通所リハビリテーション</t>
    <rPh sb="0" eb="2">
      <t>ツウショ</t>
    </rPh>
    <phoneticPr fontId="7"/>
  </si>
  <si>
    <t>通所介護</t>
    <rPh sb="0" eb="2">
      <t>ツウショ</t>
    </rPh>
    <rPh sb="2" eb="4">
      <t>カイゴ</t>
    </rPh>
    <phoneticPr fontId="7"/>
  </si>
  <si>
    <t>通所サービス</t>
    <rPh sb="0" eb="2">
      <t>ツウショ</t>
    </rPh>
    <phoneticPr fontId="7"/>
  </si>
  <si>
    <t>居宅療養管理指導</t>
    <rPh sb="0" eb="2">
      <t>キョタク</t>
    </rPh>
    <rPh sb="2" eb="4">
      <t>リョウヨウ</t>
    </rPh>
    <rPh sb="4" eb="6">
      <t>カンリ</t>
    </rPh>
    <rPh sb="6" eb="8">
      <t>シドウ</t>
    </rPh>
    <phoneticPr fontId="7"/>
  </si>
  <si>
    <t>訪問リハビリテーション</t>
    <rPh sb="0" eb="2">
      <t>ホウモン</t>
    </rPh>
    <phoneticPr fontId="7"/>
  </si>
  <si>
    <t>訪問看護</t>
    <rPh sb="0" eb="2">
      <t>ホウモン</t>
    </rPh>
    <rPh sb="2" eb="4">
      <t>カンゴ</t>
    </rPh>
    <phoneticPr fontId="7"/>
  </si>
  <si>
    <t>訪問入浴介護</t>
    <rPh sb="0" eb="2">
      <t>ホウモン</t>
    </rPh>
    <rPh sb="2" eb="4">
      <t>ニュウヨク</t>
    </rPh>
    <rPh sb="4" eb="6">
      <t>カイゴ</t>
    </rPh>
    <phoneticPr fontId="7"/>
  </si>
  <si>
    <t>訪問介護</t>
    <rPh sb="0" eb="2">
      <t>ホウモン</t>
    </rPh>
    <rPh sb="2" eb="4">
      <t>カイゴ</t>
    </rPh>
    <phoneticPr fontId="7"/>
  </si>
  <si>
    <t>訪問サービス</t>
    <rPh sb="0" eb="2">
      <t>ホウモン</t>
    </rPh>
    <phoneticPr fontId="7"/>
  </si>
  <si>
    <t>居宅（介護予防）サービス</t>
    <rPh sb="0" eb="2">
      <t>キョタク</t>
    </rPh>
    <rPh sb="3" eb="5">
      <t>カイゴ</t>
    </rPh>
    <rPh sb="5" eb="7">
      <t>ヨボウ</t>
    </rPh>
    <phoneticPr fontId="7"/>
  </si>
  <si>
    <t>介護給付</t>
    <rPh sb="0" eb="2">
      <t>カイゴ</t>
    </rPh>
    <rPh sb="2" eb="4">
      <t>キュウフ</t>
    </rPh>
    <phoneticPr fontId="7"/>
  </si>
  <si>
    <t>予防給付</t>
    <rPh sb="0" eb="2">
      <t>ヨボウ</t>
    </rPh>
    <rPh sb="2" eb="4">
      <t>キュウフ</t>
    </rPh>
    <phoneticPr fontId="7"/>
  </si>
  <si>
    <t>現物給付は前々月サービス分，償還給付は前月支出決定分（単位：円）</t>
    <rPh sb="27" eb="29">
      <t>タンイ</t>
    </rPh>
    <rPh sb="30" eb="31">
      <t>エン</t>
    </rPh>
    <phoneticPr fontId="30"/>
  </si>
  <si>
    <t>○保険給付決定状況（支給額）</t>
    <rPh sb="1" eb="3">
      <t>ホケン</t>
    </rPh>
    <rPh sb="3" eb="5">
      <t>キュウフ</t>
    </rPh>
    <rPh sb="5" eb="7">
      <t>ケッテイ</t>
    </rPh>
    <rPh sb="7" eb="9">
      <t>ジョウキョウ</t>
    </rPh>
    <rPh sb="10" eb="13">
      <t>シキュウガク</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</si>
  <si>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</si>
  <si>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現物給付は前々月サービス分，償還給付は前月支出決定分（単位：件）</t>
    <rPh sb="27" eb="29">
      <t>タンイ</t>
    </rPh>
    <rPh sb="30" eb="31">
      <t>ケン</t>
    </rPh>
    <phoneticPr fontId="30"/>
  </si>
  <si>
    <t>○保険給付決定状況（件数）</t>
    <rPh sb="1" eb="3">
      <t>ホケン</t>
    </rPh>
    <rPh sb="3" eb="5">
      <t>キュウフ</t>
    </rPh>
    <rPh sb="5" eb="7">
      <t>ケッテイ</t>
    </rPh>
    <rPh sb="7" eb="9">
      <t>ジョウキョウ</t>
    </rPh>
    <rPh sb="10" eb="12">
      <t>ケンスウ</t>
    </rPh>
    <phoneticPr fontId="7"/>
  </si>
  <si>
    <t>第２号被保険者</t>
    <rPh sb="0" eb="1">
      <t>ダイ</t>
    </rPh>
    <rPh sb="2" eb="3">
      <t>ゴウ</t>
    </rPh>
    <rPh sb="3" eb="7">
      <t>ヒホケンシャ</t>
    </rPh>
    <phoneticPr fontId="30"/>
  </si>
  <si>
    <t>第１号被保険者</t>
    <rPh sb="0" eb="1">
      <t>ダイ</t>
    </rPh>
    <rPh sb="2" eb="3">
      <t>ゴウ</t>
    </rPh>
    <rPh sb="3" eb="7">
      <t>ヒホケンシャ</t>
    </rPh>
    <phoneticPr fontId="30"/>
  </si>
  <si>
    <t>現物給付は前々月サービス分，償還給付は前月支出決定分（単位：人）</t>
    <rPh sb="27" eb="29">
      <t>タンイ</t>
    </rPh>
    <rPh sb="30" eb="31">
      <t>ニン</t>
    </rPh>
    <phoneticPr fontId="30"/>
  </si>
  <si>
    <t>　・介護医療院</t>
    <rPh sb="2" eb="4">
      <t>カイゴ</t>
    </rPh>
    <rPh sb="4" eb="6">
      <t>イリョウ</t>
    </rPh>
    <rPh sb="6" eb="7">
      <t>イン</t>
    </rPh>
    <phoneticPr fontId="30"/>
  </si>
  <si>
    <t>　・介護療養型医療施設（療養型病床群）</t>
    <rPh sb="2" eb="4">
      <t>カイゴ</t>
    </rPh>
    <rPh sb="4" eb="6">
      <t>リョウヨウ</t>
    </rPh>
    <rPh sb="6" eb="7">
      <t>ガタ</t>
    </rPh>
    <rPh sb="7" eb="9">
      <t>イリョウ</t>
    </rPh>
    <rPh sb="9" eb="11">
      <t>シセツ</t>
    </rPh>
    <phoneticPr fontId="30"/>
  </si>
  <si>
    <t>　・介護老人保健施設（老人保健施設）</t>
    <rPh sb="2" eb="4">
      <t>カイゴ</t>
    </rPh>
    <rPh sb="4" eb="6">
      <t>ロウジン</t>
    </rPh>
    <rPh sb="6" eb="8">
      <t>ホケン</t>
    </rPh>
    <rPh sb="8" eb="10">
      <t>シセツ</t>
    </rPh>
    <phoneticPr fontId="30"/>
  </si>
  <si>
    <t>　・介護老人福祉施設（特別養護老人ホーム）</t>
    <rPh sb="2" eb="4">
      <t>カイゴ</t>
    </rPh>
    <rPh sb="4" eb="6">
      <t>ロウジン</t>
    </rPh>
    <rPh sb="6" eb="8">
      <t>フクシ</t>
    </rPh>
    <rPh sb="8" eb="10">
      <t>シセツ</t>
    </rPh>
    <rPh sb="11" eb="13">
      <t>トクベツ</t>
    </rPh>
    <rPh sb="13" eb="15">
      <t>ヨウゴ</t>
    </rPh>
    <rPh sb="15" eb="17">
      <t>ロウジン</t>
    </rPh>
    <phoneticPr fontId="30"/>
  </si>
  <si>
    <t>○施設介護サービス受給者数</t>
    <rPh sb="1" eb="3">
      <t>シセツ</t>
    </rPh>
    <rPh sb="3" eb="5">
      <t>カイゴ</t>
    </rPh>
    <rPh sb="9" eb="12">
      <t>ジュキュウシャ</t>
    </rPh>
    <rPh sb="12" eb="13">
      <t>スウ</t>
    </rPh>
    <phoneticPr fontId="30"/>
  </si>
  <si>
    <t>○地域密着型（介護予防）サービス受給者数</t>
    <rPh sb="1" eb="3">
      <t>チイキ</t>
    </rPh>
    <rPh sb="3" eb="5">
      <t>ミッチャク</t>
    </rPh>
    <rPh sb="5" eb="6">
      <t>ガタ</t>
    </rPh>
    <rPh sb="7" eb="9">
      <t>カイゴ</t>
    </rPh>
    <rPh sb="9" eb="11">
      <t>ヨボウ</t>
    </rPh>
    <rPh sb="16" eb="19">
      <t>ジュキュウシャ</t>
    </rPh>
    <rPh sb="19" eb="20">
      <t>スウ</t>
    </rPh>
    <phoneticPr fontId="30"/>
  </si>
  <si>
    <t>○居宅介護（介護予防）サービス受給者数</t>
    <rPh sb="1" eb="3">
      <t>キョタク</t>
    </rPh>
    <rPh sb="3" eb="5">
      <t>カイゴ</t>
    </rPh>
    <rPh sb="6" eb="8">
      <t>カイゴ</t>
    </rPh>
    <rPh sb="8" eb="10">
      <t>ヨボウ</t>
    </rPh>
    <rPh sb="15" eb="18">
      <t>ジュキュウシャ</t>
    </rPh>
    <rPh sb="18" eb="19">
      <t>スウ</t>
    </rPh>
    <phoneticPr fontId="30"/>
  </si>
  <si>
    <t>　</t>
    <phoneticPr fontId="7"/>
  </si>
  <si>
    <t>総　　数</t>
    <rPh sb="0" eb="1">
      <t>フサ</t>
    </rPh>
    <rPh sb="3" eb="4">
      <t>カズ</t>
    </rPh>
    <phoneticPr fontId="7"/>
  </si>
  <si>
    <t>９０歳以上</t>
    <rPh sb="2" eb="3">
      <t>サイ</t>
    </rPh>
    <rPh sb="3" eb="5">
      <t>イジョウ</t>
    </rPh>
    <phoneticPr fontId="30"/>
  </si>
  <si>
    <t>８５歳以上９０歳未満</t>
    <rPh sb="2" eb="3">
      <t>サイ</t>
    </rPh>
    <rPh sb="3" eb="5">
      <t>イジョウ</t>
    </rPh>
    <rPh sb="7" eb="8">
      <t>サイ</t>
    </rPh>
    <rPh sb="8" eb="10">
      <t>ミマン</t>
    </rPh>
    <phoneticPr fontId="30"/>
  </si>
  <si>
    <t>８０歳以上８５歳未満</t>
    <rPh sb="2" eb="3">
      <t>サイ</t>
    </rPh>
    <rPh sb="3" eb="5">
      <t>イジョウ</t>
    </rPh>
    <rPh sb="7" eb="8">
      <t>サイ</t>
    </rPh>
    <rPh sb="8" eb="10">
      <t>ミマン</t>
    </rPh>
    <phoneticPr fontId="30"/>
  </si>
  <si>
    <t>７５歳以上８０歳未満</t>
    <rPh sb="2" eb="3">
      <t>サイ</t>
    </rPh>
    <rPh sb="3" eb="5">
      <t>イジョウ</t>
    </rPh>
    <rPh sb="7" eb="8">
      <t>サイ</t>
    </rPh>
    <rPh sb="8" eb="10">
      <t>ミマン</t>
    </rPh>
    <phoneticPr fontId="30"/>
  </si>
  <si>
    <t>７０歳以上７５歳未満</t>
    <rPh sb="2" eb="3">
      <t>サイ</t>
    </rPh>
    <rPh sb="3" eb="5">
      <t>イジョウ</t>
    </rPh>
    <rPh sb="7" eb="8">
      <t>サイ</t>
    </rPh>
    <rPh sb="8" eb="10">
      <t>ミマン</t>
    </rPh>
    <phoneticPr fontId="30"/>
  </si>
  <si>
    <t>６５歳以上７０歳未満</t>
    <rPh sb="2" eb="3">
      <t>サイ</t>
    </rPh>
    <rPh sb="3" eb="5">
      <t>イジョウ</t>
    </rPh>
    <rPh sb="7" eb="8">
      <t>サイ</t>
    </rPh>
    <rPh sb="8" eb="10">
      <t>ミマン</t>
    </rPh>
    <phoneticPr fontId="30"/>
  </si>
  <si>
    <t>　</t>
    <phoneticPr fontId="7"/>
  </si>
  <si>
    <t>女</t>
    <rPh sb="0" eb="1">
      <t>オンナ</t>
    </rPh>
    <phoneticPr fontId="7"/>
  </si>
  <si>
    <t>　</t>
    <phoneticPr fontId="7"/>
  </si>
  <si>
    <t>男</t>
    <rPh sb="0" eb="1">
      <t>オトコ</t>
    </rPh>
    <phoneticPr fontId="7"/>
  </si>
  <si>
    <t>非該当</t>
    <rPh sb="0" eb="3">
      <t>ヒガイトウ</t>
    </rPh>
    <phoneticPr fontId="7"/>
  </si>
  <si>
    <t>（単位：人）</t>
    <rPh sb="1" eb="3">
      <t>タンイ</t>
    </rPh>
    <rPh sb="4" eb="5">
      <t>ニン</t>
    </rPh>
    <phoneticPr fontId="30"/>
  </si>
  <si>
    <t>○要介護（要支援）認定者数</t>
    <rPh sb="1" eb="2">
      <t>ヨウ</t>
    </rPh>
    <rPh sb="2" eb="4">
      <t>カイゴ</t>
    </rPh>
    <rPh sb="5" eb="6">
      <t>ヨウ</t>
    </rPh>
    <rPh sb="6" eb="8">
      <t>シエン</t>
    </rPh>
    <rPh sb="9" eb="12">
      <t>ニンテイシャ</t>
    </rPh>
    <rPh sb="12" eb="13">
      <t>スウ</t>
    </rPh>
    <phoneticPr fontId="30"/>
  </si>
  <si>
    <t>　　計</t>
    <rPh sb="2" eb="3">
      <t>ケイ</t>
    </rPh>
    <phoneticPr fontId="30"/>
  </si>
  <si>
    <t>＊後期：75歳以上</t>
    <rPh sb="1" eb="3">
      <t>コウキ</t>
    </rPh>
    <rPh sb="6" eb="9">
      <t>サイイジョウ</t>
    </rPh>
    <phoneticPr fontId="7"/>
  </si>
  <si>
    <t>８５歳以上</t>
    <rPh sb="2" eb="3">
      <t>サイ</t>
    </rPh>
    <rPh sb="3" eb="5">
      <t>イジョウ</t>
    </rPh>
    <phoneticPr fontId="30"/>
  </si>
  <si>
    <t>＊前期：65歳以上75歳未満</t>
    <rPh sb="1" eb="3">
      <t>ゼンキ</t>
    </rPh>
    <rPh sb="6" eb="9">
      <t>サイイジョウ</t>
    </rPh>
    <rPh sb="11" eb="12">
      <t>サイ</t>
    </rPh>
    <rPh sb="12" eb="14">
      <t>ミマン</t>
    </rPh>
    <phoneticPr fontId="7"/>
  </si>
  <si>
    <t>７５歳以上８５歳未満</t>
    <rPh sb="2" eb="3">
      <t>サイ</t>
    </rPh>
    <rPh sb="3" eb="5">
      <t>イジョウ</t>
    </rPh>
    <rPh sb="7" eb="8">
      <t>サイ</t>
    </rPh>
    <rPh sb="8" eb="10">
      <t>ミマン</t>
    </rPh>
    <phoneticPr fontId="30"/>
  </si>
  <si>
    <t>後期-前期=</t>
    <rPh sb="0" eb="2">
      <t>コウキ</t>
    </rPh>
    <rPh sb="3" eb="4">
      <t>マエ</t>
    </rPh>
    <rPh sb="4" eb="5">
      <t>キ</t>
    </rPh>
    <phoneticPr fontId="7"/>
  </si>
  <si>
    <t>６５歳以上７５歳未満</t>
    <rPh sb="2" eb="3">
      <t>サイ</t>
    </rPh>
    <rPh sb="3" eb="5">
      <t>イジョウ</t>
    </rPh>
    <rPh sb="7" eb="8">
      <t>サイ</t>
    </rPh>
    <rPh sb="8" eb="10">
      <t>ミマン</t>
    </rPh>
    <phoneticPr fontId="30"/>
  </si>
  <si>
    <t>○認定率</t>
    <rPh sb="1" eb="3">
      <t>ニンテイ</t>
    </rPh>
    <rPh sb="3" eb="4">
      <t>リツ</t>
    </rPh>
    <phoneticPr fontId="7"/>
  </si>
  <si>
    <t>第１号被保険者数</t>
    <rPh sb="0" eb="1">
      <t>ダイ</t>
    </rPh>
    <rPh sb="2" eb="3">
      <t>ゴウ</t>
    </rPh>
    <rPh sb="3" eb="7">
      <t>ヒホケンシャ</t>
    </rPh>
    <rPh sb="7" eb="8">
      <t>スウ</t>
    </rPh>
    <phoneticPr fontId="7"/>
  </si>
  <si>
    <t>○第１号被保険者数</t>
    <rPh sb="1" eb="2">
      <t>ダイ</t>
    </rPh>
    <rPh sb="3" eb="4">
      <t>ゴウ</t>
    </rPh>
    <rPh sb="4" eb="8">
      <t>ヒホケンシャ</t>
    </rPh>
    <rPh sb="8" eb="9">
      <t>スウ</t>
    </rPh>
    <phoneticPr fontId="7"/>
  </si>
  <si>
    <t>更新</t>
    <rPh sb="0" eb="2">
      <t>コウシン</t>
    </rPh>
    <phoneticPr fontId="7"/>
  </si>
  <si>
    <t>※速報値であり，今後，値が変更となることがあります。</t>
    <rPh sb="1" eb="3">
      <t>ソクホウ</t>
    </rPh>
    <rPh sb="3" eb="4">
      <t>アタイ</t>
    </rPh>
    <rPh sb="8" eb="10">
      <t>コンゴ</t>
    </rPh>
    <rPh sb="11" eb="12">
      <t>アタイ</t>
    </rPh>
    <rPh sb="13" eb="15">
      <t>ヘンコウ</t>
    </rPh>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</si>
  <si>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</si>
  <si>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</si>
  <si>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</si>
  <si>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</si>
  <si>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</si>
  <si>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</si>
  <si>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</si>
  <si>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</si>
  <si>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</si>
  <si>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</si>
  <si>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</si>
  <si>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</si>
  <si>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</si>
  <si>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</si>
  <si>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</si>
  <si>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</si>
  <si>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</si>
  <si>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</si>
  <si>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</si>
  <si>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</si>
  <si>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令和３年度（2021年）</t>
    <rPh sb="0" eb="2">
      <t>レイワ</t>
    </rPh>
    <rPh sb="3" eb="5">
      <t>ネンド</t>
    </rPh>
    <rPh sb="4" eb="5">
      <t>ド</t>
    </rPh>
    <rPh sb="10" eb="11">
      <t>ネン</t>
    </rPh>
    <phoneticPr fontId="8"/>
  </si>
  <si>
    <t>令和３年（202１年）</t>
    <rPh sb="0" eb="2">
      <t>レイワ</t>
    </rPh>
    <rPh sb="3" eb="4">
      <t>ネン</t>
    </rPh>
    <phoneticPr fontId="8"/>
  </si>
  <si>
    <t>R01年（2019年）</t>
  </si>
  <si>
    <r>
      <t xml:space="preserve">出典（地域包括ケア「見える化」システム）
</t>
    </r>
    <r>
      <rPr>
        <sz val="9"/>
        <rFont val="メイリオ"/>
        <family val="3"/>
        <charset val="128"/>
      </rPr>
      <t>※数値については，分析時（R4.3）に地域包括ケア「見える化」システムより抽出される各年度の最新の数値
※中核市については，分析時（R4.3）に地域包括ケア「見える化」システムから抽出される61市（豊橋市を除く）の数値</t>
    </r>
    <rPh sb="0" eb="2">
      <t>シュッテン</t>
    </rPh>
    <rPh sb="3" eb="5">
      <t>チイキ</t>
    </rPh>
    <rPh sb="5" eb="7">
      <t>ホウカツ</t>
    </rPh>
    <rPh sb="10" eb="11">
      <t>ミ</t>
    </rPh>
    <rPh sb="13" eb="14">
      <t>カ</t>
    </rPh>
    <phoneticPr fontId="8"/>
  </si>
  <si>
    <t>A2</t>
  </si>
  <si>
    <t>●高知市・中核市：令和３年６月２日付岐阜市の中核市照会結果より（令和３年（2021年）４月１日現在）
※中核市計62市
●全国・高知県：総務省「国勢調査」
令和２年(2020年)</t>
    <rPh sb="1" eb="4">
      <t>コウチシ</t>
    </rPh>
    <rPh sb="5" eb="8">
      <t>チュウカクシ</t>
    </rPh>
    <rPh sb="9" eb="11">
      <t>レイワ</t>
    </rPh>
    <rPh sb="12" eb="13">
      <t>ネン</t>
    </rPh>
    <rPh sb="14" eb="15">
      <t>ガツ</t>
    </rPh>
    <rPh sb="16" eb="17">
      <t>ニチ</t>
    </rPh>
    <rPh sb="17" eb="18">
      <t>ツ</t>
    </rPh>
    <rPh sb="18" eb="21">
      <t>ギフシ</t>
    </rPh>
    <rPh sb="22" eb="25">
      <t>チュウカクシ</t>
    </rPh>
    <rPh sb="25" eb="27">
      <t>ショウカイ</t>
    </rPh>
    <rPh sb="27" eb="29">
      <t>ケッカ</t>
    </rPh>
    <rPh sb="32" eb="34">
      <t>レイワ</t>
    </rPh>
    <rPh sb="35" eb="36">
      <t>ネン</t>
    </rPh>
    <rPh sb="36" eb="37">
      <t>ヘイネン</t>
    </rPh>
    <rPh sb="46" eb="47">
      <t>ニチ</t>
    </rPh>
    <rPh sb="47" eb="49">
      <t>ゲンザイ</t>
    </rPh>
    <rPh sb="52" eb="55">
      <t>チュウカクシ</t>
    </rPh>
    <rPh sb="55" eb="56">
      <t>ケイ</t>
    </rPh>
    <rPh sb="58" eb="59">
      <t>シ</t>
    </rPh>
    <rPh sb="61" eb="63">
      <t>ゼンコク</t>
    </rPh>
    <rPh sb="64" eb="67">
      <t>コウチケン</t>
    </rPh>
    <rPh sb="78" eb="80">
      <t>レイワ</t>
    </rPh>
    <phoneticPr fontId="8"/>
  </si>
  <si>
    <t>●高知市・中核市：令和２年７月２日付岐阜市の中核市照会結果より（令和２年（2020年）４月１日現在）
※中核市計59市
●全国・高知県：総務省「国勢調査」
令和２年(2020年)</t>
    <rPh sb="52" eb="55">
      <t>チュウカクシ</t>
    </rPh>
    <rPh sb="55" eb="56">
      <t>ケイ</t>
    </rPh>
    <rPh sb="58" eb="59">
      <t>シ</t>
    </rPh>
    <phoneticPr fontId="8"/>
  </si>
  <si>
    <t>●高知市・中核市：令和元年６月28日付岐阜市の中核市照会結果より（平成31年（2019年）４月１日現在）
※中核市計58市
●全国・高知県：総務省「国勢調査」
平成27年(2015年)</t>
    <rPh sb="1" eb="4">
      <t>コウチシ</t>
    </rPh>
    <rPh sb="5" eb="8">
      <t>チュウカクシ</t>
    </rPh>
    <rPh sb="9" eb="11">
      <t>レイワ</t>
    </rPh>
    <rPh sb="11" eb="13">
      <t>ガンネン</t>
    </rPh>
    <rPh sb="14" eb="15">
      <t>ガツ</t>
    </rPh>
    <rPh sb="17" eb="18">
      <t>ニチ</t>
    </rPh>
    <rPh sb="18" eb="19">
      <t>ツ</t>
    </rPh>
    <rPh sb="19" eb="22">
      <t>ギフシ</t>
    </rPh>
    <rPh sb="23" eb="26">
      <t>チュウカクシ</t>
    </rPh>
    <rPh sb="26" eb="28">
      <t>ショウカイ</t>
    </rPh>
    <rPh sb="28" eb="30">
      <t>ケッカ</t>
    </rPh>
    <rPh sb="48" eb="49">
      <t>ニチ</t>
    </rPh>
    <rPh sb="49" eb="51">
      <t>ゲンザイ</t>
    </rPh>
    <rPh sb="54" eb="57">
      <t>チュウカクシ</t>
    </rPh>
    <rPh sb="57" eb="58">
      <t>ケイ</t>
    </rPh>
    <rPh sb="60" eb="61">
      <t>シ</t>
    </rPh>
    <rPh sb="63" eb="65">
      <t>ゼンコク</t>
    </rPh>
    <rPh sb="66" eb="69">
      <t>コウチケン</t>
    </rPh>
    <phoneticPr fontId="8"/>
  </si>
  <si>
    <t>総務省「国勢調査」
平成27年(2015年)</t>
  </si>
  <si>
    <t>総務省「国勢調査」
平成27年(2016年)</t>
  </si>
  <si>
    <t>総務省「国勢調査」
平成27年(2017年)</t>
  </si>
  <si>
    <t>厚生労働省「介護保険事業状況報告」年報（令和2年度のみ「介護保険事業状況報告」月報）および総務省「住民基本台帳人口・世帯数」
令和２年(2020年)
＊調整済み指標とは
認定率の多寡に影響を及ぼす「第1号被保険者の性・年齢構成」の影響を除外した認定率。</t>
  </si>
  <si>
    <t>厚生労働省「介護保険事業状況報告」年報（令和2年度のみ「介護保険事業状況報告」月報）および総務省「住民基本台帳人口・世帯数」
令和元年(2019年)
＊調整済み指標とは
認定率の多寡に影響を及ぼす「第1号被保険者の性・年齢構成」の影響を除外した認定率。</t>
  </si>
  <si>
    <t>厚生労働省「介護保険事業状況報告」年報および総務省「住民基本台帳人口・世帯数」</t>
  </si>
  <si>
    <t>D2</t>
  </si>
  <si>
    <t>厚生労働省「介護保険事業状況報告」年報（令和2,3年度のみ「介護保険事業状況報告」月報）
令和３年(2021年)</t>
    <rPh sb="0" eb="2">
      <t>コウセイ</t>
    </rPh>
    <rPh sb="2" eb="5">
      <t>ロウドウショウ</t>
    </rPh>
    <rPh sb="6" eb="8">
      <t>カイゴ</t>
    </rPh>
    <rPh sb="8" eb="10">
      <t>ホケン</t>
    </rPh>
    <rPh sb="10" eb="12">
      <t>ジギョウ</t>
    </rPh>
    <rPh sb="12" eb="14">
      <t>ジョウキョウ</t>
    </rPh>
    <rPh sb="14" eb="16">
      <t>ホウコク</t>
    </rPh>
    <rPh sb="17" eb="19">
      <t>ネンポウ</t>
    </rPh>
    <rPh sb="20" eb="22">
      <t>レイワ</t>
    </rPh>
    <rPh sb="25" eb="27">
      <t>ネンド</t>
    </rPh>
    <rPh sb="30" eb="32">
      <t>カイゴ</t>
    </rPh>
    <rPh sb="32" eb="34">
      <t>ホケン</t>
    </rPh>
    <rPh sb="34" eb="36">
      <t>ジギョウ</t>
    </rPh>
    <rPh sb="36" eb="38">
      <t>ジョウキョウ</t>
    </rPh>
    <rPh sb="38" eb="40">
      <t>ホウコク</t>
    </rPh>
    <rPh sb="41" eb="43">
      <t>ゲッポウ</t>
    </rPh>
    <phoneticPr fontId="8"/>
  </si>
  <si>
    <t>厚生労働省「介護保険事業状況報告」年報（令和2,3年度のみ「介護保険事業状況報告」月報）
令和２年(2020年)</t>
    <rPh sb="0" eb="2">
      <t>コウセイ</t>
    </rPh>
    <rPh sb="2" eb="5">
      <t>ロウドウショウ</t>
    </rPh>
    <rPh sb="6" eb="8">
      <t>カイゴ</t>
    </rPh>
    <rPh sb="8" eb="10">
      <t>ホケン</t>
    </rPh>
    <rPh sb="10" eb="12">
      <t>ジギョウ</t>
    </rPh>
    <rPh sb="12" eb="14">
      <t>ジョウキョウ</t>
    </rPh>
    <rPh sb="14" eb="16">
      <t>ホウコク</t>
    </rPh>
    <rPh sb="17" eb="19">
      <t>ネンポウ</t>
    </rPh>
    <rPh sb="20" eb="22">
      <t>レイワ</t>
    </rPh>
    <rPh sb="25" eb="27">
      <t>ネンド</t>
    </rPh>
    <rPh sb="30" eb="32">
      <t>カイゴ</t>
    </rPh>
    <rPh sb="32" eb="34">
      <t>ホケン</t>
    </rPh>
    <rPh sb="34" eb="36">
      <t>ジギョウ</t>
    </rPh>
    <rPh sb="36" eb="38">
      <t>ジョウキョウ</t>
    </rPh>
    <rPh sb="38" eb="40">
      <t>ホウコク</t>
    </rPh>
    <rPh sb="41" eb="43">
      <t>ゲッポウ</t>
    </rPh>
    <phoneticPr fontId="8"/>
  </si>
  <si>
    <t>厚生労働省「介護保険事業状況報告」年報（令和2,3年度のみ「介護保険事業状況報告」月報）
令和元年(2019年)</t>
    <rPh sb="0" eb="2">
      <t>コウセイ</t>
    </rPh>
    <rPh sb="2" eb="5">
      <t>ロウドウショウ</t>
    </rPh>
    <rPh sb="6" eb="8">
      <t>カイゴ</t>
    </rPh>
    <rPh sb="8" eb="10">
      <t>ホケン</t>
    </rPh>
    <rPh sb="10" eb="12">
      <t>ジギョウ</t>
    </rPh>
    <rPh sb="12" eb="14">
      <t>ジョウキョウ</t>
    </rPh>
    <rPh sb="14" eb="16">
      <t>ホウコク</t>
    </rPh>
    <rPh sb="17" eb="19">
      <t>ネンポウ</t>
    </rPh>
    <rPh sb="20" eb="22">
      <t>レイワ</t>
    </rPh>
    <rPh sb="25" eb="27">
      <t>ネンド</t>
    </rPh>
    <rPh sb="30" eb="32">
      <t>カイゴ</t>
    </rPh>
    <rPh sb="32" eb="34">
      <t>ホケン</t>
    </rPh>
    <rPh sb="34" eb="36">
      <t>ジギョウ</t>
    </rPh>
    <rPh sb="36" eb="38">
      <t>ジョウキョウ</t>
    </rPh>
    <rPh sb="38" eb="40">
      <t>ホウコク</t>
    </rPh>
    <rPh sb="41" eb="43">
      <t>ゲッポウ</t>
    </rPh>
    <rPh sb="47" eb="49">
      <t>ガンネン</t>
    </rPh>
    <phoneticPr fontId="8"/>
  </si>
  <si>
    <t>D3</t>
  </si>
  <si>
    <t>D4</t>
  </si>
  <si>
    <t>C1</t>
  </si>
  <si>
    <t xml:space="preserve">厚生労働省「介護保険事業状況報告」月報（令和３年９月）および介護保険事業計画報告値 </t>
    <rPh sb="20" eb="22">
      <t>レイワ</t>
    </rPh>
    <phoneticPr fontId="8"/>
  </si>
  <si>
    <t xml:space="preserve">厚生労働省「介護保険事業状況報告」月報（令和３年２月）および介護保険事業計画報告値 </t>
    <rPh sb="20" eb="22">
      <t>レイワ</t>
    </rPh>
    <phoneticPr fontId="8"/>
  </si>
  <si>
    <t xml:space="preserve">厚生労働省「介護保険事業状況報告」年報（令和元年（2019年））および介護保険事業計画報告値 </t>
    <rPh sb="17" eb="18">
      <t>ネン</t>
    </rPh>
    <rPh sb="20" eb="22">
      <t>レイワ</t>
    </rPh>
    <rPh sb="22" eb="24">
      <t>ガンネン</t>
    </rPh>
    <rPh sb="23" eb="24">
      <t>ネン</t>
    </rPh>
    <rPh sb="29" eb="30">
      <t>ネン</t>
    </rPh>
    <phoneticPr fontId="8"/>
  </si>
  <si>
    <t>D8-a</t>
  </si>
  <si>
    <t>「介護保険総合データベース」および総務省「住民基本台帳人口・世帯数」令和元年(2019年)
＊調整済み指標とは
給付費の多寡に影響を及ぼす「第1号被保険者の性・年齢構成」と「地域区分別単価」の影響を除外した給付月額。</t>
    <rPh sb="34" eb="36">
      <t>レイワ</t>
    </rPh>
    <rPh sb="36" eb="38">
      <t>ガンネン</t>
    </rPh>
    <rPh sb="48" eb="50">
      <t>チョウセイ</t>
    </rPh>
    <rPh sb="50" eb="51">
      <t>ズ</t>
    </rPh>
    <rPh sb="52" eb="54">
      <t>シヒョウ</t>
    </rPh>
    <rPh sb="104" eb="106">
      <t>キュウフ</t>
    </rPh>
    <rPh sb="106" eb="108">
      <t>ゲツガク</t>
    </rPh>
    <phoneticPr fontId="8"/>
  </si>
  <si>
    <t>「介護保険総合データベース」および総務省「住民基本台帳人口・世帯数」令和元年(2019年)
＊調整済み指標とは
給付費の多寡に影響を及ぼす「第1号被保険者の性・年齢構成」と「地域区分別単価」の影響を除外した給付月額。</t>
    <rPh sb="48" eb="50">
      <t>チョウセイ</t>
    </rPh>
    <rPh sb="50" eb="51">
      <t>ズ</t>
    </rPh>
    <rPh sb="52" eb="54">
      <t>シヒョウ</t>
    </rPh>
    <rPh sb="104" eb="106">
      <t>キュウフ</t>
    </rPh>
    <rPh sb="106" eb="108">
      <t>ゲツガク</t>
    </rPh>
    <phoneticPr fontId="8"/>
  </si>
  <si>
    <t>D8-b</t>
  </si>
  <si>
    <t>D28</t>
  </si>
  <si>
    <t>要支援・要介護者１人あたり定員（施設サービス）</t>
  </si>
  <si>
    <t>介護サービス情報公表システムおよび厚生労働省「介護保険事業状況報告」月報
令和２年（2020年）</t>
  </si>
  <si>
    <t>D29</t>
  </si>
  <si>
    <t>要支援・要介護者1人あたり定員（居住系サービス）</t>
  </si>
  <si>
    <t>D30</t>
  </si>
  <si>
    <t>要支援・要介護者1人あたり定員（通所系サービス）</t>
  </si>
  <si>
    <t>※数値については，分析時（R4.3）に地域包括ケア「見える化」システムより抽出した各年度の最新の数値</t>
    <rPh sb="1" eb="3">
      <t>スウチ</t>
    </rPh>
    <rPh sb="9" eb="11">
      <t>ブンセキ</t>
    </rPh>
    <rPh sb="11" eb="12">
      <t>ジ</t>
    </rPh>
    <rPh sb="19" eb="21">
      <t>チイキ</t>
    </rPh>
    <rPh sb="21" eb="23">
      <t>ホウカツ</t>
    </rPh>
    <rPh sb="26" eb="27">
      <t>ミ</t>
    </rPh>
    <rPh sb="29" eb="30">
      <t>カ</t>
    </rPh>
    <rPh sb="37" eb="39">
      <t>チュウシュツ</t>
    </rPh>
    <rPh sb="41" eb="42">
      <t>カク</t>
    </rPh>
    <rPh sb="42" eb="44">
      <t>ネンド</t>
    </rPh>
    <rPh sb="45" eb="47">
      <t>サイシン</t>
    </rPh>
    <rPh sb="48" eb="50">
      <t>スウチ</t>
    </rPh>
    <phoneticPr fontId="8"/>
  </si>
  <si>
    <t>※中核市は，分析時（R4.3）に地域包括ケア「見える化」システムから抽出される61市（豊橋市を除く）の数値</t>
    <rPh sb="6" eb="8">
      <t>ブンセキ</t>
    </rPh>
    <rPh sb="8" eb="9">
      <t>ジ</t>
    </rPh>
    <phoneticPr fontId="8"/>
  </si>
  <si>
    <t>◆高知市介護保険事業の現状と課題（日常生活圏域別）</t>
    <rPh sb="1" eb="4">
      <t>コウチシ</t>
    </rPh>
    <rPh sb="4" eb="6">
      <t>カイゴ</t>
    </rPh>
    <rPh sb="6" eb="8">
      <t>ホケン</t>
    </rPh>
    <rPh sb="8" eb="10">
      <t>ジギョウ</t>
    </rPh>
    <rPh sb="11" eb="13">
      <t>ゲンジョウ</t>
    </rPh>
    <rPh sb="14" eb="16">
      <t>カダイ</t>
    </rPh>
    <rPh sb="17" eb="19">
      <t>ニチジョウ</t>
    </rPh>
    <rPh sb="19" eb="21">
      <t>セイカツ</t>
    </rPh>
    <rPh sb="21" eb="23">
      <t>ケンイキ</t>
    </rPh>
    <rPh sb="23" eb="24">
      <t>ベツ</t>
    </rPh>
    <phoneticPr fontId="7"/>
  </si>
  <si>
    <t>指標</t>
    <rPh sb="0" eb="2">
      <t>シヒョウ</t>
    </rPh>
    <phoneticPr fontId="7"/>
  </si>
  <si>
    <t>第８期計画</t>
    <phoneticPr fontId="7"/>
  </si>
  <si>
    <t>令和５年（2023年）</t>
    <rPh sb="0" eb="2">
      <t>レイワ</t>
    </rPh>
    <rPh sb="3" eb="4">
      <t>ネン</t>
    </rPh>
    <phoneticPr fontId="7"/>
  </si>
  <si>
    <t>令和４年（2022年）</t>
    <rPh sb="0" eb="2">
      <t>レイワ</t>
    </rPh>
    <rPh sb="3" eb="4">
      <t>ネン</t>
    </rPh>
    <phoneticPr fontId="7"/>
  </si>
  <si>
    <t>令和３年（202１年）</t>
    <rPh sb="0" eb="2">
      <t>レイワ</t>
    </rPh>
    <rPh sb="3" eb="4">
      <t>ネン</t>
    </rPh>
    <phoneticPr fontId="7"/>
  </si>
  <si>
    <t>令和５年度（2023年10月１日時点）</t>
    <rPh sb="0" eb="2">
      <t>レイワ</t>
    </rPh>
    <rPh sb="3" eb="5">
      <t>ネンド</t>
    </rPh>
    <rPh sb="4" eb="5">
      <t>ド</t>
    </rPh>
    <rPh sb="10" eb="11">
      <t>ネン</t>
    </rPh>
    <rPh sb="13" eb="14">
      <t>ガツ</t>
    </rPh>
    <rPh sb="15" eb="16">
      <t>ニチ</t>
    </rPh>
    <rPh sb="16" eb="18">
      <t>ジテン</t>
    </rPh>
    <phoneticPr fontId="7"/>
  </si>
  <si>
    <t>令和４年度（2022年10月１日時点）</t>
    <rPh sb="0" eb="2">
      <t>レイワ</t>
    </rPh>
    <rPh sb="3" eb="5">
      <t>ネンド</t>
    </rPh>
    <rPh sb="4" eb="5">
      <t>ド</t>
    </rPh>
    <rPh sb="10" eb="11">
      <t>ネン</t>
    </rPh>
    <rPh sb="13" eb="14">
      <t>ガツ</t>
    </rPh>
    <rPh sb="15" eb="16">
      <t>ニチ</t>
    </rPh>
    <rPh sb="16" eb="18">
      <t>ジテン</t>
    </rPh>
    <phoneticPr fontId="7"/>
  </si>
  <si>
    <t>令和３年度（2021年10月１日時点）</t>
    <rPh sb="0" eb="2">
      <t>レイワ</t>
    </rPh>
    <rPh sb="3" eb="5">
      <t>ネンド</t>
    </rPh>
    <rPh sb="4" eb="5">
      <t>ド</t>
    </rPh>
    <rPh sb="10" eb="11">
      <t>ネン</t>
    </rPh>
    <rPh sb="13" eb="14">
      <t>ガツ</t>
    </rPh>
    <rPh sb="15" eb="16">
      <t>ニチ</t>
    </rPh>
    <rPh sb="16" eb="18">
      <t>ジテン</t>
    </rPh>
    <phoneticPr fontId="7"/>
  </si>
  <si>
    <t>東部
ブロック</t>
    <rPh sb="0" eb="1">
      <t>ヒガシ</t>
    </rPh>
    <rPh sb="1" eb="2">
      <t>ブ</t>
    </rPh>
    <phoneticPr fontId="7"/>
  </si>
  <si>
    <t>西部
ブロック</t>
    <rPh sb="0" eb="1">
      <t>ニシ</t>
    </rPh>
    <rPh sb="1" eb="2">
      <t>ブ</t>
    </rPh>
    <phoneticPr fontId="7"/>
  </si>
  <si>
    <t>南部
ブロック</t>
    <rPh sb="0" eb="2">
      <t>ナンブ</t>
    </rPh>
    <phoneticPr fontId="7"/>
  </si>
  <si>
    <t>北部
ブロック</t>
    <rPh sb="0" eb="2">
      <t>ホクブ</t>
    </rPh>
    <phoneticPr fontId="7"/>
  </si>
  <si>
    <t>合計</t>
    <rPh sb="0" eb="2">
      <t>ゴウケイ</t>
    </rPh>
    <phoneticPr fontId="7"/>
  </si>
  <si>
    <t>人口</t>
    <rPh sb="0" eb="2">
      <t>ジンコウ</t>
    </rPh>
    <phoneticPr fontId="7"/>
  </si>
  <si>
    <t>●事業状況報告月報（2021年10月１日時点）,高知市ホームページ　高知市の統計より（http://cms4.city.kochi.kochi.jp/soshiki/7/toukei1.htm )</t>
    <rPh sb="1" eb="3">
      <t>ジギョウ</t>
    </rPh>
    <rPh sb="3" eb="5">
      <t>ジョウキョウ</t>
    </rPh>
    <rPh sb="5" eb="7">
      <t>ホウコク</t>
    </rPh>
    <rPh sb="7" eb="9">
      <t>ゲッポウ</t>
    </rPh>
    <rPh sb="14" eb="15">
      <t>ネン</t>
    </rPh>
    <rPh sb="17" eb="18">
      <t>ガツ</t>
    </rPh>
    <rPh sb="19" eb="20">
      <t>ニチ</t>
    </rPh>
    <rPh sb="20" eb="22">
      <t>ジテン</t>
    </rPh>
    <rPh sb="24" eb="27">
      <t>コウチシ</t>
    </rPh>
    <rPh sb="34" eb="37">
      <t>コウチシ</t>
    </rPh>
    <rPh sb="38" eb="40">
      <t>トウケイ</t>
    </rPh>
    <phoneticPr fontId="7"/>
  </si>
  <si>
    <t>-</t>
    <phoneticPr fontId="7"/>
  </si>
  <si>
    <t>-</t>
    <phoneticPr fontId="7"/>
  </si>
  <si>
    <t>認定者数</t>
    <rPh sb="0" eb="2">
      <t>ニンテイ</t>
    </rPh>
    <rPh sb="2" eb="3">
      <t>シャ</t>
    </rPh>
    <rPh sb="3" eb="4">
      <t>スウ</t>
    </rPh>
    <phoneticPr fontId="7"/>
  </si>
  <si>
    <t>認定者数（要支援1）　※第１号被保険者のみ</t>
  </si>
  <si>
    <t>認定者数（要支援2）　※第１号被保険者のみ</t>
  </si>
  <si>
    <t>認定者数（要介護1）　※第１号被保険者のみ</t>
  </si>
  <si>
    <t>認定者数（要介護2）　※第１号被保険者のみ</t>
  </si>
  <si>
    <t>認定者数（要介護3）　※第１号被保険者のみ</t>
  </si>
  <si>
    <t>認定者数（要介護4）　※第１号被保険者のみ</t>
  </si>
  <si>
    <t>認定者数（要介護5）　※第１号被保険者のみ</t>
  </si>
  <si>
    <t>認定率</t>
    <rPh sb="0" eb="2">
      <t>ニンテイ</t>
    </rPh>
    <rPh sb="2" eb="3">
      <t>リツ</t>
    </rPh>
    <phoneticPr fontId="7"/>
  </si>
  <si>
    <t>認定率（要支援1）　※第１号被保険者のみ</t>
  </si>
  <si>
    <t>認定率（要支援2）　※第１号被保険者のみ</t>
  </si>
  <si>
    <t>認定率（要介護1）　※第１号被保険者のみ</t>
  </si>
  <si>
    <t>認定率（要介護2）　※第１号被保険者のみ</t>
  </si>
  <si>
    <t>認定率（要介護3）　※第１号被保険者のみ</t>
  </si>
  <si>
    <t>認定率（要介護4）　※第１号被保険者のみ</t>
  </si>
  <si>
    <t>-</t>
    <phoneticPr fontId="7"/>
  </si>
  <si>
    <t>認定率（要介護5）　※第１号被保険者のみ</t>
    <phoneticPr fontId="7"/>
  </si>
  <si>
    <t>合計認定率　　※第１号被保険者のみ</t>
    <rPh sb="0" eb="2">
      <t>ゴウケイ</t>
    </rPh>
    <rPh sb="2" eb="5">
      <t>ニンテイリツ</t>
    </rPh>
    <phoneticPr fontId="7"/>
  </si>
  <si>
    <t>※市内大街26の地域を,東・西・南・北の４つのブロックへ分類。</t>
    <rPh sb="1" eb="3">
      <t>シナイ</t>
    </rPh>
    <rPh sb="3" eb="4">
      <t>ダイ</t>
    </rPh>
    <rPh sb="4" eb="5">
      <t>マチ</t>
    </rPh>
    <rPh sb="8" eb="10">
      <t>チイキ</t>
    </rPh>
    <rPh sb="12" eb="13">
      <t>ヒガシ</t>
    </rPh>
    <rPh sb="14" eb="15">
      <t>ニシ</t>
    </rPh>
    <rPh sb="16" eb="17">
      <t>ミナミ</t>
    </rPh>
    <rPh sb="18" eb="19">
      <t>キタ</t>
    </rPh>
    <rPh sb="28" eb="30">
      <t>ブンルイ</t>
    </rPh>
    <phoneticPr fontId="7"/>
  </si>
  <si>
    <t>東部ブロック：下知,三里，五台山，高須，大津，介良</t>
    <rPh sb="0" eb="2">
      <t>トウブ</t>
    </rPh>
    <phoneticPr fontId="7"/>
  </si>
  <si>
    <t>西部ブロック：旭街，初月，朝倉，鴨田，鏡</t>
    <rPh sb="0" eb="2">
      <t>セイブ</t>
    </rPh>
    <phoneticPr fontId="7"/>
  </si>
  <si>
    <t>南部ブロック：潮江，長浜，御畳瀬，浦戸，春野）</t>
    <rPh sb="0" eb="2">
      <t>ナンブ</t>
    </rPh>
    <phoneticPr fontId="7"/>
  </si>
  <si>
    <t>北部ブロック：上街，高知街，南街，北街，江ノ口，小高坂，布師田，一宮，秦，土佐山）</t>
    <rPh sb="0" eb="1">
      <t>キタ</t>
    </rPh>
    <rPh sb="1" eb="2">
      <t>ブ</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</si>
</sst>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0.0%"/>
    <numFmt numFmtId="177" formatCode="0.0_ "/>
    <numFmt numFmtId="178" formatCode="#,##0_ "/>
    <numFmt numFmtId="179" formatCode="#,##0.0_ "/>
    <numFmt numFmtId="180" formatCode="0.000_);[Red]\(0.000\)"/>
    <numFmt numFmtId="181" formatCode="#,##0.0_);[Red]\(#,##0.0\)"/>
    <numFmt numFmtId="182" formatCode="#\ &quot;位&quot;"/>
    <numFmt numFmtId="183" formatCode="#,##0_ ;[Red]\-#,##0\ "/>
    <numFmt numFmtId="184" formatCode="[$-411]ggge&quot;年&quot;m&quot;月&quot;d&quot;日&quot;;@"/>
    <numFmt numFmtId="185" formatCode="#,##0_);[Red]\(#,##0\)"/>
    <numFmt numFmtId="186" formatCode="0_ "/>
    <numFmt numFmtId="187" formatCode="0.0"/>
    <numFmt numFmtId="188" formatCode="#,##0.0;[Red]\-#,##0.0"/>
    <numFmt numFmtId="189" formatCode="0.00_);[Red]\(0.00\)"/>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0"/>
      <color theme="1"/>
      <name val="ＭＳ Ｐゴシック"/>
      <family val="2"/>
      <charset val="128"/>
      <scheme val="minor"/>
    </font>
    <font>
      <b/>
      <sz val="12"/>
      <color theme="1"/>
      <name val="ＭＳ Ｐゴシック"/>
      <family val="3"/>
      <charset val="128"/>
      <scheme val="minor"/>
    </font>
    <font>
      <sz val="11"/>
      <name val="メイリオ"/>
      <family val="3"/>
      <charset val="128"/>
    </font>
    <font>
      <b/>
      <sz val="11"/>
      <name val="メイリオ"/>
      <family val="3"/>
      <charset val="128"/>
    </font>
    <font>
      <b/>
      <sz val="10"/>
      <name val="メイリオ"/>
      <family val="3"/>
      <charset val="128"/>
    </font>
    <font>
      <sz val="10"/>
      <color theme="1"/>
      <name val="メイリオ"/>
      <family val="3"/>
      <charset val="128"/>
    </font>
    <font>
      <sz val="11"/>
      <color theme="1"/>
      <name val="メイリオ"/>
      <family val="3"/>
      <charset val="128"/>
    </font>
    <font>
      <sz val="12"/>
      <color theme="1"/>
      <name val="ＭＳ Ｐゴシック"/>
      <family val="2"/>
      <charset val="128"/>
      <scheme val="minor"/>
    </font>
    <font>
      <sz val="9"/>
      <color theme="1"/>
      <name val="メイリオ"/>
      <family val="3"/>
      <charset val="128"/>
    </font>
    <font>
      <sz val="12"/>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メイリオ"/>
      <family val="3"/>
      <charset val="128"/>
    </font>
    <font>
      <b/>
      <sz val="9"/>
      <color indexed="81"/>
      <name val="ＭＳ Ｐゴシック"/>
      <family val="3"/>
      <charset val="128"/>
    </font>
    <font>
      <b/>
      <sz val="14"/>
      <color theme="1"/>
      <name val="ＭＳ Ｐゴシック"/>
      <family val="3"/>
      <charset val="128"/>
      <scheme val="minor"/>
    </font>
    <font>
      <b/>
      <sz val="12"/>
      <color theme="1"/>
      <name val="ＭＳ Ｐゴシック"/>
      <family val="2"/>
      <charset val="128"/>
      <scheme val="minor"/>
    </font>
    <font>
      <sz val="9"/>
      <name val="メイリオ"/>
      <family val="3"/>
      <charset val="128"/>
    </font>
    <font>
      <sz val="10"/>
      <color rgb="FF5769E3"/>
      <name val="ＭＳ Ｐゴシック"/>
      <family val="2"/>
      <charset val="128"/>
      <scheme val="minor"/>
    </font>
    <font>
      <b/>
      <sz val="11"/>
      <color rgb="FF5769E3"/>
      <name val="ＭＳ Ｐゴシック"/>
      <family val="3"/>
      <charset val="128"/>
      <scheme val="minor"/>
    </font>
    <font>
      <sz val="8"/>
      <name val="ＭＳ Ｐゴシック"/>
      <family val="3"/>
      <charset val="128"/>
    </font>
    <font>
      <b/>
      <sz val="11"/>
      <name val="ＭＳ Ｐゴシック"/>
      <family val="3"/>
      <charset val="128"/>
    </font>
    <font>
      <sz val="6"/>
      <name val="ＭＳ ゴシック"/>
      <family val="3"/>
      <charset val="128"/>
    </font>
    <font>
      <sz val="10"/>
      <name val="ＭＳ Ｐゴシック"/>
      <family val="3"/>
      <charset val="128"/>
    </font>
    <font>
      <sz val="9"/>
      <name val="ＭＳ Ｐゴシック"/>
      <family val="3"/>
      <charset val="128"/>
    </font>
    <font>
      <sz val="11"/>
      <color indexed="9"/>
      <name val="ＭＳ Ｐゴシック"/>
      <family val="3"/>
      <charset val="128"/>
    </font>
    <font>
      <sz val="6"/>
      <color indexed="9"/>
      <name val="ＭＳ Ｐゴシック"/>
      <family val="3"/>
      <charset val="128"/>
    </font>
    <font>
      <sz val="11"/>
      <color theme="1"/>
      <name val="ＭＳ Ｐゴシック"/>
      <family val="3"/>
      <charset val="128"/>
    </font>
    <font>
      <b/>
      <sz val="11"/>
      <color rgb="FFFF0000"/>
      <name val="ＭＳ Ｐゴシック"/>
      <family val="3"/>
      <charset val="128"/>
    </font>
    <font>
      <sz val="10"/>
      <color indexed="8"/>
      <name val="ＭＳ Ｐゴシック"/>
      <family val="3"/>
      <charset val="128"/>
      <scheme val="minor"/>
    </font>
    <font>
      <b/>
      <sz val="14"/>
      <color indexed="8"/>
      <name val="ＭＳ Ｐゴシック"/>
      <family val="3"/>
      <charset val="128"/>
      <scheme val="minor"/>
    </font>
    <font>
      <sz val="12"/>
      <color indexed="8"/>
      <name val="ＭＳ Ｐゴシック"/>
      <family val="3"/>
      <charset val="128"/>
      <scheme val="minor"/>
    </font>
    <font>
      <b/>
      <sz val="12"/>
      <color indexed="8"/>
      <name val="ＭＳ Ｐゴシック"/>
      <family val="3"/>
      <charset val="128"/>
      <scheme val="minor"/>
    </font>
    <font>
      <sz val="11"/>
      <color indexed="8"/>
      <name val="メイリオ"/>
      <family val="3"/>
      <charset val="128"/>
    </font>
    <font>
      <sz val="9"/>
      <color indexed="8"/>
      <name val="メイリオ"/>
      <family val="3"/>
      <charset val="128"/>
    </font>
    <font>
      <sz val="10"/>
      <color rgb="FF5769E3"/>
      <name val="ＭＳ Ｐゴシック"/>
      <family val="3"/>
      <charset val="128"/>
      <scheme val="minor"/>
    </font>
    <font>
      <sz val="9"/>
      <color indexed="8"/>
      <name val="ＭＳ Ｐゴシック"/>
      <family val="3"/>
      <charset val="128"/>
      <scheme val="minor"/>
    </font>
    <font>
      <sz val="11"/>
      <color indexed="8"/>
      <name val="ＭＳ Ｐゴシック"/>
      <family val="3"/>
      <charset val="128"/>
      <scheme val="minor"/>
    </font>
  </fonts>
  <fills count="15">
    <fill>
      <patternFill patternType="none"/>
    </fill>
    <fill>
      <patternFill patternType="gray125"/>
    </fill>
    <fill>
      <patternFill patternType="solid">
        <fgColor theme="8" tint="0.39997558519241921"/>
        <bgColor indexed="64"/>
      </patternFill>
    </fill>
    <fill>
      <patternFill patternType="solid">
        <fgColor rgb="FFEBF6F9"/>
        <bgColor indexed="64"/>
      </patternFill>
    </fill>
    <fill>
      <patternFill patternType="solid">
        <fgColor theme="5" tint="0.79998168889431442"/>
        <bgColor indexed="64"/>
      </patternFill>
    </fill>
    <fill>
      <patternFill patternType="solid">
        <fgColor indexed="31"/>
        <bgColor indexed="64"/>
      </patternFill>
    </fill>
    <fill>
      <patternFill patternType="solid">
        <fgColor theme="0" tint="-0.14999847407452621"/>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44"/>
        <bgColor indexed="64"/>
      </patternFill>
    </fill>
    <fill>
      <patternFill patternType="solid">
        <fgColor theme="8" tint="-0.249977111117893"/>
        <bgColor indexed="64"/>
      </patternFill>
    </fill>
    <fill>
      <patternFill patternType="solid">
        <fgColor rgb="FFFFFF00"/>
        <bgColor indexed="64"/>
      </patternFill>
    </fill>
    <fill>
      <patternFill patternType="solid">
        <fgColor theme="8" tint="-0.24991607409894101"/>
        <bgColor indexed="64"/>
      </patternFill>
    </fill>
    <fill>
      <patternFill patternType="solid">
        <fgColor theme="5" tint="0.79992065187536243"/>
        <bgColor indexed="64"/>
      </patternFill>
    </fill>
  </fills>
  <borders count="12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hair">
        <color indexed="64"/>
      </top>
      <bottom style="thin">
        <color indexed="64"/>
      </bottom>
      <diagonal/>
    </border>
    <border>
      <left/>
      <right/>
      <top style="hair">
        <color indexed="64"/>
      </top>
      <bottom style="thin">
        <color indexed="64"/>
      </bottom>
      <diagonal/>
    </border>
    <border>
      <left style="double">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double">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diagonalUp="1">
      <left style="double">
        <color indexed="64"/>
      </left>
      <right style="hair">
        <color indexed="64"/>
      </right>
      <top/>
      <bottom style="thin">
        <color indexed="64"/>
      </bottom>
      <diagonal style="thin">
        <color indexed="64"/>
      </diagonal>
    </border>
    <border>
      <left style="thin">
        <color indexed="64"/>
      </left>
      <right style="double">
        <color indexed="64"/>
      </right>
      <top style="hair">
        <color indexed="64"/>
      </top>
      <bottom style="hair">
        <color indexed="64"/>
      </bottom>
      <diagonal/>
    </border>
    <border diagonalUp="1">
      <left style="double">
        <color indexed="64"/>
      </left>
      <right style="hair">
        <color indexed="64"/>
      </right>
      <top style="hair">
        <color indexed="64"/>
      </top>
      <bottom style="hair">
        <color indexed="64"/>
      </bottom>
      <diagonal style="thin">
        <color indexed="64"/>
      </diagonal>
    </border>
    <border>
      <left style="thin">
        <color indexed="64"/>
      </left>
      <right style="double">
        <color indexed="64"/>
      </right>
      <top style="thin">
        <color indexed="64"/>
      </top>
      <bottom style="hair">
        <color indexed="64"/>
      </bottom>
      <diagonal/>
    </border>
    <border diagonalUp="1">
      <left style="double">
        <color indexed="64"/>
      </left>
      <right style="hair">
        <color indexed="64"/>
      </right>
      <top style="thin">
        <color indexed="64"/>
      </top>
      <bottom style="hair">
        <color indexed="64"/>
      </bottom>
      <diagonal style="thin">
        <color indexed="64"/>
      </diagonal>
    </border>
    <border diagonalUp="1">
      <left style="double">
        <color indexed="64"/>
      </left>
      <right style="hair">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double">
        <color indexed="64"/>
      </left>
      <right style="hair">
        <color indexed="64"/>
      </right>
      <top style="thin">
        <color indexed="64"/>
      </top>
      <bottom/>
      <diagonal style="thin">
        <color indexed="64"/>
      </diagonal>
    </border>
    <border>
      <left style="thin">
        <color indexed="64"/>
      </left>
      <right style="double">
        <color indexed="64"/>
      </right>
      <top style="hair">
        <color indexed="64"/>
      </top>
      <bottom style="thin">
        <color indexed="64"/>
      </bottom>
      <diagonal/>
    </border>
    <border>
      <left style="double">
        <color indexed="64"/>
      </left>
      <right style="hair">
        <color indexed="64"/>
      </right>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diagonalUp="1">
      <left style="double">
        <color indexed="64"/>
      </left>
      <right style="hair">
        <color indexed="64"/>
      </right>
      <top/>
      <bottom style="hair">
        <color indexed="64"/>
      </bottom>
      <diagonal style="thin">
        <color indexed="64"/>
      </diagonal>
    </border>
    <border>
      <left/>
      <right style="thin">
        <color indexed="64"/>
      </right>
      <top/>
      <bottom style="hair">
        <color indexed="64"/>
      </bottom>
      <diagonal/>
    </border>
    <border>
      <left/>
      <right/>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diagonalUp="1">
      <left style="double">
        <color indexed="64"/>
      </left>
      <right style="hair">
        <color indexed="64"/>
      </right>
      <top style="thin">
        <color indexed="64"/>
      </top>
      <bottom style="medium">
        <color indexed="64"/>
      </bottom>
      <diagonal style="thin">
        <color indexed="64"/>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bottom/>
      <diagonal/>
    </border>
    <border>
      <left style="double">
        <color indexed="64"/>
      </left>
      <right style="medium">
        <color indexed="64"/>
      </right>
      <top style="hair">
        <color indexed="64"/>
      </top>
      <bottom style="thin">
        <color indexed="64"/>
      </bottom>
      <diagonal/>
    </border>
    <border>
      <left style="thin">
        <color indexed="64"/>
      </left>
      <right/>
      <top style="hair">
        <color indexed="64"/>
      </top>
      <bottom/>
      <diagonal/>
    </border>
    <border diagonalUp="1">
      <left style="double">
        <color indexed="64"/>
      </left>
      <right style="hair">
        <color indexed="64"/>
      </right>
      <top style="hair">
        <color indexed="64"/>
      </top>
      <bottom/>
      <diagonal style="thin">
        <color indexed="64"/>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thin">
        <color indexed="64"/>
      </top>
      <bottom/>
      <diagonal/>
    </border>
    <border>
      <left style="double">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diagonalUp="1">
      <left style="double">
        <color indexed="64"/>
      </left>
      <right style="hair">
        <color indexed="64"/>
      </right>
      <top style="hair">
        <color indexed="64"/>
      </top>
      <bottom style="thin">
        <color indexed="64"/>
      </bottom>
      <diagonal style="thin">
        <color indexed="64"/>
      </diagonal>
    </border>
    <border>
      <left style="double">
        <color indexed="64"/>
      </left>
      <right/>
      <top/>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thin">
        <color indexed="64"/>
      </right>
      <top/>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bottom style="hair">
        <color indexed="64"/>
      </bottom>
      <diagonal/>
    </border>
    <border>
      <left style="double">
        <color indexed="64"/>
      </left>
      <right style="thin">
        <color indexed="64"/>
      </right>
      <top style="hair">
        <color indexed="64"/>
      </top>
      <bottom/>
      <diagonal/>
    </border>
    <border>
      <left style="double">
        <color indexed="64"/>
      </left>
      <right/>
      <top style="hair">
        <color indexed="64"/>
      </top>
      <bottom style="thin">
        <color indexed="64"/>
      </bottom>
      <diagonal/>
    </border>
  </borders>
  <cellStyleXfs count="21">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38" fontId="6"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cellStyleXfs>
  <cellXfs count="742">
    <xf numFmtId="0" fontId="0" fillId="0" borderId="0" xfId="0">
      <alignment vertical="center"/>
    </xf>
    <xf numFmtId="0" fontId="6" fillId="0" borderId="0" xfId="0" applyFont="1">
      <alignment vertical="center"/>
    </xf>
    <xf numFmtId="0" fontId="6" fillId="0" borderId="35" xfId="0" applyFont="1" applyBorder="1">
      <alignment vertical="center"/>
    </xf>
    <xf numFmtId="0" fontId="6" fillId="0" borderId="5" xfId="0" applyFont="1" applyBorder="1">
      <alignment vertical="center"/>
    </xf>
    <xf numFmtId="0" fontId="29" fillId="0" borderId="0" xfId="0" applyFont="1">
      <alignment vertical="center"/>
    </xf>
    <xf numFmtId="0" fontId="6" fillId="0" borderId="0" xfId="0" applyFont="1" applyBorder="1">
      <alignment vertical="center"/>
    </xf>
    <xf numFmtId="38" fontId="6" fillId="5" borderId="32" xfId="0" applyNumberFormat="1" applyFont="1" applyFill="1" applyBorder="1" applyAlignment="1">
      <alignment horizontal="right" vertical="center"/>
    </xf>
    <xf numFmtId="38" fontId="6" fillId="5" borderId="2" xfId="0" applyNumberFormat="1" applyFont="1" applyFill="1" applyBorder="1" applyAlignment="1">
      <alignment horizontal="right" vertical="center"/>
    </xf>
    <xf numFmtId="38" fontId="6" fillId="5" borderId="15" xfId="0" applyNumberFormat="1" applyFont="1" applyFill="1" applyBorder="1" applyAlignment="1">
      <alignment horizontal="right" vertical="center"/>
    </xf>
    <xf numFmtId="38" fontId="6" fillId="5" borderId="11" xfId="0" applyNumberFormat="1" applyFont="1" applyFill="1" applyBorder="1" applyAlignment="1">
      <alignment horizontal="right" vertical="center"/>
    </xf>
    <xf numFmtId="38" fontId="6" fillId="6" borderId="40" xfId="0" applyNumberFormat="1" applyFont="1" applyFill="1" applyBorder="1" applyAlignment="1">
      <alignment horizontal="right" vertical="center"/>
    </xf>
    <xf numFmtId="38" fontId="6" fillId="5" borderId="10" xfId="0" applyNumberFormat="1" applyFont="1" applyFill="1" applyBorder="1" applyAlignment="1">
      <alignment horizontal="right" vertical="center"/>
    </xf>
    <xf numFmtId="0" fontId="6" fillId="5" borderId="3" xfId="0" applyFont="1" applyFill="1" applyBorder="1">
      <alignment vertical="center"/>
    </xf>
    <xf numFmtId="0" fontId="6" fillId="5" borderId="2" xfId="0" applyFont="1" applyFill="1" applyBorder="1">
      <alignment vertical="center"/>
    </xf>
    <xf numFmtId="0" fontId="6" fillId="0" borderId="0" xfId="0" applyFont="1" applyFill="1">
      <alignment vertical="center"/>
    </xf>
    <xf numFmtId="38" fontId="6" fillId="6" borderId="41" xfId="0" applyNumberFormat="1" applyFont="1" applyFill="1" applyBorder="1" applyAlignment="1">
      <alignment horizontal="right" vertical="center"/>
    </xf>
    <xf numFmtId="38" fontId="6" fillId="7" borderId="35" xfId="0" applyNumberFormat="1" applyFont="1" applyFill="1" applyBorder="1" applyAlignment="1">
      <alignment horizontal="right" vertical="center"/>
    </xf>
    <xf numFmtId="38" fontId="6" fillId="7" borderId="13" xfId="0" applyNumberFormat="1" applyFont="1" applyFill="1" applyBorder="1" applyAlignment="1">
      <alignment horizontal="right" vertical="center"/>
    </xf>
    <xf numFmtId="38" fontId="6" fillId="7" borderId="12" xfId="0" applyNumberFormat="1" applyFont="1" applyFill="1" applyBorder="1" applyAlignment="1">
      <alignment horizontal="right" vertical="center"/>
    </xf>
    <xf numFmtId="38" fontId="6" fillId="6" borderId="49" xfId="0" applyNumberFormat="1" applyFont="1" applyFill="1" applyBorder="1" applyAlignment="1">
      <alignment horizontal="right" vertical="center"/>
    </xf>
    <xf numFmtId="38" fontId="6" fillId="7" borderId="5" xfId="0" applyNumberFormat="1" applyFont="1" applyFill="1" applyBorder="1" applyAlignment="1">
      <alignment horizontal="right" vertical="center"/>
    </xf>
    <xf numFmtId="38" fontId="6" fillId="7" borderId="18" xfId="0" applyNumberFormat="1" applyFont="1" applyFill="1" applyBorder="1" applyAlignment="1">
      <alignment horizontal="right" vertical="center"/>
    </xf>
    <xf numFmtId="38" fontId="6" fillId="7" borderId="16" xfId="0" applyNumberFormat="1" applyFont="1" applyFill="1" applyBorder="1" applyAlignment="1">
      <alignment horizontal="right" vertical="center"/>
    </xf>
    <xf numFmtId="0" fontId="6" fillId="0" borderId="1" xfId="0" applyFont="1" applyBorder="1">
      <alignment vertical="center"/>
    </xf>
    <xf numFmtId="0" fontId="29" fillId="0" borderId="0" xfId="0" applyFont="1" applyBorder="1" applyAlignment="1">
      <alignment vertical="center"/>
    </xf>
    <xf numFmtId="0" fontId="6" fillId="0" borderId="0" xfId="0" applyFont="1" applyFill="1" applyBorder="1" applyAlignment="1">
      <alignment horizontal="center" vertical="center"/>
    </xf>
    <xf numFmtId="0" fontId="29" fillId="0" borderId="0" xfId="0" applyFont="1" applyFill="1">
      <alignment vertical="center"/>
    </xf>
    <xf numFmtId="38" fontId="6" fillId="0" borderId="13" xfId="0" applyNumberFormat="1" applyFont="1" applyBorder="1" applyAlignment="1">
      <alignment horizontal="right" vertical="center"/>
    </xf>
    <xf numFmtId="38" fontId="6" fillId="0" borderId="14" xfId="0" applyNumberFormat="1" applyFont="1" applyBorder="1" applyAlignment="1">
      <alignment horizontal="right" vertical="center"/>
    </xf>
    <xf numFmtId="0" fontId="6" fillId="0" borderId="42" xfId="0" applyFont="1" applyBorder="1">
      <alignment vertical="center"/>
    </xf>
    <xf numFmtId="38" fontId="6" fillId="0" borderId="18" xfId="0" applyNumberFormat="1" applyFont="1" applyBorder="1" applyAlignment="1">
      <alignment horizontal="right" vertical="center"/>
    </xf>
    <xf numFmtId="38" fontId="6" fillId="0" borderId="17" xfId="0" applyNumberFormat="1" applyFont="1" applyBorder="1" applyAlignment="1">
      <alignment horizontal="right" vertical="center"/>
    </xf>
    <xf numFmtId="38" fontId="6" fillId="0" borderId="15" xfId="0" applyNumberFormat="1" applyFont="1" applyBorder="1" applyAlignment="1">
      <alignment horizontal="right" vertical="center"/>
    </xf>
    <xf numFmtId="38" fontId="6" fillId="0" borderId="11" xfId="0" applyNumberFormat="1" applyFont="1" applyBorder="1" applyAlignment="1">
      <alignment horizontal="right" vertical="center"/>
    </xf>
    <xf numFmtId="38" fontId="6" fillId="0" borderId="15" xfId="0" applyNumberFormat="1" applyFont="1" applyFill="1" applyBorder="1" applyAlignment="1">
      <alignment horizontal="right" vertical="center"/>
    </xf>
    <xf numFmtId="38" fontId="6" fillId="0" borderId="11" xfId="0" applyNumberFormat="1" applyFont="1" applyFill="1" applyBorder="1" applyAlignment="1">
      <alignment horizontal="right" vertical="center"/>
    </xf>
    <xf numFmtId="3" fontId="6" fillId="0" borderId="0" xfId="15" applyNumberFormat="1" applyFont="1" applyFill="1" applyBorder="1">
      <alignment vertical="center"/>
    </xf>
    <xf numFmtId="0" fontId="6" fillId="0" borderId="0" xfId="0" applyFont="1" applyFill="1" applyBorder="1" applyAlignment="1">
      <alignment vertical="center"/>
    </xf>
    <xf numFmtId="3" fontId="6" fillId="0" borderId="32" xfId="15" applyNumberFormat="1" applyFont="1" applyFill="1" applyBorder="1">
      <alignment vertical="center"/>
    </xf>
    <xf numFmtId="3" fontId="6" fillId="0" borderId="2" xfId="15" applyNumberFormat="1" applyFont="1" applyFill="1" applyBorder="1">
      <alignment vertical="center"/>
    </xf>
    <xf numFmtId="3" fontId="6" fillId="0" borderId="15" xfId="15" applyNumberFormat="1" applyFont="1" applyFill="1" applyBorder="1">
      <alignment vertical="center"/>
    </xf>
    <xf numFmtId="3" fontId="6" fillId="0" borderId="11" xfId="15" applyNumberFormat="1" applyFont="1" applyFill="1" applyBorder="1">
      <alignment vertical="center"/>
    </xf>
    <xf numFmtId="3" fontId="6" fillId="6" borderId="40" xfId="15" applyNumberFormat="1" applyFont="1" applyFill="1" applyBorder="1">
      <alignment vertical="center"/>
    </xf>
    <xf numFmtId="3" fontId="6" fillId="7" borderId="2" xfId="15" applyNumberFormat="1" applyFont="1" applyFill="1" applyBorder="1">
      <alignment vertical="center"/>
    </xf>
    <xf numFmtId="3" fontId="6" fillId="7" borderId="15" xfId="15" applyNumberFormat="1" applyFont="1" applyFill="1" applyBorder="1">
      <alignment vertical="center"/>
    </xf>
    <xf numFmtId="3" fontId="6" fillId="7" borderId="10" xfId="15" applyNumberFormat="1" applyFont="1" applyFill="1" applyBorder="1">
      <alignment vertical="center"/>
    </xf>
    <xf numFmtId="0" fontId="6" fillId="0" borderId="4" xfId="0" applyFont="1" applyFill="1" applyBorder="1" applyAlignment="1">
      <alignment vertical="center"/>
    </xf>
    <xf numFmtId="0" fontId="6" fillId="0" borderId="3" xfId="0" applyFont="1" applyFill="1" applyBorder="1" applyAlignment="1">
      <alignment vertical="center"/>
    </xf>
    <xf numFmtId="0" fontId="6" fillId="0" borderId="2" xfId="0" applyFont="1" applyFill="1" applyBorder="1" applyAlignment="1">
      <alignment vertical="center"/>
    </xf>
    <xf numFmtId="0" fontId="0" fillId="0" borderId="0" xfId="0" applyFont="1" applyFill="1">
      <alignment vertical="center"/>
    </xf>
    <xf numFmtId="3" fontId="0" fillId="5" borderId="58" xfId="15" applyNumberFormat="1" applyFont="1" applyFill="1" applyBorder="1">
      <alignment vertical="center"/>
    </xf>
    <xf numFmtId="3" fontId="0" fillId="5" borderId="59" xfId="15" applyNumberFormat="1" applyFont="1" applyFill="1" applyBorder="1">
      <alignment vertical="center"/>
    </xf>
    <xf numFmtId="3" fontId="0" fillId="5" borderId="53" xfId="15" applyNumberFormat="1" applyFont="1" applyFill="1" applyBorder="1">
      <alignment vertical="center"/>
    </xf>
    <xf numFmtId="3" fontId="0" fillId="5" borderId="52" xfId="15" applyNumberFormat="1" applyFont="1" applyFill="1" applyBorder="1">
      <alignment vertical="center"/>
    </xf>
    <xf numFmtId="3" fontId="6" fillId="6" borderId="60" xfId="15" applyNumberFormat="1" applyFont="1" applyFill="1" applyBorder="1">
      <alignment vertical="center"/>
    </xf>
    <xf numFmtId="3" fontId="0" fillId="5" borderId="7" xfId="15" applyNumberFormat="1" applyFont="1" applyFill="1" applyBorder="1">
      <alignment vertical="center"/>
    </xf>
    <xf numFmtId="3" fontId="0" fillId="5" borderId="51" xfId="15" applyNumberFormat="1" applyFont="1" applyFill="1" applyBorder="1">
      <alignment vertical="center"/>
    </xf>
    <xf numFmtId="0" fontId="0" fillId="5" borderId="8" xfId="0" applyFont="1" applyFill="1" applyBorder="1">
      <alignment vertical="center"/>
    </xf>
    <xf numFmtId="0" fontId="0" fillId="5" borderId="1" xfId="0" applyFont="1" applyFill="1" applyBorder="1">
      <alignment vertical="center"/>
    </xf>
    <xf numFmtId="0" fontId="0" fillId="5" borderId="7" xfId="0" applyFont="1" applyFill="1" applyBorder="1">
      <alignment vertical="center"/>
    </xf>
    <xf numFmtId="0" fontId="0" fillId="0" borderId="26" xfId="0" applyFont="1" applyFill="1" applyBorder="1">
      <alignment vertical="center"/>
    </xf>
    <xf numFmtId="3" fontId="6" fillId="5" borderId="36" xfId="15" applyNumberFormat="1" applyFont="1" applyFill="1" applyBorder="1">
      <alignment vertical="center"/>
    </xf>
    <xf numFmtId="3" fontId="6" fillId="5" borderId="61" xfId="15" applyNumberFormat="1" applyFont="1" applyFill="1" applyBorder="1">
      <alignment vertical="center"/>
    </xf>
    <xf numFmtId="3" fontId="6" fillId="5" borderId="21" xfId="15" applyNumberFormat="1" applyFont="1" applyFill="1" applyBorder="1">
      <alignment vertical="center"/>
    </xf>
    <xf numFmtId="3" fontId="6" fillId="5" borderId="20" xfId="15" applyNumberFormat="1" applyFont="1" applyFill="1" applyBorder="1">
      <alignment vertical="center"/>
    </xf>
    <xf numFmtId="3" fontId="6" fillId="6" borderId="62" xfId="15" applyNumberFormat="1" applyFont="1" applyFill="1" applyBorder="1">
      <alignment vertical="center"/>
    </xf>
    <xf numFmtId="3" fontId="6" fillId="5" borderId="38" xfId="15" applyNumberFormat="1" applyFont="1" applyFill="1" applyBorder="1">
      <alignment vertical="center"/>
    </xf>
    <xf numFmtId="3" fontId="6" fillId="5" borderId="19" xfId="15" applyNumberFormat="1" applyFont="1" applyFill="1" applyBorder="1">
      <alignment vertical="center"/>
    </xf>
    <xf numFmtId="0" fontId="6" fillId="5" borderId="37" xfId="0" applyFont="1" applyFill="1" applyBorder="1">
      <alignment vertical="center"/>
    </xf>
    <xf numFmtId="0" fontId="6" fillId="5" borderId="44" xfId="0" applyFont="1" applyFill="1" applyBorder="1">
      <alignment vertical="center"/>
    </xf>
    <xf numFmtId="0" fontId="6" fillId="5" borderId="38" xfId="0" applyFont="1" applyFill="1" applyBorder="1">
      <alignment vertical="center"/>
    </xf>
    <xf numFmtId="0" fontId="6" fillId="0" borderId="25" xfId="0" applyFont="1" applyFill="1" applyBorder="1">
      <alignment vertical="center"/>
    </xf>
    <xf numFmtId="0" fontId="6" fillId="0" borderId="24" xfId="0" applyFont="1" applyFill="1" applyBorder="1">
      <alignment vertical="center"/>
    </xf>
    <xf numFmtId="3" fontId="6" fillId="5" borderId="39" xfId="15" applyNumberFormat="1" applyFont="1" applyFill="1" applyBorder="1">
      <alignment vertical="center"/>
    </xf>
    <xf numFmtId="3" fontId="6" fillId="5" borderId="63" xfId="15" applyNumberFormat="1" applyFont="1" applyFill="1" applyBorder="1">
      <alignment vertical="center"/>
    </xf>
    <xf numFmtId="3" fontId="6" fillId="5" borderId="18" xfId="15" applyNumberFormat="1" applyFont="1" applyFill="1" applyBorder="1">
      <alignment vertical="center"/>
    </xf>
    <xf numFmtId="3" fontId="6" fillId="5" borderId="17" xfId="15" applyNumberFormat="1" applyFont="1" applyFill="1" applyBorder="1">
      <alignment vertical="center"/>
    </xf>
    <xf numFmtId="3" fontId="6" fillId="6" borderId="64" xfId="15" applyNumberFormat="1" applyFont="1" applyFill="1" applyBorder="1">
      <alignment vertical="center"/>
    </xf>
    <xf numFmtId="3" fontId="6" fillId="5" borderId="5" xfId="15" applyNumberFormat="1" applyFont="1" applyFill="1" applyBorder="1">
      <alignment vertical="center"/>
    </xf>
    <xf numFmtId="3" fontId="6" fillId="5" borderId="16" xfId="15" applyNumberFormat="1" applyFont="1" applyFill="1" applyBorder="1">
      <alignment vertical="center"/>
    </xf>
    <xf numFmtId="0" fontId="6" fillId="5" borderId="6" xfId="0" applyFont="1" applyFill="1" applyBorder="1">
      <alignment vertical="center"/>
    </xf>
    <xf numFmtId="0" fontId="6" fillId="5" borderId="50" xfId="0" applyFont="1" applyFill="1" applyBorder="1">
      <alignment vertical="center"/>
    </xf>
    <xf numFmtId="0" fontId="6" fillId="5" borderId="5" xfId="0" applyFont="1" applyFill="1" applyBorder="1">
      <alignment vertical="center"/>
    </xf>
    <xf numFmtId="3" fontId="6" fillId="6" borderId="65" xfId="15" applyNumberFormat="1" applyFont="1" applyFill="1" applyBorder="1">
      <alignment vertical="center"/>
    </xf>
    <xf numFmtId="0" fontId="6" fillId="0" borderId="23" xfId="0" applyFont="1" applyFill="1" applyBorder="1">
      <alignment vertical="center"/>
    </xf>
    <xf numFmtId="0" fontId="6" fillId="0" borderId="9" xfId="0" applyFont="1" applyFill="1" applyBorder="1">
      <alignment vertical="center"/>
    </xf>
    <xf numFmtId="0" fontId="6" fillId="0" borderId="22" xfId="0" applyFont="1" applyFill="1" applyBorder="1">
      <alignment vertical="center"/>
    </xf>
    <xf numFmtId="3" fontId="6" fillId="5" borderId="58" xfId="15" applyNumberFormat="1" applyFont="1" applyFill="1" applyBorder="1">
      <alignment vertical="center"/>
    </xf>
    <xf numFmtId="3" fontId="6" fillId="5" borderId="59" xfId="15" applyNumberFormat="1" applyFont="1" applyFill="1" applyBorder="1">
      <alignment vertical="center"/>
    </xf>
    <xf numFmtId="3" fontId="6" fillId="5" borderId="53" xfId="15" applyNumberFormat="1" applyFont="1" applyFill="1" applyBorder="1">
      <alignment vertical="center"/>
    </xf>
    <xf numFmtId="3" fontId="6" fillId="5" borderId="52" xfId="15" applyNumberFormat="1" applyFont="1" applyFill="1" applyBorder="1">
      <alignment vertical="center"/>
    </xf>
    <xf numFmtId="3" fontId="6" fillId="5" borderId="7" xfId="15" applyNumberFormat="1" applyFont="1" applyFill="1" applyBorder="1">
      <alignment vertical="center"/>
    </xf>
    <xf numFmtId="3" fontId="6" fillId="5" borderId="51" xfId="15" applyNumberFormat="1" applyFont="1" applyFill="1" applyBorder="1">
      <alignment vertical="center"/>
    </xf>
    <xf numFmtId="0" fontId="6" fillId="5" borderId="8" xfId="0" applyFont="1" applyFill="1" applyBorder="1" applyAlignment="1">
      <alignment vertical="center" wrapText="1"/>
    </xf>
    <xf numFmtId="0" fontId="6" fillId="5" borderId="1" xfId="0" applyFont="1" applyFill="1" applyBorder="1" applyAlignment="1">
      <alignment vertical="center" wrapText="1"/>
    </xf>
    <xf numFmtId="0" fontId="28" fillId="5" borderId="7" xfId="0" applyFont="1" applyFill="1" applyBorder="1" applyAlignment="1">
      <alignment vertical="center"/>
    </xf>
    <xf numFmtId="0" fontId="6" fillId="0" borderId="26" xfId="0" applyFont="1" applyFill="1" applyBorder="1">
      <alignment vertical="center"/>
    </xf>
    <xf numFmtId="0" fontId="6" fillId="5" borderId="37" xfId="0" applyFont="1" applyFill="1" applyBorder="1" applyAlignment="1">
      <alignment vertical="center" wrapText="1"/>
    </xf>
    <xf numFmtId="0" fontId="6" fillId="5" borderId="44" xfId="0" applyFont="1" applyFill="1" applyBorder="1" applyAlignment="1">
      <alignment vertical="center" wrapText="1"/>
    </xf>
    <xf numFmtId="0" fontId="28" fillId="5" borderId="38" xfId="0" applyFont="1" applyFill="1" applyBorder="1" applyAlignment="1">
      <alignment vertical="center"/>
    </xf>
    <xf numFmtId="0" fontId="31" fillId="5" borderId="38" xfId="0" applyFont="1" applyFill="1" applyBorder="1" applyAlignment="1">
      <alignment vertical="center"/>
    </xf>
    <xf numFmtId="3" fontId="6" fillId="6" borderId="43" xfId="15" applyNumberFormat="1" applyFont="1" applyFill="1" applyBorder="1">
      <alignment vertical="center"/>
    </xf>
    <xf numFmtId="3" fontId="0" fillId="5" borderId="36" xfId="15" applyNumberFormat="1" applyFont="1" applyFill="1" applyBorder="1">
      <alignment vertical="center"/>
    </xf>
    <xf numFmtId="3" fontId="0" fillId="5" borderId="61" xfId="15" applyNumberFormat="1" applyFont="1" applyFill="1" applyBorder="1">
      <alignment vertical="center"/>
    </xf>
    <xf numFmtId="3" fontId="0" fillId="5" borderId="21" xfId="15" applyNumberFormat="1" applyFont="1" applyFill="1" applyBorder="1">
      <alignment vertical="center"/>
    </xf>
    <xf numFmtId="3" fontId="0" fillId="5" borderId="20" xfId="15" applyNumberFormat="1" applyFont="1" applyFill="1" applyBorder="1">
      <alignment vertical="center"/>
    </xf>
    <xf numFmtId="3" fontId="0" fillId="5" borderId="38" xfId="15" applyNumberFormat="1" applyFont="1" applyFill="1" applyBorder="1">
      <alignment vertical="center"/>
    </xf>
    <xf numFmtId="3" fontId="0" fillId="5" borderId="19" xfId="15" applyNumberFormat="1" applyFont="1" applyFill="1" applyBorder="1">
      <alignment vertical="center"/>
    </xf>
    <xf numFmtId="0" fontId="0" fillId="5" borderId="37" xfId="0" applyFont="1" applyFill="1" applyBorder="1">
      <alignment vertical="center"/>
    </xf>
    <xf numFmtId="0" fontId="0" fillId="5" borderId="44" xfId="0" applyFont="1" applyFill="1" applyBorder="1">
      <alignment vertical="center"/>
    </xf>
    <xf numFmtId="0" fontId="0" fillId="5" borderId="38" xfId="0" applyFont="1" applyFill="1" applyBorder="1">
      <alignment vertical="center"/>
    </xf>
    <xf numFmtId="0" fontId="0" fillId="0" borderId="24" xfId="0" applyFont="1" applyFill="1" applyBorder="1">
      <alignment vertical="center"/>
    </xf>
    <xf numFmtId="3" fontId="6" fillId="5" borderId="66" xfId="15" applyNumberFormat="1" applyFont="1" applyFill="1" applyBorder="1">
      <alignment vertical="center"/>
    </xf>
    <xf numFmtId="3" fontId="6" fillId="5" borderId="67" xfId="15" applyNumberFormat="1" applyFont="1" applyFill="1" applyBorder="1">
      <alignment vertical="center"/>
    </xf>
    <xf numFmtId="3" fontId="6" fillId="5" borderId="56" xfId="15" applyNumberFormat="1" applyFont="1" applyFill="1" applyBorder="1">
      <alignment vertical="center"/>
    </xf>
    <xf numFmtId="3" fontId="6" fillId="5" borderId="57" xfId="15" applyNumberFormat="1" applyFont="1" applyFill="1" applyBorder="1">
      <alignment vertical="center"/>
    </xf>
    <xf numFmtId="3" fontId="6" fillId="6" borderId="68" xfId="15" applyNumberFormat="1" applyFont="1" applyFill="1" applyBorder="1">
      <alignment vertical="center"/>
    </xf>
    <xf numFmtId="0" fontId="6" fillId="5" borderId="23" xfId="0" applyFont="1" applyFill="1" applyBorder="1">
      <alignment vertical="center"/>
    </xf>
    <xf numFmtId="0" fontId="6" fillId="5" borderId="9" xfId="0" applyFont="1" applyFill="1" applyBorder="1">
      <alignment vertical="center"/>
    </xf>
    <xf numFmtId="0" fontId="6" fillId="5" borderId="22" xfId="0" applyFont="1" applyFill="1" applyBorder="1">
      <alignment vertical="center"/>
    </xf>
    <xf numFmtId="0" fontId="6" fillId="0" borderId="4" xfId="0" applyFont="1" applyFill="1" applyBorder="1">
      <alignment vertical="center"/>
    </xf>
    <xf numFmtId="0" fontId="6" fillId="0" borderId="3" xfId="0" applyFont="1" applyFill="1" applyBorder="1">
      <alignment vertical="center"/>
    </xf>
    <xf numFmtId="0" fontId="6" fillId="0" borderId="2" xfId="0" applyFont="1" applyFill="1" applyBorder="1">
      <alignment vertical="center"/>
    </xf>
    <xf numFmtId="0" fontId="6" fillId="0" borderId="7" xfId="0" applyFont="1" applyFill="1" applyBorder="1">
      <alignment vertical="center"/>
    </xf>
    <xf numFmtId="3" fontId="6" fillId="5" borderId="33" xfId="15" applyNumberFormat="1" applyFont="1" applyFill="1" applyBorder="1">
      <alignment vertical="center"/>
    </xf>
    <xf numFmtId="3" fontId="6" fillId="5" borderId="69" xfId="15" applyNumberFormat="1" applyFont="1" applyFill="1" applyBorder="1">
      <alignment vertical="center"/>
    </xf>
    <xf numFmtId="3" fontId="6" fillId="5" borderId="13" xfId="15" applyNumberFormat="1" applyFont="1" applyFill="1" applyBorder="1">
      <alignment vertical="center"/>
    </xf>
    <xf numFmtId="3" fontId="6" fillId="5" borderId="14" xfId="15" applyNumberFormat="1" applyFont="1" applyFill="1" applyBorder="1">
      <alignment vertical="center"/>
    </xf>
    <xf numFmtId="3" fontId="6" fillId="6" borderId="41" xfId="15" applyNumberFormat="1" applyFont="1" applyFill="1" applyBorder="1">
      <alignment vertical="center"/>
    </xf>
    <xf numFmtId="3" fontId="6" fillId="5" borderId="35" xfId="15" applyNumberFormat="1" applyFont="1" applyFill="1" applyBorder="1">
      <alignment vertical="center"/>
    </xf>
    <xf numFmtId="3" fontId="6" fillId="5" borderId="12" xfId="15" applyNumberFormat="1" applyFont="1" applyFill="1" applyBorder="1">
      <alignment vertical="center"/>
    </xf>
    <xf numFmtId="0" fontId="6" fillId="5" borderId="34" xfId="0" applyFont="1" applyFill="1" applyBorder="1">
      <alignment vertical="center"/>
    </xf>
    <xf numFmtId="0" fontId="6" fillId="5" borderId="42" xfId="0" applyFont="1" applyFill="1" applyBorder="1">
      <alignment vertical="center"/>
    </xf>
    <xf numFmtId="0" fontId="6" fillId="5" borderId="35" xfId="0" applyFont="1" applyFill="1" applyBorder="1">
      <alignment vertical="center"/>
    </xf>
    <xf numFmtId="3" fontId="6" fillId="6" borderId="49" xfId="15" applyNumberFormat="1" applyFont="1" applyFill="1" applyBorder="1">
      <alignment vertical="center"/>
    </xf>
    <xf numFmtId="3" fontId="6" fillId="6" borderId="70" xfId="15" applyNumberFormat="1" applyFont="1" applyFill="1" applyBorder="1">
      <alignment vertical="center"/>
    </xf>
    <xf numFmtId="0" fontId="0" fillId="0" borderId="7" xfId="0" applyFont="1" applyFill="1" applyBorder="1">
      <alignment vertical="center"/>
    </xf>
    <xf numFmtId="0" fontId="6" fillId="0" borderId="7"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32" fillId="6" borderId="41" xfId="0" applyFont="1" applyFill="1" applyBorder="1" applyAlignment="1">
      <alignment horizontal="center" vertical="center" wrapText="1" shrinkToFit="1"/>
    </xf>
    <xf numFmtId="0" fontId="6" fillId="7" borderId="7" xfId="0" applyFont="1" applyFill="1" applyBorder="1" applyAlignment="1">
      <alignment horizontal="center" vertical="center"/>
    </xf>
    <xf numFmtId="0" fontId="6" fillId="7" borderId="13" xfId="0" applyFont="1" applyFill="1" applyBorder="1" applyAlignment="1">
      <alignment horizontal="center" vertical="center"/>
    </xf>
    <xf numFmtId="0" fontId="6" fillId="7" borderId="12" xfId="0" applyFont="1" applyFill="1" applyBorder="1" applyAlignment="1">
      <alignment horizontal="center" vertical="center"/>
    </xf>
    <xf numFmtId="0" fontId="6" fillId="0" borderId="1" xfId="0" applyFont="1" applyBorder="1" applyAlignment="1">
      <alignment vertical="center"/>
    </xf>
    <xf numFmtId="0" fontId="6" fillId="0" borderId="1" xfId="0" applyFont="1" applyFill="1" applyBorder="1" applyAlignment="1">
      <alignment vertical="center"/>
    </xf>
    <xf numFmtId="3" fontId="6" fillId="5" borderId="73" xfId="15" applyNumberFormat="1" applyFont="1" applyFill="1" applyBorder="1">
      <alignment vertical="center"/>
    </xf>
    <xf numFmtId="3" fontId="6" fillId="5" borderId="74" xfId="15" applyNumberFormat="1" applyFont="1" applyFill="1" applyBorder="1">
      <alignment vertical="center"/>
    </xf>
    <xf numFmtId="3" fontId="6" fillId="5" borderId="46" xfId="15" applyNumberFormat="1" applyFont="1" applyFill="1" applyBorder="1">
      <alignment vertical="center"/>
    </xf>
    <xf numFmtId="3" fontId="6" fillId="5" borderId="47" xfId="15" applyNumberFormat="1" applyFont="1" applyFill="1" applyBorder="1">
      <alignment vertical="center"/>
    </xf>
    <xf numFmtId="3" fontId="6" fillId="6" borderId="75" xfId="15" applyNumberFormat="1" applyFont="1" applyFill="1" applyBorder="1">
      <alignment vertical="center"/>
    </xf>
    <xf numFmtId="0" fontId="6" fillId="5" borderId="76" xfId="0" applyFont="1" applyFill="1" applyBorder="1">
      <alignment vertical="center"/>
    </xf>
    <xf numFmtId="0" fontId="6" fillId="5" borderId="77" xfId="0" applyFont="1" applyFill="1" applyBorder="1">
      <alignment vertical="center"/>
    </xf>
    <xf numFmtId="0" fontId="6" fillId="5" borderId="45" xfId="0" applyFont="1" applyFill="1" applyBorder="1">
      <alignment vertical="center"/>
    </xf>
    <xf numFmtId="3" fontId="0" fillId="0" borderId="32" xfId="15" applyNumberFormat="1" applyFont="1" applyFill="1" applyBorder="1">
      <alignment vertical="center"/>
    </xf>
    <xf numFmtId="3" fontId="0" fillId="0" borderId="2" xfId="15" applyNumberFormat="1" applyFont="1" applyFill="1" applyBorder="1">
      <alignment vertical="center"/>
    </xf>
    <xf numFmtId="3" fontId="0" fillId="0" borderId="15" xfId="15" applyNumberFormat="1" applyFont="1" applyFill="1" applyBorder="1">
      <alignment vertical="center"/>
    </xf>
    <xf numFmtId="3" fontId="0" fillId="0" borderId="11" xfId="15" applyNumberFormat="1" applyFont="1" applyFill="1" applyBorder="1">
      <alignment vertical="center"/>
    </xf>
    <xf numFmtId="3" fontId="0" fillId="7" borderId="2" xfId="15" applyNumberFormat="1" applyFont="1" applyFill="1" applyBorder="1">
      <alignment vertical="center"/>
    </xf>
    <xf numFmtId="3" fontId="0" fillId="7" borderId="15" xfId="15" applyNumberFormat="1" applyFont="1" applyFill="1" applyBorder="1">
      <alignment vertical="center"/>
    </xf>
    <xf numFmtId="3" fontId="0" fillId="7" borderId="10" xfId="15" applyNumberFormat="1" applyFont="1" applyFill="1" applyBorder="1">
      <alignment vertical="center"/>
    </xf>
    <xf numFmtId="0" fontId="0" fillId="0" borderId="23" xfId="0" applyFont="1" applyFill="1" applyBorder="1">
      <alignment vertical="center"/>
    </xf>
    <xf numFmtId="0" fontId="0" fillId="0" borderId="9" xfId="0" applyFont="1" applyFill="1" applyBorder="1">
      <alignment vertical="center"/>
    </xf>
    <xf numFmtId="0" fontId="0" fillId="0" borderId="22" xfId="0" applyFont="1" applyFill="1" applyBorder="1">
      <alignment vertical="center"/>
    </xf>
    <xf numFmtId="0" fontId="0" fillId="0" borderId="25" xfId="0" applyFont="1" applyFill="1" applyBorder="1">
      <alignment vertical="center"/>
    </xf>
    <xf numFmtId="3" fontId="0" fillId="5" borderId="39" xfId="15" applyNumberFormat="1" applyFont="1" applyFill="1" applyBorder="1">
      <alignment vertical="center"/>
    </xf>
    <xf numFmtId="3" fontId="0" fillId="5" borderId="63" xfId="15" applyNumberFormat="1" applyFont="1" applyFill="1" applyBorder="1">
      <alignment vertical="center"/>
    </xf>
    <xf numFmtId="3" fontId="0" fillId="5" borderId="18" xfId="15" applyNumberFormat="1" applyFont="1" applyFill="1" applyBorder="1">
      <alignment vertical="center"/>
    </xf>
    <xf numFmtId="3" fontId="0" fillId="5" borderId="17" xfId="15" applyNumberFormat="1" applyFont="1" applyFill="1" applyBorder="1">
      <alignment vertical="center"/>
    </xf>
    <xf numFmtId="3" fontId="0" fillId="5" borderId="5" xfId="15" applyNumberFormat="1" applyFont="1" applyFill="1" applyBorder="1">
      <alignment vertical="center"/>
    </xf>
    <xf numFmtId="3" fontId="0" fillId="5" borderId="16" xfId="15" applyNumberFormat="1" applyFont="1" applyFill="1" applyBorder="1">
      <alignment vertical="center"/>
    </xf>
    <xf numFmtId="0" fontId="0" fillId="5" borderId="6" xfId="0" applyFont="1" applyFill="1" applyBorder="1">
      <alignment vertical="center"/>
    </xf>
    <xf numFmtId="0" fontId="0" fillId="5" borderId="50" xfId="0" applyFont="1" applyFill="1" applyBorder="1">
      <alignment vertical="center"/>
    </xf>
    <xf numFmtId="0" fontId="0" fillId="5" borderId="5" xfId="0" applyFont="1" applyFill="1" applyBorder="1">
      <alignment vertical="center"/>
    </xf>
    <xf numFmtId="3" fontId="0" fillId="5" borderId="33" xfId="15" applyNumberFormat="1" applyFont="1" applyFill="1" applyBorder="1">
      <alignment vertical="center"/>
    </xf>
    <xf numFmtId="3" fontId="0" fillId="5" borderId="69" xfId="15" applyNumberFormat="1" applyFont="1" applyFill="1" applyBorder="1">
      <alignment vertical="center"/>
    </xf>
    <xf numFmtId="3" fontId="0" fillId="5" borderId="13" xfId="15" applyNumberFormat="1" applyFont="1" applyFill="1" applyBorder="1">
      <alignment vertical="center"/>
    </xf>
    <xf numFmtId="3" fontId="0" fillId="5" borderId="14" xfId="15" applyNumberFormat="1" applyFont="1" applyFill="1" applyBorder="1">
      <alignment vertical="center"/>
    </xf>
    <xf numFmtId="3" fontId="0" fillId="5" borderId="35" xfId="15" applyNumberFormat="1" applyFont="1" applyFill="1" applyBorder="1">
      <alignment vertical="center"/>
    </xf>
    <xf numFmtId="3" fontId="0" fillId="5" borderId="12" xfId="15" applyNumberFormat="1" applyFont="1" applyFill="1" applyBorder="1">
      <alignment vertical="center"/>
    </xf>
    <xf numFmtId="0" fontId="0" fillId="5" borderId="34" xfId="0" applyFont="1" applyFill="1" applyBorder="1">
      <alignment vertical="center"/>
    </xf>
    <xf numFmtId="0" fontId="0" fillId="5" borderId="42" xfId="0" applyFont="1" applyFill="1" applyBorder="1">
      <alignment vertical="center"/>
    </xf>
    <xf numFmtId="0" fontId="0" fillId="5" borderId="35" xfId="0" applyFont="1" applyFill="1" applyBorder="1">
      <alignment vertical="center"/>
    </xf>
    <xf numFmtId="0" fontId="0" fillId="0" borderId="7"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7" borderId="7" xfId="0" applyFont="1" applyFill="1" applyBorder="1" applyAlignment="1">
      <alignment horizontal="center" vertical="center"/>
    </xf>
    <xf numFmtId="0" fontId="0" fillId="7" borderId="13" xfId="0" applyFont="1" applyFill="1" applyBorder="1" applyAlignment="1">
      <alignment horizontal="center" vertical="center"/>
    </xf>
    <xf numFmtId="0" fontId="0" fillId="7" borderId="12" xfId="0" applyFont="1" applyFill="1" applyBorder="1" applyAlignment="1">
      <alignment horizontal="center" vertical="center"/>
    </xf>
    <xf numFmtId="0" fontId="0" fillId="0" borderId="7" xfId="0" applyFont="1" applyBorder="1" applyAlignment="1">
      <alignment horizontal="center" vertical="center"/>
    </xf>
    <xf numFmtId="0" fontId="0" fillId="0" borderId="1" xfId="0" applyFont="1" applyBorder="1" applyAlignment="1">
      <alignment vertical="center"/>
    </xf>
    <xf numFmtId="0" fontId="0" fillId="0" borderId="1" xfId="0" applyFont="1" applyFill="1" applyBorder="1" applyAlignment="1">
      <alignment vertical="center"/>
    </xf>
    <xf numFmtId="0" fontId="0" fillId="0" borderId="0" xfId="0" applyFont="1">
      <alignment vertical="center"/>
    </xf>
    <xf numFmtId="0" fontId="0" fillId="0" borderId="0" xfId="0" applyFont="1" applyFill="1" applyBorder="1" applyAlignment="1">
      <alignment horizontal="center" vertical="center"/>
    </xf>
    <xf numFmtId="38" fontId="0" fillId="5" borderId="4" xfId="0" applyNumberFormat="1" applyFont="1" applyFill="1" applyBorder="1" applyAlignment="1">
      <alignment horizontal="right" vertical="center"/>
    </xf>
    <xf numFmtId="38" fontId="0" fillId="5" borderId="78" xfId="0" applyNumberFormat="1" applyFont="1" applyFill="1" applyBorder="1" applyAlignment="1">
      <alignment horizontal="right" vertical="center"/>
    </xf>
    <xf numFmtId="38" fontId="0" fillId="5" borderId="15" xfId="0" applyNumberFormat="1" applyFont="1" applyFill="1" applyBorder="1" applyAlignment="1">
      <alignment horizontal="right" vertical="center"/>
    </xf>
    <xf numFmtId="38" fontId="0" fillId="5" borderId="11" xfId="0" applyNumberFormat="1" applyFont="1" applyFill="1" applyBorder="1" applyAlignment="1">
      <alignment horizontal="right" vertical="center"/>
    </xf>
    <xf numFmtId="38" fontId="0" fillId="5" borderId="40" xfId="0" applyNumberFormat="1" applyFont="1" applyFill="1" applyBorder="1" applyAlignment="1">
      <alignment horizontal="right" vertical="center"/>
    </xf>
    <xf numFmtId="38" fontId="0" fillId="5" borderId="2" xfId="0" applyNumberFormat="1" applyFont="1" applyFill="1" applyBorder="1" applyAlignment="1">
      <alignment horizontal="right" vertical="center"/>
    </xf>
    <xf numFmtId="38" fontId="0" fillId="5" borderId="10" xfId="0" applyNumberFormat="1" applyFont="1" applyFill="1" applyBorder="1" applyAlignment="1">
      <alignment horizontal="right" vertical="center"/>
    </xf>
    <xf numFmtId="0" fontId="0" fillId="5" borderId="3" xfId="0" applyFont="1" applyFill="1" applyBorder="1">
      <alignment vertical="center"/>
    </xf>
    <xf numFmtId="0" fontId="0" fillId="5" borderId="2" xfId="0" applyFont="1" applyFill="1" applyBorder="1">
      <alignment vertical="center"/>
    </xf>
    <xf numFmtId="38" fontId="0" fillId="0" borderId="34" xfId="0" applyNumberFormat="1" applyFont="1" applyBorder="1" applyAlignment="1">
      <alignment horizontal="right" vertical="center"/>
    </xf>
    <xf numFmtId="38" fontId="0" fillId="0" borderId="69" xfId="0" applyNumberFormat="1" applyFont="1" applyBorder="1" applyAlignment="1">
      <alignment horizontal="right" vertical="center"/>
    </xf>
    <xf numFmtId="38" fontId="0" fillId="0" borderId="13" xfId="0" applyNumberFormat="1" applyFont="1" applyBorder="1" applyAlignment="1">
      <alignment horizontal="right" vertical="center"/>
    </xf>
    <xf numFmtId="38" fontId="0" fillId="0" borderId="14" xfId="0" applyNumberFormat="1" applyFont="1" applyBorder="1" applyAlignment="1">
      <alignment horizontal="right" vertical="center"/>
    </xf>
    <xf numFmtId="38" fontId="0" fillId="0" borderId="41" xfId="0" applyNumberFormat="1" applyFont="1" applyBorder="1" applyAlignment="1">
      <alignment horizontal="right" vertical="center"/>
    </xf>
    <xf numFmtId="38" fontId="0" fillId="7" borderId="35" xfId="0" applyNumberFormat="1" applyFont="1" applyFill="1" applyBorder="1" applyAlignment="1">
      <alignment horizontal="right" vertical="center"/>
    </xf>
    <xf numFmtId="38" fontId="0" fillId="7" borderId="13" xfId="0" applyNumberFormat="1" applyFont="1" applyFill="1" applyBorder="1" applyAlignment="1">
      <alignment horizontal="right" vertical="center"/>
    </xf>
    <xf numFmtId="38" fontId="0" fillId="7" borderId="12" xfId="0" applyNumberFormat="1" applyFont="1" applyFill="1" applyBorder="1" applyAlignment="1">
      <alignment horizontal="right" vertical="center"/>
    </xf>
    <xf numFmtId="0" fontId="0" fillId="0" borderId="42" xfId="0" applyFont="1" applyBorder="1">
      <alignment vertical="center"/>
    </xf>
    <xf numFmtId="0" fontId="0" fillId="0" borderId="35" xfId="0" applyFont="1" applyBorder="1">
      <alignment vertical="center"/>
    </xf>
    <xf numFmtId="38" fontId="0" fillId="0" borderId="6" xfId="0" applyNumberFormat="1" applyFont="1" applyBorder="1" applyAlignment="1">
      <alignment horizontal="right" vertical="center"/>
    </xf>
    <xf numFmtId="38" fontId="0" fillId="0" borderId="63" xfId="0" applyNumberFormat="1" applyFont="1" applyBorder="1" applyAlignment="1">
      <alignment horizontal="right" vertical="center"/>
    </xf>
    <xf numFmtId="38" fontId="0" fillId="0" borderId="18" xfId="0" applyNumberFormat="1" applyFont="1" applyBorder="1" applyAlignment="1">
      <alignment horizontal="right" vertical="center"/>
    </xf>
    <xf numFmtId="38" fontId="0" fillId="0" borderId="17" xfId="0" applyNumberFormat="1" applyFont="1" applyBorder="1" applyAlignment="1">
      <alignment horizontal="right" vertical="center"/>
    </xf>
    <xf numFmtId="38" fontId="0" fillId="0" borderId="49" xfId="0" applyNumberFormat="1" applyFont="1" applyBorder="1" applyAlignment="1">
      <alignment horizontal="right" vertical="center"/>
    </xf>
    <xf numFmtId="38" fontId="0" fillId="7" borderId="5" xfId="0" applyNumberFormat="1" applyFont="1" applyFill="1" applyBorder="1" applyAlignment="1">
      <alignment horizontal="right" vertical="center"/>
    </xf>
    <xf numFmtId="38" fontId="0" fillId="7" borderId="18" xfId="0" applyNumberFormat="1" applyFont="1" applyFill="1" applyBorder="1" applyAlignment="1">
      <alignment horizontal="right" vertical="center"/>
    </xf>
    <xf numFmtId="38" fontId="0" fillId="7" borderId="16" xfId="0" applyNumberFormat="1" applyFont="1" applyFill="1" applyBorder="1" applyAlignment="1">
      <alignment horizontal="right" vertical="center"/>
    </xf>
    <xf numFmtId="0" fontId="0" fillId="0" borderId="50" xfId="0" applyFont="1" applyBorder="1">
      <alignment vertical="center"/>
    </xf>
    <xf numFmtId="0" fontId="0" fillId="0" borderId="5" xfId="0" applyFont="1" applyBorder="1">
      <alignment vertical="center"/>
    </xf>
    <xf numFmtId="0" fontId="0" fillId="8" borderId="59" xfId="0" applyFont="1" applyFill="1" applyBorder="1" applyAlignment="1">
      <alignment horizontal="center" vertical="center"/>
    </xf>
    <xf numFmtId="0" fontId="0" fillId="8" borderId="13" xfId="0" applyFont="1" applyFill="1" applyBorder="1" applyAlignment="1">
      <alignment horizontal="center" vertical="center"/>
    </xf>
    <xf numFmtId="0" fontId="0" fillId="8" borderId="14" xfId="0" applyFont="1" applyFill="1" applyBorder="1" applyAlignment="1">
      <alignment horizontal="center" vertical="center"/>
    </xf>
    <xf numFmtId="0" fontId="0" fillId="8" borderId="41" xfId="0" applyFont="1" applyFill="1" applyBorder="1" applyAlignment="1">
      <alignment horizontal="center" vertical="center"/>
    </xf>
    <xf numFmtId="0" fontId="0" fillId="8" borderId="7" xfId="0" applyFont="1" applyFill="1" applyBorder="1" applyAlignment="1">
      <alignment horizontal="center" vertical="center"/>
    </xf>
    <xf numFmtId="0" fontId="0" fillId="8" borderId="12" xfId="0" applyFont="1" applyFill="1" applyBorder="1" applyAlignment="1">
      <alignment horizontal="center" vertical="center"/>
    </xf>
    <xf numFmtId="0" fontId="0" fillId="8" borderId="7" xfId="0" applyFont="1" applyFill="1" applyBorder="1" applyAlignment="1">
      <alignment horizontal="center" vertical="center"/>
    </xf>
    <xf numFmtId="0" fontId="0" fillId="0" borderId="1" xfId="0" applyFont="1" applyBorder="1">
      <alignment vertical="center"/>
    </xf>
    <xf numFmtId="38" fontId="6" fillId="5" borderId="4" xfId="0" applyNumberFormat="1" applyFont="1" applyFill="1" applyBorder="1" applyAlignment="1">
      <alignment horizontal="right" vertical="center"/>
    </xf>
    <xf numFmtId="38" fontId="6" fillId="5" borderId="78" xfId="0" applyNumberFormat="1" applyFont="1" applyFill="1" applyBorder="1" applyAlignment="1">
      <alignment horizontal="right" vertical="center"/>
    </xf>
    <xf numFmtId="38" fontId="6" fillId="5" borderId="40" xfId="0" applyNumberFormat="1" applyFont="1" applyFill="1" applyBorder="1" applyAlignment="1">
      <alignment horizontal="right" vertical="center"/>
    </xf>
    <xf numFmtId="38" fontId="6" fillId="0" borderId="34" xfId="0" applyNumberFormat="1" applyFont="1" applyBorder="1" applyAlignment="1">
      <alignment horizontal="right" vertical="center"/>
    </xf>
    <xf numFmtId="38" fontId="6" fillId="0" borderId="69" xfId="0" applyNumberFormat="1" applyFont="1" applyBorder="1" applyAlignment="1">
      <alignment horizontal="right" vertical="center"/>
    </xf>
    <xf numFmtId="38" fontId="6" fillId="0" borderId="41" xfId="0" applyNumberFormat="1" applyFont="1" applyBorder="1" applyAlignment="1">
      <alignment horizontal="right" vertical="center"/>
    </xf>
    <xf numFmtId="38" fontId="6" fillId="0" borderId="6" xfId="0" applyNumberFormat="1" applyFont="1" applyBorder="1" applyAlignment="1">
      <alignment horizontal="right" vertical="center"/>
    </xf>
    <xf numFmtId="38" fontId="6" fillId="0" borderId="63" xfId="0" applyNumberFormat="1" applyFont="1" applyBorder="1" applyAlignment="1">
      <alignment horizontal="right" vertical="center"/>
    </xf>
    <xf numFmtId="38" fontId="6" fillId="0" borderId="49" xfId="0" applyNumberFormat="1" applyFont="1" applyBorder="1" applyAlignment="1">
      <alignment horizontal="right" vertical="center"/>
    </xf>
    <xf numFmtId="0" fontId="6" fillId="0" borderId="50" xfId="0" applyFont="1" applyBorder="1">
      <alignment vertical="center"/>
    </xf>
    <xf numFmtId="0" fontId="6" fillId="8" borderId="59"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41" xfId="0" applyFont="1" applyFill="1" applyBorder="1" applyAlignment="1">
      <alignment horizontal="center" vertical="center"/>
    </xf>
    <xf numFmtId="0" fontId="6" fillId="8" borderId="7" xfId="0" applyFont="1" applyFill="1" applyBorder="1" applyAlignment="1">
      <alignment horizontal="center" vertical="center"/>
    </xf>
    <xf numFmtId="0" fontId="6" fillId="8" borderId="12" xfId="0" applyFont="1" applyFill="1" applyBorder="1" applyAlignment="1">
      <alignment horizontal="center" vertical="center"/>
    </xf>
    <xf numFmtId="0" fontId="6" fillId="8" borderId="7" xfId="0" applyFont="1" applyFill="1" applyBorder="1" applyAlignment="1">
      <alignment horizontal="center" vertical="center"/>
    </xf>
    <xf numFmtId="0" fontId="6" fillId="5" borderId="59"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14"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53" xfId="0" applyFont="1" applyFill="1" applyBorder="1" applyAlignment="1">
      <alignment horizontal="center" vertical="center"/>
    </xf>
    <xf numFmtId="0" fontId="6" fillId="5" borderId="51" xfId="0" applyFont="1" applyFill="1" applyBorder="1" applyAlignment="1">
      <alignment horizontal="center" vertical="center"/>
    </xf>
    <xf numFmtId="0" fontId="6" fillId="0" borderId="59" xfId="0" applyFont="1" applyBorder="1" applyAlignment="1">
      <alignment horizontal="center" vertical="center"/>
    </xf>
    <xf numFmtId="0" fontId="6" fillId="0" borderId="41" xfId="0" applyFont="1" applyBorder="1" applyAlignment="1">
      <alignment horizontal="center" vertical="center"/>
    </xf>
    <xf numFmtId="38" fontId="6" fillId="0" borderId="33" xfId="0" applyNumberFormat="1" applyFont="1" applyBorder="1" applyAlignment="1">
      <alignment horizontal="right" vertical="center"/>
    </xf>
    <xf numFmtId="38" fontId="6" fillId="0" borderId="35" xfId="0" applyNumberFormat="1" applyFont="1" applyBorder="1" applyAlignment="1">
      <alignment horizontal="right" vertical="center"/>
    </xf>
    <xf numFmtId="38" fontId="6" fillId="0" borderId="39" xfId="0" applyNumberFormat="1" applyFont="1" applyBorder="1" applyAlignment="1">
      <alignment horizontal="right" vertical="center"/>
    </xf>
    <xf numFmtId="38" fontId="6" fillId="0" borderId="5" xfId="0" applyNumberFormat="1" applyFont="1" applyBorder="1" applyAlignment="1">
      <alignment horizontal="right" vertical="center"/>
    </xf>
    <xf numFmtId="38" fontId="6" fillId="5" borderId="79" xfId="0" applyNumberFormat="1" applyFont="1" applyFill="1" applyBorder="1" applyAlignment="1">
      <alignment horizontal="right" vertical="center"/>
    </xf>
    <xf numFmtId="38" fontId="6" fillId="5" borderId="80" xfId="0" applyNumberFormat="1" applyFont="1" applyFill="1" applyBorder="1" applyAlignment="1">
      <alignment horizontal="right" vertical="center"/>
    </xf>
    <xf numFmtId="38" fontId="6" fillId="5" borderId="81" xfId="0" applyNumberFormat="1" applyFont="1" applyFill="1" applyBorder="1" applyAlignment="1">
      <alignment horizontal="right" vertical="center"/>
    </xf>
    <xf numFmtId="38" fontId="6" fillId="5" borderId="82" xfId="0" applyNumberFormat="1" applyFont="1" applyFill="1" applyBorder="1" applyAlignment="1">
      <alignment horizontal="right" vertical="center"/>
    </xf>
    <xf numFmtId="38" fontId="6" fillId="6" borderId="83" xfId="0" applyNumberFormat="1" applyFont="1" applyFill="1" applyBorder="1" applyAlignment="1">
      <alignment horizontal="right" vertical="center"/>
    </xf>
    <xf numFmtId="38" fontId="6" fillId="5" borderId="84" xfId="0" applyNumberFormat="1" applyFont="1" applyFill="1" applyBorder="1" applyAlignment="1">
      <alignment horizontal="right" vertical="center"/>
    </xf>
    <xf numFmtId="38" fontId="6" fillId="0" borderId="88" xfId="0" applyNumberFormat="1" applyFont="1" applyFill="1" applyBorder="1" applyAlignment="1">
      <alignment horizontal="right" vertical="center"/>
    </xf>
    <xf numFmtId="38" fontId="6" fillId="0" borderId="78" xfId="0" applyNumberFormat="1" applyFont="1" applyBorder="1" applyAlignment="1">
      <alignment horizontal="right" vertical="center"/>
    </xf>
    <xf numFmtId="38" fontId="6" fillId="6" borderId="68" xfId="0" applyNumberFormat="1" applyFont="1" applyFill="1" applyBorder="1" applyAlignment="1">
      <alignment horizontal="right" vertical="center"/>
    </xf>
    <xf numFmtId="38" fontId="6" fillId="7" borderId="10" xfId="0" applyNumberFormat="1" applyFont="1" applyFill="1" applyBorder="1" applyAlignment="1">
      <alignment horizontal="right" vertical="center"/>
    </xf>
    <xf numFmtId="38" fontId="6" fillId="7" borderId="89" xfId="0" applyNumberFormat="1" applyFont="1" applyFill="1" applyBorder="1" applyAlignment="1">
      <alignment horizontal="right" vertical="center"/>
    </xf>
    <xf numFmtId="0" fontId="6" fillId="0" borderId="3" xfId="0" applyFont="1" applyBorder="1">
      <alignment vertical="center"/>
    </xf>
    <xf numFmtId="38" fontId="6" fillId="5" borderId="91" xfId="0" applyNumberFormat="1" applyFont="1" applyFill="1" applyBorder="1" applyAlignment="1">
      <alignment horizontal="right" vertical="center"/>
    </xf>
    <xf numFmtId="38" fontId="6" fillId="5" borderId="92" xfId="0" applyNumberFormat="1" applyFont="1" applyFill="1" applyBorder="1" applyAlignment="1">
      <alignment horizontal="right" vertical="center"/>
    </xf>
    <xf numFmtId="38" fontId="6" fillId="5" borderId="54" xfId="0" applyNumberFormat="1" applyFont="1" applyFill="1" applyBorder="1" applyAlignment="1">
      <alignment horizontal="right" vertical="center"/>
    </xf>
    <xf numFmtId="38" fontId="6" fillId="5" borderId="55" xfId="0" applyNumberFormat="1" applyFont="1" applyFill="1" applyBorder="1" applyAlignment="1">
      <alignment horizontal="right" vertical="center"/>
    </xf>
    <xf numFmtId="38" fontId="6" fillId="6" borderId="93" xfId="0" applyNumberFormat="1" applyFont="1" applyFill="1" applyBorder="1" applyAlignment="1">
      <alignment horizontal="right" vertical="center"/>
    </xf>
    <xf numFmtId="38" fontId="6" fillId="5" borderId="35" xfId="0" applyNumberFormat="1" applyFont="1" applyFill="1" applyBorder="1" applyAlignment="1">
      <alignment horizontal="right" vertical="center"/>
    </xf>
    <xf numFmtId="38" fontId="6" fillId="5" borderId="34" xfId="0" applyNumberFormat="1" applyFont="1" applyFill="1" applyBorder="1" applyAlignment="1">
      <alignment horizontal="right" vertical="center"/>
    </xf>
    <xf numFmtId="38" fontId="6" fillId="5" borderId="12" xfId="0" applyNumberFormat="1" applyFont="1" applyFill="1" applyBorder="1" applyAlignment="1">
      <alignment horizontal="right" vertical="center"/>
    </xf>
    <xf numFmtId="38" fontId="6" fillId="5" borderId="94" xfId="0" applyNumberFormat="1" applyFont="1" applyFill="1" applyBorder="1" applyAlignment="1">
      <alignment horizontal="right" vertical="center"/>
    </xf>
    <xf numFmtId="38" fontId="6" fillId="5" borderId="45" xfId="0" applyNumberFormat="1" applyFont="1" applyFill="1" applyBorder="1" applyAlignment="1">
      <alignment horizontal="right" vertical="center"/>
    </xf>
    <xf numFmtId="38" fontId="6" fillId="5" borderId="21" xfId="0" applyNumberFormat="1" applyFont="1" applyFill="1" applyBorder="1" applyAlignment="1">
      <alignment horizontal="right" vertical="center"/>
    </xf>
    <xf numFmtId="38" fontId="6" fillId="5" borderId="20" xfId="0" applyNumberFormat="1" applyFont="1" applyFill="1" applyBorder="1" applyAlignment="1">
      <alignment horizontal="right" vertical="center"/>
    </xf>
    <xf numFmtId="38" fontId="6" fillId="6" borderId="62" xfId="0" applyNumberFormat="1" applyFont="1" applyFill="1" applyBorder="1" applyAlignment="1">
      <alignment horizontal="right" vertical="center"/>
    </xf>
    <xf numFmtId="38" fontId="6" fillId="5" borderId="37" xfId="0" applyNumberFormat="1" applyFont="1" applyFill="1" applyBorder="1" applyAlignment="1">
      <alignment horizontal="right" vertical="center"/>
    </xf>
    <xf numFmtId="38" fontId="6" fillId="5" borderId="19" xfId="0" applyNumberFormat="1" applyFont="1" applyFill="1" applyBorder="1" applyAlignment="1">
      <alignment horizontal="right" vertical="center"/>
    </xf>
    <xf numFmtId="38" fontId="6" fillId="5" borderId="95" xfId="0" applyNumberFormat="1" applyFont="1" applyFill="1" applyBorder="1" applyAlignment="1">
      <alignment horizontal="right" vertical="center"/>
    </xf>
    <xf numFmtId="38" fontId="6" fillId="5" borderId="18" xfId="0" applyNumberFormat="1" applyFont="1" applyFill="1" applyBorder="1" applyAlignment="1">
      <alignment horizontal="right" vertical="center"/>
    </xf>
    <xf numFmtId="38" fontId="6" fillId="5" borderId="17" xfId="0" applyNumberFormat="1" applyFont="1" applyFill="1" applyBorder="1" applyAlignment="1">
      <alignment horizontal="right" vertical="center"/>
    </xf>
    <xf numFmtId="38" fontId="6" fillId="6" borderId="64" xfId="0" applyNumberFormat="1" applyFont="1" applyFill="1" applyBorder="1" applyAlignment="1">
      <alignment horizontal="right" vertical="center"/>
    </xf>
    <xf numFmtId="38" fontId="6" fillId="5" borderId="6" xfId="0" applyNumberFormat="1" applyFont="1" applyFill="1" applyBorder="1" applyAlignment="1">
      <alignment horizontal="right" vertical="center"/>
    </xf>
    <xf numFmtId="38" fontId="6" fillId="5" borderId="16" xfId="0" applyNumberFormat="1" applyFont="1" applyFill="1" applyBorder="1" applyAlignment="1">
      <alignment horizontal="right" vertical="center"/>
    </xf>
    <xf numFmtId="38" fontId="6" fillId="0" borderId="96" xfId="0" applyNumberFormat="1" applyFont="1" applyBorder="1" applyAlignment="1">
      <alignment horizontal="right" vertical="center"/>
    </xf>
    <xf numFmtId="38" fontId="6" fillId="0" borderId="89" xfId="0" applyNumberFormat="1" applyFont="1" applyFill="1" applyBorder="1" applyAlignment="1">
      <alignment horizontal="right" vertical="center"/>
    </xf>
    <xf numFmtId="38" fontId="6" fillId="6" borderId="65" xfId="0" applyNumberFormat="1" applyFont="1" applyFill="1" applyBorder="1" applyAlignment="1">
      <alignment horizontal="right" vertical="center"/>
    </xf>
    <xf numFmtId="38" fontId="6" fillId="7" borderId="2" xfId="0" applyNumberFormat="1" applyFont="1" applyFill="1" applyBorder="1" applyAlignment="1">
      <alignment horizontal="right" vertical="center"/>
    </xf>
    <xf numFmtId="0" fontId="6" fillId="0" borderId="9" xfId="0" applyFont="1" applyFill="1" applyBorder="1" applyAlignment="1">
      <alignment vertical="center"/>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6" fillId="0" borderId="99" xfId="0" applyFont="1" applyBorder="1" applyAlignment="1">
      <alignment horizontal="center" vertical="center"/>
    </xf>
    <xf numFmtId="0" fontId="6" fillId="0" borderId="100" xfId="0" applyFont="1" applyBorder="1" applyAlignment="1">
      <alignment horizontal="center" vertical="center"/>
    </xf>
    <xf numFmtId="0" fontId="32" fillId="6" borderId="101" xfId="0" applyFont="1" applyFill="1" applyBorder="1" applyAlignment="1">
      <alignment horizontal="center" vertical="center" wrapText="1" shrinkToFit="1"/>
    </xf>
    <xf numFmtId="0" fontId="6" fillId="7" borderId="98" xfId="0" applyFont="1" applyFill="1" applyBorder="1" applyAlignment="1">
      <alignment horizontal="center" vertical="center"/>
    </xf>
    <xf numFmtId="0" fontId="6" fillId="7" borderId="99" xfId="0" applyFont="1" applyFill="1" applyBorder="1" applyAlignment="1">
      <alignment horizontal="center" vertical="center"/>
    </xf>
    <xf numFmtId="0" fontId="6" fillId="7" borderId="102" xfId="0" applyFont="1" applyFill="1" applyBorder="1" applyAlignment="1">
      <alignment horizontal="center" vertical="center"/>
    </xf>
    <xf numFmtId="0" fontId="6" fillId="0" borderId="103" xfId="0" applyFont="1" applyFill="1" applyBorder="1" applyAlignment="1">
      <alignment vertical="center"/>
    </xf>
    <xf numFmtId="0" fontId="6" fillId="0" borderId="104" xfId="0" applyFont="1" applyFill="1" applyBorder="1" applyAlignment="1">
      <alignment vertical="center"/>
    </xf>
    <xf numFmtId="38" fontId="6" fillId="0" borderId="88" xfId="0" applyNumberFormat="1" applyFont="1" applyBorder="1" applyAlignment="1">
      <alignment horizontal="right" vertical="center"/>
    </xf>
    <xf numFmtId="38" fontId="6" fillId="0" borderId="2" xfId="0" applyNumberFormat="1" applyFont="1" applyBorder="1" applyAlignment="1">
      <alignment horizontal="right" vertical="center"/>
    </xf>
    <xf numFmtId="38" fontId="6" fillId="7" borderId="15" xfId="0" applyNumberFormat="1" applyFont="1" applyFill="1" applyBorder="1" applyAlignment="1">
      <alignment horizontal="right" vertical="center"/>
    </xf>
    <xf numFmtId="38" fontId="6" fillId="5" borderId="13" xfId="0" applyNumberFormat="1" applyFont="1" applyFill="1" applyBorder="1" applyAlignment="1">
      <alignment horizontal="right" vertical="center"/>
    </xf>
    <xf numFmtId="38" fontId="6" fillId="5" borderId="14" xfId="0" applyNumberFormat="1" applyFont="1" applyFill="1" applyBorder="1" applyAlignment="1">
      <alignment horizontal="right" vertical="center"/>
    </xf>
    <xf numFmtId="38" fontId="6" fillId="6" borderId="106" xfId="0" applyNumberFormat="1" applyFont="1" applyFill="1" applyBorder="1" applyAlignment="1">
      <alignment horizontal="right" vertical="center"/>
    </xf>
    <xf numFmtId="38" fontId="6" fillId="5" borderId="46" xfId="0" applyNumberFormat="1" applyFont="1" applyFill="1" applyBorder="1" applyAlignment="1">
      <alignment horizontal="right" vertical="center"/>
    </xf>
    <xf numFmtId="38" fontId="6" fillId="5" borderId="47" xfId="0" applyNumberFormat="1" applyFont="1" applyFill="1" applyBorder="1" applyAlignment="1">
      <alignment horizontal="right" vertical="center"/>
    </xf>
    <xf numFmtId="38" fontId="6" fillId="6" borderId="75" xfId="0" applyNumberFormat="1" applyFont="1" applyFill="1" applyBorder="1" applyAlignment="1">
      <alignment horizontal="right" vertical="center"/>
    </xf>
    <xf numFmtId="38" fontId="6" fillId="5" borderId="48" xfId="0" applyNumberFormat="1" applyFont="1" applyFill="1" applyBorder="1" applyAlignment="1">
      <alignment horizontal="right" vertical="center"/>
    </xf>
    <xf numFmtId="0" fontId="33" fillId="0" borderId="0" xfId="0" applyFont="1">
      <alignment vertical="center"/>
    </xf>
    <xf numFmtId="0" fontId="34" fillId="0" borderId="0" xfId="0" applyFont="1" applyAlignment="1">
      <alignment vertical="center" wrapText="1"/>
    </xf>
    <xf numFmtId="0" fontId="6" fillId="0" borderId="0" xfId="0" applyFont="1" applyBorder="1" applyAlignment="1">
      <alignment vertical="center"/>
    </xf>
    <xf numFmtId="38" fontId="6" fillId="5" borderId="4" xfId="0" applyNumberFormat="1" applyFont="1" applyFill="1" applyBorder="1" applyAlignment="1">
      <alignment vertical="center"/>
    </xf>
    <xf numFmtId="38" fontId="6" fillId="5" borderId="2" xfId="0" applyNumberFormat="1" applyFont="1" applyFill="1" applyBorder="1" applyAlignment="1">
      <alignment vertical="center"/>
    </xf>
    <xf numFmtId="38" fontId="6" fillId="5" borderId="3" xfId="0" applyNumberFormat="1" applyFont="1" applyFill="1" applyBorder="1" applyAlignment="1">
      <alignment horizontal="right" vertical="center"/>
    </xf>
    <xf numFmtId="176" fontId="0" fillId="0" borderId="0" xfId="0" applyNumberFormat="1" applyFont="1" applyAlignment="1">
      <alignment horizontal="center" vertical="center"/>
    </xf>
    <xf numFmtId="38" fontId="0" fillId="0" borderId="0" xfId="0" applyNumberFormat="1" applyFont="1" applyBorder="1" applyAlignment="1">
      <alignment horizontal="center" vertical="center"/>
    </xf>
    <xf numFmtId="38" fontId="0" fillId="0" borderId="8" xfId="0" applyNumberFormat="1" applyFont="1" applyBorder="1" applyAlignment="1">
      <alignment vertical="center"/>
    </xf>
    <xf numFmtId="38" fontId="0" fillId="0" borderId="7" xfId="0" applyNumberFormat="1" applyFont="1" applyBorder="1" applyAlignment="1">
      <alignment vertical="center"/>
    </xf>
    <xf numFmtId="0" fontId="32" fillId="0" borderId="1" xfId="0" applyFont="1" applyBorder="1">
      <alignment vertical="center"/>
    </xf>
    <xf numFmtId="0" fontId="0" fillId="0" borderId="7" xfId="0" applyFont="1" applyBorder="1">
      <alignment vertical="center"/>
    </xf>
    <xf numFmtId="183" fontId="0" fillId="0" borderId="0" xfId="0" applyNumberFormat="1" applyFont="1" applyBorder="1" applyAlignment="1">
      <alignment horizontal="center" vertical="center"/>
    </xf>
    <xf numFmtId="38" fontId="0" fillId="0" borderId="37" xfId="0" applyNumberFormat="1" applyFont="1" applyBorder="1" applyAlignment="1">
      <alignment vertical="center"/>
    </xf>
    <xf numFmtId="38" fontId="0" fillId="0" borderId="38" xfId="0" applyNumberFormat="1" applyFont="1" applyBorder="1" applyAlignment="1">
      <alignment vertical="center"/>
    </xf>
    <xf numFmtId="0" fontId="0" fillId="0" borderId="44" xfId="0" applyFont="1" applyBorder="1">
      <alignment vertical="center"/>
    </xf>
    <xf numFmtId="0" fontId="32" fillId="0" borderId="44" xfId="0" applyFont="1" applyBorder="1">
      <alignment vertical="center"/>
    </xf>
    <xf numFmtId="0" fontId="0" fillId="0" borderId="38" xfId="0" applyFont="1" applyBorder="1">
      <alignment vertical="center"/>
    </xf>
    <xf numFmtId="183" fontId="6" fillId="0" borderId="0" xfId="0" applyNumberFormat="1" applyFont="1" applyBorder="1" applyAlignment="1">
      <alignment horizontal="center" vertical="center"/>
    </xf>
    <xf numFmtId="183" fontId="6" fillId="0" borderId="4" xfId="0" applyNumberFormat="1" applyFont="1" applyBorder="1" applyAlignment="1">
      <alignment horizontal="center" vertical="center"/>
    </xf>
    <xf numFmtId="0" fontId="29" fillId="0" borderId="2" xfId="0" applyFont="1" applyBorder="1">
      <alignment vertical="center"/>
    </xf>
    <xf numFmtId="38" fontId="6" fillId="0" borderId="6" xfId="0" applyNumberFormat="1" applyFont="1" applyBorder="1" applyAlignment="1">
      <alignment vertical="center"/>
    </xf>
    <xf numFmtId="38" fontId="6" fillId="0" borderId="5" xfId="0" applyNumberFormat="1" applyFont="1" applyBorder="1" applyAlignment="1">
      <alignment vertical="center"/>
    </xf>
    <xf numFmtId="0" fontId="32" fillId="0" borderId="50" xfId="0" applyFont="1" applyBorder="1">
      <alignment vertical="center"/>
    </xf>
    <xf numFmtId="0" fontId="6" fillId="0" borderId="1" xfId="0" applyFont="1" applyBorder="1" applyAlignment="1">
      <alignment horizontal="right" vertical="center"/>
    </xf>
    <xf numFmtId="58" fontId="6" fillId="0" borderId="0" xfId="0" applyNumberFormat="1" applyFont="1" applyFill="1" applyAlignment="1">
      <alignment vertical="center"/>
    </xf>
    <xf numFmtId="0" fontId="6" fillId="8" borderId="7" xfId="0" applyFont="1" applyFill="1" applyBorder="1" applyAlignment="1">
      <alignment horizontal="center" vertical="center"/>
    </xf>
    <xf numFmtId="0" fontId="6" fillId="0" borderId="1" xfId="0" applyFont="1" applyBorder="1" applyAlignment="1">
      <alignment horizontal="right" vertical="center"/>
    </xf>
    <xf numFmtId="0" fontId="6" fillId="0" borderId="7" xfId="0" applyFont="1" applyBorder="1" applyAlignment="1">
      <alignment horizontal="center" vertical="center"/>
    </xf>
    <xf numFmtId="0" fontId="0" fillId="8" borderId="7" xfId="0" applyFont="1" applyFill="1" applyBorder="1" applyAlignment="1">
      <alignment horizontal="center" vertical="center"/>
    </xf>
    <xf numFmtId="0" fontId="0" fillId="0" borderId="7" xfId="0" applyFont="1" applyBorder="1" applyAlignment="1">
      <alignment horizontal="center" vertical="center"/>
    </xf>
    <xf numFmtId="0" fontId="6" fillId="0" borderId="1" xfId="0" applyFont="1" applyBorder="1" applyAlignment="1">
      <alignment horizontal="right" vertical="center"/>
    </xf>
    <xf numFmtId="0" fontId="6" fillId="0" borderId="7" xfId="0" applyFont="1" applyBorder="1" applyAlignment="1">
      <alignment horizontal="center" vertical="center"/>
    </xf>
    <xf numFmtId="0" fontId="0" fillId="0" borderId="7" xfId="0" applyFont="1" applyBorder="1" applyAlignment="1">
      <alignment horizontal="center" vertical="center"/>
    </xf>
    <xf numFmtId="0" fontId="0" fillId="8" borderId="7" xfId="0" applyFont="1" applyFill="1" applyBorder="1" applyAlignment="1">
      <alignment horizontal="center" vertical="center"/>
    </xf>
    <xf numFmtId="0" fontId="6" fillId="8" borderId="7" xfId="0" applyFont="1" applyFill="1" applyBorder="1" applyAlignment="1">
      <alignment horizontal="center" vertical="center"/>
    </xf>
    <xf numFmtId="0" fontId="0" fillId="0" borderId="7" xfId="0" applyFont="1" applyBorder="1" applyAlignment="1">
      <alignment horizontal="center" vertical="center"/>
    </xf>
    <xf numFmtId="0" fontId="6" fillId="0" borderId="1" xfId="0" applyFont="1" applyBorder="1" applyAlignment="1">
      <alignment horizontal="right" vertical="center"/>
    </xf>
    <xf numFmtId="0" fontId="6" fillId="0" borderId="7" xfId="0" applyFont="1" applyBorder="1" applyAlignment="1">
      <alignment horizontal="center" vertical="center"/>
    </xf>
    <xf numFmtId="0" fontId="0" fillId="8" borderId="7" xfId="0" applyFont="1" applyFill="1" applyBorder="1" applyAlignment="1">
      <alignment horizontal="center" vertical="center"/>
    </xf>
    <xf numFmtId="0" fontId="6" fillId="8" borderId="7" xfId="0" applyFont="1" applyFill="1" applyBorder="1" applyAlignment="1">
      <alignment horizontal="center" vertical="center"/>
    </xf>
    <xf numFmtId="0" fontId="0" fillId="0" borderId="7" xfId="0" applyFont="1" applyBorder="1" applyAlignment="1">
      <alignment horizontal="center" vertical="center"/>
    </xf>
    <xf numFmtId="0" fontId="6" fillId="0" borderId="1" xfId="0" applyFont="1" applyBorder="1" applyAlignment="1">
      <alignment horizontal="right" vertical="center"/>
    </xf>
    <xf numFmtId="0" fontId="6" fillId="0" borderId="7" xfId="0" applyFont="1" applyBorder="1" applyAlignment="1">
      <alignment horizontal="center" vertical="center"/>
    </xf>
    <xf numFmtId="0" fontId="0" fillId="8" borderId="7" xfId="0" applyFont="1" applyFill="1" applyBorder="1" applyAlignment="1">
      <alignment horizontal="center" vertical="center"/>
    </xf>
    <xf numFmtId="0" fontId="6" fillId="8" borderId="7" xfId="0" applyFont="1" applyFill="1" applyBorder="1" applyAlignment="1">
      <alignment horizontal="center" vertical="center"/>
    </xf>
    <xf numFmtId="0" fontId="6" fillId="0" borderId="1" xfId="0" applyFont="1" applyBorder="1" applyAlignment="1">
      <alignment horizontal="right" vertical="center"/>
    </xf>
    <xf numFmtId="0" fontId="6" fillId="8" borderId="7" xfId="0" applyFont="1" applyFill="1" applyBorder="1" applyAlignment="1">
      <alignment horizontal="center" vertical="center"/>
    </xf>
    <xf numFmtId="0" fontId="6" fillId="0" borderId="7" xfId="0" applyFont="1" applyBorder="1" applyAlignment="1">
      <alignment horizontal="center" vertical="center"/>
    </xf>
    <xf numFmtId="0" fontId="0" fillId="8" borderId="7" xfId="0" applyFont="1" applyFill="1" applyBorder="1" applyAlignment="1">
      <alignment horizontal="center" vertical="center"/>
    </xf>
    <xf numFmtId="0" fontId="0" fillId="0" borderId="7" xfId="0" applyFont="1" applyBorder="1" applyAlignment="1">
      <alignment horizontal="center" vertical="center"/>
    </xf>
    <xf numFmtId="0" fontId="0" fillId="0" borderId="7" xfId="0" applyFont="1" applyBorder="1" applyAlignment="1">
      <alignment horizontal="center" vertical="center"/>
    </xf>
    <xf numFmtId="0" fontId="6" fillId="0" borderId="1" xfId="0" applyFont="1" applyBorder="1" applyAlignment="1">
      <alignment horizontal="right" vertical="center"/>
    </xf>
    <xf numFmtId="0" fontId="6" fillId="0" borderId="7" xfId="0" applyFont="1" applyBorder="1" applyAlignment="1">
      <alignment horizontal="center" vertical="center"/>
    </xf>
    <xf numFmtId="0" fontId="0" fillId="8" borderId="7" xfId="0" applyFont="1" applyFill="1" applyBorder="1" applyAlignment="1">
      <alignment horizontal="center" vertical="center"/>
    </xf>
    <xf numFmtId="0" fontId="6" fillId="8" borderId="7" xfId="0" applyFont="1" applyFill="1" applyBorder="1" applyAlignment="1">
      <alignment horizontal="center" vertical="center"/>
    </xf>
    <xf numFmtId="0" fontId="6" fillId="0" borderId="1" xfId="0" applyFont="1" applyBorder="1" applyAlignment="1">
      <alignment horizontal="right" vertical="center"/>
    </xf>
    <xf numFmtId="0" fontId="6" fillId="8" borderId="7" xfId="0" applyFont="1" applyFill="1" applyBorder="1" applyAlignment="1">
      <alignment horizontal="center" vertical="center"/>
    </xf>
    <xf numFmtId="0" fontId="6" fillId="0" borderId="7" xfId="0" applyFont="1" applyBorder="1" applyAlignment="1">
      <alignment horizontal="center" vertical="center"/>
    </xf>
    <xf numFmtId="0" fontId="0" fillId="8" borderId="7" xfId="0" applyFont="1" applyFill="1" applyBorder="1" applyAlignment="1">
      <alignment horizontal="center" vertical="center"/>
    </xf>
    <xf numFmtId="0" fontId="0" fillId="0" borderId="7" xfId="0" applyFont="1" applyBorder="1" applyAlignment="1">
      <alignment horizontal="center" vertical="center"/>
    </xf>
    <xf numFmtId="0" fontId="36" fillId="0" borderId="0" xfId="0" applyFont="1">
      <alignment vertical="center"/>
    </xf>
    <xf numFmtId="0" fontId="1" fillId="0" borderId="0" xfId="17">
      <alignment vertical="center"/>
    </xf>
    <xf numFmtId="0" fontId="9" fillId="0" borderId="0" xfId="17" applyFont="1" applyAlignment="1">
      <alignment horizontal="center" vertical="center"/>
    </xf>
    <xf numFmtId="0" fontId="1" fillId="0" borderId="0" xfId="17" applyAlignment="1">
      <alignment horizontal="center" vertical="center"/>
    </xf>
    <xf numFmtId="0" fontId="9" fillId="0" borderId="0" xfId="17" applyFont="1" applyFill="1" applyAlignment="1">
      <alignment horizontal="center" vertical="center" wrapText="1"/>
    </xf>
    <xf numFmtId="0" fontId="1" fillId="0" borderId="0" xfId="18">
      <alignment vertical="center"/>
    </xf>
    <xf numFmtId="0" fontId="23" fillId="0" borderId="0" xfId="17" applyFont="1">
      <alignment vertical="center"/>
    </xf>
    <xf numFmtId="0" fontId="27" fillId="0" borderId="0" xfId="17" applyFont="1">
      <alignment vertical="center"/>
    </xf>
    <xf numFmtId="57" fontId="16" fillId="0" borderId="0" xfId="17" applyNumberFormat="1" applyFont="1" applyFill="1" applyAlignment="1">
      <alignment horizontal="right" vertical="center" wrapText="1"/>
    </xf>
    <xf numFmtId="0" fontId="10" fillId="11" borderId="27" xfId="17" applyFont="1" applyFill="1" applyBorder="1" applyAlignment="1">
      <alignment horizontal="center" vertical="center" wrapText="1"/>
    </xf>
    <xf numFmtId="0" fontId="1" fillId="0" borderId="0" xfId="17" applyFont="1">
      <alignment vertical="center"/>
    </xf>
    <xf numFmtId="0" fontId="1" fillId="0" borderId="0" xfId="18" applyFont="1">
      <alignment vertical="center"/>
    </xf>
    <xf numFmtId="0" fontId="12" fillId="2" borderId="10" xfId="17" applyFont="1" applyFill="1" applyBorder="1" applyAlignment="1">
      <alignment horizontal="center" vertical="center" wrapText="1"/>
    </xf>
    <xf numFmtId="0" fontId="12" fillId="2" borderId="11" xfId="17" applyFont="1" applyFill="1" applyBorder="1" applyAlignment="1">
      <alignment horizontal="center" vertical="center" wrapText="1"/>
    </xf>
    <xf numFmtId="0" fontId="13" fillId="2" borderId="15" xfId="17" applyFont="1" applyFill="1" applyBorder="1" applyAlignment="1">
      <alignment horizontal="center" vertical="center" wrapText="1"/>
    </xf>
    <xf numFmtId="0" fontId="15" fillId="3" borderId="28" xfId="17" applyFont="1" applyFill="1" applyBorder="1" applyAlignment="1">
      <alignment horizontal="left" vertical="center" shrinkToFit="1"/>
    </xf>
    <xf numFmtId="0" fontId="15" fillId="3" borderId="28" xfId="17" applyFont="1" applyFill="1" applyBorder="1" applyAlignment="1">
      <alignment horizontal="center" vertical="center"/>
    </xf>
    <xf numFmtId="178" fontId="16" fillId="0" borderId="22" xfId="17" applyNumberFormat="1" applyFont="1" applyFill="1" applyBorder="1">
      <alignment vertical="center"/>
    </xf>
    <xf numFmtId="178" fontId="16" fillId="0" borderId="57" xfId="17" applyNumberFormat="1" applyFont="1" applyFill="1" applyBorder="1">
      <alignment vertical="center"/>
    </xf>
    <xf numFmtId="178" fontId="1" fillId="0" borderId="57" xfId="17" applyNumberFormat="1" applyFont="1" applyFill="1" applyBorder="1">
      <alignment vertical="center"/>
    </xf>
    <xf numFmtId="182" fontId="16" fillId="0" borderId="56" xfId="17" applyNumberFormat="1" applyFont="1" applyFill="1" applyBorder="1" applyAlignment="1">
      <alignment horizontal="center" vertical="center"/>
    </xf>
    <xf numFmtId="0" fontId="15" fillId="3" borderId="30" xfId="17" applyFont="1" applyFill="1" applyBorder="1" applyAlignment="1">
      <alignment horizontal="left" vertical="center" shrinkToFit="1"/>
    </xf>
    <xf numFmtId="0" fontId="15" fillId="3" borderId="30" xfId="17" applyFont="1" applyFill="1" applyBorder="1" applyAlignment="1">
      <alignment horizontal="center" vertical="center"/>
    </xf>
    <xf numFmtId="181" fontId="16" fillId="4" borderId="38" xfId="19" applyNumberFormat="1" applyFont="1" applyFill="1" applyBorder="1">
      <alignment vertical="center"/>
    </xf>
    <xf numFmtId="181" fontId="16" fillId="4" borderId="20" xfId="19" applyNumberFormat="1" applyFont="1" applyFill="1" applyBorder="1">
      <alignment vertical="center"/>
    </xf>
    <xf numFmtId="179" fontId="1" fillId="0" borderId="20" xfId="17" applyNumberFormat="1" applyFont="1" applyFill="1" applyBorder="1">
      <alignment vertical="center"/>
    </xf>
    <xf numFmtId="182" fontId="16" fillId="4" borderId="21" xfId="17" applyNumberFormat="1" applyFont="1" applyFill="1" applyBorder="1" applyAlignment="1">
      <alignment horizontal="center" vertical="center"/>
    </xf>
    <xf numFmtId="0" fontId="15" fillId="3" borderId="31" xfId="17" applyFont="1" applyFill="1" applyBorder="1" applyAlignment="1">
      <alignment horizontal="left" vertical="center" shrinkToFit="1"/>
    </xf>
    <xf numFmtId="0" fontId="15" fillId="3" borderId="31" xfId="17" applyFont="1" applyFill="1" applyBorder="1" applyAlignment="1">
      <alignment horizontal="center" vertical="center"/>
    </xf>
    <xf numFmtId="178" fontId="16" fillId="4" borderId="45" xfId="17" applyNumberFormat="1" applyFont="1" applyFill="1" applyBorder="1">
      <alignment vertical="center"/>
    </xf>
    <xf numFmtId="178" fontId="16" fillId="4" borderId="52" xfId="17" applyNumberFormat="1" applyFont="1" applyFill="1" applyBorder="1">
      <alignment vertical="center"/>
    </xf>
    <xf numFmtId="178" fontId="16" fillId="0" borderId="52" xfId="17" applyNumberFormat="1" applyFont="1" applyFill="1" applyBorder="1">
      <alignment vertical="center"/>
    </xf>
    <xf numFmtId="182" fontId="18" fillId="0" borderId="53" xfId="17" applyNumberFormat="1" applyFont="1" applyFill="1" applyBorder="1" applyAlignment="1">
      <alignment horizontal="center" vertical="center"/>
    </xf>
    <xf numFmtId="0" fontId="15" fillId="3" borderId="28" xfId="20" applyFont="1" applyFill="1" applyBorder="1" applyAlignment="1">
      <alignment horizontal="left" vertical="center" shrinkToFit="1"/>
    </xf>
    <xf numFmtId="0" fontId="15" fillId="3" borderId="28" xfId="20" applyFont="1" applyFill="1" applyBorder="1" applyAlignment="1">
      <alignment horizontal="center" vertical="center"/>
    </xf>
    <xf numFmtId="179" fontId="16" fillId="4" borderId="16" xfId="17" applyNumberFormat="1" applyFont="1" applyFill="1" applyBorder="1">
      <alignment vertical="center"/>
    </xf>
    <xf numFmtId="181" fontId="16" fillId="4" borderId="17" xfId="19" applyNumberFormat="1" applyFont="1" applyFill="1" applyBorder="1">
      <alignment vertical="center"/>
    </xf>
    <xf numFmtId="181" fontId="18" fillId="0" borderId="17" xfId="17" applyNumberFormat="1" applyFont="1" applyFill="1" applyBorder="1">
      <alignment vertical="center"/>
    </xf>
    <xf numFmtId="182" fontId="16" fillId="0" borderId="18" xfId="17" applyNumberFormat="1" applyFont="1" applyFill="1" applyBorder="1" applyAlignment="1">
      <alignment horizontal="center" vertical="center"/>
    </xf>
    <xf numFmtId="0" fontId="15" fillId="3" borderId="31" xfId="20" applyFont="1" applyFill="1" applyBorder="1" applyAlignment="1">
      <alignment horizontal="left" vertical="center" shrinkToFit="1"/>
    </xf>
    <xf numFmtId="0" fontId="15" fillId="3" borderId="31" xfId="20" applyFont="1" applyFill="1" applyBorder="1" applyAlignment="1">
      <alignment horizontal="center" vertical="center"/>
    </xf>
    <xf numFmtId="179" fontId="16" fillId="4" borderId="12" xfId="17" applyNumberFormat="1" applyFont="1" applyFill="1" applyBorder="1">
      <alignment vertical="center"/>
    </xf>
    <xf numFmtId="179" fontId="16" fillId="4" borderId="14" xfId="17" applyNumberFormat="1" applyFont="1" applyFill="1" applyBorder="1">
      <alignment vertical="center"/>
    </xf>
    <xf numFmtId="181" fontId="18" fillId="0" borderId="14" xfId="17" applyNumberFormat="1" applyFont="1" applyFill="1" applyBorder="1">
      <alignment vertical="center"/>
    </xf>
    <xf numFmtId="182" fontId="16" fillId="0" borderId="13" xfId="17" applyNumberFormat="1" applyFont="1" applyFill="1" applyBorder="1" applyAlignment="1">
      <alignment horizontal="center" vertical="center"/>
    </xf>
    <xf numFmtId="181" fontId="18" fillId="0" borderId="16" xfId="17" applyNumberFormat="1" applyFont="1" applyFill="1" applyBorder="1">
      <alignment vertical="center"/>
    </xf>
    <xf numFmtId="182" fontId="18" fillId="0" borderId="18" xfId="17" applyNumberFormat="1" applyFont="1" applyFill="1" applyBorder="1" applyAlignment="1">
      <alignment horizontal="center" vertical="center"/>
    </xf>
    <xf numFmtId="38" fontId="18" fillId="0" borderId="12" xfId="17" applyNumberFormat="1" applyFont="1" applyFill="1" applyBorder="1">
      <alignment vertical="center"/>
    </xf>
    <xf numFmtId="38" fontId="18" fillId="0" borderId="14" xfId="17" applyNumberFormat="1" applyFont="1" applyFill="1" applyBorder="1">
      <alignment vertical="center"/>
    </xf>
    <xf numFmtId="182" fontId="18" fillId="0" borderId="13" xfId="17" applyNumberFormat="1" applyFont="1" applyFill="1" applyBorder="1" applyAlignment="1">
      <alignment horizontal="center" vertical="center"/>
    </xf>
    <xf numFmtId="182" fontId="18" fillId="4" borderId="18" xfId="17" applyNumberFormat="1" applyFont="1" applyFill="1" applyBorder="1" applyAlignment="1">
      <alignment horizontal="center" vertical="center"/>
    </xf>
    <xf numFmtId="177" fontId="18" fillId="0" borderId="16" xfId="17" applyNumberFormat="1" applyFont="1" applyFill="1" applyBorder="1">
      <alignment vertical="center"/>
    </xf>
    <xf numFmtId="177" fontId="18" fillId="0" borderId="17" xfId="17" applyNumberFormat="1" applyFont="1" applyFill="1" applyBorder="1">
      <alignment vertical="center"/>
    </xf>
    <xf numFmtId="0" fontId="1" fillId="0" borderId="24" xfId="17" applyBorder="1" applyAlignment="1">
      <alignment vertical="center" wrapText="1"/>
    </xf>
    <xf numFmtId="0" fontId="1" fillId="0" borderId="0" xfId="17" applyBorder="1" applyAlignment="1">
      <alignment vertical="center" wrapText="1"/>
    </xf>
    <xf numFmtId="177" fontId="18" fillId="0" borderId="19" xfId="17" applyNumberFormat="1" applyFont="1" applyFill="1" applyBorder="1">
      <alignment vertical="center"/>
    </xf>
    <xf numFmtId="177" fontId="18" fillId="0" borderId="20" xfId="17" applyNumberFormat="1" applyFont="1" applyFill="1" applyBorder="1">
      <alignment vertical="center"/>
    </xf>
    <xf numFmtId="182" fontId="18" fillId="0" borderId="21" xfId="17" applyNumberFormat="1" applyFont="1" applyFill="1" applyBorder="1" applyAlignment="1">
      <alignment horizontal="center" vertical="center"/>
    </xf>
    <xf numFmtId="177" fontId="18" fillId="4" borderId="20" xfId="17" applyNumberFormat="1" applyFont="1" applyFill="1" applyBorder="1">
      <alignment vertical="center"/>
    </xf>
    <xf numFmtId="182" fontId="18" fillId="4" borderId="21" xfId="17" applyNumberFormat="1" applyFont="1" applyFill="1" applyBorder="1" applyAlignment="1">
      <alignment horizontal="center" vertical="center"/>
    </xf>
    <xf numFmtId="177" fontId="18" fillId="4" borderId="12" xfId="17" applyNumberFormat="1" applyFont="1" applyFill="1" applyBorder="1">
      <alignment vertical="center"/>
    </xf>
    <xf numFmtId="177" fontId="18" fillId="4" borderId="14" xfId="17" applyNumberFormat="1" applyFont="1" applyFill="1" applyBorder="1">
      <alignment vertical="center"/>
    </xf>
    <xf numFmtId="177" fontId="18" fillId="0" borderId="14" xfId="17" applyNumberFormat="1" applyFont="1" applyFill="1" applyBorder="1">
      <alignment vertical="center"/>
    </xf>
    <xf numFmtId="182" fontId="18" fillId="4" borderId="13" xfId="17" applyNumberFormat="1" applyFont="1" applyFill="1" applyBorder="1" applyAlignment="1">
      <alignment horizontal="center" vertical="center"/>
    </xf>
    <xf numFmtId="0" fontId="15" fillId="3" borderId="27" xfId="17" applyFont="1" applyFill="1" applyBorder="1" applyAlignment="1">
      <alignment horizontal="left" vertical="center" shrinkToFit="1"/>
    </xf>
    <xf numFmtId="0" fontId="15" fillId="3" borderId="27" xfId="17" applyFont="1" applyFill="1" applyBorder="1" applyAlignment="1">
      <alignment horizontal="center" vertical="center"/>
    </xf>
    <xf numFmtId="177" fontId="18" fillId="0" borderId="10" xfId="17" applyNumberFormat="1" applyFont="1" applyFill="1" applyBorder="1">
      <alignment vertical="center"/>
    </xf>
    <xf numFmtId="177" fontId="18" fillId="0" borderId="11" xfId="17" applyNumberFormat="1" applyFont="1" applyFill="1" applyBorder="1">
      <alignment vertical="center"/>
    </xf>
    <xf numFmtId="182" fontId="18" fillId="0" borderId="15" xfId="17" applyNumberFormat="1" applyFont="1" applyFill="1" applyBorder="1" applyAlignment="1">
      <alignment horizontal="center" vertical="center"/>
    </xf>
    <xf numFmtId="0" fontId="14" fillId="12" borderId="26" xfId="17" applyFont="1" applyFill="1" applyBorder="1" applyAlignment="1">
      <alignment horizontal="center" vertical="center"/>
    </xf>
    <xf numFmtId="0" fontId="15" fillId="3" borderId="27" xfId="20" applyFont="1" applyFill="1" applyBorder="1" applyAlignment="1">
      <alignment horizontal="left" vertical="center" shrinkToFit="1"/>
    </xf>
    <xf numFmtId="0" fontId="15" fillId="3" borderId="27" xfId="20" applyFont="1" applyFill="1" applyBorder="1" applyAlignment="1">
      <alignment horizontal="center" vertical="center"/>
    </xf>
    <xf numFmtId="179" fontId="18" fillId="0" borderId="10" xfId="17" applyNumberFormat="1" applyFont="1" applyFill="1" applyBorder="1">
      <alignment vertical="center"/>
    </xf>
    <xf numFmtId="179" fontId="18" fillId="0" borderId="11" xfId="17" applyNumberFormat="1" applyFont="1" applyFill="1" applyBorder="1">
      <alignment vertical="center"/>
    </xf>
    <xf numFmtId="0" fontId="14" fillId="12" borderId="27" xfId="17" applyFont="1" applyFill="1" applyBorder="1" applyAlignment="1">
      <alignment horizontal="center" vertical="center"/>
    </xf>
    <xf numFmtId="179" fontId="18" fillId="4" borderId="10" xfId="17" applyNumberFormat="1" applyFont="1" applyFill="1" applyBorder="1">
      <alignment vertical="center"/>
    </xf>
    <xf numFmtId="179" fontId="18" fillId="4" borderId="11" xfId="17" applyNumberFormat="1" applyFont="1" applyFill="1" applyBorder="1">
      <alignment vertical="center"/>
    </xf>
    <xf numFmtId="182" fontId="18" fillId="4" borderId="15" xfId="17" applyNumberFormat="1" applyFont="1" applyFill="1" applyBorder="1" applyAlignment="1">
      <alignment horizontal="center" vertical="center"/>
    </xf>
    <xf numFmtId="178" fontId="18" fillId="4" borderId="10" xfId="17" applyNumberFormat="1" applyFont="1" applyFill="1" applyBorder="1">
      <alignment vertical="center"/>
    </xf>
    <xf numFmtId="178" fontId="18" fillId="4" borderId="11" xfId="17" applyNumberFormat="1" applyFont="1" applyFill="1" applyBorder="1">
      <alignment vertical="center"/>
    </xf>
    <xf numFmtId="178" fontId="18" fillId="0" borderId="11" xfId="17" applyNumberFormat="1" applyFont="1" applyFill="1" applyBorder="1">
      <alignment vertical="center"/>
    </xf>
    <xf numFmtId="182" fontId="18" fillId="4" borderId="11" xfId="17" applyNumberFormat="1" applyFont="1" applyFill="1" applyBorder="1" applyAlignment="1">
      <alignment horizontal="center" vertical="center"/>
    </xf>
    <xf numFmtId="0" fontId="17" fillId="0" borderId="29" xfId="17" applyFont="1" applyFill="1" applyBorder="1" applyAlignment="1">
      <alignment horizontal="left" vertical="center" wrapText="1"/>
    </xf>
    <xf numFmtId="178" fontId="18" fillId="0" borderId="10" xfId="17" applyNumberFormat="1" applyFont="1" applyFill="1" applyBorder="1">
      <alignment vertical="center"/>
    </xf>
    <xf numFmtId="180" fontId="18" fillId="4" borderId="10" xfId="17" applyNumberFormat="1" applyFont="1" applyFill="1" applyBorder="1">
      <alignment vertical="center"/>
    </xf>
    <xf numFmtId="180" fontId="18" fillId="4" borderId="11" xfId="17" applyNumberFormat="1" applyFont="1" applyFill="1" applyBorder="1">
      <alignment vertical="center"/>
    </xf>
    <xf numFmtId="180" fontId="18" fillId="0" borderId="11" xfId="17" applyNumberFormat="1" applyFont="1" applyFill="1" applyBorder="1">
      <alignment vertical="center"/>
    </xf>
    <xf numFmtId="0" fontId="1" fillId="0" borderId="0" xfId="17" applyBorder="1" applyAlignment="1">
      <alignment vertical="center" textRotation="255"/>
    </xf>
    <xf numFmtId="0" fontId="26" fillId="0" borderId="0" xfId="17" applyFont="1" applyFill="1" applyBorder="1" applyAlignment="1">
      <alignment horizontal="left" vertical="center"/>
    </xf>
    <xf numFmtId="0" fontId="1" fillId="0" borderId="0" xfId="18" applyBorder="1">
      <alignment vertical="center"/>
    </xf>
    <xf numFmtId="0" fontId="19" fillId="0" borderId="0" xfId="17" applyFont="1" applyBorder="1">
      <alignment vertical="center"/>
    </xf>
    <xf numFmtId="0" fontId="20" fillId="0" borderId="0" xfId="17" applyFont="1" applyBorder="1">
      <alignment vertical="center"/>
    </xf>
    <xf numFmtId="0" fontId="1" fillId="0" borderId="0" xfId="17" applyBorder="1">
      <alignment vertical="center"/>
    </xf>
    <xf numFmtId="0" fontId="1" fillId="0" borderId="0" xfId="17" applyBorder="1" applyAlignment="1">
      <alignment vertical="center"/>
    </xf>
    <xf numFmtId="0" fontId="9" fillId="0" borderId="0" xfId="18" applyFont="1" applyBorder="1" applyAlignment="1">
      <alignment horizontal="center" vertical="center"/>
    </xf>
    <xf numFmtId="0" fontId="1" fillId="0" borderId="0" xfId="18" applyBorder="1" applyAlignment="1">
      <alignment horizontal="center" vertical="center"/>
    </xf>
    <xf numFmtId="0" fontId="9" fillId="0" borderId="0" xfId="18" applyFont="1" applyFill="1" applyBorder="1" applyAlignment="1">
      <alignment horizontal="center" vertical="center" wrapText="1"/>
    </xf>
    <xf numFmtId="0" fontId="0" fillId="0" borderId="0" xfId="0" applyAlignment="1">
      <alignment vertical="center"/>
    </xf>
    <xf numFmtId="0" fontId="37" fillId="0" borderId="0" xfId="0" applyFont="1" applyAlignment="1">
      <alignment horizontal="center" vertical="center"/>
    </xf>
    <xf numFmtId="0" fontId="0" fillId="0" borderId="0" xfId="0" applyNumberFormat="1" applyAlignment="1">
      <alignment vertical="center"/>
    </xf>
    <xf numFmtId="0" fontId="0" fillId="0" borderId="0" xfId="0" applyAlignment="1">
      <alignment horizontal="center" vertical="center"/>
    </xf>
    <xf numFmtId="0" fontId="37" fillId="0" borderId="0" xfId="0" applyFont="1" applyFill="1" applyAlignment="1">
      <alignment horizontal="center" vertical="center" wrapText="1"/>
    </xf>
    <xf numFmtId="0" fontId="38" fillId="0" borderId="0" xfId="0" applyFont="1" applyAlignment="1">
      <alignment vertical="center"/>
    </xf>
    <xf numFmtId="57" fontId="39" fillId="0" borderId="0" xfId="0" applyNumberFormat="1" applyFont="1" applyFill="1" applyAlignment="1">
      <alignment horizontal="right" vertical="center" wrapText="1"/>
    </xf>
    <xf numFmtId="0" fontId="0" fillId="0" borderId="0" xfId="0" applyBorder="1" applyAlignment="1">
      <alignment vertical="center"/>
    </xf>
    <xf numFmtId="0" fontId="0" fillId="0" borderId="0" xfId="0" applyFont="1" applyBorder="1" applyAlignment="1">
      <alignment vertical="center"/>
    </xf>
    <xf numFmtId="0" fontId="0" fillId="0" borderId="0" xfId="0" applyFont="1" applyAlignment="1">
      <alignment vertical="center"/>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3" fillId="2" borderId="32" xfId="0" applyNumberFormat="1" applyFont="1" applyFill="1" applyBorder="1" applyAlignment="1">
      <alignment horizontal="center" vertical="center" wrapText="1"/>
    </xf>
    <xf numFmtId="0" fontId="13" fillId="2" borderId="113" xfId="0" applyNumberFormat="1" applyFont="1" applyFill="1" applyBorder="1" applyAlignment="1">
      <alignment horizontal="center" vertical="center" wrapText="1"/>
    </xf>
    <xf numFmtId="0" fontId="41" fillId="3" borderId="28" xfId="0" applyFont="1" applyFill="1" applyBorder="1" applyAlignment="1">
      <alignment horizontal="left" vertical="center" shrinkToFit="1"/>
    </xf>
    <xf numFmtId="0" fontId="41" fillId="3" borderId="28" xfId="0" applyFont="1" applyFill="1" applyBorder="1" applyAlignment="1">
      <alignment horizontal="center" vertical="center"/>
    </xf>
    <xf numFmtId="178" fontId="39" fillId="0" borderId="16" xfId="0" applyNumberFormat="1" applyFont="1" applyFill="1" applyBorder="1" applyAlignment="1">
      <alignment vertical="center"/>
    </xf>
    <xf numFmtId="178" fontId="39" fillId="0" borderId="17" xfId="0" applyNumberFormat="1" applyFont="1" applyFill="1" applyBorder="1" applyAlignment="1">
      <alignment vertical="center"/>
    </xf>
    <xf numFmtId="178" fontId="39" fillId="0" borderId="114" xfId="0" applyNumberFormat="1" applyFont="1" applyFill="1" applyBorder="1" applyAlignment="1">
      <alignment vertical="center"/>
    </xf>
    <xf numFmtId="38" fontId="39" fillId="0" borderId="66" xfId="15" applyFont="1" applyFill="1" applyBorder="1" applyAlignment="1">
      <alignment horizontal="right" vertical="center"/>
    </xf>
    <xf numFmtId="0" fontId="41" fillId="3" borderId="30" xfId="0" applyFont="1" applyFill="1" applyBorder="1" applyAlignment="1">
      <alignment horizontal="left" vertical="center" shrinkToFit="1"/>
    </xf>
    <xf numFmtId="0" fontId="41" fillId="3" borderId="30" xfId="0" applyFont="1" applyFill="1" applyBorder="1" applyAlignment="1">
      <alignment horizontal="center" vertical="center"/>
    </xf>
    <xf numFmtId="181" fontId="39" fillId="0" borderId="19" xfId="16" applyNumberFormat="1" applyFont="1" applyFill="1" applyBorder="1" applyAlignment="1">
      <alignment vertical="center"/>
    </xf>
    <xf numFmtId="181" fontId="39" fillId="0" borderId="20" xfId="16" applyNumberFormat="1" applyFont="1" applyFill="1" applyBorder="1" applyAlignment="1">
      <alignment vertical="center"/>
    </xf>
    <xf numFmtId="181" fontId="39" fillId="0" borderId="115" xfId="16" applyNumberFormat="1" applyFont="1" applyFill="1" applyBorder="1" applyAlignment="1">
      <alignment vertical="center"/>
    </xf>
    <xf numFmtId="0" fontId="39" fillId="0" borderId="36" xfId="0" applyNumberFormat="1" applyFont="1" applyFill="1" applyBorder="1" applyAlignment="1">
      <alignment horizontal="center" vertical="center"/>
    </xf>
    <xf numFmtId="181" fontId="39" fillId="14" borderId="19" xfId="16" applyNumberFormat="1" applyFont="1" applyFill="1" applyBorder="1" applyAlignment="1">
      <alignment vertical="center"/>
    </xf>
    <xf numFmtId="181" fontId="39" fillId="14" borderId="20" xfId="16" applyNumberFormat="1" applyFont="1" applyFill="1" applyBorder="1" applyAlignment="1">
      <alignment vertical="center"/>
    </xf>
    <xf numFmtId="181" fontId="39" fillId="14" borderId="115" xfId="16" applyNumberFormat="1" applyFont="1" applyFill="1" applyBorder="1" applyAlignment="1">
      <alignment vertical="center"/>
    </xf>
    <xf numFmtId="0" fontId="41" fillId="3" borderId="116" xfId="0" applyFont="1" applyFill="1" applyBorder="1" applyAlignment="1">
      <alignment horizontal="left" vertical="center" shrinkToFit="1"/>
    </xf>
    <xf numFmtId="0" fontId="41" fillId="3" borderId="116" xfId="0" applyFont="1" applyFill="1" applyBorder="1" applyAlignment="1">
      <alignment horizontal="center" vertical="center"/>
    </xf>
    <xf numFmtId="185" fontId="39" fillId="0" borderId="117" xfId="16" applyNumberFormat="1" applyFont="1" applyFill="1" applyBorder="1" applyAlignment="1">
      <alignment vertical="center"/>
    </xf>
    <xf numFmtId="185" fontId="39" fillId="0" borderId="55" xfId="16" applyNumberFormat="1" applyFont="1" applyFill="1" applyBorder="1" applyAlignment="1">
      <alignment vertical="center"/>
    </xf>
    <xf numFmtId="185" fontId="39" fillId="0" borderId="118" xfId="16" applyNumberFormat="1" applyFont="1" applyFill="1" applyBorder="1" applyAlignment="1">
      <alignment vertical="center"/>
    </xf>
    <xf numFmtId="185" fontId="39" fillId="0" borderId="119" xfId="0" applyNumberFormat="1" applyFont="1" applyFill="1" applyBorder="1" applyAlignment="1">
      <alignment horizontal="right" vertical="center"/>
    </xf>
    <xf numFmtId="0" fontId="41" fillId="3" borderId="30" xfId="20" applyFont="1" applyFill="1" applyBorder="1" applyAlignment="1">
      <alignment horizontal="left" vertical="center" shrinkToFit="1"/>
    </xf>
    <xf numFmtId="0" fontId="41" fillId="3" borderId="30" xfId="20" applyFont="1" applyFill="1" applyBorder="1" applyAlignment="1">
      <alignment horizontal="center" vertical="center"/>
    </xf>
    <xf numFmtId="0" fontId="41" fillId="3" borderId="31" xfId="20" applyFont="1" applyFill="1" applyBorder="1" applyAlignment="1">
      <alignment horizontal="left" vertical="center" shrinkToFit="1"/>
    </xf>
    <xf numFmtId="0" fontId="41" fillId="3" borderId="116" xfId="20" applyFont="1" applyFill="1" applyBorder="1" applyAlignment="1">
      <alignment horizontal="center" vertical="center"/>
    </xf>
    <xf numFmtId="181" fontId="39" fillId="0" borderId="12" xfId="16" applyNumberFormat="1" applyFont="1" applyFill="1" applyBorder="1" applyAlignment="1">
      <alignment vertical="center"/>
    </xf>
    <xf numFmtId="181" fontId="39" fillId="0" borderId="14" xfId="16" applyNumberFormat="1" applyFont="1" applyFill="1" applyBorder="1" applyAlignment="1">
      <alignment vertical="center"/>
    </xf>
    <xf numFmtId="181" fontId="39" fillId="0" borderId="120" xfId="16" applyNumberFormat="1" applyFont="1" applyFill="1" applyBorder="1" applyAlignment="1">
      <alignment vertical="center"/>
    </xf>
    <xf numFmtId="0" fontId="39" fillId="0" borderId="33" xfId="0" applyNumberFormat="1" applyFont="1" applyFill="1" applyBorder="1" applyAlignment="1">
      <alignment horizontal="center" vertical="center"/>
    </xf>
    <xf numFmtId="181" fontId="39" fillId="14" borderId="14" xfId="16" applyNumberFormat="1" applyFont="1" applyFill="1" applyBorder="1" applyAlignment="1">
      <alignment vertical="center"/>
    </xf>
    <xf numFmtId="181" fontId="39" fillId="14" borderId="120" xfId="16" applyNumberFormat="1" applyFont="1" applyFill="1" applyBorder="1" applyAlignment="1">
      <alignment vertical="center"/>
    </xf>
    <xf numFmtId="0" fontId="41" fillId="3" borderId="29" xfId="0" applyFont="1" applyFill="1" applyBorder="1" applyAlignment="1">
      <alignment horizontal="center" vertical="center"/>
    </xf>
    <xf numFmtId="1" fontId="0" fillId="0" borderId="16" xfId="0" applyNumberFormat="1" applyFill="1" applyBorder="1" applyAlignment="1">
      <alignment vertical="center"/>
    </xf>
    <xf numFmtId="186" fontId="39" fillId="0" borderId="17" xfId="0" applyNumberFormat="1" applyFont="1" applyFill="1" applyBorder="1" applyAlignment="1">
      <alignment vertical="center"/>
    </xf>
    <xf numFmtId="186" fontId="39" fillId="0" borderId="114" xfId="0" applyNumberFormat="1" applyFont="1" applyFill="1" applyBorder="1" applyAlignment="1">
      <alignment vertical="center"/>
    </xf>
    <xf numFmtId="38" fontId="39" fillId="0" borderId="39" xfId="15" applyFont="1" applyFill="1" applyBorder="1" applyAlignment="1">
      <alignment horizontal="right" vertical="center"/>
    </xf>
    <xf numFmtId="38" fontId="0" fillId="0" borderId="16" xfId="15" applyFont="1" applyFill="1" applyBorder="1" applyAlignment="1">
      <alignment vertical="center"/>
    </xf>
    <xf numFmtId="38" fontId="39" fillId="0" borderId="17" xfId="15" applyFont="1" applyFill="1" applyBorder="1" applyAlignment="1">
      <alignment vertical="center"/>
    </xf>
    <xf numFmtId="38" fontId="39" fillId="0" borderId="114" xfId="15" applyFont="1" applyFill="1" applyBorder="1" applyAlignment="1">
      <alignment vertical="center"/>
    </xf>
    <xf numFmtId="0" fontId="0" fillId="0" borderId="24" xfId="0" applyBorder="1" applyAlignment="1">
      <alignment vertical="center" wrapText="1"/>
    </xf>
    <xf numFmtId="0" fontId="0" fillId="0" borderId="0" xfId="0" applyBorder="1" applyAlignment="1">
      <alignment vertical="center" wrapText="1"/>
    </xf>
    <xf numFmtId="0" fontId="0" fillId="0" borderId="0" xfId="0" applyBorder="1" applyAlignment="1">
      <alignment vertical="center" textRotation="255"/>
    </xf>
    <xf numFmtId="1" fontId="0" fillId="0" borderId="19" xfId="0" applyNumberFormat="1" applyFill="1" applyBorder="1" applyAlignment="1">
      <alignment vertical="center"/>
    </xf>
    <xf numFmtId="186" fontId="39" fillId="0" borderId="20" xfId="0" applyNumberFormat="1" applyFont="1" applyFill="1" applyBorder="1" applyAlignment="1">
      <alignment vertical="center"/>
    </xf>
    <xf numFmtId="186" fontId="39" fillId="0" borderId="115" xfId="0" applyNumberFormat="1" applyFont="1" applyFill="1" applyBorder="1" applyAlignment="1">
      <alignment vertical="center"/>
    </xf>
    <xf numFmtId="38" fontId="39" fillId="0" borderId="36" xfId="15" applyFont="1" applyFill="1" applyBorder="1" applyAlignment="1">
      <alignment horizontal="right" vertical="center"/>
    </xf>
    <xf numFmtId="38" fontId="0" fillId="0" borderId="19" xfId="15" applyFont="1" applyFill="1" applyBorder="1" applyAlignment="1">
      <alignment vertical="center"/>
    </xf>
    <xf numFmtId="38" fontId="39" fillId="0" borderId="20" xfId="15" applyFont="1" applyFill="1" applyBorder="1" applyAlignment="1">
      <alignment vertical="center"/>
    </xf>
    <xf numFmtId="38" fontId="39" fillId="0" borderId="115" xfId="15" applyFont="1" applyFill="1" applyBorder="1" applyAlignment="1">
      <alignment vertical="center"/>
    </xf>
    <xf numFmtId="1" fontId="39" fillId="0" borderId="19" xfId="0" applyNumberFormat="1" applyFont="1" applyFill="1" applyBorder="1" applyAlignment="1">
      <alignment vertical="center"/>
    </xf>
    <xf numFmtId="38" fontId="39" fillId="0" borderId="19" xfId="15" applyFont="1" applyFill="1" applyBorder="1" applyAlignment="1">
      <alignment vertical="center"/>
    </xf>
    <xf numFmtId="0" fontId="41" fillId="3" borderId="31" xfId="0" applyFont="1" applyFill="1" applyBorder="1" applyAlignment="1">
      <alignment horizontal="left" vertical="center" shrinkToFit="1"/>
    </xf>
    <xf numFmtId="0" fontId="41" fillId="3" borderId="26" xfId="0" applyFont="1" applyFill="1" applyBorder="1" applyAlignment="1">
      <alignment horizontal="center" vertical="center"/>
    </xf>
    <xf numFmtId="1" fontId="39" fillId="0" borderId="12" xfId="0" applyNumberFormat="1" applyFont="1" applyFill="1" applyBorder="1" applyAlignment="1">
      <alignment vertical="center"/>
    </xf>
    <xf numFmtId="186" fontId="39" fillId="0" borderId="14" xfId="0" applyNumberFormat="1" applyFont="1" applyFill="1" applyBorder="1" applyAlignment="1">
      <alignment vertical="center"/>
    </xf>
    <xf numFmtId="186" fontId="39" fillId="0" borderId="120" xfId="0" applyNumberFormat="1" applyFont="1" applyFill="1" applyBorder="1" applyAlignment="1">
      <alignment vertical="center"/>
    </xf>
    <xf numFmtId="38" fontId="39" fillId="0" borderId="33" xfId="15" applyFont="1" applyFill="1" applyBorder="1" applyAlignment="1">
      <alignment horizontal="right" vertical="center"/>
    </xf>
    <xf numFmtId="38" fontId="39" fillId="0" borderId="12" xfId="15" applyFont="1" applyFill="1" applyBorder="1" applyAlignment="1">
      <alignment vertical="center"/>
    </xf>
    <xf numFmtId="38" fontId="39" fillId="0" borderId="14" xfId="15" applyFont="1" applyFill="1" applyBorder="1" applyAlignment="1">
      <alignment vertical="center"/>
    </xf>
    <xf numFmtId="38" fontId="39" fillId="0" borderId="120" xfId="15" applyFont="1" applyFill="1" applyBorder="1" applyAlignment="1">
      <alignment vertical="center"/>
    </xf>
    <xf numFmtId="187" fontId="0" fillId="0" borderId="22" xfId="0" applyNumberFormat="1" applyFill="1" applyBorder="1" applyAlignment="1">
      <alignment vertical="center"/>
    </xf>
    <xf numFmtId="187" fontId="0" fillId="0" borderId="17" xfId="0" applyNumberFormat="1" applyFill="1" applyBorder="1" applyAlignment="1">
      <alignment vertical="center"/>
    </xf>
    <xf numFmtId="187" fontId="0" fillId="0" borderId="114" xfId="0" applyNumberFormat="1" applyFill="1" applyBorder="1" applyAlignment="1">
      <alignment vertical="center"/>
    </xf>
    <xf numFmtId="188" fontId="39" fillId="0" borderId="39" xfId="15" applyNumberFormat="1" applyFont="1" applyFill="1" applyBorder="1" applyAlignment="1">
      <alignment horizontal="right" vertical="center"/>
    </xf>
    <xf numFmtId="187" fontId="0" fillId="0" borderId="16" xfId="0" applyNumberFormat="1" applyFill="1" applyBorder="1" applyAlignment="1">
      <alignment vertical="center"/>
    </xf>
    <xf numFmtId="187" fontId="0" fillId="0" borderId="0" xfId="0" applyNumberFormat="1" applyFill="1" applyBorder="1" applyAlignment="1">
      <alignment vertical="center"/>
    </xf>
    <xf numFmtId="188" fontId="39" fillId="0" borderId="66" xfId="15" applyNumberFormat="1" applyFont="1" applyFill="1" applyBorder="1" applyAlignment="1">
      <alignment horizontal="center" vertical="center"/>
    </xf>
    <xf numFmtId="0" fontId="0" fillId="0" borderId="111" xfId="0" applyBorder="1" applyAlignment="1">
      <alignment vertical="center" textRotation="255"/>
    </xf>
    <xf numFmtId="187" fontId="0" fillId="0" borderId="19" xfId="0" applyNumberFormat="1" applyFill="1" applyBorder="1" applyAlignment="1">
      <alignment vertical="center"/>
    </xf>
    <xf numFmtId="187" fontId="0" fillId="0" borderId="47" xfId="0" applyNumberFormat="1" applyFill="1" applyBorder="1" applyAlignment="1">
      <alignment vertical="center"/>
    </xf>
    <xf numFmtId="187" fontId="0" fillId="0" borderId="121" xfId="0" applyNumberFormat="1" applyFill="1" applyBorder="1" applyAlignment="1">
      <alignment vertical="center"/>
    </xf>
    <xf numFmtId="188" fontId="39" fillId="0" borderId="36" xfId="15" applyNumberFormat="1" applyFont="1" applyFill="1" applyBorder="1" applyAlignment="1">
      <alignment horizontal="right" vertical="center"/>
    </xf>
    <xf numFmtId="187" fontId="0" fillId="0" borderId="48" xfId="0" applyNumberFormat="1" applyFill="1" applyBorder="1" applyAlignment="1">
      <alignment vertical="center"/>
    </xf>
    <xf numFmtId="187" fontId="0" fillId="0" borderId="115" xfId="0" applyNumberFormat="1" applyFill="1" applyBorder="1" applyAlignment="1">
      <alignment vertical="center"/>
    </xf>
    <xf numFmtId="187" fontId="0" fillId="0" borderId="20" xfId="0" applyNumberFormat="1" applyFill="1" applyBorder="1" applyAlignment="1">
      <alignment vertical="center"/>
    </xf>
    <xf numFmtId="188" fontId="39" fillId="0" borderId="36" xfId="15" applyNumberFormat="1" applyFont="1" applyFill="1" applyBorder="1" applyAlignment="1">
      <alignment horizontal="center" vertical="center"/>
    </xf>
    <xf numFmtId="0" fontId="41" fillId="3" borderId="25" xfId="20" applyFont="1" applyFill="1" applyBorder="1" applyAlignment="1">
      <alignment horizontal="center" vertical="center"/>
    </xf>
    <xf numFmtId="187" fontId="0" fillId="0" borderId="117" xfId="0" applyNumberFormat="1" applyFill="1" applyBorder="1" applyAlignment="1">
      <alignment vertical="center"/>
    </xf>
    <xf numFmtId="187" fontId="0" fillId="0" borderId="55" xfId="0" applyNumberFormat="1" applyFill="1" applyBorder="1" applyAlignment="1">
      <alignment vertical="center"/>
    </xf>
    <xf numFmtId="187" fontId="0" fillId="0" borderId="118" xfId="0" applyNumberFormat="1" applyFill="1" applyBorder="1" applyAlignment="1">
      <alignment vertical="center"/>
    </xf>
    <xf numFmtId="188" fontId="39" fillId="0" borderId="122" xfId="15" applyNumberFormat="1" applyFont="1" applyFill="1" applyBorder="1" applyAlignment="1">
      <alignment horizontal="right" vertical="center"/>
    </xf>
    <xf numFmtId="0" fontId="41" fillId="3" borderId="31" xfId="20" applyFont="1" applyFill="1" applyBorder="1" applyAlignment="1">
      <alignment horizontal="center" vertical="center"/>
    </xf>
    <xf numFmtId="0" fontId="0" fillId="0" borderId="42" xfId="0" applyBorder="1" applyAlignment="1">
      <alignment vertical="center"/>
    </xf>
    <xf numFmtId="0" fontId="0" fillId="0" borderId="14" xfId="0" applyBorder="1" applyAlignment="1">
      <alignment vertical="center"/>
    </xf>
    <xf numFmtId="0" fontId="0" fillId="0" borderId="123" xfId="0" applyBorder="1" applyAlignment="1">
      <alignment vertical="center"/>
    </xf>
    <xf numFmtId="0" fontId="0" fillId="0" borderId="12" xfId="0" applyBorder="1" applyAlignment="1">
      <alignment vertical="center"/>
    </xf>
    <xf numFmtId="0" fontId="0" fillId="0" borderId="120" xfId="0" applyBorder="1" applyAlignment="1">
      <alignment vertical="center"/>
    </xf>
    <xf numFmtId="0" fontId="0" fillId="0" borderId="33" xfId="0" applyBorder="1" applyAlignment="1">
      <alignment vertical="center"/>
    </xf>
    <xf numFmtId="189" fontId="6" fillId="14" borderId="42" xfId="16" applyNumberFormat="1" applyFont="1" applyFill="1" applyBorder="1" applyAlignment="1">
      <alignment vertical="center"/>
    </xf>
    <xf numFmtId="189" fontId="6" fillId="14" borderId="14" xfId="16" applyNumberFormat="1" applyFont="1" applyFill="1" applyBorder="1" applyAlignment="1">
      <alignment vertical="center"/>
    </xf>
    <xf numFmtId="188" fontId="39" fillId="0" borderId="33" xfId="15" applyNumberFormat="1" applyFont="1" applyFill="1" applyBorder="1" applyAlignment="1">
      <alignment horizontal="center" vertical="center"/>
    </xf>
    <xf numFmtId="0" fontId="37" fillId="0" borderId="0" xfId="0" applyFont="1" applyBorder="1" applyAlignment="1">
      <alignment horizontal="center" vertical="center"/>
    </xf>
    <xf numFmtId="0" fontId="0" fillId="0" borderId="0" xfId="0" applyNumberFormat="1" applyBorder="1" applyAlignment="1">
      <alignment vertical="center"/>
    </xf>
    <xf numFmtId="0" fontId="0" fillId="0" borderId="9" xfId="0" applyBorder="1" applyAlignment="1">
      <alignment horizontal="center" vertical="center"/>
    </xf>
    <xf numFmtId="0" fontId="43" fillId="0" borderId="9" xfId="0" applyFont="1" applyFill="1" applyBorder="1" applyAlignment="1">
      <alignment horizontal="left" vertical="center"/>
    </xf>
    <xf numFmtId="0" fontId="37" fillId="0" borderId="9" xfId="0" applyFont="1" applyFill="1" applyBorder="1" applyAlignment="1">
      <alignment horizontal="center" vertical="center" wrapText="1"/>
    </xf>
    <xf numFmtId="0" fontId="44" fillId="0" borderId="0" xfId="0" applyFont="1" applyBorder="1" applyAlignment="1">
      <alignment vertical="center"/>
    </xf>
    <xf numFmtId="0" fontId="0" fillId="0" borderId="0" xfId="0" applyBorder="1" applyAlignment="1">
      <alignment horizontal="center" vertical="center"/>
    </xf>
    <xf numFmtId="0" fontId="43" fillId="0" borderId="0" xfId="0" applyFont="1" applyFill="1" applyBorder="1" applyAlignment="1">
      <alignment horizontal="left" vertical="center"/>
    </xf>
    <xf numFmtId="0" fontId="37" fillId="0" borderId="0" xfId="0" applyFont="1" applyFill="1" applyBorder="1" applyAlignment="1">
      <alignment horizontal="center" vertical="center" wrapText="1"/>
    </xf>
    <xf numFmtId="0" fontId="45" fillId="0" borderId="0" xfId="0" applyFont="1" applyBorder="1" applyAlignment="1">
      <alignment vertical="center"/>
    </xf>
    <xf numFmtId="0" fontId="31" fillId="0" borderId="0" xfId="0" applyFont="1" applyBorder="1" applyAlignment="1">
      <alignment vertical="center"/>
    </xf>
    <xf numFmtId="0" fontId="37" fillId="0" borderId="0" xfId="0" applyFont="1" applyBorder="1" applyAlignment="1">
      <alignment vertical="center"/>
    </xf>
    <xf numFmtId="0" fontId="1" fillId="0" borderId="29" xfId="17" applyBorder="1" applyAlignment="1">
      <alignment horizontal="center" vertical="center" textRotation="255"/>
    </xf>
    <xf numFmtId="0" fontId="1" fillId="0" borderId="25" xfId="17" applyBorder="1" applyAlignment="1">
      <alignment horizontal="center" vertical="center" textRotation="255"/>
    </xf>
    <xf numFmtId="0" fontId="1" fillId="0" borderId="26" xfId="17" applyBorder="1" applyAlignment="1">
      <alignment horizontal="center" vertical="center" textRotation="255"/>
    </xf>
    <xf numFmtId="0" fontId="14" fillId="0" borderId="29" xfId="17" applyFont="1" applyFill="1" applyBorder="1" applyAlignment="1">
      <alignment horizontal="left" vertical="center" wrapText="1"/>
    </xf>
    <xf numFmtId="0" fontId="14" fillId="0" borderId="25" xfId="17" applyFont="1" applyFill="1" applyBorder="1" applyAlignment="1">
      <alignment horizontal="left" vertical="center" wrapText="1"/>
    </xf>
    <xf numFmtId="0" fontId="14" fillId="0" borderId="26" xfId="17" applyFont="1" applyFill="1" applyBorder="1" applyAlignment="1">
      <alignment horizontal="left" vertical="center" wrapText="1"/>
    </xf>
    <xf numFmtId="0" fontId="14" fillId="0" borderId="27" xfId="17" applyFont="1" applyFill="1" applyBorder="1" applyAlignment="1">
      <alignment horizontal="left" vertical="center" wrapText="1"/>
    </xf>
    <xf numFmtId="0" fontId="1" fillId="0" borderId="25" xfId="17" applyBorder="1" applyAlignment="1">
      <alignment vertical="center" textRotation="255"/>
    </xf>
    <xf numFmtId="0" fontId="1" fillId="0" borderId="26" xfId="17" applyBorder="1" applyAlignment="1">
      <alignment vertical="center" textRotation="255"/>
    </xf>
    <xf numFmtId="0" fontId="19" fillId="0" borderId="27" xfId="17" applyFont="1" applyBorder="1" applyAlignment="1">
      <alignment vertical="center" textRotation="255" wrapText="1"/>
    </xf>
    <xf numFmtId="0" fontId="20" fillId="0" borderId="27" xfId="17" applyFont="1" applyBorder="1" applyAlignment="1">
      <alignment vertical="center" textRotation="255" wrapText="1"/>
    </xf>
    <xf numFmtId="0" fontId="21" fillId="0" borderId="29" xfId="17" applyFont="1" applyFill="1" applyBorder="1" applyAlignment="1">
      <alignment horizontal="left" vertical="center" wrapText="1" shrinkToFit="1"/>
    </xf>
    <xf numFmtId="0" fontId="21" fillId="0" borderId="26" xfId="17" applyFont="1" applyFill="1" applyBorder="1" applyAlignment="1">
      <alignment horizontal="left" vertical="center" wrapText="1" shrinkToFit="1"/>
    </xf>
    <xf numFmtId="0" fontId="14" fillId="12" borderId="29" xfId="17" applyFont="1" applyFill="1" applyBorder="1" applyAlignment="1">
      <alignment horizontal="center" vertical="center"/>
    </xf>
    <xf numFmtId="0" fontId="14" fillId="12" borderId="25" xfId="17" applyFont="1" applyFill="1" applyBorder="1" applyAlignment="1">
      <alignment horizontal="center" vertical="center"/>
    </xf>
    <xf numFmtId="0" fontId="1" fillId="0" borderId="29" xfId="17" applyBorder="1" applyAlignment="1">
      <alignment vertical="center" textRotation="255"/>
    </xf>
    <xf numFmtId="0" fontId="14" fillId="12" borderId="27" xfId="17" applyFont="1" applyFill="1" applyBorder="1" applyAlignment="1">
      <alignment horizontal="center" vertical="center"/>
    </xf>
    <xf numFmtId="0" fontId="1" fillId="0" borderId="27" xfId="17" applyBorder="1" applyAlignment="1">
      <alignment horizontal="center" vertical="center" textRotation="255"/>
    </xf>
    <xf numFmtId="0" fontId="14" fillId="12" borderId="26" xfId="17" applyFont="1" applyFill="1" applyBorder="1" applyAlignment="1">
      <alignment horizontal="center" vertical="center"/>
    </xf>
    <xf numFmtId="0" fontId="17" fillId="0" borderId="29" xfId="17" applyFont="1" applyFill="1" applyBorder="1" applyAlignment="1">
      <alignment horizontal="left" vertical="center" wrapText="1"/>
    </xf>
    <xf numFmtId="0" fontId="17" fillId="0" borderId="25" xfId="17" applyFont="1" applyFill="1" applyBorder="1" applyAlignment="1">
      <alignment horizontal="left" vertical="center" wrapText="1"/>
    </xf>
    <xf numFmtId="0" fontId="17" fillId="0" borderId="26" xfId="17" applyFont="1" applyFill="1" applyBorder="1" applyAlignment="1">
      <alignment horizontal="left" vertical="center" wrapText="1"/>
    </xf>
    <xf numFmtId="0" fontId="1" fillId="0" borderId="29" xfId="17" applyFont="1" applyBorder="1" applyAlignment="1">
      <alignment horizontal="center" vertical="center"/>
    </xf>
    <xf numFmtId="0" fontId="1" fillId="0" borderId="26" xfId="17" applyFont="1" applyBorder="1" applyAlignment="1">
      <alignment horizontal="center" vertical="center"/>
    </xf>
    <xf numFmtId="0" fontId="11" fillId="3" borderId="22" xfId="17" applyFont="1" applyFill="1" applyBorder="1" applyAlignment="1">
      <alignment horizontal="center" vertical="center" wrapText="1"/>
    </xf>
    <xf numFmtId="0" fontId="11" fillId="3" borderId="9" xfId="17" applyFont="1" applyFill="1" applyBorder="1" applyAlignment="1">
      <alignment horizontal="center" vertical="center" wrapText="1"/>
    </xf>
    <xf numFmtId="0" fontId="11" fillId="3" borderId="23" xfId="17" applyFont="1" applyFill="1" applyBorder="1" applyAlignment="1">
      <alignment horizontal="center" vertical="center" wrapText="1"/>
    </xf>
    <xf numFmtId="0" fontId="11" fillId="3" borderId="7" xfId="17" applyFont="1" applyFill="1" applyBorder="1" applyAlignment="1">
      <alignment horizontal="center" vertical="center" wrapText="1"/>
    </xf>
    <xf numFmtId="0" fontId="11" fillId="3" borderId="1" xfId="17" applyFont="1" applyFill="1" applyBorder="1" applyAlignment="1">
      <alignment horizontal="center" vertical="center" wrapText="1"/>
    </xf>
    <xf numFmtId="0" fontId="11" fillId="3" borderId="8" xfId="17" applyFont="1" applyFill="1" applyBorder="1" applyAlignment="1">
      <alignment horizontal="center" vertical="center" wrapText="1"/>
    </xf>
    <xf numFmtId="55" fontId="24" fillId="2" borderId="27" xfId="17" applyNumberFormat="1" applyFont="1" applyFill="1" applyBorder="1" applyAlignment="1">
      <alignment horizontal="center" vertical="center"/>
    </xf>
    <xf numFmtId="55" fontId="10" fillId="2" borderId="27" xfId="17" applyNumberFormat="1" applyFont="1" applyFill="1" applyBorder="1" applyAlignment="1">
      <alignment horizontal="center" vertical="center"/>
    </xf>
    <xf numFmtId="55" fontId="24" fillId="2" borderId="2" xfId="17" applyNumberFormat="1" applyFont="1" applyFill="1" applyBorder="1" applyAlignment="1">
      <alignment horizontal="center" vertical="center"/>
    </xf>
    <xf numFmtId="55" fontId="24" fillId="2" borderId="3" xfId="17" applyNumberFormat="1" applyFont="1" applyFill="1" applyBorder="1" applyAlignment="1">
      <alignment horizontal="center" vertical="center"/>
    </xf>
    <xf numFmtId="55" fontId="24" fillId="2" borderId="4" xfId="17" applyNumberFormat="1" applyFont="1" applyFill="1" applyBorder="1" applyAlignment="1">
      <alignment horizontal="center" vertical="center"/>
    </xf>
    <xf numFmtId="0" fontId="12" fillId="11" borderId="2" xfId="17" applyFont="1" applyFill="1" applyBorder="1" applyAlignment="1">
      <alignment horizontal="center" vertical="center" wrapText="1"/>
    </xf>
    <xf numFmtId="0" fontId="12" fillId="11" borderId="3" xfId="17" applyFont="1" applyFill="1" applyBorder="1" applyAlignment="1">
      <alignment horizontal="center" vertical="center" wrapText="1"/>
    </xf>
    <xf numFmtId="0" fontId="0" fillId="0" borderId="29" xfId="0" applyBorder="1" applyAlignment="1">
      <alignment horizontal="center" vertical="center" textRotation="255"/>
    </xf>
    <xf numFmtId="0" fontId="0" fillId="0" borderId="25" xfId="0" applyBorder="1" applyAlignment="1">
      <alignment horizontal="center" vertical="center" textRotation="255"/>
    </xf>
    <xf numFmtId="0" fontId="0" fillId="0" borderId="26" xfId="0" applyBorder="1" applyAlignment="1">
      <alignment horizontal="center" vertical="center" textRotation="255"/>
    </xf>
    <xf numFmtId="0" fontId="42" fillId="0" borderId="29" xfId="0" applyFont="1" applyFill="1" applyBorder="1" applyAlignment="1">
      <alignment horizontal="left" vertical="center" wrapText="1"/>
    </xf>
    <xf numFmtId="0" fontId="42" fillId="0" borderId="25" xfId="0" applyFont="1" applyFill="1" applyBorder="1" applyAlignment="1">
      <alignment horizontal="left" vertical="center" wrapText="1"/>
    </xf>
    <xf numFmtId="0" fontId="42" fillId="0" borderId="26" xfId="0" applyFont="1" applyFill="1" applyBorder="1" applyAlignment="1">
      <alignment horizontal="left" vertical="center" wrapText="1"/>
    </xf>
    <xf numFmtId="0" fontId="42" fillId="0" borderId="29" xfId="0" applyFont="1" applyFill="1" applyBorder="1" applyAlignment="1">
      <alignment horizontal="center" vertical="center" wrapText="1"/>
    </xf>
    <xf numFmtId="0" fontId="42" fillId="0" borderId="25" xfId="0" applyFont="1" applyFill="1" applyBorder="1" applyAlignment="1">
      <alignment horizontal="center" vertical="center" wrapText="1"/>
    </xf>
    <xf numFmtId="0" fontId="42" fillId="0" borderId="26"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111"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29" fillId="2" borderId="2" xfId="0" applyFont="1" applyFill="1" applyBorder="1" applyAlignment="1">
      <alignment horizontal="center" vertical="center"/>
    </xf>
    <xf numFmtId="0" fontId="29" fillId="2" borderId="3" xfId="0" applyFont="1" applyFill="1" applyBorder="1" applyAlignment="1">
      <alignment horizontal="center" vertical="center"/>
    </xf>
    <xf numFmtId="0" fontId="29" fillId="2" borderId="4" xfId="0" applyFont="1" applyFill="1" applyBorder="1" applyAlignment="1">
      <alignment horizontal="center" vertical="center"/>
    </xf>
    <xf numFmtId="0" fontId="40" fillId="13" borderId="29" xfId="0" applyFont="1" applyFill="1" applyBorder="1" applyAlignment="1">
      <alignment horizontal="center" vertical="center" wrapText="1"/>
    </xf>
    <xf numFmtId="0" fontId="40" fillId="13" borderId="25" xfId="0" applyFont="1" applyFill="1" applyBorder="1" applyAlignment="1">
      <alignment horizontal="center" vertical="center" wrapText="1"/>
    </xf>
    <xf numFmtId="0" fontId="40" fillId="13" borderId="26" xfId="0" applyFont="1" applyFill="1" applyBorder="1" applyAlignment="1">
      <alignment horizontal="center" vertical="center" wrapText="1"/>
    </xf>
    <xf numFmtId="55" fontId="40" fillId="2" borderId="2" xfId="0" applyNumberFormat="1" applyFont="1" applyFill="1" applyBorder="1" applyAlignment="1">
      <alignment horizontal="center" vertical="center"/>
    </xf>
    <xf numFmtId="55" fontId="40" fillId="2" borderId="3" xfId="0" applyNumberFormat="1" applyFont="1" applyFill="1" applyBorder="1" applyAlignment="1">
      <alignment horizontal="center" vertical="center"/>
    </xf>
    <xf numFmtId="55" fontId="40" fillId="2" borderId="4" xfId="0" applyNumberFormat="1" applyFont="1" applyFill="1" applyBorder="1" applyAlignment="1">
      <alignment horizontal="center" vertical="center"/>
    </xf>
    <xf numFmtId="0" fontId="0" fillId="0" borderId="72" xfId="0" applyFont="1" applyBorder="1" applyAlignment="1">
      <alignment horizontal="center" vertical="center"/>
    </xf>
    <xf numFmtId="0" fontId="0" fillId="0" borderId="50" xfId="0" applyFont="1" applyBorder="1" applyAlignment="1">
      <alignment horizontal="center" vertical="center"/>
    </xf>
    <xf numFmtId="0" fontId="0" fillId="0" borderId="71" xfId="0" applyFont="1" applyBorder="1" applyAlignment="1">
      <alignment horizontal="center" vertical="center"/>
    </xf>
    <xf numFmtId="0" fontId="0" fillId="0" borderId="66" xfId="0" applyFont="1" applyBorder="1" applyAlignment="1">
      <alignment horizontal="center" vertical="center"/>
    </xf>
    <xf numFmtId="0" fontId="0" fillId="0" borderId="58" xfId="0" applyFont="1" applyBorder="1" applyAlignment="1">
      <alignment horizontal="center" vertical="center"/>
    </xf>
    <xf numFmtId="0" fontId="0" fillId="0" borderId="22" xfId="0" applyFont="1" applyBorder="1" applyAlignment="1">
      <alignment horizontal="center" vertical="center"/>
    </xf>
    <xf numFmtId="0" fontId="0" fillId="0" borderId="9" xfId="0" applyFont="1" applyBorder="1" applyAlignment="1">
      <alignment horizontal="center" vertical="center"/>
    </xf>
    <xf numFmtId="0" fontId="0" fillId="0" borderId="23" xfId="0" applyFont="1" applyBorder="1" applyAlignment="1">
      <alignment horizontal="center" vertical="center"/>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8" xfId="0" applyFont="1" applyBorder="1" applyAlignment="1">
      <alignment horizontal="center" vertical="center"/>
    </xf>
    <xf numFmtId="0" fontId="6" fillId="0" borderId="110" xfId="0" applyFont="1" applyBorder="1" applyAlignment="1">
      <alignment horizontal="center" vertical="center"/>
    </xf>
    <xf numFmtId="0" fontId="6" fillId="0" borderId="109" xfId="0" applyFont="1" applyBorder="1" applyAlignment="1">
      <alignment horizontal="center" vertical="center"/>
    </xf>
    <xf numFmtId="0" fontId="6" fillId="0" borderId="108" xfId="0" applyFont="1" applyBorder="1" applyAlignment="1">
      <alignment horizontal="center" vertical="center"/>
    </xf>
    <xf numFmtId="184" fontId="0" fillId="0" borderId="107" xfId="0" applyNumberFormat="1" applyFont="1" applyFill="1" applyBorder="1" applyAlignment="1">
      <alignment horizontal="right" vertical="center"/>
    </xf>
    <xf numFmtId="184" fontId="0" fillId="0" borderId="0" xfId="0" applyNumberFormat="1" applyFont="1" applyFill="1" applyAlignment="1">
      <alignment horizontal="right" vertical="center"/>
    </xf>
    <xf numFmtId="0" fontId="6" fillId="0" borderId="98" xfId="0" applyFont="1" applyFill="1" applyBorder="1" applyAlignment="1">
      <alignment horizontal="center" vertical="center"/>
    </xf>
    <xf numFmtId="0" fontId="6" fillId="0" borderId="104" xfId="0" applyFont="1" applyFill="1" applyBorder="1" applyAlignment="1">
      <alignment horizontal="center" vertical="center"/>
    </xf>
    <xf numFmtId="0" fontId="6" fillId="0" borderId="103" xfId="0" applyFont="1" applyFill="1" applyBorder="1" applyAlignment="1">
      <alignment horizontal="center" vertical="center"/>
    </xf>
    <xf numFmtId="0" fontId="6" fillId="5" borderId="80" xfId="0" applyFont="1" applyFill="1" applyBorder="1" applyAlignment="1">
      <alignment horizontal="center" vertical="center"/>
    </xf>
    <xf numFmtId="0" fontId="6" fillId="5" borderId="86" xfId="0" applyFont="1" applyFill="1" applyBorder="1" applyAlignment="1">
      <alignment horizontal="center" vertical="center"/>
    </xf>
    <xf numFmtId="0" fontId="6" fillId="5" borderId="85" xfId="0" applyFont="1" applyFill="1" applyBorder="1" applyAlignment="1">
      <alignment horizontal="center" vertical="center"/>
    </xf>
    <xf numFmtId="0" fontId="6" fillId="0" borderId="0" xfId="0" applyFont="1" applyBorder="1" applyAlignment="1">
      <alignment horizontal="right" vertical="center"/>
    </xf>
    <xf numFmtId="176" fontId="6" fillId="0" borderId="0" xfId="0" applyNumberFormat="1" applyFont="1" applyAlignment="1">
      <alignment horizontal="center" vertical="center"/>
    </xf>
    <xf numFmtId="0" fontId="6" fillId="0" borderId="1" xfId="0" applyFont="1" applyBorder="1" applyAlignment="1">
      <alignment horizontal="right" vertical="center"/>
    </xf>
    <xf numFmtId="0" fontId="6" fillId="5" borderId="72" xfId="0" applyFont="1" applyFill="1" applyBorder="1" applyAlignment="1">
      <alignment horizontal="center" vertical="center"/>
    </xf>
    <xf numFmtId="0" fontId="6" fillId="5" borderId="50" xfId="0" applyFont="1" applyFill="1" applyBorder="1" applyAlignment="1">
      <alignment horizontal="center" vertical="center"/>
    </xf>
    <xf numFmtId="0" fontId="6" fillId="5" borderId="71" xfId="0" applyFont="1" applyFill="1" applyBorder="1" applyAlignment="1">
      <alignment horizontal="center" vertical="center"/>
    </xf>
    <xf numFmtId="0" fontId="6" fillId="0" borderId="23" xfId="0" applyFont="1" applyBorder="1" applyAlignment="1">
      <alignment horizontal="center" vertical="center"/>
    </xf>
    <xf numFmtId="0" fontId="6" fillId="0" borderId="8" xfId="0" applyFont="1" applyBorder="1" applyAlignment="1">
      <alignment horizontal="center" vertical="center"/>
    </xf>
    <xf numFmtId="0" fontId="6" fillId="0" borderId="22"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0" fillId="7" borderId="5" xfId="0" applyFont="1" applyFill="1" applyBorder="1" applyAlignment="1">
      <alignment horizontal="center" vertical="center"/>
    </xf>
    <xf numFmtId="0" fontId="0" fillId="7" borderId="50"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50" xfId="0" applyFont="1" applyFill="1" applyBorder="1" applyAlignment="1">
      <alignment horizontal="center" vertical="center"/>
    </xf>
    <xf numFmtId="0" fontId="6" fillId="0" borderId="72" xfId="0" applyFont="1" applyBorder="1" applyAlignment="1">
      <alignment horizontal="center" vertical="center"/>
    </xf>
    <xf numFmtId="0" fontId="6" fillId="0" borderId="50" xfId="0" applyFont="1" applyBorder="1" applyAlignment="1">
      <alignment horizontal="center" vertical="center"/>
    </xf>
    <xf numFmtId="0" fontId="6" fillId="0" borderId="71" xfId="0" applyFont="1" applyBorder="1" applyAlignment="1">
      <alignment horizontal="center" vertical="center"/>
    </xf>
    <xf numFmtId="0" fontId="0" fillId="8" borderId="22" xfId="0" applyFont="1" applyFill="1" applyBorder="1" applyAlignment="1">
      <alignment horizontal="center" vertical="center"/>
    </xf>
    <xf numFmtId="0" fontId="0" fillId="8" borderId="9" xfId="0" applyFont="1" applyFill="1" applyBorder="1" applyAlignment="1">
      <alignment horizontal="center" vertical="center"/>
    </xf>
    <xf numFmtId="0" fontId="0" fillId="8" borderId="23" xfId="0" applyFont="1" applyFill="1" applyBorder="1" applyAlignment="1">
      <alignment horizontal="center" vertical="center"/>
    </xf>
    <xf numFmtId="0" fontId="0" fillId="8" borderId="7" xfId="0" applyFont="1" applyFill="1" applyBorder="1" applyAlignment="1">
      <alignment horizontal="center" vertical="center"/>
    </xf>
    <xf numFmtId="0" fontId="0" fillId="8" borderId="1" xfId="0" applyFont="1" applyFill="1" applyBorder="1" applyAlignment="1">
      <alignment horizontal="center" vertical="center"/>
    </xf>
    <xf numFmtId="0" fontId="0" fillId="8" borderId="8"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38" fontId="6" fillId="0" borderId="2" xfId="0" applyNumberFormat="1" applyFont="1" applyFill="1" applyBorder="1" applyAlignment="1">
      <alignment horizontal="center" vertical="center"/>
    </xf>
    <xf numFmtId="38" fontId="6" fillId="0" borderId="4" xfId="0" applyNumberFormat="1" applyFont="1" applyFill="1" applyBorder="1" applyAlignment="1">
      <alignment horizontal="center" vertical="center"/>
    </xf>
    <xf numFmtId="0" fontId="6" fillId="8" borderId="5" xfId="0" applyFont="1" applyFill="1" applyBorder="1" applyAlignment="1">
      <alignment horizontal="center" vertical="center"/>
    </xf>
    <xf numFmtId="0" fontId="6" fillId="8" borderId="50" xfId="0" applyFont="1" applyFill="1" applyBorder="1" applyAlignment="1">
      <alignment horizontal="center" vertical="center"/>
    </xf>
    <xf numFmtId="0" fontId="6" fillId="10" borderId="105" xfId="0" applyFont="1" applyFill="1" applyBorder="1" applyAlignment="1">
      <alignment horizontal="center" vertical="center"/>
    </xf>
    <xf numFmtId="0" fontId="6" fillId="10" borderId="90" xfId="0" applyFont="1" applyFill="1" applyBorder="1" applyAlignment="1">
      <alignment horizontal="center" vertical="center"/>
    </xf>
    <xf numFmtId="0" fontId="6" fillId="10" borderId="87" xfId="0" applyFont="1" applyFill="1" applyBorder="1" applyAlignment="1">
      <alignment horizontal="center" vertical="center"/>
    </xf>
    <xf numFmtId="0" fontId="6" fillId="9" borderId="105" xfId="0" applyFont="1" applyFill="1" applyBorder="1" applyAlignment="1">
      <alignment horizontal="center" vertical="center"/>
    </xf>
    <xf numFmtId="0" fontId="6" fillId="9" borderId="90" xfId="0" applyFont="1" applyFill="1" applyBorder="1" applyAlignment="1">
      <alignment horizontal="center" vertical="center"/>
    </xf>
    <xf numFmtId="0" fontId="6" fillId="9" borderId="87" xfId="0" applyFont="1" applyFill="1" applyBorder="1" applyAlignment="1">
      <alignment horizontal="center" vertical="center"/>
    </xf>
    <xf numFmtId="0" fontId="6" fillId="8" borderId="105" xfId="0" applyFont="1" applyFill="1" applyBorder="1" applyAlignment="1">
      <alignment horizontal="center" vertical="center"/>
    </xf>
    <xf numFmtId="0" fontId="6" fillId="8" borderId="90" xfId="0" applyFont="1" applyFill="1" applyBorder="1" applyAlignment="1">
      <alignment horizontal="center" vertical="center"/>
    </xf>
    <xf numFmtId="0" fontId="6" fillId="8" borderId="87" xfId="0" applyFont="1" applyFill="1" applyBorder="1" applyAlignment="1">
      <alignment horizontal="center" vertical="center"/>
    </xf>
    <xf numFmtId="0" fontId="6" fillId="8" borderId="22" xfId="0" applyFont="1" applyFill="1" applyBorder="1" applyAlignment="1">
      <alignment horizontal="center" vertical="center"/>
    </xf>
    <xf numFmtId="0" fontId="6" fillId="8" borderId="9" xfId="0" applyFont="1" applyFill="1" applyBorder="1" applyAlignment="1">
      <alignment horizontal="center" vertical="center"/>
    </xf>
    <xf numFmtId="0" fontId="6" fillId="8" borderId="23" xfId="0" applyFont="1" applyFill="1" applyBorder="1" applyAlignment="1">
      <alignment horizontal="center" vertical="center"/>
    </xf>
    <xf numFmtId="0" fontId="6" fillId="8" borderId="7" xfId="0" applyFont="1" applyFill="1" applyBorder="1" applyAlignment="1">
      <alignment horizontal="center" vertical="center"/>
    </xf>
    <xf numFmtId="0" fontId="6" fillId="8" borderId="1" xfId="0" applyFont="1" applyFill="1" applyBorder="1" applyAlignment="1">
      <alignment horizontal="center" vertical="center"/>
    </xf>
    <xf numFmtId="0" fontId="6" fillId="8" borderId="8" xfId="0" applyFont="1" applyFill="1" applyBorder="1" applyAlignment="1">
      <alignment horizontal="center" vertical="center"/>
    </xf>
    <xf numFmtId="0" fontId="0" fillId="0" borderId="1" xfId="0" applyFont="1" applyBorder="1" applyAlignment="1">
      <alignment horizontal="right" vertical="center"/>
    </xf>
    <xf numFmtId="0" fontId="6" fillId="5" borderId="5" xfId="0" applyFont="1" applyFill="1" applyBorder="1" applyAlignment="1">
      <alignment horizontal="center" vertical="center"/>
    </xf>
    <xf numFmtId="0" fontId="6" fillId="0" borderId="66" xfId="0" applyFont="1" applyBorder="1" applyAlignment="1">
      <alignment horizontal="center" vertical="center"/>
    </xf>
    <xf numFmtId="0" fontId="6" fillId="0" borderId="58" xfId="0" applyFont="1" applyBorder="1" applyAlignment="1">
      <alignment horizontal="center" vertical="center"/>
    </xf>
    <xf numFmtId="0" fontId="0" fillId="8" borderId="5" xfId="0" applyFont="1" applyFill="1" applyBorder="1" applyAlignment="1">
      <alignment horizontal="center" vertical="center"/>
    </xf>
    <xf numFmtId="0" fontId="0" fillId="8" borderId="50" xfId="0" applyFont="1" applyFill="1" applyBorder="1" applyAlignment="1">
      <alignment horizontal="center" vertical="center"/>
    </xf>
    <xf numFmtId="0" fontId="0" fillId="8" borderId="72" xfId="0" applyFont="1" applyFill="1" applyBorder="1" applyAlignment="1">
      <alignment horizontal="center" vertical="center"/>
    </xf>
    <xf numFmtId="0" fontId="0" fillId="8" borderId="71" xfId="0" applyFont="1" applyFill="1" applyBorder="1" applyAlignment="1">
      <alignment horizontal="center" vertical="center"/>
    </xf>
    <xf numFmtId="0" fontId="6" fillId="5" borderId="23" xfId="0" applyFont="1" applyFill="1" applyBorder="1" applyAlignment="1">
      <alignment horizontal="center" vertical="center"/>
    </xf>
    <xf numFmtId="0" fontId="6" fillId="5" borderId="8" xfId="0" applyFont="1" applyFill="1" applyBorder="1" applyAlignment="1">
      <alignment horizontal="center" vertical="center"/>
    </xf>
    <xf numFmtId="0" fontId="6" fillId="8" borderId="72" xfId="0" applyFont="1" applyFill="1" applyBorder="1" applyAlignment="1">
      <alignment horizontal="center" vertical="center"/>
    </xf>
    <xf numFmtId="0" fontId="6" fillId="8" borderId="71" xfId="0" applyFont="1" applyFill="1" applyBorder="1" applyAlignment="1">
      <alignment horizontal="center" vertical="center"/>
    </xf>
    <xf numFmtId="184" fontId="35" fillId="0" borderId="107" xfId="0" applyNumberFormat="1" applyFont="1" applyFill="1" applyBorder="1" applyAlignment="1">
      <alignment horizontal="right" vertical="center"/>
    </xf>
    <xf numFmtId="184" fontId="35" fillId="0" borderId="0" xfId="0" applyNumberFormat="1" applyFont="1" applyFill="1" applyAlignment="1">
      <alignment horizontal="right" vertical="center"/>
    </xf>
  </cellXfs>
  <cellStyles count="21">
    <cellStyle name="パーセント" xfId="16" builtinId="5"/>
    <cellStyle name="パーセント 2" xfId="3"/>
    <cellStyle name="パーセント 3" xfId="6"/>
    <cellStyle name="パーセント 4" xfId="10"/>
    <cellStyle name="パーセント 5" xfId="13"/>
    <cellStyle name="パーセント 6" xfId="19"/>
    <cellStyle name="桁区切り" xfId="15" builtinId="6"/>
    <cellStyle name="桁区切り 2" xfId="2"/>
    <cellStyle name="桁区切り 2 2" xfId="8"/>
    <cellStyle name="桁区切り 3" xfId="5"/>
    <cellStyle name="標準" xfId="0" builtinId="0"/>
    <cellStyle name="標準 12" xfId="17"/>
    <cellStyle name="標準 2" xfId="1"/>
    <cellStyle name="標準 2 2" xfId="7"/>
    <cellStyle name="標準 2 3" xfId="11"/>
    <cellStyle name="標準 2 4" xfId="14"/>
    <cellStyle name="標準 2 5" xfId="20"/>
    <cellStyle name="標準 3" xfId="4"/>
    <cellStyle name="標準 4" xfId="9"/>
    <cellStyle name="標準 5" xfId="12"/>
    <cellStyle name="標準 5 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143443</xdr:colOff>
      <xdr:row>41</xdr:row>
      <xdr:rowOff>161682</xdr:rowOff>
    </xdr:from>
    <xdr:to>
      <xdr:col>21</xdr:col>
      <xdr:colOff>671594</xdr:colOff>
      <xdr:row>80</xdr:row>
      <xdr:rowOff>25399</xdr:rowOff>
    </xdr:to>
    <xdr:sp macro="" textlink="">
      <xdr:nvSpPr>
        <xdr:cNvPr id="2" name="角丸四角形 1"/>
        <xdr:cNvSpPr/>
      </xdr:nvSpPr>
      <xdr:spPr>
        <a:xfrm>
          <a:off x="581593" y="13520495"/>
          <a:ext cx="21706989" cy="6178792"/>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400" b="1"/>
            <a:t>＜高知市の現状分析と課題　～中核市平均との比較～＞</a:t>
          </a:r>
          <a:endParaRPr kumimoji="1" lang="en-US" altLang="ja-JP" sz="1400" b="1"/>
        </a:p>
        <a:p>
          <a:pPr algn="l"/>
          <a:endParaRPr kumimoji="1" lang="en-US" altLang="ja-JP" sz="1400" b="1"/>
        </a:p>
        <a:p>
          <a:pPr algn="l"/>
          <a:r>
            <a:rPr kumimoji="1" lang="en-US" altLang="ja-JP" sz="1400" b="1"/>
            <a:t>【</a:t>
          </a:r>
          <a:r>
            <a:rPr kumimoji="1" lang="ja-JP" altLang="en-US" sz="1400" b="1"/>
            <a:t>指標</a:t>
          </a:r>
          <a:r>
            <a:rPr kumimoji="1" lang="en-US" altLang="ja-JP" sz="1400" b="1"/>
            <a:t>A】</a:t>
          </a:r>
          <a:r>
            <a:rPr kumimoji="1" lang="ja-JP" altLang="en-US" sz="1400" b="1"/>
            <a:t>人口・世帯</a:t>
          </a:r>
          <a:endParaRPr kumimoji="1" lang="en-US" altLang="ja-JP" sz="1400" b="1"/>
        </a:p>
        <a:p>
          <a:pPr algn="l"/>
          <a:r>
            <a:rPr kumimoji="1" lang="ja-JP" altLang="en-US" sz="1400"/>
            <a:t>・</a:t>
          </a:r>
          <a:r>
            <a:rPr kumimoji="1" lang="ja-JP" altLang="en-US" sz="1400">
              <a:solidFill>
                <a:schemeClr val="tx1"/>
              </a:solidFill>
            </a:rPr>
            <a:t>本市の人口は減少が続く一方，高齢者数は増加が続いている。前期高齢者割合は中核市平均より低いが，後期高齢者割合は中核市平均より高いことから，他の中核市よりも先行して高齢化が進んでいることが分かる。</a:t>
          </a:r>
          <a:endParaRPr kumimoji="1" lang="en-US" altLang="ja-JP" sz="1400">
            <a:solidFill>
              <a:schemeClr val="tx1"/>
            </a:solidFill>
          </a:endParaRPr>
        </a:p>
        <a:p>
          <a:pPr algn="l"/>
          <a:r>
            <a:rPr kumimoji="1" lang="ja-JP" altLang="en-US" sz="1400"/>
            <a:t>・高齢者を含む世帯の割合は中核市平均並みだが，他の中核市と比較して高齢独居世帯率が高い。</a:t>
          </a:r>
          <a:endParaRPr kumimoji="1" lang="en-US" altLang="ja-JP" sz="1400"/>
        </a:p>
        <a:p>
          <a:pPr algn="l"/>
          <a:endParaRPr kumimoji="1" lang="en-US" altLang="ja-JP" sz="1400"/>
        </a:p>
        <a:p>
          <a:pPr algn="l"/>
          <a:r>
            <a:rPr kumimoji="1" lang="en-US" altLang="ja-JP" sz="1400" b="1"/>
            <a:t>【</a:t>
          </a:r>
          <a:r>
            <a:rPr kumimoji="1" lang="ja-JP" altLang="ja-JP" sz="1400" b="1">
              <a:solidFill>
                <a:schemeClr val="dk1"/>
              </a:solidFill>
              <a:effectLst/>
              <a:latin typeface="+mn-lt"/>
              <a:ea typeface="+mn-ea"/>
              <a:cs typeface="+mn-cs"/>
            </a:rPr>
            <a:t>指標</a:t>
          </a:r>
          <a:r>
            <a:rPr kumimoji="1" lang="en-US" altLang="ja-JP" sz="1400" b="1"/>
            <a:t>B】</a:t>
          </a:r>
          <a:r>
            <a:rPr kumimoji="1" lang="ja-JP" altLang="en-US" sz="1400" b="1"/>
            <a:t>要介護認定率</a:t>
          </a:r>
          <a:endParaRPr kumimoji="1" lang="en-US" altLang="ja-JP" sz="1400" b="1"/>
        </a:p>
        <a:p>
          <a:pPr algn="l"/>
          <a:r>
            <a:rPr kumimoji="1" lang="ja-JP" altLang="en-US" sz="1400"/>
            <a:t>・</a:t>
          </a:r>
          <a:r>
            <a:rPr kumimoji="1" lang="ja-JP" altLang="ja-JP" sz="1400">
              <a:solidFill>
                <a:schemeClr val="dk1"/>
              </a:solidFill>
              <a:effectLst/>
              <a:latin typeface="+mn-lt"/>
              <a:ea typeface="+mn-ea"/>
              <a:cs typeface="+mn-cs"/>
            </a:rPr>
            <a:t>調整済み</a:t>
          </a:r>
          <a:r>
            <a:rPr kumimoji="1" lang="ja-JP" altLang="en-US" sz="1400">
              <a:solidFill>
                <a:schemeClr val="dk1"/>
              </a:solidFill>
              <a:effectLst/>
              <a:latin typeface="+mn-lt"/>
              <a:ea typeface="+mn-ea"/>
              <a:cs typeface="+mn-cs"/>
            </a:rPr>
            <a:t>の合計</a:t>
          </a:r>
          <a:r>
            <a:rPr kumimoji="1" lang="ja-JP" altLang="en-US" sz="1400"/>
            <a:t>認定率は中核市平均並みだが，要介護度別に見ると要介護１と要介護５は高い傾向にある。</a:t>
          </a:r>
          <a:endParaRPr kumimoji="1" lang="en-US" altLang="ja-JP" sz="1400"/>
        </a:p>
        <a:p>
          <a:pPr algn="l"/>
          <a:endParaRPr kumimoji="1" lang="en-US" altLang="ja-JP" sz="1400"/>
        </a:p>
        <a:p>
          <a:pPr algn="l"/>
          <a:r>
            <a:rPr kumimoji="1" lang="en-US" altLang="ja-JP" sz="1400" b="1"/>
            <a:t>【</a:t>
          </a:r>
          <a:r>
            <a:rPr kumimoji="1" lang="ja-JP" altLang="ja-JP" sz="1400" b="1">
              <a:solidFill>
                <a:schemeClr val="dk1"/>
              </a:solidFill>
              <a:effectLst/>
              <a:latin typeface="+mn-lt"/>
              <a:ea typeface="+mn-ea"/>
              <a:cs typeface="+mn-cs"/>
            </a:rPr>
            <a:t>指標</a:t>
          </a:r>
          <a:r>
            <a:rPr kumimoji="1" lang="en-US" altLang="ja-JP" sz="1400" b="1"/>
            <a:t>C</a:t>
          </a:r>
          <a:r>
            <a:rPr kumimoji="1" lang="ja-JP" altLang="en-US" sz="1400" b="1"/>
            <a:t>・</a:t>
          </a:r>
          <a:r>
            <a:rPr kumimoji="1" lang="en-US" altLang="ja-JP" sz="1400" b="1"/>
            <a:t>D】</a:t>
          </a:r>
          <a:r>
            <a:rPr kumimoji="1" lang="ja-JP" altLang="ja-JP" sz="1400" b="1">
              <a:solidFill>
                <a:schemeClr val="dk1"/>
              </a:solidFill>
              <a:effectLst/>
              <a:latin typeface="+mn-lt"/>
              <a:ea typeface="+mn-ea"/>
              <a:cs typeface="+mn-cs"/>
            </a:rPr>
            <a:t>受給率・</a:t>
          </a:r>
          <a:r>
            <a:rPr kumimoji="1" lang="ja-JP" altLang="en-US" sz="1400" b="1">
              <a:solidFill>
                <a:schemeClr val="dk1"/>
              </a:solidFill>
              <a:effectLst/>
              <a:latin typeface="+mn-lt"/>
              <a:ea typeface="+mn-ea"/>
              <a:cs typeface="+mn-cs"/>
            </a:rPr>
            <a:t>１人あたり</a:t>
          </a:r>
          <a:r>
            <a:rPr kumimoji="1" lang="ja-JP" altLang="ja-JP" sz="1400" b="1">
              <a:solidFill>
                <a:schemeClr val="dk1"/>
              </a:solidFill>
              <a:effectLst/>
              <a:latin typeface="+mn-lt"/>
              <a:ea typeface="+mn-ea"/>
              <a:cs typeface="+mn-cs"/>
            </a:rPr>
            <a:t>給付月額</a:t>
          </a:r>
          <a:r>
            <a:rPr kumimoji="1" lang="ja-JP" altLang="en-US" sz="1400" b="1"/>
            <a:t>・定員・利用回数</a:t>
          </a:r>
          <a:endParaRPr kumimoji="1" lang="en-US" altLang="ja-JP" sz="1400" b="1"/>
        </a:p>
        <a:p>
          <a:pPr algn="l"/>
          <a:r>
            <a:rPr kumimoji="1" lang="ja-JP" altLang="en-US" sz="1400" b="0"/>
            <a:t>・受給率は施設系サービス・在宅サービスは中核市平均並みだが，居住系サービスが高い。</a:t>
          </a:r>
          <a:endParaRPr kumimoji="1" lang="en-US" altLang="ja-JP" sz="1400" b="0"/>
        </a:p>
        <a:p>
          <a:pPr algn="l"/>
          <a:r>
            <a:rPr kumimoji="1" lang="ja-JP" altLang="en-US" sz="1400"/>
            <a:t>・第１号被保険者１人あたりの給付月額は中核市平均並みだが，施設および居住系サービスで若干高い。</a:t>
          </a:r>
          <a:endParaRPr kumimoji="1" lang="en-US" altLang="ja-JP" sz="1400"/>
        </a:p>
        <a:p>
          <a:pPr algn="l"/>
          <a:r>
            <a:rPr kumimoji="1" lang="ja-JP" altLang="en-US" sz="1400"/>
            <a:t>・要支援・要介護者１人あたりの定員のうち，</a:t>
          </a:r>
          <a:r>
            <a:rPr kumimoji="1" lang="ja-JP" altLang="en-US" sz="1400">
              <a:solidFill>
                <a:schemeClr val="tx1"/>
              </a:solidFill>
            </a:rPr>
            <a:t>施設サービスの減少については，令和元年度・令和２年度に介護療養型医療施設から転換が進んだ介護医療院が集計に含まれていないこと及び，</a:t>
          </a:r>
          <a:r>
            <a:rPr kumimoji="1" lang="ja-JP" altLang="ja-JP" sz="1400">
              <a:solidFill>
                <a:schemeClr val="tx1"/>
              </a:solidFill>
              <a:effectLst/>
              <a:latin typeface="+mn-lt"/>
              <a:ea typeface="+mn-ea"/>
              <a:cs typeface="+mn-cs"/>
            </a:rPr>
            <a:t>高知市</a:t>
          </a:r>
          <a:r>
            <a:rPr kumimoji="1" lang="ja-JP" altLang="en-US" sz="1400">
              <a:solidFill>
                <a:schemeClr val="tx1"/>
              </a:solidFill>
            </a:rPr>
            <a:t>第７期介護保険事業計画による施設整備について，介護老人保健施設等が一部のみの整備に留まったことによる影響と考えられる。</a:t>
          </a:r>
          <a:r>
            <a:rPr kumimoji="1" lang="en-US" altLang="ja-JP" sz="1400">
              <a:solidFill>
                <a:schemeClr val="tx1"/>
              </a:solidFill>
              <a:effectLst/>
              <a:latin typeface="+mn-lt"/>
              <a:ea typeface="+mn-ea"/>
              <a:cs typeface="+mn-cs"/>
            </a:rPr>
            <a:t> </a:t>
          </a:r>
          <a:r>
            <a:rPr kumimoji="1" lang="ja-JP" altLang="en-US" sz="1400">
              <a:solidFill>
                <a:schemeClr val="tx1"/>
              </a:solidFill>
              <a:effectLst/>
              <a:latin typeface="+mn-lt"/>
              <a:ea typeface="+mn-ea"/>
              <a:cs typeface="+mn-cs"/>
            </a:rPr>
            <a:t>また</a:t>
          </a:r>
          <a:r>
            <a:rPr kumimoji="1" lang="ja-JP" altLang="ja-JP" sz="1400">
              <a:solidFill>
                <a:schemeClr val="tx1"/>
              </a:solidFill>
              <a:effectLst/>
              <a:latin typeface="+mn-lt"/>
              <a:ea typeface="+mn-ea"/>
              <a:cs typeface="+mn-cs"/>
            </a:rPr>
            <a:t>居住系サービス・通所系サービスについては，</a:t>
          </a:r>
          <a:r>
            <a:rPr kumimoji="1" lang="ja-JP" altLang="en-US" sz="1400">
              <a:solidFill>
                <a:schemeClr val="tx1"/>
              </a:solidFill>
              <a:effectLst/>
              <a:latin typeface="+mn-lt"/>
              <a:ea typeface="+mn-ea"/>
              <a:cs typeface="+mn-cs"/>
            </a:rPr>
            <a:t>高知市は横ばいだが，</a:t>
          </a:r>
          <a:r>
            <a:rPr kumimoji="1" lang="ja-JP" altLang="ja-JP" sz="1400">
              <a:solidFill>
                <a:schemeClr val="tx1"/>
              </a:solidFill>
              <a:effectLst/>
              <a:latin typeface="+mn-lt"/>
              <a:ea typeface="+mn-ea"/>
              <a:cs typeface="+mn-cs"/>
            </a:rPr>
            <a:t>中核市平均が</a:t>
          </a:r>
          <a:r>
            <a:rPr kumimoji="1" lang="ja-JP" altLang="en-US" sz="1400">
              <a:solidFill>
                <a:schemeClr val="tx1"/>
              </a:solidFill>
              <a:effectLst/>
              <a:latin typeface="+mn-lt"/>
              <a:ea typeface="+mn-ea"/>
              <a:cs typeface="+mn-cs"/>
            </a:rPr>
            <a:t>令和２年度に</a:t>
          </a:r>
          <a:r>
            <a:rPr kumimoji="1" lang="ja-JP" altLang="ja-JP" sz="1400">
              <a:solidFill>
                <a:schemeClr val="tx1"/>
              </a:solidFill>
              <a:effectLst/>
              <a:latin typeface="+mn-lt"/>
              <a:ea typeface="+mn-ea"/>
              <a:cs typeface="+mn-cs"/>
            </a:rPr>
            <a:t>高くなったことにより，相対的に</a:t>
          </a:r>
          <a:r>
            <a:rPr kumimoji="1" lang="ja-JP" altLang="en-US" sz="1400">
              <a:solidFill>
                <a:schemeClr val="tx1"/>
              </a:solidFill>
              <a:effectLst/>
              <a:latin typeface="+mn-lt"/>
              <a:ea typeface="+mn-ea"/>
              <a:cs typeface="+mn-cs"/>
            </a:rPr>
            <a:t>令和２年度の</a:t>
          </a:r>
          <a:r>
            <a:rPr kumimoji="1" lang="ja-JP" altLang="ja-JP" sz="1400">
              <a:solidFill>
                <a:schemeClr val="tx1"/>
              </a:solidFill>
              <a:effectLst/>
              <a:latin typeface="+mn-lt"/>
              <a:ea typeface="+mn-ea"/>
              <a:cs typeface="+mn-cs"/>
            </a:rPr>
            <a:t>高知市の順位が</a:t>
          </a:r>
          <a:r>
            <a:rPr kumimoji="1" lang="ja-JP" altLang="en-US" sz="1400">
              <a:solidFill>
                <a:schemeClr val="tx1"/>
              </a:solidFill>
              <a:effectLst/>
              <a:latin typeface="+mn-lt"/>
              <a:ea typeface="+mn-ea"/>
              <a:cs typeface="+mn-cs"/>
            </a:rPr>
            <a:t>令和元年度よりも</a:t>
          </a:r>
          <a:r>
            <a:rPr kumimoji="1" lang="ja-JP" altLang="ja-JP" sz="1400">
              <a:solidFill>
                <a:schemeClr val="tx1"/>
              </a:solidFill>
              <a:effectLst/>
              <a:latin typeface="+mn-lt"/>
              <a:ea typeface="+mn-ea"/>
              <a:cs typeface="+mn-cs"/>
            </a:rPr>
            <a:t>下がっている。</a:t>
          </a:r>
          <a:endParaRPr kumimoji="1" lang="en-US" altLang="ja-JP" sz="1400">
            <a:solidFill>
              <a:schemeClr val="tx1"/>
            </a:solidFill>
          </a:endParaRPr>
        </a:p>
        <a:p>
          <a:pPr algn="l"/>
          <a:r>
            <a:rPr kumimoji="1" lang="ja-JP" altLang="en-US" sz="1400">
              <a:solidFill>
                <a:schemeClr val="tx1"/>
              </a:solidFill>
            </a:rPr>
            <a:t>・平成</a:t>
          </a:r>
          <a:r>
            <a:rPr kumimoji="1" lang="en-US" altLang="ja-JP" sz="1400">
              <a:solidFill>
                <a:schemeClr val="tx1"/>
              </a:solidFill>
            </a:rPr>
            <a:t>30</a:t>
          </a:r>
          <a:r>
            <a:rPr kumimoji="1" lang="ja-JP" altLang="en-US" sz="1400">
              <a:solidFill>
                <a:schemeClr val="tx1"/>
              </a:solidFill>
            </a:rPr>
            <a:t>年度</a:t>
          </a:r>
          <a:r>
            <a:rPr kumimoji="1" lang="en-US" altLang="ja-JP" sz="1400">
              <a:solidFill>
                <a:schemeClr val="tx1"/>
              </a:solidFill>
            </a:rPr>
            <a:t>10</a:t>
          </a:r>
          <a:r>
            <a:rPr kumimoji="1" lang="ja-JP" altLang="en-US" sz="1400">
              <a:solidFill>
                <a:schemeClr val="tx1"/>
              </a:solidFill>
            </a:rPr>
            <a:t>月より，利用回数が規定数を超えた場合に届け出が必要となった訪問介護については，受給者１人あたりの利用回数は中核市平均以下となっている。</a:t>
          </a:r>
          <a:endParaRPr kumimoji="1" lang="en-US" altLang="ja-JP" sz="1400">
            <a:solidFill>
              <a:schemeClr val="tx1"/>
            </a:solidFill>
          </a:endParaRPr>
        </a:p>
        <a:p>
          <a:pPr algn="l"/>
          <a:endParaRPr kumimoji="1" lang="en-US" altLang="ja-JP" sz="1400">
            <a:solidFill>
              <a:schemeClr val="tx1"/>
            </a:solidFill>
          </a:endParaRPr>
        </a:p>
        <a:p>
          <a:pPr algn="l"/>
          <a:endParaRPr kumimoji="1" lang="en-US" altLang="ja-JP" sz="14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〇  高齢化率</a:t>
          </a:r>
          <a:r>
            <a:rPr kumimoji="1" lang="ja-JP" altLang="ja-JP" sz="1400">
              <a:solidFill>
                <a:schemeClr val="tx1"/>
              </a:solidFill>
              <a:effectLst/>
              <a:latin typeface="+mn-lt"/>
              <a:ea typeface="+mn-ea"/>
              <a:cs typeface="+mn-cs"/>
            </a:rPr>
            <a:t>は高め</a:t>
          </a:r>
          <a:r>
            <a:rPr kumimoji="1" lang="ja-JP" altLang="en-US" sz="1400">
              <a:solidFill>
                <a:schemeClr val="tx1"/>
              </a:solidFill>
              <a:effectLst/>
              <a:latin typeface="+mn-lt"/>
              <a:ea typeface="+mn-ea"/>
              <a:cs typeface="+mn-cs"/>
            </a:rPr>
            <a:t>の傾向であるが</a:t>
          </a:r>
          <a:r>
            <a:rPr kumimoji="1" lang="ja-JP" altLang="ja-JP" sz="1400">
              <a:solidFill>
                <a:schemeClr val="tx1"/>
              </a:solidFill>
              <a:effectLst/>
              <a:latin typeface="+mn-lt"/>
              <a:ea typeface="+mn-ea"/>
              <a:cs typeface="+mn-cs"/>
            </a:rPr>
            <a:t>，</a:t>
          </a:r>
          <a:r>
            <a:rPr kumimoji="1" lang="ja-JP" altLang="en-US" sz="1400">
              <a:solidFill>
                <a:schemeClr val="tx1"/>
              </a:solidFill>
              <a:effectLst/>
              <a:latin typeface="+mn-lt"/>
              <a:ea typeface="+mn-ea"/>
              <a:cs typeface="+mn-cs"/>
            </a:rPr>
            <a:t>認定率と</a:t>
          </a:r>
          <a:r>
            <a:rPr kumimoji="1" lang="ja-JP" altLang="ja-JP" sz="1400">
              <a:solidFill>
                <a:schemeClr val="tx1"/>
              </a:solidFill>
              <a:effectLst/>
              <a:latin typeface="+mn-lt"/>
              <a:ea typeface="+mn-ea"/>
              <a:cs typeface="+mn-cs"/>
            </a:rPr>
            <a:t>給付費</a:t>
          </a:r>
          <a:r>
            <a:rPr kumimoji="1" lang="ja-JP" altLang="en-US" sz="1400">
              <a:solidFill>
                <a:schemeClr val="tx1"/>
              </a:solidFill>
              <a:effectLst/>
              <a:latin typeface="+mn-lt"/>
              <a:ea typeface="+mn-ea"/>
              <a:cs typeface="+mn-cs"/>
            </a:rPr>
            <a:t>の伸び</a:t>
          </a:r>
          <a:r>
            <a:rPr kumimoji="1" lang="ja-JP" altLang="ja-JP" sz="1400">
              <a:solidFill>
                <a:schemeClr val="tx1"/>
              </a:solidFill>
              <a:effectLst/>
              <a:latin typeface="+mn-lt"/>
              <a:ea typeface="+mn-ea"/>
              <a:cs typeface="+mn-cs"/>
            </a:rPr>
            <a:t>は抑えられている</a:t>
          </a:r>
          <a:r>
            <a:rPr kumimoji="1" lang="ja-JP" altLang="en-US" sz="1400">
              <a:solidFill>
                <a:schemeClr val="tx1"/>
              </a:solidFill>
              <a:effectLst/>
              <a:latin typeface="+mn-lt"/>
              <a:ea typeface="+mn-ea"/>
              <a:cs typeface="+mn-cs"/>
            </a:rPr>
            <a:t>傾向が見られる。</a:t>
          </a:r>
          <a:endParaRPr lang="ja-JP" altLang="ja-JP" sz="1400">
            <a:solidFill>
              <a:schemeClr val="tx1"/>
            </a:solidFill>
            <a:effectLst/>
          </a:endParaRPr>
        </a:p>
        <a:p>
          <a:pPr eaLnBrk="1" fontAlgn="auto" latinLnBrk="0" hangingPunct="1"/>
          <a:r>
            <a:rPr kumimoji="1" lang="ja-JP" altLang="en-US" sz="1400">
              <a:solidFill>
                <a:schemeClr val="tx1"/>
              </a:solidFill>
              <a:effectLst/>
              <a:latin typeface="+mn-lt"/>
              <a:ea typeface="+mn-ea"/>
              <a:cs typeface="+mn-cs"/>
            </a:rPr>
            <a:t>　    しかし，</a:t>
          </a:r>
          <a:r>
            <a:rPr kumimoji="1" lang="ja-JP" altLang="ja-JP" sz="1400">
              <a:solidFill>
                <a:schemeClr val="tx1"/>
              </a:solidFill>
              <a:effectLst/>
              <a:latin typeface="+mn-lt"/>
              <a:ea typeface="+mn-ea"/>
              <a:cs typeface="+mn-cs"/>
            </a:rPr>
            <a:t>重度の要介護認定率は今後も高く</a:t>
          </a:r>
          <a:r>
            <a:rPr kumimoji="1" lang="ja-JP" altLang="en-US" sz="1400">
              <a:solidFill>
                <a:schemeClr val="tx1"/>
              </a:solidFill>
              <a:effectLst/>
              <a:latin typeface="+mn-lt"/>
              <a:ea typeface="+mn-ea"/>
              <a:cs typeface="+mn-cs"/>
            </a:rPr>
            <a:t>なることが見込まれ</a:t>
          </a:r>
          <a:r>
            <a:rPr kumimoji="1" lang="ja-JP" altLang="ja-JP" sz="1400">
              <a:solidFill>
                <a:schemeClr val="tx1"/>
              </a:solidFill>
              <a:effectLst/>
              <a:latin typeface="+mn-lt"/>
              <a:ea typeface="+mn-ea"/>
              <a:cs typeface="+mn-cs"/>
            </a:rPr>
            <a:t>，また</a:t>
          </a:r>
          <a:r>
            <a:rPr kumimoji="1" lang="ja-JP" altLang="en-US" sz="1400">
              <a:solidFill>
                <a:schemeClr val="tx1"/>
              </a:solidFill>
              <a:effectLst/>
              <a:latin typeface="+mn-lt"/>
              <a:ea typeface="+mn-ea"/>
              <a:cs typeface="+mn-cs"/>
            </a:rPr>
            <a:t>高齢独居世帯率が高いことからも，</a:t>
          </a:r>
          <a:r>
            <a:rPr kumimoji="1" lang="ja-JP" altLang="ja-JP" sz="1400">
              <a:solidFill>
                <a:schemeClr val="tx1"/>
              </a:solidFill>
              <a:effectLst/>
              <a:latin typeface="+mn-lt"/>
              <a:ea typeface="+mn-ea"/>
              <a:cs typeface="+mn-cs"/>
            </a:rPr>
            <a:t>身近な介護者不足</a:t>
          </a:r>
          <a:r>
            <a:rPr kumimoji="1" lang="ja-JP" altLang="en-US" sz="1400">
              <a:solidFill>
                <a:schemeClr val="tx1"/>
              </a:solidFill>
              <a:effectLst/>
              <a:latin typeface="+mn-lt"/>
              <a:ea typeface="+mn-ea"/>
              <a:cs typeface="+mn-cs"/>
            </a:rPr>
            <a:t>が課題である</a:t>
          </a:r>
          <a:r>
            <a:rPr kumimoji="1" lang="ja-JP" altLang="ja-JP" sz="1400">
              <a:solidFill>
                <a:schemeClr val="tx1"/>
              </a:solidFill>
              <a:effectLst/>
              <a:latin typeface="+mn-lt"/>
              <a:ea typeface="+mn-ea"/>
              <a:cs typeface="+mn-cs"/>
            </a:rPr>
            <a:t>。</a:t>
          </a:r>
          <a:endParaRPr kumimoji="1" lang="en-US" altLang="ja-JP" sz="1400">
            <a:solidFill>
              <a:schemeClr val="tx1"/>
            </a:solidFill>
            <a:effectLst/>
            <a:latin typeface="+mn-lt"/>
            <a:ea typeface="+mn-ea"/>
            <a:cs typeface="+mn-cs"/>
          </a:endParaRPr>
        </a:p>
        <a:p>
          <a:pPr eaLnBrk="1" fontAlgn="auto" latinLnBrk="0" hangingPunct="1"/>
          <a:endParaRPr kumimoji="1" lang="en-US" altLang="ja-JP" sz="1400">
            <a:solidFill>
              <a:schemeClr val="tx1"/>
            </a:solidFill>
          </a:endParaRPr>
        </a:p>
        <a:p>
          <a:pPr algn="l"/>
          <a:r>
            <a:rPr kumimoji="1" lang="ja-JP" altLang="en-US" sz="1400">
              <a:solidFill>
                <a:schemeClr val="tx1"/>
              </a:solidFill>
            </a:rPr>
            <a:t>〇  </a:t>
          </a:r>
          <a:r>
            <a:rPr kumimoji="1" lang="ja-JP" altLang="ja-JP" sz="1400">
              <a:solidFill>
                <a:schemeClr val="tx1"/>
              </a:solidFill>
              <a:effectLst/>
              <a:latin typeface="+mn-lt"/>
              <a:ea typeface="+mn-ea"/>
              <a:cs typeface="+mn-cs"/>
            </a:rPr>
            <a:t>本市の要支援・要介護者１人あたり定員</a:t>
          </a:r>
          <a:r>
            <a:rPr kumimoji="1" lang="ja-JP" altLang="en-US" sz="1400">
              <a:solidFill>
                <a:schemeClr val="tx1"/>
              </a:solidFill>
              <a:effectLst/>
              <a:latin typeface="+mn-lt"/>
              <a:ea typeface="+mn-ea"/>
              <a:cs typeface="+mn-cs"/>
            </a:rPr>
            <a:t>の減少及び横ばいについて，</a:t>
          </a:r>
          <a:r>
            <a:rPr kumimoji="1" lang="ja-JP" altLang="en-US" sz="1400">
              <a:solidFill>
                <a:schemeClr val="tx1"/>
              </a:solidFill>
            </a:rPr>
            <a:t>高知市第７期（平成</a:t>
          </a:r>
          <a:r>
            <a:rPr kumimoji="1" lang="en-US" altLang="ja-JP" sz="1400">
              <a:solidFill>
                <a:schemeClr val="tx1"/>
              </a:solidFill>
            </a:rPr>
            <a:t>30</a:t>
          </a:r>
          <a:r>
            <a:rPr kumimoji="1" lang="ja-JP" altLang="en-US" sz="1400">
              <a:solidFill>
                <a:schemeClr val="tx1"/>
              </a:solidFill>
            </a:rPr>
            <a:t>年度～令和２年度）介護保険事業計画の整備計画のうち，施設サービス・居住系サービス・通所系サービスにおける一部サービスが未整備となったことが要因の一つと考えら</a:t>
          </a:r>
          <a:endParaRPr kumimoji="1" lang="en-US" altLang="ja-JP" sz="1400">
            <a:solidFill>
              <a:schemeClr val="tx1"/>
            </a:solidFill>
          </a:endParaRPr>
        </a:p>
        <a:p>
          <a:pPr algn="l"/>
          <a:r>
            <a:rPr kumimoji="1" lang="ja-JP" altLang="en-US" sz="1400">
              <a:solidFill>
                <a:schemeClr val="tx1"/>
              </a:solidFill>
            </a:rPr>
            <a:t>　れる。今後は，高知市第８期（令和３年度～令和５年度）介護保険事業計画に基づく施設整備を着実に推進させる必要がある。</a:t>
          </a:r>
          <a:endParaRPr kumimoji="1" lang="en-US" altLang="ja-JP" sz="1400">
            <a:solidFill>
              <a:schemeClr val="tx1"/>
            </a:solidFill>
          </a:endParaRPr>
        </a:p>
        <a:p>
          <a:pPr algn="l"/>
          <a:r>
            <a:rPr kumimoji="1" lang="en-US" altLang="ja-JP" sz="1400">
              <a:solidFill>
                <a:schemeClr val="tx1"/>
              </a:solidFill>
            </a:rPr>
            <a:t>       </a:t>
          </a:r>
          <a:r>
            <a:rPr kumimoji="1" lang="ja-JP" altLang="en-US" sz="1400">
              <a:solidFill>
                <a:schemeClr val="tx1"/>
              </a:solidFill>
            </a:rPr>
            <a:t>また，事業所を担う介護人材の確保についても，事業所の業務・職場環境改善に向けた研修の開催や，本市独自の「こうち介護カフェ」等の事業を展開しているところであるが，今後も中長期的な取組が課題である。</a:t>
          </a:r>
          <a:endParaRPr kumimoji="1" lang="en-US" altLang="ja-JP" sz="14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2"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3"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76200</xdr:colOff>
      <xdr:row>6</xdr:row>
      <xdr:rowOff>0</xdr:rowOff>
    </xdr:from>
    <xdr:to>
      <xdr:col>16</xdr:col>
      <xdr:colOff>822960</xdr:colOff>
      <xdr:row>6</xdr:row>
      <xdr:rowOff>0</xdr:rowOff>
    </xdr:to>
    <xdr:cxnSp macro="">
      <xdr:nvCxnSpPr>
        <xdr:cNvPr id="5" name="AutoShape 5"/>
        <xdr:cNvCxnSpPr>
          <a:cxnSpLocks noChangeShapeType="1"/>
        </xdr:cNvCxnSpPr>
      </xdr:nvCxnSpPr>
      <xdr:spPr bwMode="auto">
        <a:xfrm>
          <a:off x="9867900" y="1280160"/>
          <a:ext cx="74676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47625</xdr:colOff>
      <xdr:row>5</xdr:row>
      <xdr:rowOff>114300</xdr:rowOff>
    </xdr:from>
    <xdr:to>
      <xdr:col>17</xdr:col>
      <xdr:colOff>279701</xdr:colOff>
      <xdr:row>7</xdr:row>
      <xdr:rowOff>0</xdr:rowOff>
    </xdr:to>
    <xdr:sp macro="" textlink="">
      <xdr:nvSpPr>
        <xdr:cNvPr id="6" name="Text Box 6"/>
        <xdr:cNvSpPr txBox="1">
          <a:spLocks noChangeArrowheads="1"/>
        </xdr:cNvSpPr>
      </xdr:nvSpPr>
      <xdr:spPr bwMode="auto">
        <a:xfrm>
          <a:off x="10708005" y="1181100"/>
          <a:ext cx="232076" cy="31242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16</xdr:col>
      <xdr:colOff>76200</xdr:colOff>
      <xdr:row>6</xdr:row>
      <xdr:rowOff>0</xdr:rowOff>
    </xdr:from>
    <xdr:to>
      <xdr:col>16</xdr:col>
      <xdr:colOff>822960</xdr:colOff>
      <xdr:row>6</xdr:row>
      <xdr:rowOff>0</xdr:rowOff>
    </xdr:to>
    <xdr:cxnSp macro="">
      <xdr:nvCxnSpPr>
        <xdr:cNvPr id="5" name="AutoShape 5"/>
        <xdr:cNvCxnSpPr>
          <a:cxnSpLocks noChangeShapeType="1"/>
        </xdr:cNvCxnSpPr>
      </xdr:nvCxnSpPr>
      <xdr:spPr bwMode="auto">
        <a:xfrm>
          <a:off x="9867900" y="1280160"/>
          <a:ext cx="74676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47625</xdr:colOff>
      <xdr:row>5</xdr:row>
      <xdr:rowOff>114300</xdr:rowOff>
    </xdr:from>
    <xdr:to>
      <xdr:col>17</xdr:col>
      <xdr:colOff>279701</xdr:colOff>
      <xdr:row>7</xdr:row>
      <xdr:rowOff>0</xdr:rowOff>
    </xdr:to>
    <xdr:sp macro="" textlink="">
      <xdr:nvSpPr>
        <xdr:cNvPr id="6" name="Text Box 6"/>
        <xdr:cNvSpPr txBox="1">
          <a:spLocks noChangeArrowheads="1"/>
        </xdr:cNvSpPr>
      </xdr:nvSpPr>
      <xdr:spPr bwMode="auto">
        <a:xfrm>
          <a:off x="10708005" y="1181100"/>
          <a:ext cx="232076" cy="31242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90487</xdr:colOff>
      <xdr:row>33</xdr:row>
      <xdr:rowOff>83658</xdr:rowOff>
    </xdr:from>
    <xdr:to>
      <xdr:col>21</xdr:col>
      <xdr:colOff>646644</xdr:colOff>
      <xdr:row>73</xdr:row>
      <xdr:rowOff>59621</xdr:rowOff>
    </xdr:to>
    <xdr:sp macro="" textlink="" fLocksText="0">
      <xdr:nvSpPr>
        <xdr:cNvPr id="2" name="角丸四角形 1"/>
        <xdr:cNvSpPr/>
      </xdr:nvSpPr>
      <xdr:spPr>
        <a:xfrm>
          <a:off x="171450" y="7013096"/>
          <a:ext cx="21006332" cy="6452963"/>
        </a:xfrm>
        <a:prstGeom prst="roundRect">
          <a:avLst/>
        </a:prstGeom>
        <a:solidFill>
          <a:schemeClr val="bg1"/>
        </a:solidFill>
        <a:ln>
          <a:solidFill>
            <a:schemeClr val="accent1"/>
          </a:solidFill>
        </a:ln>
      </xdr:spPr>
      <xdr:style>
        <a:lnRef idx="2">
          <a:schemeClr val="accent1"/>
        </a:lnRef>
        <a:fillRef idx="1">
          <a:schemeClr val="bg1"/>
        </a:fillRef>
        <a:effectRef idx="0">
          <a:schemeClr val="accent1"/>
        </a:effectRef>
        <a:fontRef idx="minor">
          <a:schemeClr val="tx1"/>
        </a:fontRef>
      </xdr:style>
      <xdr:txBody>
        <a:bodyPr vertOverflow="clip" horzOverflow="clip" lIns="91440" tIns="45720" rIns="91440" bIns="45720" anchor="t"/>
        <a:lstStyle/>
        <a:p>
          <a:pPr algn="l">
            <a:lnSpc>
              <a:spcPts val="1700"/>
            </a:lnSpc>
          </a:pPr>
          <a:r>
            <a:rPr lang="ja-JP" altLang="en-US" sz="1400" b="1"/>
            <a:t>＜高知市の現状分析と課題　～日常生活圏域別～＞</a:t>
          </a:r>
          <a:endParaRPr lang="en-US" altLang="ja-JP" sz="1400" b="1"/>
        </a:p>
        <a:p>
          <a:pPr>
            <a:lnSpc>
              <a:spcPts val="1700"/>
            </a:lnSpc>
          </a:pPr>
          <a:r>
            <a:rPr lang="ja-JP" altLang="ja-JP" sz="1400" b="0">
              <a:solidFill>
                <a:schemeClr val="tx1"/>
              </a:solidFill>
              <a:latin typeface="+mn-lt"/>
              <a:ea typeface="+mn-ea"/>
              <a:cs typeface="+mn-cs"/>
            </a:rPr>
            <a:t>日常生活圏域については，地理的条件，人口，交通事情その他の社会的条件，介護給付等対象サービスを提供するための施設の整備の状況その他の条件を総合的に勘案して，各市町村の高齢化のピーク時までに，めざすべき地域包括ケアシステムを構築することを念頭において定めることとされてい</a:t>
          </a:r>
          <a:r>
            <a:rPr lang="ja-JP" altLang="en-US" sz="1400" b="0">
              <a:solidFill>
                <a:schemeClr val="tx1"/>
              </a:solidFill>
              <a:latin typeface="+mn-lt"/>
              <a:ea typeface="+mn-ea"/>
              <a:cs typeface="+mn-cs"/>
            </a:rPr>
            <a:t>る。</a:t>
          </a:r>
          <a:endParaRPr lang="en-US" altLang="ja-JP" sz="1400" b="0">
            <a:solidFill>
              <a:schemeClr val="tx1"/>
            </a:solidFill>
            <a:latin typeface="+mn-lt"/>
            <a:ea typeface="+mn-ea"/>
            <a:cs typeface="+mn-cs"/>
          </a:endParaRPr>
        </a:p>
        <a:p>
          <a:pPr>
            <a:lnSpc>
              <a:spcPts val="1600"/>
            </a:lnSpc>
          </a:pPr>
          <a:endParaRPr lang="ja-JP" altLang="ja-JP" sz="1400" b="0">
            <a:solidFill>
              <a:schemeClr val="tx1"/>
            </a:solidFill>
            <a:latin typeface="+mn-lt"/>
            <a:ea typeface="+mn-ea"/>
            <a:cs typeface="+mn-cs"/>
          </a:endParaRPr>
        </a:p>
        <a:p>
          <a:pPr>
            <a:lnSpc>
              <a:spcPts val="1700"/>
            </a:lnSpc>
          </a:pPr>
          <a:r>
            <a:rPr lang="ja-JP" altLang="ja-JP" sz="1400" b="0">
              <a:solidFill>
                <a:schemeClr val="tx1"/>
              </a:solidFill>
              <a:latin typeface="+mn-lt"/>
              <a:ea typeface="+mn-ea"/>
              <a:cs typeface="+mn-cs"/>
            </a:rPr>
            <a:t>第８期計画では，令和元年度から令和２年度の地域包括支援センターの再編に合わせ，地域包括支援センターの</a:t>
          </a:r>
          <a:r>
            <a:rPr lang="en-US" altLang="ja-JP" sz="1400" b="0">
              <a:solidFill>
                <a:schemeClr val="tx1"/>
              </a:solidFill>
              <a:latin typeface="+mn-lt"/>
              <a:ea typeface="+mn-ea"/>
              <a:cs typeface="+mn-cs"/>
            </a:rPr>
            <a:t>14</a:t>
          </a:r>
          <a:r>
            <a:rPr lang="ja-JP" altLang="ja-JP" sz="1400" b="0">
              <a:solidFill>
                <a:schemeClr val="tx1"/>
              </a:solidFill>
              <a:latin typeface="+mn-lt"/>
              <a:ea typeface="+mn-ea"/>
              <a:cs typeface="+mn-cs"/>
            </a:rPr>
            <a:t>区域を「日常生活圏域」として設定</a:t>
          </a:r>
          <a:r>
            <a:rPr lang="ja-JP" altLang="en-US" sz="1400" b="0">
              <a:solidFill>
                <a:schemeClr val="tx1"/>
              </a:solidFill>
              <a:latin typeface="+mn-lt"/>
              <a:ea typeface="+mn-ea"/>
              <a:cs typeface="+mn-cs"/>
            </a:rPr>
            <a:t>した。</a:t>
          </a:r>
          <a:r>
            <a:rPr lang="ja-JP" altLang="ja-JP" sz="1400" b="0">
              <a:solidFill>
                <a:schemeClr val="tx1"/>
              </a:solidFill>
              <a:latin typeface="+mn-lt"/>
              <a:ea typeface="+mn-ea"/>
              <a:cs typeface="+mn-cs"/>
            </a:rPr>
            <a:t>また，第７期までの「東部」「西部」「南部」「北部」の４つの圏域については，地域包括支援センターの区域に合わせて一部見直しを行い，東西南北の４つのブロック</a:t>
          </a:r>
          <a:r>
            <a:rPr lang="en-US" altLang="ja-JP" sz="1100" b="0">
              <a:solidFill>
                <a:schemeClr val="tx1"/>
              </a:solidFill>
              <a:latin typeface="+mn-lt"/>
              <a:ea typeface="+mn-ea"/>
              <a:cs typeface="+mn-cs"/>
            </a:rPr>
            <a:t>※</a:t>
          </a:r>
          <a:r>
            <a:rPr lang="ja-JP" altLang="ja-JP" sz="1400" b="0">
              <a:solidFill>
                <a:schemeClr val="tx1"/>
              </a:solidFill>
              <a:latin typeface="+mn-lt"/>
              <a:ea typeface="+mn-ea"/>
              <a:cs typeface="+mn-cs"/>
            </a:rPr>
            <a:t>として引き継</a:t>
          </a:r>
          <a:r>
            <a:rPr lang="ja-JP" altLang="en-US" sz="1400" b="0">
              <a:solidFill>
                <a:schemeClr val="tx1"/>
              </a:solidFill>
              <a:latin typeface="+mn-lt"/>
              <a:ea typeface="+mn-ea"/>
              <a:cs typeface="+mn-cs"/>
            </a:rPr>
            <a:t>いだ</a:t>
          </a:r>
          <a:r>
            <a:rPr lang="ja-JP" altLang="ja-JP" sz="1400" b="0">
              <a:solidFill>
                <a:schemeClr val="tx1"/>
              </a:solidFill>
              <a:latin typeface="+mn-lt"/>
              <a:ea typeface="+mn-ea"/>
              <a:cs typeface="+mn-cs"/>
            </a:rPr>
            <a:t>。</a:t>
          </a:r>
          <a:endParaRPr lang="en-US" altLang="ja-JP" sz="1400" b="0">
            <a:solidFill>
              <a:schemeClr val="tx1"/>
            </a:solidFill>
            <a:latin typeface="+mn-lt"/>
            <a:ea typeface="+mn-ea"/>
            <a:cs typeface="+mn-cs"/>
          </a:endParaRPr>
        </a:p>
        <a:p>
          <a:pPr>
            <a:lnSpc>
              <a:spcPts val="1600"/>
            </a:lnSpc>
          </a:pPr>
          <a:endParaRPr lang="ja-JP" altLang="ja-JP" sz="1400" b="0">
            <a:solidFill>
              <a:schemeClr val="tx1"/>
            </a:solidFill>
            <a:latin typeface="+mn-lt"/>
            <a:ea typeface="+mn-ea"/>
            <a:cs typeface="+mn-cs"/>
          </a:endParaRPr>
        </a:p>
        <a:p>
          <a:pPr algn="l">
            <a:lnSpc>
              <a:spcPts val="1600"/>
            </a:lnSpc>
          </a:pPr>
          <a:endParaRPr lang="en-US" altLang="ja-JP" sz="1400" b="1"/>
        </a:p>
        <a:p>
          <a:pPr marL="0" marR="0" lvl="0" indent="0" algn="l" defTabSz="914400" eaLnBrk="1" fontAlgn="auto" latinLnBrk="0" hangingPunct="1">
            <a:lnSpc>
              <a:spcPts val="1700"/>
            </a:lnSpc>
            <a:spcBef>
              <a:spcPts val="0"/>
            </a:spcBef>
            <a:spcAft>
              <a:spcPts val="0"/>
            </a:spcAft>
            <a:buClrTx/>
            <a:buSzTx/>
            <a:buFontTx/>
            <a:buNone/>
          </a:pPr>
          <a:r>
            <a:rPr lang="en-US" altLang="ja-JP" sz="1400" b="1"/>
            <a:t>【</a:t>
          </a:r>
          <a:r>
            <a:rPr lang="ja-JP" altLang="en-US" sz="1400" b="1"/>
            <a:t>指標</a:t>
          </a:r>
          <a:r>
            <a:rPr lang="ja-JP" altLang="en-US" sz="1400" b="1">
              <a:solidFill>
                <a:schemeClr val="tx1"/>
              </a:solidFill>
              <a:latin typeface="+mn-lt"/>
              <a:ea typeface="+mn-ea"/>
              <a:cs typeface="+mn-cs"/>
            </a:rPr>
            <a:t>：</a:t>
          </a:r>
          <a:r>
            <a:rPr lang="ja-JP" altLang="ja-JP" sz="1400" b="1">
              <a:solidFill>
                <a:schemeClr val="tx1"/>
              </a:solidFill>
              <a:latin typeface="+mn-lt"/>
              <a:ea typeface="+mn-ea"/>
              <a:cs typeface="+mn-cs"/>
            </a:rPr>
            <a:t>人口</a:t>
          </a:r>
          <a:r>
            <a:rPr lang="en-US" altLang="ja-JP" sz="1400" b="1"/>
            <a:t>】</a:t>
          </a:r>
        </a:p>
        <a:p>
          <a:pPr marL="0" marR="0" lvl="0" indent="0" algn="l" defTabSz="914400" eaLnBrk="1" fontAlgn="auto" latinLnBrk="0" hangingPunct="1">
            <a:lnSpc>
              <a:spcPts val="1700"/>
            </a:lnSpc>
            <a:spcBef>
              <a:spcPts val="0"/>
            </a:spcBef>
            <a:spcAft>
              <a:spcPts val="0"/>
            </a:spcAft>
            <a:buClrTx/>
            <a:buSzTx/>
            <a:buFontTx/>
            <a:buNone/>
          </a:pPr>
          <a:r>
            <a:rPr lang="ja-JP" altLang="en-US" sz="1400"/>
            <a:t>・</a:t>
          </a:r>
          <a:r>
            <a:rPr lang="ja-JP" altLang="ja-JP" sz="1400">
              <a:solidFill>
                <a:schemeClr val="tx1"/>
              </a:solidFill>
              <a:latin typeface="+mn-lt"/>
              <a:ea typeface="+mn-ea"/>
              <a:cs typeface="+mn-cs"/>
            </a:rPr>
            <a:t>高齢化率について</a:t>
          </a:r>
          <a:r>
            <a:rPr lang="en-US" altLang="ja-JP" sz="1400">
              <a:solidFill>
                <a:schemeClr val="tx1"/>
              </a:solidFill>
              <a:latin typeface="+mn-lt"/>
              <a:ea typeface="+mn-ea"/>
              <a:cs typeface="+mn-cs"/>
            </a:rPr>
            <a:t>,</a:t>
          </a:r>
          <a:r>
            <a:rPr lang="ja-JP" altLang="ja-JP" sz="1400">
              <a:solidFill>
                <a:schemeClr val="tx1"/>
              </a:solidFill>
              <a:latin typeface="+mn-lt"/>
              <a:ea typeface="+mn-ea"/>
              <a:cs typeface="+mn-cs"/>
            </a:rPr>
            <a:t>東部ブロックが最も低</a:t>
          </a:r>
          <a:r>
            <a:rPr lang="ja-JP" altLang="en-US" sz="1400">
              <a:solidFill>
                <a:schemeClr val="tx1"/>
              </a:solidFill>
              <a:latin typeface="+mn-lt"/>
              <a:ea typeface="+mn-ea"/>
              <a:cs typeface="+mn-cs"/>
            </a:rPr>
            <a:t>い一方</a:t>
          </a:r>
          <a:r>
            <a:rPr lang="en-US" altLang="ja-JP" sz="1400">
              <a:solidFill>
                <a:schemeClr val="tx1"/>
              </a:solidFill>
              <a:latin typeface="+mn-lt"/>
              <a:ea typeface="+mn-ea"/>
              <a:cs typeface="+mn-cs"/>
            </a:rPr>
            <a:t>,</a:t>
          </a:r>
          <a:r>
            <a:rPr lang="ja-JP" altLang="ja-JP" sz="1400">
              <a:solidFill>
                <a:schemeClr val="tx1"/>
              </a:solidFill>
              <a:latin typeface="+mn-lt"/>
              <a:ea typeface="+mn-ea"/>
              <a:cs typeface="+mn-cs"/>
            </a:rPr>
            <a:t>南部ブロックが最も高く他のブロックよりも先行して高齢化が進んでいることが分かる。</a:t>
          </a:r>
          <a:endParaRPr lang="ja-JP" altLang="ja-JP" sz="1400">
            <a:solidFill>
              <a:srgbClr val="000000"/>
            </a:solidFill>
          </a:endParaRPr>
        </a:p>
        <a:p>
          <a:pPr>
            <a:lnSpc>
              <a:spcPts val="1700"/>
            </a:lnSpc>
          </a:pPr>
          <a:r>
            <a:rPr lang="ja-JP" altLang="ja-JP" sz="1400">
              <a:solidFill>
                <a:schemeClr val="tx1"/>
              </a:solidFill>
              <a:latin typeface="+mn-lt"/>
              <a:ea typeface="+mn-ea"/>
              <a:cs typeface="+mn-cs"/>
            </a:rPr>
            <a:t>また</a:t>
          </a:r>
          <a:r>
            <a:rPr lang="en-US" altLang="ja-JP" sz="1400">
              <a:solidFill>
                <a:schemeClr val="tx1"/>
              </a:solidFill>
              <a:latin typeface="+mn-lt"/>
              <a:ea typeface="+mn-ea"/>
              <a:cs typeface="+mn-cs"/>
            </a:rPr>
            <a:t>,</a:t>
          </a:r>
          <a:r>
            <a:rPr lang="ja-JP" altLang="ja-JP" sz="1400">
              <a:solidFill>
                <a:schemeClr val="tx1"/>
              </a:solidFill>
              <a:latin typeface="+mn-lt"/>
              <a:ea typeface="+mn-ea"/>
              <a:cs typeface="+mn-cs"/>
            </a:rPr>
            <a:t>前期高齢者割合が後期高齢者割合を上回っているのは東部エリアのみで</a:t>
          </a:r>
          <a:r>
            <a:rPr lang="en-US" altLang="ja-JP" sz="1400">
              <a:solidFill>
                <a:schemeClr val="tx1"/>
              </a:solidFill>
              <a:latin typeface="+mn-lt"/>
              <a:ea typeface="+mn-ea"/>
              <a:cs typeface="+mn-cs"/>
            </a:rPr>
            <a:t>,</a:t>
          </a:r>
          <a:r>
            <a:rPr lang="ja-JP" altLang="ja-JP" sz="1400">
              <a:solidFill>
                <a:schemeClr val="tx1"/>
              </a:solidFill>
              <a:latin typeface="+mn-lt"/>
              <a:ea typeface="+mn-ea"/>
              <a:cs typeface="+mn-cs"/>
            </a:rPr>
            <a:t>その他</a:t>
          </a:r>
          <a:r>
            <a:rPr lang="ja-JP" altLang="en-US" sz="1400">
              <a:solidFill>
                <a:schemeClr val="tx1"/>
              </a:solidFill>
              <a:latin typeface="+mn-lt"/>
              <a:ea typeface="+mn-ea"/>
              <a:cs typeface="+mn-cs"/>
            </a:rPr>
            <a:t>の</a:t>
          </a:r>
          <a:r>
            <a:rPr lang="ja-JP" altLang="ja-JP" sz="1400">
              <a:solidFill>
                <a:schemeClr val="tx1"/>
              </a:solidFill>
              <a:latin typeface="+mn-lt"/>
              <a:ea typeface="+mn-ea"/>
              <a:cs typeface="+mn-cs"/>
            </a:rPr>
            <a:t>ブロックは後期高齢者割合の方が多い結果となった。</a:t>
          </a:r>
          <a:endParaRPr lang="ja-JP" altLang="ja-JP" sz="1400">
            <a:solidFill>
              <a:srgbClr val="000000"/>
            </a:solidFill>
          </a:endParaRPr>
        </a:p>
        <a:p>
          <a:r>
            <a:rPr lang="en-US" altLang="ja-JP" sz="1100">
              <a:solidFill>
                <a:schemeClr val="tx1"/>
              </a:solidFill>
              <a:latin typeface="+mn-lt"/>
              <a:ea typeface="+mn-ea"/>
              <a:cs typeface="+mn-cs"/>
            </a:rPr>
            <a:t> </a:t>
          </a:r>
          <a:endParaRPr lang="ja-JP" altLang="ja-JP" sz="1400">
            <a:solidFill>
              <a:srgbClr val="000000"/>
            </a:solidFill>
          </a:endParaRPr>
        </a:p>
        <a:p>
          <a:pPr algn="l">
            <a:lnSpc>
              <a:spcPts val="1600"/>
            </a:lnSpc>
          </a:pPr>
          <a:endParaRPr lang="en-US" altLang="ja-JP" sz="1400"/>
        </a:p>
        <a:p>
          <a:pPr marL="0" marR="0" lvl="0" indent="0" algn="l" defTabSz="914400" eaLnBrk="1" fontAlgn="auto" latinLnBrk="0" hangingPunct="1">
            <a:lnSpc>
              <a:spcPts val="1700"/>
            </a:lnSpc>
            <a:spcBef>
              <a:spcPts val="0"/>
            </a:spcBef>
            <a:spcAft>
              <a:spcPts val="0"/>
            </a:spcAft>
            <a:buClrTx/>
            <a:buSzTx/>
            <a:buFontTx/>
            <a:buNone/>
          </a:pPr>
          <a:r>
            <a:rPr lang="en-US" altLang="ja-JP" sz="1400" b="1">
              <a:solidFill>
                <a:schemeClr val="tx1"/>
              </a:solidFill>
              <a:latin typeface="+mn-lt"/>
              <a:ea typeface="+mn-ea"/>
              <a:cs typeface="+mn-cs"/>
            </a:rPr>
            <a:t>【</a:t>
          </a:r>
          <a:r>
            <a:rPr lang="ja-JP" altLang="ja-JP" sz="1400" b="1">
              <a:solidFill>
                <a:schemeClr val="tx1"/>
              </a:solidFill>
              <a:latin typeface="+mn-lt"/>
              <a:ea typeface="+mn-ea"/>
              <a:cs typeface="+mn-cs"/>
            </a:rPr>
            <a:t>指標：要介護認定率</a:t>
          </a:r>
          <a:r>
            <a:rPr lang="en-US" altLang="ja-JP" sz="1400" b="1">
              <a:solidFill>
                <a:schemeClr val="tx1"/>
              </a:solidFill>
              <a:latin typeface="+mn-lt"/>
              <a:ea typeface="+mn-ea"/>
              <a:cs typeface="+mn-cs"/>
            </a:rPr>
            <a:t>】</a:t>
          </a:r>
        </a:p>
        <a:p>
          <a:pPr marL="0" marR="0" lvl="0" indent="0" algn="l" defTabSz="914400" eaLnBrk="1" fontAlgn="auto" latinLnBrk="0" hangingPunct="1">
            <a:lnSpc>
              <a:spcPts val="1700"/>
            </a:lnSpc>
            <a:spcBef>
              <a:spcPts val="0"/>
            </a:spcBef>
            <a:spcAft>
              <a:spcPts val="0"/>
            </a:spcAft>
            <a:buClrTx/>
            <a:buSzTx/>
            <a:buFontTx/>
            <a:buNone/>
          </a:pPr>
          <a:r>
            <a:rPr lang="ja-JP" altLang="en-US" sz="1400">
              <a:solidFill>
                <a:schemeClr val="tx1"/>
              </a:solidFill>
              <a:latin typeface="ＭＳ Ｐゴシック 本文"/>
            </a:rPr>
            <a:t>・</a:t>
          </a:r>
          <a:r>
            <a:rPr lang="ja-JP" altLang="ja-JP" sz="1400">
              <a:solidFill>
                <a:schemeClr val="tx1"/>
              </a:solidFill>
              <a:latin typeface="ＭＳ Ｐゴシック 本文"/>
              <a:ea typeface="+mn-ea"/>
              <a:cs typeface="+mn-cs"/>
            </a:rPr>
            <a:t>西部ブロックと北部ブロックの高齢化率は同率だが</a:t>
          </a:r>
          <a:r>
            <a:rPr lang="en-US" altLang="ja-JP" sz="1400">
              <a:solidFill>
                <a:schemeClr val="tx1"/>
              </a:solidFill>
              <a:latin typeface="ＭＳ Ｐゴシック 本文"/>
              <a:ea typeface="+mn-ea"/>
              <a:cs typeface="+mn-cs"/>
            </a:rPr>
            <a:t>,</a:t>
          </a:r>
          <a:r>
            <a:rPr lang="ja-JP" altLang="ja-JP" sz="1400">
              <a:solidFill>
                <a:schemeClr val="tx1"/>
              </a:solidFill>
              <a:latin typeface="ＭＳ Ｐゴシック 本文"/>
              <a:ea typeface="+mn-ea"/>
              <a:cs typeface="+mn-cs"/>
            </a:rPr>
            <a:t>認定率は北部ブロックが若干高くなっている。</a:t>
          </a:r>
        </a:p>
        <a:p>
          <a:pPr marL="0" marR="0" lvl="0" indent="0" algn="l" defTabSz="914400" eaLnBrk="1" fontAlgn="auto" latinLnBrk="0" hangingPunct="1">
            <a:lnSpc>
              <a:spcPts val="1600"/>
            </a:lnSpc>
            <a:spcBef>
              <a:spcPts val="0"/>
            </a:spcBef>
            <a:spcAft>
              <a:spcPts val="0"/>
            </a:spcAft>
            <a:buClrTx/>
            <a:buSzTx/>
            <a:buFontTx/>
            <a:buNone/>
          </a:pPr>
          <a:endParaRPr lang="ja-JP" altLang="ja-JP" sz="1400">
            <a:solidFill>
              <a:srgbClr val="000000"/>
            </a:solidFill>
          </a:endParaRPr>
        </a:p>
        <a:p>
          <a:pPr>
            <a:lnSpc>
              <a:spcPts val="1700"/>
            </a:lnSpc>
          </a:pPr>
          <a:r>
            <a:rPr lang="ja-JP" altLang="ja-JP" sz="1400">
              <a:solidFill>
                <a:schemeClr val="tx1"/>
              </a:solidFill>
              <a:latin typeface="+mn-lt"/>
              <a:ea typeface="+mn-ea"/>
              <a:cs typeface="+mn-cs"/>
            </a:rPr>
            <a:t>・前期高齢者割合が最も高い東部ブロックが</a:t>
          </a:r>
          <a:r>
            <a:rPr lang="en-US" altLang="ja-JP" sz="1400">
              <a:solidFill>
                <a:schemeClr val="tx1"/>
              </a:solidFill>
              <a:latin typeface="+mn-lt"/>
              <a:ea typeface="+mn-ea"/>
              <a:cs typeface="+mn-cs"/>
            </a:rPr>
            <a:t>,</a:t>
          </a:r>
          <a:r>
            <a:rPr lang="ja-JP" altLang="ja-JP" sz="1400">
              <a:solidFill>
                <a:schemeClr val="tx1"/>
              </a:solidFill>
              <a:latin typeface="+mn-lt"/>
              <a:ea typeface="+mn-ea"/>
              <a:cs typeface="+mn-cs"/>
            </a:rPr>
            <a:t>要介護認定率について</a:t>
          </a:r>
          <a:r>
            <a:rPr lang="ja-JP" altLang="en-US" sz="1400">
              <a:solidFill>
                <a:schemeClr val="tx1"/>
              </a:solidFill>
              <a:latin typeface="+mn-lt"/>
              <a:ea typeface="+mn-ea"/>
              <a:cs typeface="+mn-cs"/>
            </a:rPr>
            <a:t>は</a:t>
          </a:r>
          <a:r>
            <a:rPr lang="ja-JP" altLang="ja-JP" sz="1400">
              <a:solidFill>
                <a:schemeClr val="tx1"/>
              </a:solidFill>
              <a:latin typeface="+mn-lt"/>
              <a:ea typeface="+mn-ea"/>
              <a:cs typeface="+mn-cs"/>
            </a:rPr>
            <a:t>最も低く</a:t>
          </a:r>
          <a:r>
            <a:rPr lang="en-US" altLang="ja-JP" sz="1400">
              <a:solidFill>
                <a:schemeClr val="tx1"/>
              </a:solidFill>
              <a:latin typeface="+mn-lt"/>
              <a:ea typeface="+mn-ea"/>
              <a:cs typeface="+mn-cs"/>
            </a:rPr>
            <a:t>, </a:t>
          </a:r>
          <a:r>
            <a:rPr lang="ja-JP" altLang="ja-JP" sz="1400">
              <a:solidFill>
                <a:schemeClr val="tx1"/>
              </a:solidFill>
              <a:latin typeface="+mn-lt"/>
              <a:ea typeface="+mn-ea"/>
              <a:cs typeface="+mn-cs"/>
            </a:rPr>
            <a:t>後期高齢高齢者割合が最も</a:t>
          </a:r>
          <a:r>
            <a:rPr lang="ja-JP" altLang="en-US" sz="1400">
              <a:solidFill>
                <a:schemeClr val="tx1"/>
              </a:solidFill>
              <a:latin typeface="+mn-lt"/>
              <a:ea typeface="+mn-ea"/>
              <a:cs typeface="+mn-cs"/>
            </a:rPr>
            <a:t>高</a:t>
          </a:r>
          <a:r>
            <a:rPr lang="ja-JP" altLang="ja-JP" sz="1400">
              <a:solidFill>
                <a:schemeClr val="tx1"/>
              </a:solidFill>
              <a:latin typeface="+mn-lt"/>
              <a:ea typeface="+mn-ea"/>
              <a:cs typeface="+mn-cs"/>
            </a:rPr>
            <a:t>い南部ブロックが</a:t>
          </a:r>
          <a:r>
            <a:rPr lang="en-US" altLang="ja-JP" sz="1400">
              <a:solidFill>
                <a:schemeClr val="tx1"/>
              </a:solidFill>
              <a:latin typeface="+mn-lt"/>
              <a:ea typeface="+mn-ea"/>
              <a:cs typeface="+mn-cs"/>
            </a:rPr>
            <a:t>,</a:t>
          </a:r>
          <a:r>
            <a:rPr lang="ja-JP" altLang="en-US" sz="1400">
              <a:solidFill>
                <a:schemeClr val="tx1"/>
              </a:solidFill>
              <a:latin typeface="+mn-lt"/>
              <a:ea typeface="+mn-ea"/>
              <a:cs typeface="+mn-cs"/>
            </a:rPr>
            <a:t>同認定率についても</a:t>
          </a:r>
          <a:r>
            <a:rPr lang="ja-JP" altLang="ja-JP" sz="1400">
              <a:solidFill>
                <a:schemeClr val="tx1"/>
              </a:solidFill>
              <a:latin typeface="+mn-lt"/>
              <a:ea typeface="+mn-ea"/>
              <a:cs typeface="+mn-cs"/>
            </a:rPr>
            <a:t>最も高い結果となった。本結果については</a:t>
          </a:r>
          <a:r>
            <a:rPr lang="en-US" altLang="ja-JP" sz="1400">
              <a:solidFill>
                <a:schemeClr val="tx1"/>
              </a:solidFill>
              <a:latin typeface="+mn-lt"/>
              <a:ea typeface="+mn-ea"/>
              <a:cs typeface="+mn-cs"/>
            </a:rPr>
            <a:t>,</a:t>
          </a:r>
          <a:r>
            <a:rPr lang="ja-JP" altLang="ja-JP" sz="1400">
              <a:solidFill>
                <a:schemeClr val="tx1"/>
              </a:solidFill>
              <a:latin typeface="+mn-lt"/>
              <a:ea typeface="+mn-ea"/>
              <a:cs typeface="+mn-cs"/>
            </a:rPr>
            <a:t>前段記載の前期及び後期高齢者割合と</a:t>
          </a:r>
          <a:r>
            <a:rPr lang="ja-JP" altLang="en-US" sz="1400">
              <a:solidFill>
                <a:schemeClr val="tx1"/>
              </a:solidFill>
              <a:latin typeface="+mn-lt"/>
              <a:ea typeface="+mn-ea"/>
              <a:cs typeface="+mn-cs"/>
            </a:rPr>
            <a:t>相対した</a:t>
          </a:r>
          <a:r>
            <a:rPr lang="ja-JP" altLang="ja-JP" sz="1400">
              <a:solidFill>
                <a:schemeClr val="tx1"/>
              </a:solidFill>
              <a:latin typeface="+mn-lt"/>
              <a:ea typeface="+mn-ea"/>
              <a:cs typeface="+mn-cs"/>
            </a:rPr>
            <a:t>結果が表れ</a:t>
          </a:r>
          <a:r>
            <a:rPr lang="ja-JP" altLang="en-US" sz="1400">
              <a:solidFill>
                <a:schemeClr val="tx1"/>
              </a:solidFill>
              <a:latin typeface="+mn-lt"/>
              <a:ea typeface="+mn-ea"/>
              <a:cs typeface="+mn-cs"/>
            </a:rPr>
            <a:t>てい</a:t>
          </a:r>
          <a:r>
            <a:rPr lang="ja-JP" altLang="ja-JP" sz="1400">
              <a:solidFill>
                <a:schemeClr val="tx1"/>
              </a:solidFill>
              <a:latin typeface="+mn-lt"/>
              <a:ea typeface="+mn-ea"/>
              <a:cs typeface="+mn-cs"/>
            </a:rPr>
            <a:t>ると考えられるため</a:t>
          </a:r>
          <a:r>
            <a:rPr lang="en-US" altLang="ja-JP" sz="1400">
              <a:solidFill>
                <a:schemeClr val="tx1"/>
              </a:solidFill>
              <a:latin typeface="+mn-lt"/>
              <a:ea typeface="+mn-ea"/>
              <a:cs typeface="+mn-cs"/>
            </a:rPr>
            <a:t>,</a:t>
          </a:r>
          <a:r>
            <a:rPr lang="ja-JP" altLang="ja-JP" sz="1400">
              <a:solidFill>
                <a:schemeClr val="tx1"/>
              </a:solidFill>
              <a:latin typeface="+mn-lt"/>
              <a:ea typeface="+mn-ea"/>
              <a:cs typeface="+mn-cs"/>
            </a:rPr>
            <a:t>来年度以降も注視する必要がある。</a:t>
          </a:r>
        </a:p>
        <a:p>
          <a:pPr algn="l">
            <a:lnSpc>
              <a:spcPts val="1600"/>
            </a:lnSpc>
          </a:pPr>
          <a:endParaRPr lang="en-US" altLang="ja-JP" sz="1400">
            <a:solidFill>
              <a:schemeClr val="tx1"/>
            </a:solidFill>
          </a:endParaRPr>
        </a:p>
        <a:p>
          <a:pPr algn="l">
            <a:lnSpc>
              <a:spcPts val="1600"/>
            </a:lnSpc>
          </a:pPr>
          <a:endParaRPr lang="en-US" altLang="ja-JP" sz="1400">
            <a:solidFill>
              <a:schemeClr val="tx1"/>
            </a:solidFill>
          </a:endParaRPr>
        </a:p>
        <a:p>
          <a:pPr algn="l">
            <a:lnSpc>
              <a:spcPts val="1600"/>
            </a:lnSpc>
          </a:pPr>
          <a:endParaRPr lang="en-US" altLang="ja-JP" sz="1400">
            <a:solidFill>
              <a:schemeClr val="tx1"/>
            </a:solidFill>
          </a:endParaRPr>
        </a:p>
        <a:p>
          <a:r>
            <a:rPr lang="en-US" altLang="ja-JP" sz="1100">
              <a:solidFill>
                <a:schemeClr val="tx1"/>
              </a:solidFill>
              <a:latin typeface="+mn-lt"/>
              <a:ea typeface="+mn-ea"/>
              <a:cs typeface="+mn-cs"/>
            </a:rPr>
            <a:t> </a:t>
          </a:r>
          <a:endParaRPr lang="ja-JP" altLang="ja-JP" sz="1100">
            <a:solidFill>
              <a:schemeClr val="tx1"/>
            </a:solidFill>
            <a:latin typeface="+mn-lt"/>
            <a:ea typeface="+mn-ea"/>
            <a:cs typeface="+mn-cs"/>
          </a:endParaRPr>
        </a:p>
        <a:p>
          <a:pPr>
            <a:lnSpc>
              <a:spcPts val="1700"/>
            </a:lnSpc>
          </a:pPr>
          <a:r>
            <a:rPr lang="ja-JP" altLang="ja-JP" sz="1400">
              <a:solidFill>
                <a:schemeClr val="tx1"/>
              </a:solidFill>
              <a:latin typeface="+mn-lt"/>
              <a:ea typeface="+mn-ea"/>
              <a:cs typeface="+mn-cs"/>
            </a:rPr>
            <a:t>〇一般的に要介護認定率は</a:t>
          </a:r>
          <a:r>
            <a:rPr lang="en-US" altLang="ja-JP" sz="1400">
              <a:solidFill>
                <a:schemeClr val="tx1"/>
              </a:solidFill>
              <a:latin typeface="+mn-lt"/>
              <a:ea typeface="+mn-ea"/>
              <a:cs typeface="+mn-cs"/>
            </a:rPr>
            <a:t>,</a:t>
          </a:r>
          <a:r>
            <a:rPr lang="ja-JP" altLang="ja-JP" sz="1400">
              <a:solidFill>
                <a:schemeClr val="tx1"/>
              </a:solidFill>
              <a:latin typeface="+mn-lt"/>
              <a:ea typeface="+mn-ea"/>
              <a:cs typeface="+mn-cs"/>
            </a:rPr>
            <a:t>高齢化が進行することに伴い上昇するものと考えられるが</a:t>
          </a:r>
          <a:r>
            <a:rPr lang="en-US" altLang="ja-JP" sz="1400">
              <a:solidFill>
                <a:schemeClr val="tx1"/>
              </a:solidFill>
              <a:latin typeface="+mn-lt"/>
              <a:ea typeface="+mn-ea"/>
              <a:cs typeface="+mn-cs"/>
            </a:rPr>
            <a:t>, </a:t>
          </a:r>
          <a:r>
            <a:rPr lang="ja-JP" altLang="ja-JP" sz="1400">
              <a:solidFill>
                <a:schemeClr val="tx1"/>
              </a:solidFill>
              <a:latin typeface="+mn-lt"/>
              <a:ea typeface="+mn-ea"/>
              <a:cs typeface="+mn-cs"/>
            </a:rPr>
            <a:t>南部ブロックについて</a:t>
          </a:r>
          <a:r>
            <a:rPr lang="en-US" altLang="ja-JP" sz="1400">
              <a:solidFill>
                <a:schemeClr val="tx1"/>
              </a:solidFill>
              <a:latin typeface="+mn-lt"/>
              <a:ea typeface="+mn-ea"/>
              <a:cs typeface="+mn-cs"/>
            </a:rPr>
            <a:t>,</a:t>
          </a:r>
          <a:r>
            <a:rPr lang="ja-JP" altLang="ja-JP" sz="1400">
              <a:solidFill>
                <a:schemeClr val="tx1"/>
              </a:solidFill>
              <a:latin typeface="+mn-lt"/>
              <a:ea typeface="+mn-ea"/>
              <a:cs typeface="+mn-cs"/>
            </a:rPr>
            <a:t>高齢化率は</a:t>
          </a:r>
          <a:r>
            <a:rPr lang="en-US" altLang="ja-JP" sz="1400">
              <a:solidFill>
                <a:schemeClr val="tx1"/>
              </a:solidFill>
              <a:latin typeface="+mn-lt"/>
              <a:ea typeface="+mn-ea"/>
              <a:cs typeface="+mn-cs"/>
            </a:rPr>
            <a:t>33.6%</a:t>
          </a:r>
          <a:r>
            <a:rPr lang="ja-JP" altLang="ja-JP" sz="1400">
              <a:solidFill>
                <a:schemeClr val="tx1"/>
              </a:solidFill>
              <a:latin typeface="+mn-lt"/>
              <a:ea typeface="+mn-ea"/>
              <a:cs typeface="+mn-cs"/>
            </a:rPr>
            <a:t>と非常に</a:t>
          </a:r>
          <a:r>
            <a:rPr lang="ja-JP" altLang="en-US" sz="1400">
              <a:solidFill>
                <a:schemeClr val="tx1"/>
              </a:solidFill>
              <a:latin typeface="+mn-lt"/>
              <a:ea typeface="+mn-ea"/>
              <a:cs typeface="+mn-cs"/>
            </a:rPr>
            <a:t>高いものの</a:t>
          </a:r>
          <a:r>
            <a:rPr lang="ja-JP" altLang="ja-JP" sz="1400">
              <a:solidFill>
                <a:schemeClr val="tx1"/>
              </a:solidFill>
              <a:latin typeface="+mn-lt"/>
              <a:ea typeface="+mn-ea"/>
              <a:cs typeface="+mn-cs"/>
            </a:rPr>
            <a:t>認定率は</a:t>
          </a:r>
          <a:r>
            <a:rPr lang="en-US" altLang="ja-JP" sz="1400">
              <a:solidFill>
                <a:schemeClr val="tx1"/>
              </a:solidFill>
              <a:latin typeface="+mn-lt"/>
              <a:ea typeface="+mn-ea"/>
              <a:cs typeface="+mn-cs"/>
            </a:rPr>
            <a:t>21.45%</a:t>
          </a:r>
          <a:r>
            <a:rPr lang="ja-JP" altLang="ja-JP" sz="1400">
              <a:solidFill>
                <a:schemeClr val="tx1"/>
              </a:solidFill>
              <a:latin typeface="+mn-lt"/>
              <a:ea typeface="+mn-ea"/>
              <a:cs typeface="+mn-cs"/>
            </a:rPr>
            <a:t>と</a:t>
          </a:r>
          <a:r>
            <a:rPr lang="ja-JP" altLang="en-US" sz="1400">
              <a:solidFill>
                <a:schemeClr val="tx1"/>
              </a:solidFill>
              <a:latin typeface="+mn-lt"/>
              <a:ea typeface="+mn-ea"/>
              <a:cs typeface="+mn-cs"/>
            </a:rPr>
            <a:t>それに比して</a:t>
          </a:r>
          <a:r>
            <a:rPr lang="ja-JP" altLang="ja-JP" sz="1400">
              <a:solidFill>
                <a:schemeClr val="tx1"/>
              </a:solidFill>
              <a:latin typeface="+mn-lt"/>
              <a:ea typeface="+mn-ea"/>
              <a:cs typeface="+mn-cs"/>
            </a:rPr>
            <a:t>低い数値となっている。（参考</a:t>
          </a:r>
          <a:r>
            <a:rPr lang="ja-JP" altLang="en-US" sz="1400">
              <a:solidFill>
                <a:schemeClr val="tx1"/>
              </a:solidFill>
              <a:latin typeface="+mn-lt"/>
              <a:ea typeface="+mn-ea"/>
              <a:cs typeface="+mn-cs"/>
            </a:rPr>
            <a:t>：</a:t>
          </a:r>
          <a:r>
            <a:rPr lang="ja-JP" altLang="ja-JP" sz="1400">
              <a:solidFill>
                <a:schemeClr val="tx1"/>
              </a:solidFill>
              <a:latin typeface="+mn-lt"/>
              <a:ea typeface="+mn-ea"/>
              <a:cs typeface="+mn-cs"/>
            </a:rPr>
            <a:t>高知市全域　高齢化率</a:t>
          </a:r>
          <a:r>
            <a:rPr lang="en-US" altLang="ja-JP" sz="1400">
              <a:solidFill>
                <a:schemeClr val="tx1"/>
              </a:solidFill>
              <a:latin typeface="+mn-lt"/>
              <a:ea typeface="+mn-ea"/>
              <a:cs typeface="+mn-cs"/>
            </a:rPr>
            <a:t>30.0</a:t>
          </a:r>
          <a:r>
            <a:rPr lang="ja-JP" altLang="ja-JP" sz="1400">
              <a:solidFill>
                <a:schemeClr val="tx1"/>
              </a:solidFill>
              <a:latin typeface="+mn-lt"/>
              <a:ea typeface="+mn-ea"/>
              <a:cs typeface="+mn-cs"/>
            </a:rPr>
            <a:t>％</a:t>
          </a:r>
          <a:r>
            <a:rPr lang="en-US" altLang="ja-JP" sz="1400">
              <a:solidFill>
                <a:schemeClr val="tx1"/>
              </a:solidFill>
              <a:latin typeface="+mn-lt"/>
              <a:ea typeface="+mn-ea"/>
              <a:cs typeface="+mn-cs"/>
            </a:rPr>
            <a:t>,</a:t>
          </a:r>
          <a:r>
            <a:rPr lang="ja-JP" altLang="ja-JP" sz="1400">
              <a:solidFill>
                <a:schemeClr val="tx1"/>
              </a:solidFill>
              <a:latin typeface="+mn-lt"/>
              <a:ea typeface="+mn-ea"/>
              <a:cs typeface="+mn-cs"/>
            </a:rPr>
            <a:t>認定率</a:t>
          </a:r>
          <a:r>
            <a:rPr lang="en-US" altLang="ja-JP" sz="1400">
              <a:solidFill>
                <a:schemeClr val="tx1"/>
              </a:solidFill>
              <a:latin typeface="+mn-lt"/>
              <a:ea typeface="+mn-ea"/>
              <a:cs typeface="+mn-cs"/>
            </a:rPr>
            <a:t>19.4%</a:t>
          </a:r>
          <a:r>
            <a:rPr lang="ja-JP" altLang="ja-JP" sz="1400">
              <a:solidFill>
                <a:schemeClr val="tx1"/>
              </a:solidFill>
              <a:latin typeface="+mn-lt"/>
              <a:ea typeface="+mn-ea"/>
              <a:cs typeface="+mn-cs"/>
            </a:rPr>
            <a:t>）　これは</a:t>
          </a:r>
          <a:r>
            <a:rPr lang="en-US" altLang="ja-JP" sz="1400">
              <a:solidFill>
                <a:schemeClr val="tx1"/>
              </a:solidFill>
              <a:latin typeface="+mn-lt"/>
              <a:ea typeface="+mn-ea"/>
              <a:cs typeface="+mn-cs"/>
            </a:rPr>
            <a:t>,</a:t>
          </a:r>
          <a:r>
            <a:rPr lang="ja-JP" altLang="ja-JP" sz="1400">
              <a:solidFill>
                <a:schemeClr val="tx1"/>
              </a:solidFill>
              <a:latin typeface="+mn-lt"/>
              <a:ea typeface="+mn-ea"/>
              <a:cs typeface="+mn-cs"/>
            </a:rPr>
            <a:t>住民主体の介護予防活動の推進（こうち笑顔マイレージの普及等），一人ひとりの健康活動の推進（健康講座等），住民主体の支え合い活動の推進（百歳体操の活用等），高齢者の社会参加の促進（なごやか宅老等）等，介護予防事業の効果が表れてきていると考えられ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A52"/>
  <sheetViews>
    <sheetView view="pageBreakPreview" zoomScale="59" zoomScaleNormal="70" zoomScaleSheetLayoutView="59" workbookViewId="0">
      <pane xSplit="5" ySplit="4" topLeftCell="F6" activePane="bottomRight" state="frozen"/>
      <selection pane="topRight" activeCell="F1" sqref="F1"/>
      <selection pane="bottomLeft" activeCell="A5" sqref="A5"/>
      <selection pane="bottomRight" activeCell="K27" sqref="K27"/>
    </sheetView>
  </sheetViews>
  <sheetFormatPr defaultColWidth="8.86328125" defaultRowHeight="12.75" x14ac:dyDescent="0.25"/>
  <cols>
    <col min="1" max="1" width="1.1328125" style="469" customWidth="1"/>
    <col min="2" max="2" width="5" style="469" customWidth="1"/>
    <col min="3" max="3" width="6.46484375" style="474" bestFit="1" customWidth="1"/>
    <col min="4" max="4" width="58.73046875" style="469" customWidth="1"/>
    <col min="5" max="5" width="8.86328125" style="469"/>
    <col min="6" max="7" width="10.46484375" style="469" customWidth="1"/>
    <col min="8" max="8" width="12.73046875" style="469" customWidth="1"/>
    <col min="9" max="9" width="12.1328125" style="469" customWidth="1"/>
    <col min="10" max="10" width="13.46484375" style="469" customWidth="1"/>
    <col min="11" max="12" width="10.3984375" style="469" customWidth="1"/>
    <col min="13" max="13" width="12.73046875" style="469" customWidth="1"/>
    <col min="14" max="14" width="12" style="469" customWidth="1"/>
    <col min="15" max="15" width="13.46484375" style="475" customWidth="1"/>
    <col min="16" max="17" width="10.3984375" style="469" customWidth="1"/>
    <col min="18" max="18" width="12.73046875" style="469" customWidth="1"/>
    <col min="19" max="19" width="12" style="469" customWidth="1"/>
    <col min="20" max="20" width="13.46484375" style="475" customWidth="1"/>
    <col min="21" max="21" width="45.1328125" style="475" customWidth="1"/>
    <col min="22" max="23" width="45.1328125" style="476" customWidth="1"/>
    <col min="24" max="16384" width="8.86328125" style="469"/>
  </cols>
  <sheetData>
    <row r="1" spans="2:27" s="385" customFormat="1" ht="4.1500000000000004" customHeight="1" x14ac:dyDescent="0.25">
      <c r="B1" s="381"/>
      <c r="C1" s="382"/>
      <c r="D1" s="381"/>
      <c r="E1" s="381"/>
      <c r="F1" s="381"/>
      <c r="G1" s="381"/>
      <c r="H1" s="381"/>
      <c r="I1" s="381"/>
      <c r="J1" s="381"/>
      <c r="K1" s="381"/>
      <c r="L1" s="381"/>
      <c r="M1" s="381"/>
      <c r="N1" s="381"/>
      <c r="O1" s="383"/>
      <c r="P1" s="381"/>
      <c r="Q1" s="381"/>
      <c r="R1" s="381"/>
      <c r="S1" s="381"/>
      <c r="T1" s="383"/>
      <c r="U1" s="383"/>
      <c r="V1" s="384"/>
      <c r="W1" s="384"/>
      <c r="X1" s="381"/>
      <c r="Y1" s="381"/>
      <c r="Z1" s="381"/>
      <c r="AA1" s="381"/>
    </row>
    <row r="2" spans="2:27" s="385" customFormat="1" ht="25.15" customHeight="1" x14ac:dyDescent="0.25">
      <c r="B2" s="386" t="s">
        <v>48</v>
      </c>
      <c r="C2" s="382"/>
      <c r="D2" s="381"/>
      <c r="E2" s="381"/>
      <c r="F2" s="387"/>
      <c r="G2" s="381"/>
      <c r="H2" s="381"/>
      <c r="I2" s="381"/>
      <c r="J2" s="381"/>
      <c r="K2" s="381"/>
      <c r="L2" s="381"/>
      <c r="M2" s="381"/>
      <c r="N2" s="381"/>
      <c r="O2" s="383"/>
      <c r="P2" s="381"/>
      <c r="Q2" s="381"/>
      <c r="R2" s="381"/>
      <c r="S2" s="381"/>
      <c r="T2" s="383"/>
      <c r="U2" s="383"/>
      <c r="V2" s="384"/>
      <c r="W2" s="388">
        <v>44648</v>
      </c>
      <c r="X2" s="381"/>
      <c r="Y2" s="381"/>
      <c r="Z2" s="381"/>
      <c r="AA2" s="381"/>
    </row>
    <row r="3" spans="2:27" s="391" customFormat="1" ht="23.45" customHeight="1" x14ac:dyDescent="0.25">
      <c r="B3" s="617"/>
      <c r="C3" s="619" t="s">
        <v>0</v>
      </c>
      <c r="D3" s="620"/>
      <c r="E3" s="621"/>
      <c r="F3" s="625" t="s">
        <v>169</v>
      </c>
      <c r="G3" s="626"/>
      <c r="H3" s="626"/>
      <c r="I3" s="626"/>
      <c r="J3" s="626"/>
      <c r="K3" s="625" t="s">
        <v>53</v>
      </c>
      <c r="L3" s="626"/>
      <c r="M3" s="626"/>
      <c r="N3" s="626"/>
      <c r="O3" s="626"/>
      <c r="P3" s="627" t="s">
        <v>49</v>
      </c>
      <c r="Q3" s="628"/>
      <c r="R3" s="628"/>
      <c r="S3" s="628"/>
      <c r="T3" s="629"/>
      <c r="U3" s="389" t="s">
        <v>170</v>
      </c>
      <c r="V3" s="389" t="s">
        <v>54</v>
      </c>
      <c r="W3" s="389" t="s">
        <v>171</v>
      </c>
      <c r="X3" s="390"/>
      <c r="Y3" s="390"/>
      <c r="Z3" s="390"/>
      <c r="AA3" s="390"/>
    </row>
    <row r="4" spans="2:27" s="385" customFormat="1" ht="60.6" customHeight="1" x14ac:dyDescent="0.25">
      <c r="B4" s="618"/>
      <c r="C4" s="622"/>
      <c r="D4" s="623"/>
      <c r="E4" s="624"/>
      <c r="F4" s="392" t="s">
        <v>1</v>
      </c>
      <c r="G4" s="393" t="s">
        <v>55</v>
      </c>
      <c r="H4" s="393" t="s">
        <v>2</v>
      </c>
      <c r="I4" s="393" t="s">
        <v>3</v>
      </c>
      <c r="J4" s="394" t="s">
        <v>4</v>
      </c>
      <c r="K4" s="392" t="s">
        <v>1</v>
      </c>
      <c r="L4" s="393" t="s">
        <v>55</v>
      </c>
      <c r="M4" s="393" t="s">
        <v>2</v>
      </c>
      <c r="N4" s="393" t="s">
        <v>3</v>
      </c>
      <c r="O4" s="394" t="s">
        <v>4</v>
      </c>
      <c r="P4" s="392" t="s">
        <v>1</v>
      </c>
      <c r="Q4" s="393" t="s">
        <v>55</v>
      </c>
      <c r="R4" s="393" t="s">
        <v>2</v>
      </c>
      <c r="S4" s="393" t="s">
        <v>3</v>
      </c>
      <c r="T4" s="394" t="s">
        <v>4</v>
      </c>
      <c r="U4" s="630" t="s">
        <v>172</v>
      </c>
      <c r="V4" s="631"/>
      <c r="W4" s="631"/>
      <c r="X4" s="381"/>
      <c r="Y4" s="381"/>
      <c r="Z4" s="381"/>
      <c r="AA4" s="381"/>
    </row>
    <row r="5" spans="2:27" s="385" customFormat="1" ht="28.15" customHeight="1" x14ac:dyDescent="0.25">
      <c r="B5" s="612" t="s">
        <v>5</v>
      </c>
      <c r="C5" s="608" t="s">
        <v>173</v>
      </c>
      <c r="D5" s="395" t="s">
        <v>6</v>
      </c>
      <c r="E5" s="396" t="s">
        <v>7</v>
      </c>
      <c r="F5" s="397">
        <v>323544</v>
      </c>
      <c r="G5" s="398">
        <v>365164.75806451612</v>
      </c>
      <c r="H5" s="399">
        <v>126146099</v>
      </c>
      <c r="I5" s="399">
        <v>691527</v>
      </c>
      <c r="J5" s="400" t="s">
        <v>21</v>
      </c>
      <c r="K5" s="397">
        <v>325706</v>
      </c>
      <c r="L5" s="398">
        <v>370642.28813559323</v>
      </c>
      <c r="M5" s="399">
        <v>126146099</v>
      </c>
      <c r="N5" s="399">
        <v>691527</v>
      </c>
      <c r="O5" s="400" t="s">
        <v>21</v>
      </c>
      <c r="P5" s="397">
        <v>328283</v>
      </c>
      <c r="Q5" s="398">
        <v>370727.35087719298</v>
      </c>
      <c r="R5" s="399">
        <v>127094745</v>
      </c>
      <c r="S5" s="399">
        <v>728276</v>
      </c>
      <c r="T5" s="400" t="s">
        <v>21</v>
      </c>
      <c r="U5" s="614" t="s">
        <v>174</v>
      </c>
      <c r="V5" s="614" t="s">
        <v>175</v>
      </c>
      <c r="W5" s="614" t="s">
        <v>176</v>
      </c>
      <c r="X5" s="381"/>
      <c r="Y5" s="381"/>
      <c r="Z5" s="381"/>
      <c r="AA5" s="381"/>
    </row>
    <row r="6" spans="2:27" s="385" customFormat="1" ht="28.15" customHeight="1" x14ac:dyDescent="0.25">
      <c r="B6" s="612"/>
      <c r="C6" s="609"/>
      <c r="D6" s="401" t="s">
        <v>8</v>
      </c>
      <c r="E6" s="402" t="s">
        <v>9</v>
      </c>
      <c r="F6" s="403">
        <v>30.048772346265114</v>
      </c>
      <c r="G6" s="404">
        <v>28.243980559348568</v>
      </c>
      <c r="H6" s="405">
        <v>26.251858965531703</v>
      </c>
      <c r="I6" s="405">
        <v>31.980674651893565</v>
      </c>
      <c r="J6" s="406">
        <v>16</v>
      </c>
      <c r="K6" s="403">
        <v>29.653122754877099</v>
      </c>
      <c r="L6" s="404">
        <v>28.275733087740782</v>
      </c>
      <c r="M6" s="405">
        <v>26.251858965531703</v>
      </c>
      <c r="N6" s="405">
        <v>31.980674651893565</v>
      </c>
      <c r="O6" s="406">
        <v>17</v>
      </c>
      <c r="P6" s="403">
        <v>29.204984723546453</v>
      </c>
      <c r="Q6" s="404">
        <v>27.994155927804087</v>
      </c>
      <c r="R6" s="405">
        <v>26.3</v>
      </c>
      <c r="S6" s="405">
        <v>32.5</v>
      </c>
      <c r="T6" s="406">
        <v>18</v>
      </c>
      <c r="U6" s="615"/>
      <c r="V6" s="615"/>
      <c r="W6" s="615"/>
      <c r="X6" s="381"/>
      <c r="Y6" s="381"/>
      <c r="Z6" s="381"/>
      <c r="AA6" s="381"/>
    </row>
    <row r="7" spans="2:27" s="385" customFormat="1" ht="28.15" customHeight="1" x14ac:dyDescent="0.25">
      <c r="B7" s="612"/>
      <c r="C7" s="613"/>
      <c r="D7" s="407" t="s">
        <v>10</v>
      </c>
      <c r="E7" s="408" t="s">
        <v>7</v>
      </c>
      <c r="F7" s="409">
        <v>97221</v>
      </c>
      <c r="G7" s="410">
        <v>102518.78688524591</v>
      </c>
      <c r="H7" s="411">
        <v>33115696</v>
      </c>
      <c r="I7" s="411">
        <v>221155</v>
      </c>
      <c r="J7" s="412" t="s">
        <v>21</v>
      </c>
      <c r="K7" s="409">
        <v>96582</v>
      </c>
      <c r="L7" s="410">
        <v>103167.32203389831</v>
      </c>
      <c r="M7" s="411">
        <v>33115696</v>
      </c>
      <c r="N7" s="411">
        <v>221155</v>
      </c>
      <c r="O7" s="412" t="s">
        <v>21</v>
      </c>
      <c r="P7" s="409">
        <v>95875</v>
      </c>
      <c r="Q7" s="410">
        <v>102189.98245614035</v>
      </c>
      <c r="R7" s="411">
        <v>33465391</v>
      </c>
      <c r="S7" s="411">
        <v>237012</v>
      </c>
      <c r="T7" s="412" t="s">
        <v>21</v>
      </c>
      <c r="U7" s="615"/>
      <c r="V7" s="615"/>
      <c r="W7" s="615"/>
      <c r="X7" s="381"/>
      <c r="Y7" s="381"/>
      <c r="Z7" s="381"/>
      <c r="AA7" s="381"/>
    </row>
    <row r="8" spans="2:27" s="385" customFormat="1" ht="28.15" customHeight="1" x14ac:dyDescent="0.25">
      <c r="B8" s="612"/>
      <c r="C8" s="608" t="s">
        <v>11</v>
      </c>
      <c r="D8" s="413" t="s">
        <v>12</v>
      </c>
      <c r="E8" s="414" t="s">
        <v>9</v>
      </c>
      <c r="F8" s="415">
        <v>49.052159512862445</v>
      </c>
      <c r="G8" s="416">
        <v>48.512697637710964</v>
      </c>
      <c r="H8" s="417">
        <v>50.731912746149135</v>
      </c>
      <c r="I8" s="417">
        <v>49.459428907327442</v>
      </c>
      <c r="J8" s="418">
        <v>32</v>
      </c>
      <c r="K8" s="415">
        <v>48.751320121761822</v>
      </c>
      <c r="L8" s="416">
        <v>48.832568712803074</v>
      </c>
      <c r="M8" s="417">
        <v>50.731912746149135</v>
      </c>
      <c r="N8" s="417">
        <v>49.459428907327442</v>
      </c>
      <c r="O8" s="418">
        <v>33</v>
      </c>
      <c r="P8" s="415">
        <v>49.409126466753584</v>
      </c>
      <c r="Q8" s="416">
        <v>49.565970998113812</v>
      </c>
      <c r="R8" s="417">
        <v>51.8</v>
      </c>
      <c r="S8" s="417">
        <v>47.7</v>
      </c>
      <c r="T8" s="418">
        <v>31</v>
      </c>
      <c r="U8" s="615"/>
      <c r="V8" s="615"/>
      <c r="W8" s="615"/>
      <c r="X8" s="381"/>
      <c r="Y8" s="381"/>
      <c r="Z8" s="381"/>
      <c r="AA8" s="381"/>
    </row>
    <row r="9" spans="2:27" s="385" customFormat="1" ht="28.15" customHeight="1" x14ac:dyDescent="0.25">
      <c r="B9" s="612"/>
      <c r="C9" s="613"/>
      <c r="D9" s="419" t="s">
        <v>13</v>
      </c>
      <c r="E9" s="420" t="s">
        <v>9</v>
      </c>
      <c r="F9" s="421">
        <v>50.947840487137555</v>
      </c>
      <c r="G9" s="422">
        <v>51.487302362289036</v>
      </c>
      <c r="H9" s="423">
        <v>49.268087253850865</v>
      </c>
      <c r="I9" s="423">
        <v>50.540571092672558</v>
      </c>
      <c r="J9" s="424">
        <v>29</v>
      </c>
      <c r="K9" s="421">
        <v>51.248679878238178</v>
      </c>
      <c r="L9" s="422">
        <v>51.167431287196926</v>
      </c>
      <c r="M9" s="423">
        <v>49.268087253850865</v>
      </c>
      <c r="N9" s="423">
        <v>50.540571092672558</v>
      </c>
      <c r="O9" s="424">
        <v>27</v>
      </c>
      <c r="P9" s="421">
        <v>50.590873533246416</v>
      </c>
      <c r="Q9" s="422">
        <v>50.434029001886188</v>
      </c>
      <c r="R9" s="423">
        <v>48.2</v>
      </c>
      <c r="S9" s="423">
        <v>52.3</v>
      </c>
      <c r="T9" s="424">
        <v>27</v>
      </c>
      <c r="U9" s="616"/>
      <c r="V9" s="616"/>
      <c r="W9" s="616"/>
      <c r="X9" s="381"/>
      <c r="Y9" s="381"/>
      <c r="Z9" s="381"/>
      <c r="AA9" s="381"/>
    </row>
    <row r="10" spans="2:27" s="385" customFormat="1" ht="28.15" customHeight="1" x14ac:dyDescent="0.25">
      <c r="B10" s="612"/>
      <c r="C10" s="608" t="s">
        <v>14</v>
      </c>
      <c r="D10" s="413" t="s">
        <v>15</v>
      </c>
      <c r="E10" s="414" t="s">
        <v>9</v>
      </c>
      <c r="F10" s="425">
        <v>39.5</v>
      </c>
      <c r="G10" s="417">
        <v>40.62419354838709</v>
      </c>
      <c r="H10" s="417">
        <v>40.700000000000003</v>
      </c>
      <c r="I10" s="417">
        <v>48.1</v>
      </c>
      <c r="J10" s="426">
        <v>27</v>
      </c>
      <c r="K10" s="425">
        <v>39.5</v>
      </c>
      <c r="L10" s="417">
        <v>40.62419354838709</v>
      </c>
      <c r="M10" s="417">
        <v>40.700000000000003</v>
      </c>
      <c r="N10" s="417">
        <v>48.1</v>
      </c>
      <c r="O10" s="426">
        <v>27</v>
      </c>
      <c r="P10" s="425">
        <v>39.5</v>
      </c>
      <c r="Q10" s="417">
        <v>40.62419354838709</v>
      </c>
      <c r="R10" s="417">
        <v>40.700000000000003</v>
      </c>
      <c r="S10" s="417">
        <v>48.1</v>
      </c>
      <c r="T10" s="426">
        <v>27</v>
      </c>
      <c r="U10" s="598" t="s">
        <v>177</v>
      </c>
      <c r="V10" s="598" t="s">
        <v>178</v>
      </c>
      <c r="W10" s="598" t="s">
        <v>179</v>
      </c>
      <c r="X10" s="381"/>
      <c r="Y10" s="381"/>
      <c r="Z10" s="381"/>
      <c r="AA10" s="381"/>
    </row>
    <row r="11" spans="2:27" s="385" customFormat="1" ht="28.15" customHeight="1" x14ac:dyDescent="0.25">
      <c r="B11" s="612"/>
      <c r="C11" s="609"/>
      <c r="D11" s="419" t="s">
        <v>16</v>
      </c>
      <c r="E11" s="420" t="s">
        <v>17</v>
      </c>
      <c r="F11" s="427">
        <v>60513</v>
      </c>
      <c r="G11" s="428">
        <v>62032.983870967742</v>
      </c>
      <c r="H11" s="428">
        <v>21713302</v>
      </c>
      <c r="I11" s="428">
        <v>152948</v>
      </c>
      <c r="J11" s="429" t="s">
        <v>21</v>
      </c>
      <c r="K11" s="427">
        <v>60513</v>
      </c>
      <c r="L11" s="428">
        <v>62032.983870967742</v>
      </c>
      <c r="M11" s="428">
        <v>21713302</v>
      </c>
      <c r="N11" s="428">
        <v>152948</v>
      </c>
      <c r="O11" s="429" t="s">
        <v>21</v>
      </c>
      <c r="P11" s="427">
        <v>60513</v>
      </c>
      <c r="Q11" s="428">
        <v>62032.983870967742</v>
      </c>
      <c r="R11" s="428">
        <v>21713302</v>
      </c>
      <c r="S11" s="428">
        <v>152948</v>
      </c>
      <c r="T11" s="429" t="s">
        <v>21</v>
      </c>
      <c r="U11" s="599"/>
      <c r="V11" s="599"/>
      <c r="W11" s="599"/>
      <c r="X11" s="381"/>
      <c r="Y11" s="381"/>
      <c r="Z11" s="381"/>
      <c r="AA11" s="381"/>
    </row>
    <row r="12" spans="2:27" s="385" customFormat="1" ht="28.15" customHeight="1" x14ac:dyDescent="0.25">
      <c r="B12" s="612"/>
      <c r="C12" s="608" t="s">
        <v>18</v>
      </c>
      <c r="D12" s="395" t="s">
        <v>19</v>
      </c>
      <c r="E12" s="396" t="s">
        <v>9</v>
      </c>
      <c r="F12" s="425">
        <v>14.6</v>
      </c>
      <c r="G12" s="417">
        <v>11.161290322580648</v>
      </c>
      <c r="H12" s="417">
        <v>11.1</v>
      </c>
      <c r="I12" s="417">
        <v>16.5</v>
      </c>
      <c r="J12" s="430">
        <v>4</v>
      </c>
      <c r="K12" s="425">
        <v>14.6</v>
      </c>
      <c r="L12" s="417">
        <v>11.161290322580648</v>
      </c>
      <c r="M12" s="417">
        <v>11.1</v>
      </c>
      <c r="N12" s="417">
        <v>16.5</v>
      </c>
      <c r="O12" s="430">
        <v>4</v>
      </c>
      <c r="P12" s="425">
        <v>14.6</v>
      </c>
      <c r="Q12" s="417">
        <v>11.161290322580648</v>
      </c>
      <c r="R12" s="417">
        <v>11.1</v>
      </c>
      <c r="S12" s="417">
        <v>16.5</v>
      </c>
      <c r="T12" s="430">
        <v>4</v>
      </c>
      <c r="U12" s="599"/>
      <c r="V12" s="599"/>
      <c r="W12" s="599"/>
      <c r="X12" s="381"/>
      <c r="Y12" s="381"/>
      <c r="Z12" s="381"/>
      <c r="AA12" s="381"/>
    </row>
    <row r="13" spans="2:27" s="385" customFormat="1" ht="28.15" customHeight="1" x14ac:dyDescent="0.25">
      <c r="B13" s="612"/>
      <c r="C13" s="609"/>
      <c r="D13" s="407" t="s">
        <v>20</v>
      </c>
      <c r="E13" s="408" t="s">
        <v>17</v>
      </c>
      <c r="F13" s="427">
        <v>22340</v>
      </c>
      <c r="G13" s="428">
        <v>17183.435483870966</v>
      </c>
      <c r="H13" s="428">
        <v>5927685</v>
      </c>
      <c r="I13" s="428">
        <v>52459</v>
      </c>
      <c r="J13" s="429" t="s">
        <v>21</v>
      </c>
      <c r="K13" s="427">
        <v>22340</v>
      </c>
      <c r="L13" s="428">
        <v>17183.435483870966</v>
      </c>
      <c r="M13" s="428">
        <v>5927685</v>
      </c>
      <c r="N13" s="428">
        <v>52459</v>
      </c>
      <c r="O13" s="429" t="s">
        <v>21</v>
      </c>
      <c r="P13" s="427">
        <v>22340</v>
      </c>
      <c r="Q13" s="428">
        <v>17183.435483870966</v>
      </c>
      <c r="R13" s="428">
        <v>5927685</v>
      </c>
      <c r="S13" s="428">
        <v>52459</v>
      </c>
      <c r="T13" s="429" t="s">
        <v>21</v>
      </c>
      <c r="U13" s="599"/>
      <c r="V13" s="599"/>
      <c r="W13" s="599"/>
      <c r="X13" s="381"/>
      <c r="Y13" s="381"/>
      <c r="Z13" s="381"/>
      <c r="AA13" s="381"/>
    </row>
    <row r="14" spans="2:27" s="385" customFormat="1" ht="28.15" customHeight="1" x14ac:dyDescent="0.25">
      <c r="B14" s="612"/>
      <c r="C14" s="608" t="s">
        <v>22</v>
      </c>
      <c r="D14" s="413" t="s">
        <v>23</v>
      </c>
      <c r="E14" s="414" t="s">
        <v>9</v>
      </c>
      <c r="F14" s="425">
        <v>9</v>
      </c>
      <c r="G14" s="417">
        <v>10.109677419354837</v>
      </c>
      <c r="H14" s="417">
        <v>9.8000000000000007</v>
      </c>
      <c r="I14" s="417">
        <v>11.4</v>
      </c>
      <c r="J14" s="426">
        <v>50</v>
      </c>
      <c r="K14" s="425">
        <v>9</v>
      </c>
      <c r="L14" s="417">
        <v>10.109677419354837</v>
      </c>
      <c r="M14" s="417">
        <v>9.8000000000000007</v>
      </c>
      <c r="N14" s="417">
        <v>11.4</v>
      </c>
      <c r="O14" s="426">
        <v>50</v>
      </c>
      <c r="P14" s="425">
        <v>9</v>
      </c>
      <c r="Q14" s="417">
        <v>10.109677419354837</v>
      </c>
      <c r="R14" s="417">
        <v>9.8000000000000007</v>
      </c>
      <c r="S14" s="417">
        <v>11.4</v>
      </c>
      <c r="T14" s="426">
        <v>50</v>
      </c>
      <c r="U14" s="599"/>
      <c r="V14" s="599"/>
      <c r="W14" s="599"/>
      <c r="X14" s="381"/>
      <c r="Y14" s="381"/>
      <c r="Z14" s="381"/>
      <c r="AA14" s="381"/>
    </row>
    <row r="15" spans="2:27" s="385" customFormat="1" ht="28.15" customHeight="1" x14ac:dyDescent="0.25">
      <c r="B15" s="612"/>
      <c r="C15" s="609"/>
      <c r="D15" s="419" t="s">
        <v>24</v>
      </c>
      <c r="E15" s="420" t="s">
        <v>17</v>
      </c>
      <c r="F15" s="427">
        <v>13827</v>
      </c>
      <c r="G15" s="428">
        <v>15588.161290322581</v>
      </c>
      <c r="H15" s="428">
        <v>5247935</v>
      </c>
      <c r="I15" s="428">
        <v>36339</v>
      </c>
      <c r="J15" s="429" t="s">
        <v>21</v>
      </c>
      <c r="K15" s="427">
        <v>13827</v>
      </c>
      <c r="L15" s="428">
        <v>15588.161290322581</v>
      </c>
      <c r="M15" s="428">
        <v>5247935</v>
      </c>
      <c r="N15" s="428">
        <v>36339</v>
      </c>
      <c r="O15" s="429" t="s">
        <v>21</v>
      </c>
      <c r="P15" s="427">
        <v>13827</v>
      </c>
      <c r="Q15" s="428">
        <v>15588.161290322581</v>
      </c>
      <c r="R15" s="428">
        <v>5247935</v>
      </c>
      <c r="S15" s="428">
        <v>36339</v>
      </c>
      <c r="T15" s="429" t="s">
        <v>21</v>
      </c>
      <c r="U15" s="600"/>
      <c r="V15" s="600"/>
      <c r="W15" s="600"/>
      <c r="X15" s="381"/>
      <c r="Y15" s="381"/>
      <c r="Z15" s="381"/>
      <c r="AA15" s="381"/>
    </row>
    <row r="16" spans="2:27" s="385" customFormat="1" ht="28.15" customHeight="1" x14ac:dyDescent="0.25">
      <c r="B16" s="610" t="s">
        <v>25</v>
      </c>
      <c r="C16" s="611" t="s">
        <v>26</v>
      </c>
      <c r="D16" s="395" t="s">
        <v>27</v>
      </c>
      <c r="E16" s="396" t="s">
        <v>9</v>
      </c>
      <c r="F16" s="431">
        <v>2.8</v>
      </c>
      <c r="G16" s="432">
        <v>2.919672131147542</v>
      </c>
      <c r="H16" s="432">
        <v>2.7</v>
      </c>
      <c r="I16" s="432">
        <v>2.1</v>
      </c>
      <c r="J16" s="426">
        <v>29</v>
      </c>
      <c r="K16" s="431">
        <v>2.8</v>
      </c>
      <c r="L16" s="432">
        <v>2.919672131147542</v>
      </c>
      <c r="M16" s="432">
        <v>2.7</v>
      </c>
      <c r="N16" s="432">
        <v>2.1</v>
      </c>
      <c r="O16" s="426">
        <v>29</v>
      </c>
      <c r="P16" s="431">
        <v>2.8</v>
      </c>
      <c r="Q16" s="432">
        <v>2.8590163934426229</v>
      </c>
      <c r="R16" s="432">
        <v>2.6</v>
      </c>
      <c r="S16" s="432">
        <v>2.1</v>
      </c>
      <c r="T16" s="426">
        <v>30</v>
      </c>
      <c r="U16" s="601" t="s">
        <v>180</v>
      </c>
      <c r="V16" s="601" t="s">
        <v>180</v>
      </c>
      <c r="W16" s="601" t="s">
        <v>181</v>
      </c>
      <c r="X16" s="433"/>
      <c r="Y16" s="434"/>
      <c r="Z16" s="434"/>
      <c r="AA16" s="434"/>
    </row>
    <row r="17" spans="2:27" s="385" customFormat="1" ht="28.15" customHeight="1" x14ac:dyDescent="0.25">
      <c r="B17" s="602"/>
      <c r="C17" s="611"/>
      <c r="D17" s="401" t="s">
        <v>28</v>
      </c>
      <c r="E17" s="402" t="s">
        <v>9</v>
      </c>
      <c r="F17" s="435">
        <v>2.5</v>
      </c>
      <c r="G17" s="436">
        <v>2.7459016393442623</v>
      </c>
      <c r="H17" s="436">
        <v>2.6</v>
      </c>
      <c r="I17" s="436">
        <v>2</v>
      </c>
      <c r="J17" s="437">
        <v>39</v>
      </c>
      <c r="K17" s="435">
        <v>2.5</v>
      </c>
      <c r="L17" s="436">
        <v>2.7459016393442623</v>
      </c>
      <c r="M17" s="436">
        <v>2.6</v>
      </c>
      <c r="N17" s="436">
        <v>2</v>
      </c>
      <c r="O17" s="437">
        <v>39</v>
      </c>
      <c r="P17" s="435">
        <v>2.4</v>
      </c>
      <c r="Q17" s="436">
        <v>2.7688524590163941</v>
      </c>
      <c r="R17" s="436">
        <v>2.6</v>
      </c>
      <c r="S17" s="436">
        <v>2</v>
      </c>
      <c r="T17" s="437">
        <v>40</v>
      </c>
      <c r="U17" s="601" t="s">
        <v>182</v>
      </c>
      <c r="V17" s="601" t="s">
        <v>182</v>
      </c>
      <c r="W17" s="601" t="s">
        <v>182</v>
      </c>
      <c r="X17" s="433"/>
      <c r="Y17" s="434"/>
      <c r="Z17" s="434"/>
      <c r="AA17" s="434"/>
    </row>
    <row r="18" spans="2:27" s="385" customFormat="1" ht="28.15" customHeight="1" x14ac:dyDescent="0.25">
      <c r="B18" s="602"/>
      <c r="C18" s="611"/>
      <c r="D18" s="401" t="s">
        <v>29</v>
      </c>
      <c r="E18" s="402" t="s">
        <v>9</v>
      </c>
      <c r="F18" s="435">
        <v>4.7</v>
      </c>
      <c r="G18" s="438">
        <v>4.0737704918032795</v>
      </c>
      <c r="H18" s="436">
        <v>3.9</v>
      </c>
      <c r="I18" s="436">
        <v>3.8</v>
      </c>
      <c r="J18" s="439">
        <v>7</v>
      </c>
      <c r="K18" s="435">
        <v>4.7</v>
      </c>
      <c r="L18" s="438">
        <v>4.0737704918032795</v>
      </c>
      <c r="M18" s="436">
        <v>3.9</v>
      </c>
      <c r="N18" s="436">
        <v>3.8</v>
      </c>
      <c r="O18" s="439">
        <v>7</v>
      </c>
      <c r="P18" s="435">
        <v>4.5999999999999996</v>
      </c>
      <c r="Q18" s="438">
        <v>3.9524590163934414</v>
      </c>
      <c r="R18" s="436">
        <v>3.7</v>
      </c>
      <c r="S18" s="436">
        <v>3.7</v>
      </c>
      <c r="T18" s="439">
        <v>7</v>
      </c>
      <c r="U18" s="601" t="s">
        <v>182</v>
      </c>
      <c r="V18" s="601" t="s">
        <v>182</v>
      </c>
      <c r="W18" s="601" t="s">
        <v>182</v>
      </c>
      <c r="X18" s="433"/>
      <c r="Y18" s="434"/>
      <c r="Z18" s="434"/>
      <c r="AA18" s="434"/>
    </row>
    <row r="19" spans="2:27" s="385" customFormat="1" ht="28.15" customHeight="1" x14ac:dyDescent="0.25">
      <c r="B19" s="602"/>
      <c r="C19" s="611"/>
      <c r="D19" s="401" t="s">
        <v>30</v>
      </c>
      <c r="E19" s="402" t="s">
        <v>9</v>
      </c>
      <c r="F19" s="435">
        <v>2.9</v>
      </c>
      <c r="G19" s="436">
        <v>3.2426229508196722</v>
      </c>
      <c r="H19" s="436">
        <v>3.2</v>
      </c>
      <c r="I19" s="436">
        <v>2.8</v>
      </c>
      <c r="J19" s="437">
        <v>39</v>
      </c>
      <c r="K19" s="435">
        <v>2.9</v>
      </c>
      <c r="L19" s="436">
        <v>3.2426229508196722</v>
      </c>
      <c r="M19" s="436">
        <v>3.2</v>
      </c>
      <c r="N19" s="436">
        <v>2.8</v>
      </c>
      <c r="O19" s="437">
        <v>39</v>
      </c>
      <c r="P19" s="435">
        <v>2.9</v>
      </c>
      <c r="Q19" s="436">
        <v>3.2327868852459019</v>
      </c>
      <c r="R19" s="436">
        <v>3.2</v>
      </c>
      <c r="S19" s="436">
        <v>2.8</v>
      </c>
      <c r="T19" s="437">
        <v>41</v>
      </c>
      <c r="U19" s="601" t="s">
        <v>182</v>
      </c>
      <c r="V19" s="601" t="s">
        <v>182</v>
      </c>
      <c r="W19" s="601" t="s">
        <v>182</v>
      </c>
      <c r="X19" s="433"/>
      <c r="Y19" s="434"/>
      <c r="Z19" s="434"/>
      <c r="AA19" s="434"/>
    </row>
    <row r="20" spans="2:27" s="385" customFormat="1" ht="28.15" customHeight="1" x14ac:dyDescent="0.25">
      <c r="B20" s="602"/>
      <c r="C20" s="611"/>
      <c r="D20" s="401" t="s">
        <v>31</v>
      </c>
      <c r="E20" s="402" t="s">
        <v>9</v>
      </c>
      <c r="F20" s="435">
        <v>2.2999999999999998</v>
      </c>
      <c r="G20" s="436">
        <v>2.5032786885245901</v>
      </c>
      <c r="H20" s="436">
        <v>2.5</v>
      </c>
      <c r="I20" s="436">
        <v>2.2000000000000002</v>
      </c>
      <c r="J20" s="437">
        <v>38</v>
      </c>
      <c r="K20" s="435">
        <v>2.2999999999999998</v>
      </c>
      <c r="L20" s="436">
        <v>2.5032786885245901</v>
      </c>
      <c r="M20" s="436">
        <v>2.5</v>
      </c>
      <c r="N20" s="436">
        <v>2.2000000000000002</v>
      </c>
      <c r="O20" s="437">
        <v>38</v>
      </c>
      <c r="P20" s="435">
        <v>2.2000000000000002</v>
      </c>
      <c r="Q20" s="436">
        <v>2.4754098360655736</v>
      </c>
      <c r="R20" s="436">
        <v>2.4</v>
      </c>
      <c r="S20" s="436">
        <v>2.2000000000000002</v>
      </c>
      <c r="T20" s="437">
        <v>43</v>
      </c>
      <c r="U20" s="601" t="s">
        <v>182</v>
      </c>
      <c r="V20" s="601" t="s">
        <v>182</v>
      </c>
      <c r="W20" s="601" t="s">
        <v>182</v>
      </c>
      <c r="X20" s="381"/>
      <c r="Y20" s="381"/>
      <c r="Z20" s="381"/>
      <c r="AA20" s="381"/>
    </row>
    <row r="21" spans="2:27" s="385" customFormat="1" ht="28.15" customHeight="1" x14ac:dyDescent="0.25">
      <c r="B21" s="602"/>
      <c r="C21" s="611"/>
      <c r="D21" s="401" t="s">
        <v>32</v>
      </c>
      <c r="E21" s="402" t="s">
        <v>9</v>
      </c>
      <c r="F21" s="435">
        <v>2.4</v>
      </c>
      <c r="G21" s="436">
        <v>2.3245901639344253</v>
      </c>
      <c r="H21" s="436">
        <v>2.2999999999999998</v>
      </c>
      <c r="I21" s="436">
        <v>2.2999999999999998</v>
      </c>
      <c r="J21" s="437">
        <v>19</v>
      </c>
      <c r="K21" s="435">
        <v>2.4</v>
      </c>
      <c r="L21" s="436">
        <v>2.3245901639344253</v>
      </c>
      <c r="M21" s="436">
        <v>2.2999999999999998</v>
      </c>
      <c r="N21" s="436">
        <v>2.2999999999999998</v>
      </c>
      <c r="O21" s="437">
        <v>19</v>
      </c>
      <c r="P21" s="435">
        <v>2.2999999999999998</v>
      </c>
      <c r="Q21" s="436">
        <v>2.249180327868852</v>
      </c>
      <c r="R21" s="436">
        <v>2.2999999999999998</v>
      </c>
      <c r="S21" s="436">
        <v>2.2000000000000002</v>
      </c>
      <c r="T21" s="437">
        <v>19</v>
      </c>
      <c r="U21" s="601" t="s">
        <v>182</v>
      </c>
      <c r="V21" s="601" t="s">
        <v>182</v>
      </c>
      <c r="W21" s="601" t="s">
        <v>182</v>
      </c>
      <c r="X21" s="381"/>
      <c r="Y21" s="381"/>
      <c r="Z21" s="381"/>
      <c r="AA21" s="381"/>
    </row>
    <row r="22" spans="2:27" s="385" customFormat="1" ht="28.15" customHeight="1" x14ac:dyDescent="0.25">
      <c r="B22" s="602"/>
      <c r="C22" s="611"/>
      <c r="D22" s="407" t="s">
        <v>33</v>
      </c>
      <c r="E22" s="408" t="s">
        <v>9</v>
      </c>
      <c r="F22" s="440">
        <v>1.9</v>
      </c>
      <c r="G22" s="441">
        <v>1.6229508196721312</v>
      </c>
      <c r="H22" s="442">
        <v>1.6</v>
      </c>
      <c r="I22" s="442">
        <v>1.9</v>
      </c>
      <c r="J22" s="443">
        <v>8</v>
      </c>
      <c r="K22" s="440">
        <v>1.9</v>
      </c>
      <c r="L22" s="441">
        <v>1.6229508196721312</v>
      </c>
      <c r="M22" s="442">
        <v>1.6</v>
      </c>
      <c r="N22" s="442">
        <v>1.9</v>
      </c>
      <c r="O22" s="443">
        <v>8</v>
      </c>
      <c r="P22" s="440">
        <v>1.9</v>
      </c>
      <c r="Q22" s="441">
        <v>1.7</v>
      </c>
      <c r="R22" s="442">
        <v>1.6</v>
      </c>
      <c r="S22" s="442">
        <v>1.9</v>
      </c>
      <c r="T22" s="443">
        <v>12</v>
      </c>
      <c r="U22" s="601" t="s">
        <v>182</v>
      </c>
      <c r="V22" s="601" t="s">
        <v>182</v>
      </c>
      <c r="W22" s="601" t="s">
        <v>182</v>
      </c>
      <c r="X22" s="381"/>
      <c r="Y22" s="381"/>
      <c r="Z22" s="381"/>
      <c r="AA22" s="381"/>
    </row>
    <row r="23" spans="2:27" s="391" customFormat="1" ht="28.15" customHeight="1" x14ac:dyDescent="0.25">
      <c r="B23" s="603"/>
      <c r="C23" s="611"/>
      <c r="D23" s="444" t="s">
        <v>34</v>
      </c>
      <c r="E23" s="445" t="s">
        <v>9</v>
      </c>
      <c r="F23" s="446">
        <v>19.399999999999999</v>
      </c>
      <c r="G23" s="447">
        <v>19.442622950819668</v>
      </c>
      <c r="H23" s="447">
        <v>18.7</v>
      </c>
      <c r="I23" s="447">
        <v>17.2</v>
      </c>
      <c r="J23" s="448">
        <v>30</v>
      </c>
      <c r="K23" s="446">
        <v>19.399999999999999</v>
      </c>
      <c r="L23" s="447">
        <v>19.442622950819668</v>
      </c>
      <c r="M23" s="447">
        <v>18.7</v>
      </c>
      <c r="N23" s="447">
        <v>17.2</v>
      </c>
      <c r="O23" s="448">
        <v>30</v>
      </c>
      <c r="P23" s="446">
        <v>19.2</v>
      </c>
      <c r="Q23" s="447">
        <v>19.240983606557378</v>
      </c>
      <c r="R23" s="447">
        <v>18.399999999999999</v>
      </c>
      <c r="S23" s="447">
        <v>16.8</v>
      </c>
      <c r="T23" s="448">
        <v>30</v>
      </c>
      <c r="U23" s="601" t="s">
        <v>182</v>
      </c>
      <c r="V23" s="601" t="s">
        <v>182</v>
      </c>
      <c r="W23" s="601" t="s">
        <v>182</v>
      </c>
      <c r="X23" s="390"/>
      <c r="Y23" s="390"/>
      <c r="Z23" s="390"/>
      <c r="AA23" s="390"/>
    </row>
    <row r="24" spans="2:27" s="385" customFormat="1" ht="28.15" customHeight="1" x14ac:dyDescent="0.25">
      <c r="B24" s="602" t="s">
        <v>35</v>
      </c>
      <c r="C24" s="449" t="s">
        <v>183</v>
      </c>
      <c r="D24" s="450" t="s">
        <v>36</v>
      </c>
      <c r="E24" s="451" t="s">
        <v>9</v>
      </c>
      <c r="F24" s="452">
        <v>2.5</v>
      </c>
      <c r="G24" s="453">
        <v>2.5229508196721309</v>
      </c>
      <c r="H24" s="453">
        <v>2.8</v>
      </c>
      <c r="I24" s="453">
        <v>3.3</v>
      </c>
      <c r="J24" s="448">
        <v>23</v>
      </c>
      <c r="K24" s="452">
        <v>2.5</v>
      </c>
      <c r="L24" s="453">
        <v>2.5344262295081967</v>
      </c>
      <c r="M24" s="453">
        <v>2.8</v>
      </c>
      <c r="N24" s="453">
        <v>3.3</v>
      </c>
      <c r="O24" s="448">
        <v>24</v>
      </c>
      <c r="P24" s="452">
        <v>2.5</v>
      </c>
      <c r="Q24" s="453">
        <v>2.5475409836065581</v>
      </c>
      <c r="R24" s="453">
        <v>2.8</v>
      </c>
      <c r="S24" s="453">
        <v>3.4</v>
      </c>
      <c r="T24" s="448">
        <v>25</v>
      </c>
      <c r="U24" s="598" t="s">
        <v>184</v>
      </c>
      <c r="V24" s="598" t="s">
        <v>185</v>
      </c>
      <c r="W24" s="598" t="s">
        <v>186</v>
      </c>
      <c r="X24" s="381"/>
      <c r="Y24" s="381"/>
      <c r="Z24" s="381"/>
      <c r="AA24" s="381"/>
    </row>
    <row r="25" spans="2:27" s="385" customFormat="1" ht="28.15" customHeight="1" x14ac:dyDescent="0.25">
      <c r="B25" s="602"/>
      <c r="C25" s="454" t="s">
        <v>187</v>
      </c>
      <c r="D25" s="450" t="s">
        <v>37</v>
      </c>
      <c r="E25" s="451" t="s">
        <v>9</v>
      </c>
      <c r="F25" s="455">
        <v>1.5</v>
      </c>
      <c r="G25" s="456">
        <v>1.2770491803278692</v>
      </c>
      <c r="H25" s="453">
        <v>1.3</v>
      </c>
      <c r="I25" s="453">
        <v>1.7</v>
      </c>
      <c r="J25" s="457">
        <v>9</v>
      </c>
      <c r="K25" s="455">
        <v>1.5</v>
      </c>
      <c r="L25" s="456">
        <v>1.2754098360655737</v>
      </c>
      <c r="M25" s="453">
        <v>1.3</v>
      </c>
      <c r="N25" s="453">
        <v>1.6</v>
      </c>
      <c r="O25" s="457">
        <v>9</v>
      </c>
      <c r="P25" s="455">
        <v>1.5</v>
      </c>
      <c r="Q25" s="456">
        <v>1.2524590163934428</v>
      </c>
      <c r="R25" s="453">
        <v>1.3</v>
      </c>
      <c r="S25" s="453">
        <v>1.6</v>
      </c>
      <c r="T25" s="457">
        <v>8</v>
      </c>
      <c r="U25" s="599"/>
      <c r="V25" s="599"/>
      <c r="W25" s="599"/>
      <c r="X25" s="381"/>
      <c r="Y25" s="381"/>
      <c r="Z25" s="381"/>
      <c r="AA25" s="381"/>
    </row>
    <row r="26" spans="2:27" s="385" customFormat="1" ht="28.15" customHeight="1" x14ac:dyDescent="0.25">
      <c r="B26" s="603"/>
      <c r="C26" s="449" t="s">
        <v>188</v>
      </c>
      <c r="D26" s="450" t="s">
        <v>38</v>
      </c>
      <c r="E26" s="451" t="s">
        <v>9</v>
      </c>
      <c r="F26" s="452">
        <v>10.7</v>
      </c>
      <c r="G26" s="453">
        <v>10.8</v>
      </c>
      <c r="H26" s="453">
        <v>10.1</v>
      </c>
      <c r="I26" s="453">
        <v>9.3000000000000007</v>
      </c>
      <c r="J26" s="448">
        <v>30</v>
      </c>
      <c r="K26" s="452">
        <v>10.5</v>
      </c>
      <c r="L26" s="453">
        <v>10.586885245901643</v>
      </c>
      <c r="M26" s="453">
        <v>9.9</v>
      </c>
      <c r="N26" s="453">
        <v>9.1</v>
      </c>
      <c r="O26" s="448">
        <v>32</v>
      </c>
      <c r="P26" s="452">
        <v>10.4</v>
      </c>
      <c r="Q26" s="453">
        <v>10.431147540983607</v>
      </c>
      <c r="R26" s="453">
        <v>9.8000000000000007</v>
      </c>
      <c r="S26" s="453">
        <v>9</v>
      </c>
      <c r="T26" s="448">
        <v>30</v>
      </c>
      <c r="U26" s="600"/>
      <c r="V26" s="600"/>
      <c r="W26" s="600"/>
      <c r="X26" s="381"/>
      <c r="Y26" s="381"/>
      <c r="Z26" s="381"/>
      <c r="AA26" s="381"/>
    </row>
    <row r="27" spans="2:27" s="385" customFormat="1" ht="34.9" customHeight="1" x14ac:dyDescent="0.25">
      <c r="B27" s="604" t="s">
        <v>39</v>
      </c>
      <c r="C27" s="454" t="s">
        <v>189</v>
      </c>
      <c r="D27" s="444" t="s">
        <v>40</v>
      </c>
      <c r="E27" s="445" t="s">
        <v>41</v>
      </c>
      <c r="F27" s="458">
        <v>23634</v>
      </c>
      <c r="G27" s="459">
        <v>23153.196721311477</v>
      </c>
      <c r="H27" s="460">
        <v>22946</v>
      </c>
      <c r="I27" s="460">
        <v>23951</v>
      </c>
      <c r="J27" s="461">
        <v>29</v>
      </c>
      <c r="K27" s="458">
        <v>23052</v>
      </c>
      <c r="L27" s="459">
        <v>22585.360655737706</v>
      </c>
      <c r="M27" s="460">
        <v>22354</v>
      </c>
      <c r="N27" s="460">
        <v>23494</v>
      </c>
      <c r="O27" s="461">
        <v>29</v>
      </c>
      <c r="P27" s="458">
        <v>22585</v>
      </c>
      <c r="Q27" s="459">
        <v>22146.721311475409</v>
      </c>
      <c r="R27" s="460">
        <v>21925</v>
      </c>
      <c r="S27" s="460">
        <v>23003</v>
      </c>
      <c r="T27" s="461">
        <v>30</v>
      </c>
      <c r="U27" s="462" t="s">
        <v>190</v>
      </c>
      <c r="V27" s="462" t="s">
        <v>191</v>
      </c>
      <c r="W27" s="462" t="s">
        <v>192</v>
      </c>
      <c r="X27" s="381"/>
      <c r="Y27" s="381"/>
      <c r="Z27" s="381"/>
      <c r="AA27" s="381"/>
    </row>
    <row r="28" spans="2:27" s="391" customFormat="1" ht="43.15" customHeight="1" x14ac:dyDescent="0.25">
      <c r="B28" s="605"/>
      <c r="C28" s="449" t="s">
        <v>193</v>
      </c>
      <c r="D28" s="450" t="s">
        <v>42</v>
      </c>
      <c r="E28" s="451" t="s">
        <v>43</v>
      </c>
      <c r="F28" s="463">
        <v>11101</v>
      </c>
      <c r="G28" s="460">
        <v>12093.934426229509</v>
      </c>
      <c r="H28" s="460">
        <v>10859</v>
      </c>
      <c r="I28" s="460">
        <v>8780</v>
      </c>
      <c r="J28" s="448">
        <v>41</v>
      </c>
      <c r="K28" s="463">
        <v>11101</v>
      </c>
      <c r="L28" s="460">
        <v>12093.934426229509</v>
      </c>
      <c r="M28" s="460">
        <v>10859</v>
      </c>
      <c r="N28" s="460">
        <v>8780</v>
      </c>
      <c r="O28" s="448">
        <v>41</v>
      </c>
      <c r="P28" s="463">
        <v>11101</v>
      </c>
      <c r="Q28" s="460">
        <v>12093.934426229509</v>
      </c>
      <c r="R28" s="460">
        <v>10859</v>
      </c>
      <c r="S28" s="460">
        <v>8780</v>
      </c>
      <c r="T28" s="448">
        <v>41</v>
      </c>
      <c r="U28" s="606" t="s">
        <v>194</v>
      </c>
      <c r="V28" s="606" t="s">
        <v>195</v>
      </c>
      <c r="W28" s="606" t="s">
        <v>195</v>
      </c>
      <c r="X28" s="390"/>
      <c r="Y28" s="390"/>
      <c r="Z28" s="390"/>
      <c r="AA28" s="390"/>
    </row>
    <row r="29" spans="2:27" s="391" customFormat="1" ht="43.15" customHeight="1" x14ac:dyDescent="0.25">
      <c r="B29" s="605"/>
      <c r="C29" s="449" t="s">
        <v>196</v>
      </c>
      <c r="D29" s="450" t="s">
        <v>44</v>
      </c>
      <c r="E29" s="451" t="s">
        <v>43</v>
      </c>
      <c r="F29" s="458">
        <v>9531</v>
      </c>
      <c r="G29" s="459">
        <v>9473.5409836065573</v>
      </c>
      <c r="H29" s="460">
        <v>10022</v>
      </c>
      <c r="I29" s="460">
        <v>10716</v>
      </c>
      <c r="J29" s="457">
        <v>26</v>
      </c>
      <c r="K29" s="458">
        <v>9531</v>
      </c>
      <c r="L29" s="459">
        <v>9473.5409836065573</v>
      </c>
      <c r="M29" s="460">
        <v>10022</v>
      </c>
      <c r="N29" s="460">
        <v>10716</v>
      </c>
      <c r="O29" s="457">
        <v>26</v>
      </c>
      <c r="P29" s="458">
        <v>9531</v>
      </c>
      <c r="Q29" s="459">
        <v>9473.5409836065573</v>
      </c>
      <c r="R29" s="460">
        <v>10022</v>
      </c>
      <c r="S29" s="460">
        <v>10716</v>
      </c>
      <c r="T29" s="457">
        <v>26</v>
      </c>
      <c r="U29" s="607"/>
      <c r="V29" s="607"/>
      <c r="W29" s="607"/>
      <c r="X29" s="390"/>
      <c r="Y29" s="390"/>
      <c r="Z29" s="390"/>
      <c r="AA29" s="390"/>
    </row>
    <row r="30" spans="2:27" s="385" customFormat="1" ht="28.15" customHeight="1" x14ac:dyDescent="0.25">
      <c r="B30" s="595" t="s">
        <v>45</v>
      </c>
      <c r="C30" s="449" t="s">
        <v>197</v>
      </c>
      <c r="D30" s="450" t="s">
        <v>198</v>
      </c>
      <c r="E30" s="451" t="s">
        <v>7</v>
      </c>
      <c r="F30" s="464">
        <v>9.0999999999999998E-2</v>
      </c>
      <c r="G30" s="465">
        <v>0.13811475409836066</v>
      </c>
      <c r="H30" s="466">
        <v>0.156</v>
      </c>
      <c r="I30" s="466">
        <v>0.14299999999999999</v>
      </c>
      <c r="J30" s="457">
        <v>59</v>
      </c>
      <c r="K30" s="464">
        <v>9.0999999999999998E-2</v>
      </c>
      <c r="L30" s="465">
        <v>0.13811475409836066</v>
      </c>
      <c r="M30" s="466">
        <v>0.156</v>
      </c>
      <c r="N30" s="466">
        <v>0.14299999999999999</v>
      </c>
      <c r="O30" s="457">
        <v>59</v>
      </c>
      <c r="P30" s="464">
        <v>0.10299999999999999</v>
      </c>
      <c r="Q30" s="465">
        <v>0.1429672131147541</v>
      </c>
      <c r="R30" s="466">
        <v>0.16</v>
      </c>
      <c r="S30" s="466">
        <v>0.152</v>
      </c>
      <c r="T30" s="457">
        <v>56</v>
      </c>
      <c r="U30" s="598" t="s">
        <v>56</v>
      </c>
      <c r="V30" s="598" t="s">
        <v>199</v>
      </c>
      <c r="W30" s="598" t="s">
        <v>50</v>
      </c>
      <c r="X30" s="381"/>
      <c r="Y30" s="381"/>
      <c r="Z30" s="381"/>
      <c r="AA30" s="381"/>
    </row>
    <row r="31" spans="2:27" s="385" customFormat="1" ht="28.15" customHeight="1" x14ac:dyDescent="0.25">
      <c r="B31" s="596"/>
      <c r="C31" s="454" t="s">
        <v>200</v>
      </c>
      <c r="D31" s="450" t="s">
        <v>201</v>
      </c>
      <c r="E31" s="451" t="s">
        <v>7</v>
      </c>
      <c r="F31" s="464">
        <v>7.0999999999999994E-2</v>
      </c>
      <c r="G31" s="465">
        <v>7.5918032786885262E-2</v>
      </c>
      <c r="H31" s="466">
        <v>7.9000000000000001E-2</v>
      </c>
      <c r="I31" s="466">
        <v>8.5000000000000006E-2</v>
      </c>
      <c r="J31" s="457">
        <v>33</v>
      </c>
      <c r="K31" s="464">
        <v>7.0999999999999994E-2</v>
      </c>
      <c r="L31" s="465">
        <v>7.5918032786885262E-2</v>
      </c>
      <c r="M31" s="466">
        <v>7.9000000000000001E-2</v>
      </c>
      <c r="N31" s="466">
        <v>8.5000000000000006E-2</v>
      </c>
      <c r="O31" s="457">
        <v>33</v>
      </c>
      <c r="P31" s="464">
        <v>7.0999999999999994E-2</v>
      </c>
      <c r="Q31" s="465">
        <v>7.6081967213114748E-2</v>
      </c>
      <c r="R31" s="466">
        <v>7.8E-2</v>
      </c>
      <c r="S31" s="466">
        <v>8.5000000000000006E-2</v>
      </c>
      <c r="T31" s="457">
        <v>34</v>
      </c>
      <c r="U31" s="599"/>
      <c r="V31" s="599"/>
      <c r="W31" s="599"/>
      <c r="X31" s="381"/>
      <c r="Y31" s="381"/>
      <c r="Z31" s="381"/>
      <c r="AA31" s="381"/>
    </row>
    <row r="32" spans="2:27" s="385" customFormat="1" ht="28.15" customHeight="1" x14ac:dyDescent="0.25">
      <c r="B32" s="597"/>
      <c r="C32" s="454" t="s">
        <v>202</v>
      </c>
      <c r="D32" s="450" t="s">
        <v>203</v>
      </c>
      <c r="E32" s="451" t="s">
        <v>7</v>
      </c>
      <c r="F32" s="464">
        <v>0.28000000000000003</v>
      </c>
      <c r="G32" s="465">
        <v>0.25295081967213112</v>
      </c>
      <c r="H32" s="466">
        <v>0.23</v>
      </c>
      <c r="I32" s="466">
        <v>0.247</v>
      </c>
      <c r="J32" s="457">
        <v>20</v>
      </c>
      <c r="K32" s="464">
        <v>0.28000000000000003</v>
      </c>
      <c r="L32" s="465">
        <v>0.25295081967213112</v>
      </c>
      <c r="M32" s="466">
        <v>0.23</v>
      </c>
      <c r="N32" s="466">
        <v>0.247</v>
      </c>
      <c r="O32" s="457">
        <v>20</v>
      </c>
      <c r="P32" s="464">
        <v>0.254</v>
      </c>
      <c r="Q32" s="465">
        <v>0.251327868852459</v>
      </c>
      <c r="R32" s="466">
        <v>0.22800000000000001</v>
      </c>
      <c r="S32" s="466">
        <v>0.23499999999999999</v>
      </c>
      <c r="T32" s="457">
        <v>30</v>
      </c>
      <c r="U32" s="600"/>
      <c r="V32" s="600"/>
      <c r="W32" s="600"/>
      <c r="X32" s="381"/>
      <c r="Y32" s="381"/>
      <c r="Z32" s="381"/>
      <c r="AA32" s="381"/>
    </row>
    <row r="33" spans="2:23" x14ac:dyDescent="0.25">
      <c r="B33" s="467"/>
      <c r="C33" s="381"/>
      <c r="D33" s="381"/>
      <c r="E33" s="381"/>
      <c r="F33" s="381"/>
      <c r="G33" s="381"/>
      <c r="H33" s="381"/>
      <c r="I33" s="381"/>
      <c r="J33" s="381"/>
      <c r="K33" s="381"/>
      <c r="L33" s="381"/>
      <c r="M33" s="381"/>
      <c r="N33" s="381"/>
      <c r="O33" s="381"/>
      <c r="P33" s="381"/>
      <c r="Q33" s="381"/>
      <c r="R33" s="381"/>
      <c r="S33" s="381"/>
      <c r="T33" s="381"/>
      <c r="U33" s="381"/>
      <c r="V33" s="468"/>
      <c r="W33" s="381"/>
    </row>
    <row r="34" spans="2:23" x14ac:dyDescent="0.25">
      <c r="B34" s="470" t="s">
        <v>204</v>
      </c>
      <c r="C34" s="381"/>
      <c r="D34" s="381"/>
      <c r="E34" s="381"/>
      <c r="F34" s="381"/>
      <c r="G34" s="381"/>
      <c r="H34" s="381"/>
      <c r="I34" s="381"/>
      <c r="J34" s="381"/>
      <c r="K34" s="381"/>
      <c r="L34" s="381"/>
      <c r="M34" s="381"/>
      <c r="N34" s="381"/>
      <c r="O34" s="381"/>
      <c r="P34" s="381"/>
      <c r="Q34" s="381"/>
      <c r="R34" s="381"/>
      <c r="S34" s="381"/>
      <c r="T34" s="381"/>
      <c r="U34" s="381"/>
      <c r="V34" s="468"/>
      <c r="W34" s="381"/>
    </row>
    <row r="35" spans="2:23" x14ac:dyDescent="0.25">
      <c r="B35" s="471" t="s">
        <v>205</v>
      </c>
      <c r="C35" s="381"/>
      <c r="D35" s="381"/>
      <c r="E35" s="381"/>
      <c r="F35" s="381"/>
      <c r="G35" s="381"/>
      <c r="H35" s="381"/>
      <c r="I35" s="381"/>
      <c r="J35" s="381"/>
      <c r="K35" s="381"/>
      <c r="L35" s="381"/>
      <c r="M35" s="381"/>
      <c r="N35" s="381"/>
      <c r="O35" s="381"/>
      <c r="P35" s="381"/>
      <c r="Q35" s="381"/>
      <c r="R35" s="381"/>
      <c r="S35" s="381"/>
      <c r="T35" s="381"/>
      <c r="U35" s="381"/>
      <c r="V35" s="468"/>
      <c r="W35" s="381"/>
    </row>
    <row r="36" spans="2:23" x14ac:dyDescent="0.25">
      <c r="B36" s="381"/>
      <c r="C36" s="381"/>
      <c r="D36" s="381"/>
      <c r="E36" s="381"/>
      <c r="F36" s="381"/>
      <c r="G36" s="381"/>
      <c r="H36" s="381"/>
      <c r="I36" s="381"/>
      <c r="J36" s="381"/>
      <c r="K36" s="381"/>
      <c r="L36" s="381"/>
      <c r="M36" s="381"/>
      <c r="N36" s="381"/>
      <c r="O36" s="381"/>
      <c r="P36" s="381"/>
      <c r="Q36" s="381"/>
      <c r="R36" s="381"/>
      <c r="S36" s="381"/>
      <c r="T36" s="381"/>
      <c r="U36" s="381"/>
      <c r="V36" s="468"/>
      <c r="W36" s="381"/>
    </row>
    <row r="37" spans="2:23" x14ac:dyDescent="0.25">
      <c r="B37" s="472" t="s">
        <v>51</v>
      </c>
      <c r="C37" s="381"/>
      <c r="D37" s="381"/>
      <c r="E37" s="381"/>
      <c r="F37" s="381"/>
      <c r="G37" s="381"/>
      <c r="H37" s="381"/>
      <c r="I37" s="381"/>
      <c r="J37" s="381"/>
      <c r="K37" s="381"/>
      <c r="L37" s="381"/>
      <c r="M37" s="381"/>
      <c r="N37" s="381"/>
      <c r="O37" s="381"/>
      <c r="P37" s="381"/>
      <c r="Q37" s="381"/>
      <c r="R37" s="381"/>
      <c r="S37" s="381"/>
      <c r="T37" s="381"/>
      <c r="U37" s="381"/>
      <c r="V37" s="381"/>
      <c r="W37" s="381"/>
    </row>
    <row r="38" spans="2:23" x14ac:dyDescent="0.25">
      <c r="B38" s="472" t="s">
        <v>46</v>
      </c>
      <c r="C38" s="381"/>
      <c r="D38" s="381"/>
      <c r="E38" s="381"/>
      <c r="F38" s="381"/>
      <c r="G38" s="381"/>
      <c r="H38" s="381"/>
      <c r="I38" s="381"/>
      <c r="J38" s="381"/>
      <c r="K38" s="381"/>
      <c r="L38" s="381"/>
      <c r="M38" s="381"/>
      <c r="N38" s="381"/>
      <c r="O38" s="381"/>
      <c r="P38" s="381"/>
      <c r="Q38" s="381"/>
      <c r="R38" s="381"/>
      <c r="S38" s="381"/>
      <c r="T38" s="381"/>
      <c r="U38" s="381"/>
      <c r="V38" s="381"/>
      <c r="W38" s="381"/>
    </row>
    <row r="39" spans="2:23" x14ac:dyDescent="0.25">
      <c r="B39" s="473" t="s">
        <v>47</v>
      </c>
      <c r="C39" s="381"/>
      <c r="D39" s="381"/>
      <c r="E39" s="381"/>
      <c r="F39" s="381"/>
      <c r="G39" s="381"/>
      <c r="H39" s="381"/>
      <c r="I39" s="381"/>
      <c r="J39" s="381"/>
      <c r="K39" s="381"/>
      <c r="L39" s="381"/>
      <c r="M39" s="381"/>
      <c r="N39" s="381"/>
      <c r="O39" s="381"/>
      <c r="P39" s="381"/>
      <c r="Q39" s="381"/>
      <c r="R39" s="381"/>
      <c r="S39" s="381"/>
      <c r="T39" s="381"/>
      <c r="U39" s="381"/>
      <c r="V39" s="381"/>
      <c r="W39" s="381"/>
    </row>
    <row r="40" spans="2:23" x14ac:dyDescent="0.25">
      <c r="B40" s="473" t="s">
        <v>52</v>
      </c>
      <c r="C40" s="381"/>
      <c r="D40" s="381"/>
      <c r="E40" s="381"/>
      <c r="F40" s="381"/>
      <c r="G40" s="381"/>
      <c r="H40" s="381"/>
      <c r="I40" s="381"/>
      <c r="J40" s="381"/>
      <c r="K40" s="381"/>
      <c r="L40" s="381"/>
      <c r="M40" s="381"/>
      <c r="N40" s="381"/>
      <c r="O40" s="381"/>
      <c r="P40" s="381"/>
      <c r="Q40" s="381"/>
      <c r="R40" s="381"/>
      <c r="S40" s="381"/>
      <c r="T40" s="381"/>
      <c r="U40" s="381"/>
      <c r="V40" s="381"/>
      <c r="W40" s="381"/>
    </row>
    <row r="41" spans="2:23" x14ac:dyDescent="0.25">
      <c r="B41" s="473"/>
      <c r="C41" s="381"/>
      <c r="D41" s="381"/>
      <c r="E41" s="381"/>
      <c r="F41" s="381"/>
      <c r="G41" s="381"/>
      <c r="H41" s="381"/>
      <c r="I41" s="381"/>
      <c r="J41" s="381"/>
      <c r="K41" s="381"/>
      <c r="L41" s="381"/>
      <c r="M41" s="381"/>
      <c r="N41" s="381"/>
      <c r="O41" s="381"/>
      <c r="P41" s="381"/>
      <c r="Q41" s="381"/>
      <c r="R41" s="381"/>
      <c r="S41" s="381"/>
      <c r="T41" s="381"/>
      <c r="U41" s="381"/>
      <c r="V41" s="381"/>
      <c r="W41" s="381"/>
    </row>
    <row r="42" spans="2:23" x14ac:dyDescent="0.25">
      <c r="B42" s="467"/>
      <c r="C42" s="381"/>
      <c r="D42" s="381"/>
      <c r="E42" s="381"/>
      <c r="F42" s="381"/>
      <c r="G42" s="381"/>
      <c r="H42" s="381"/>
      <c r="I42" s="381"/>
      <c r="J42" s="381"/>
      <c r="K42" s="381"/>
      <c r="L42" s="381"/>
      <c r="M42" s="381"/>
      <c r="N42" s="381"/>
      <c r="O42" s="381"/>
      <c r="P42" s="381"/>
      <c r="Q42" s="381"/>
      <c r="R42" s="381"/>
      <c r="S42" s="381"/>
      <c r="T42" s="381"/>
      <c r="U42" s="381"/>
      <c r="V42" s="381"/>
      <c r="W42" s="381"/>
    </row>
    <row r="43" spans="2:23" x14ac:dyDescent="0.25">
      <c r="B43" s="467"/>
      <c r="C43" s="381"/>
      <c r="D43" s="381"/>
      <c r="E43" s="381"/>
      <c r="F43" s="381"/>
      <c r="G43" s="381"/>
      <c r="H43" s="381"/>
      <c r="I43" s="381"/>
      <c r="J43" s="381"/>
      <c r="K43" s="381"/>
      <c r="L43" s="381"/>
      <c r="M43" s="381"/>
      <c r="N43" s="381"/>
      <c r="O43" s="381"/>
      <c r="P43" s="381"/>
      <c r="Q43" s="381"/>
      <c r="R43" s="381"/>
      <c r="S43" s="381"/>
      <c r="T43" s="381"/>
      <c r="U43" s="381"/>
      <c r="V43" s="381"/>
      <c r="W43" s="381"/>
    </row>
    <row r="44" spans="2:23" x14ac:dyDescent="0.25">
      <c r="B44" s="467"/>
      <c r="C44" s="381"/>
      <c r="D44" s="381"/>
      <c r="E44" s="381"/>
      <c r="F44" s="381"/>
      <c r="G44" s="381"/>
      <c r="H44" s="381"/>
      <c r="I44" s="381"/>
      <c r="J44" s="381"/>
      <c r="K44" s="381"/>
      <c r="L44" s="381"/>
      <c r="M44" s="381"/>
      <c r="N44" s="381"/>
      <c r="O44" s="381"/>
      <c r="P44" s="381"/>
      <c r="Q44" s="381"/>
      <c r="R44" s="381"/>
      <c r="S44" s="381"/>
      <c r="T44" s="381"/>
      <c r="U44" s="381"/>
      <c r="V44" s="381"/>
      <c r="W44" s="381"/>
    </row>
    <row r="45" spans="2:23" x14ac:dyDescent="0.25">
      <c r="B45" s="467"/>
      <c r="C45" s="381"/>
      <c r="D45" s="381"/>
      <c r="E45" s="381"/>
      <c r="F45" s="381"/>
      <c r="G45" s="381"/>
      <c r="H45" s="381"/>
      <c r="I45" s="381"/>
      <c r="J45" s="381"/>
      <c r="K45" s="381"/>
      <c r="L45" s="381"/>
      <c r="M45" s="381"/>
      <c r="N45" s="381"/>
      <c r="O45" s="381"/>
      <c r="P45" s="381"/>
      <c r="Q45" s="381"/>
      <c r="R45" s="381"/>
      <c r="S45" s="381"/>
      <c r="T45" s="381"/>
      <c r="U45" s="381"/>
      <c r="V45" s="381"/>
      <c r="W45" s="381"/>
    </row>
    <row r="46" spans="2:23" x14ac:dyDescent="0.25">
      <c r="B46" s="467"/>
      <c r="C46" s="381"/>
      <c r="D46" s="381"/>
      <c r="E46" s="381"/>
      <c r="F46" s="381"/>
      <c r="G46" s="381"/>
      <c r="H46" s="381"/>
      <c r="I46" s="381"/>
      <c r="J46" s="381"/>
      <c r="K46" s="381"/>
      <c r="L46" s="381"/>
      <c r="M46" s="381"/>
      <c r="N46" s="381"/>
      <c r="O46" s="381"/>
      <c r="P46" s="381"/>
      <c r="Q46" s="381"/>
      <c r="R46" s="381"/>
      <c r="S46" s="381"/>
      <c r="T46" s="381"/>
      <c r="U46" s="381"/>
      <c r="V46" s="381"/>
      <c r="W46" s="381"/>
    </row>
    <row r="47" spans="2:23" x14ac:dyDescent="0.25">
      <c r="B47" s="467"/>
      <c r="C47" s="381"/>
      <c r="D47" s="381"/>
      <c r="E47" s="381"/>
      <c r="F47" s="381"/>
      <c r="G47" s="381"/>
      <c r="H47" s="381"/>
      <c r="I47" s="381"/>
      <c r="J47" s="381"/>
      <c r="K47" s="381"/>
      <c r="L47" s="381"/>
      <c r="M47" s="381"/>
      <c r="N47" s="381"/>
      <c r="O47" s="381"/>
      <c r="P47" s="381"/>
      <c r="Q47" s="381"/>
      <c r="R47" s="381"/>
      <c r="S47" s="381"/>
      <c r="T47" s="381"/>
      <c r="U47" s="381"/>
      <c r="V47" s="381"/>
      <c r="W47" s="381"/>
    </row>
    <row r="48" spans="2:23" x14ac:dyDescent="0.25">
      <c r="B48" s="467"/>
    </row>
    <row r="49" spans="2:2" x14ac:dyDescent="0.25">
      <c r="B49" s="467"/>
    </row>
    <row r="50" spans="2:2" x14ac:dyDescent="0.25">
      <c r="B50" s="467"/>
    </row>
    <row r="51" spans="2:2" x14ac:dyDescent="0.25">
      <c r="B51" s="467"/>
    </row>
    <row r="52" spans="2:2" x14ac:dyDescent="0.25">
      <c r="B52" s="467"/>
    </row>
  </sheetData>
  <mergeCells count="35">
    <mergeCell ref="U4:W4"/>
    <mergeCell ref="B3:B4"/>
    <mergeCell ref="C3:E4"/>
    <mergeCell ref="F3:J3"/>
    <mergeCell ref="K3:O3"/>
    <mergeCell ref="P3:T3"/>
    <mergeCell ref="V5:V9"/>
    <mergeCell ref="W5:W9"/>
    <mergeCell ref="C8:C9"/>
    <mergeCell ref="C10:C11"/>
    <mergeCell ref="U10:U15"/>
    <mergeCell ref="V10:V15"/>
    <mergeCell ref="W10:W15"/>
    <mergeCell ref="C12:C13"/>
    <mergeCell ref="C14:C15"/>
    <mergeCell ref="B16:B23"/>
    <mergeCell ref="C16:C23"/>
    <mergeCell ref="U16:U23"/>
    <mergeCell ref="B5:B15"/>
    <mergeCell ref="C5:C7"/>
    <mergeCell ref="U5:U9"/>
    <mergeCell ref="B30:B32"/>
    <mergeCell ref="U30:U32"/>
    <mergeCell ref="V30:V32"/>
    <mergeCell ref="W30:W32"/>
    <mergeCell ref="W16:W23"/>
    <mergeCell ref="B24:B26"/>
    <mergeCell ref="U24:U26"/>
    <mergeCell ref="V24:V26"/>
    <mergeCell ref="W24:W26"/>
    <mergeCell ref="B27:B29"/>
    <mergeCell ref="U28:U29"/>
    <mergeCell ref="V28:V29"/>
    <mergeCell ref="W28:W29"/>
    <mergeCell ref="V16:V23"/>
  </mergeCells>
  <phoneticPr fontId="7"/>
  <printOptions horizontalCentered="1"/>
  <pageMargins left="0.43307086614173229" right="0.23622047244094491" top="0.55118110236220474" bottom="0.35433070866141736" header="0.31496062992125984" footer="0.31496062992125984"/>
  <pageSetup paperSize="8" scale="50" orientation="landscape" r:id="rId1"/>
  <headerFooter>
    <oddFooter>&amp;R&amp;Z&amp;F</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topLeftCell="A169" zoomScaleNormal="55" zoomScaleSheetLayoutView="100" workbookViewId="0"/>
  </sheetViews>
  <sheetFormatPr defaultColWidth="7.6640625" defaultRowHeight="17.100000000000001" customHeight="1" x14ac:dyDescent="0.25"/>
  <cols>
    <col min="1" max="2" width="2.6640625" style="1" customWidth="1"/>
    <col min="3" max="3" width="5.6640625" style="1" customWidth="1"/>
    <col min="4" max="4" width="7.6640625" style="1" customWidth="1"/>
    <col min="5" max="5" width="2.6640625" style="1" customWidth="1"/>
    <col min="6" max="6" width="6.6640625" style="1" customWidth="1"/>
    <col min="7" max="7" width="10.46484375" style="1" customWidth="1"/>
    <col min="8" max="11" width="10.6640625" style="1" customWidth="1"/>
    <col min="12" max="16" width="12.33203125" style="1" customWidth="1"/>
    <col min="17" max="18" width="12.6640625" style="1" customWidth="1"/>
    <col min="19" max="19" width="7.6640625" style="1" customWidth="1"/>
    <col min="20" max="22" width="9.33203125" style="1" customWidth="1"/>
    <col min="23" max="16384" width="7.6640625" style="1"/>
  </cols>
  <sheetData>
    <row r="1" spans="1:18" ht="17.100000000000001" customHeight="1" thickTop="1" thickBot="1" x14ac:dyDescent="0.3">
      <c r="A1" s="4" t="str">
        <f>"介護保険事業状況報告　令和" &amp; DBCS($A$2) &amp; "年（" &amp; DBCS($B$2) &amp; "年）" &amp; DBCS($C$2) &amp; "月※"</f>
        <v>介護保険事業状況報告　令和３年（２０２１年）１１月※</v>
      </c>
      <c r="J1" s="670" t="s">
        <v>148</v>
      </c>
      <c r="K1" s="671"/>
      <c r="L1" s="671"/>
      <c r="M1" s="671"/>
      <c r="N1" s="671"/>
      <c r="O1" s="672"/>
      <c r="P1" s="673">
        <v>44588</v>
      </c>
      <c r="Q1" s="674"/>
      <c r="R1" s="344" t="s">
        <v>147</v>
      </c>
    </row>
    <row r="2" spans="1:18" ht="17.100000000000001" customHeight="1" thickTop="1" x14ac:dyDescent="0.25">
      <c r="A2" s="319">
        <v>3</v>
      </c>
      <c r="B2" s="319">
        <v>2021</v>
      </c>
      <c r="C2" s="319">
        <v>11</v>
      </c>
      <c r="D2" s="319">
        <v>1</v>
      </c>
      <c r="E2" s="319">
        <v>31</v>
      </c>
      <c r="Q2" s="344"/>
    </row>
    <row r="3" spans="1:18" ht="17.100000000000001" customHeight="1" x14ac:dyDescent="0.25">
      <c r="A3" s="4" t="s">
        <v>146</v>
      </c>
    </row>
    <row r="4" spans="1:18" ht="17.100000000000001" customHeight="1" x14ac:dyDescent="0.25">
      <c r="B4" s="23"/>
      <c r="C4" s="23"/>
      <c r="D4" s="23"/>
      <c r="E4" s="144"/>
      <c r="F4" s="144"/>
      <c r="G4" s="144"/>
      <c r="H4" s="683" t="s">
        <v>135</v>
      </c>
      <c r="I4" s="683"/>
    </row>
    <row r="5" spans="1:18" ht="17.100000000000001" customHeight="1" x14ac:dyDescent="0.25">
      <c r="B5" s="706" t="str">
        <f>"令和" &amp; DBCS($A$2) &amp; "年（" &amp; DBCS($B$2) &amp; "年）" &amp; DBCS($C$2) &amp; "月末日現在"</f>
        <v>令和３年（２０２１年）１１月末日現在</v>
      </c>
      <c r="C5" s="707"/>
      <c r="D5" s="707"/>
      <c r="E5" s="707"/>
      <c r="F5" s="707"/>
      <c r="G5" s="708"/>
      <c r="H5" s="709" t="s">
        <v>145</v>
      </c>
      <c r="I5" s="710"/>
      <c r="L5" s="356" t="s">
        <v>135</v>
      </c>
      <c r="Q5" s="24" t="s">
        <v>144</v>
      </c>
    </row>
    <row r="6" spans="1:18" ht="17.100000000000001" customHeight="1" x14ac:dyDescent="0.25">
      <c r="B6" s="3" t="s">
        <v>143</v>
      </c>
      <c r="C6" s="342"/>
      <c r="D6" s="342"/>
      <c r="E6" s="342"/>
      <c r="F6" s="342"/>
      <c r="G6" s="240"/>
      <c r="H6" s="341"/>
      <c r="I6" s="340">
        <v>47017</v>
      </c>
      <c r="K6" s="339" t="s">
        <v>142</v>
      </c>
      <c r="L6" s="338">
        <f>(I7+I8)-I6</f>
        <v>3191</v>
      </c>
      <c r="Q6" s="337">
        <f>R42</f>
        <v>20123</v>
      </c>
      <c r="R6" s="682">
        <f>Q6/Q7</f>
        <v>0.20697351504242736</v>
      </c>
    </row>
    <row r="7" spans="1:18" s="192" customFormat="1" ht="17.100000000000001" customHeight="1" x14ac:dyDescent="0.25">
      <c r="B7" s="336" t="s">
        <v>141</v>
      </c>
      <c r="C7" s="335"/>
      <c r="D7" s="335"/>
      <c r="E7" s="335"/>
      <c r="F7" s="335"/>
      <c r="G7" s="334"/>
      <c r="H7" s="333"/>
      <c r="I7" s="332">
        <v>31791</v>
      </c>
      <c r="K7" s="192" t="s">
        <v>140</v>
      </c>
      <c r="Q7" s="331">
        <f>I9</f>
        <v>97225</v>
      </c>
      <c r="R7" s="682"/>
    </row>
    <row r="8" spans="1:18" s="192" customFormat="1" ht="17.100000000000001" customHeight="1" x14ac:dyDescent="0.25">
      <c r="B8" s="330" t="s">
        <v>139</v>
      </c>
      <c r="C8" s="329"/>
      <c r="D8" s="329"/>
      <c r="E8" s="329"/>
      <c r="F8" s="329"/>
      <c r="G8" s="230"/>
      <c r="H8" s="328"/>
      <c r="I8" s="327">
        <v>18417</v>
      </c>
      <c r="K8" s="192" t="s">
        <v>138</v>
      </c>
      <c r="Q8" s="326"/>
      <c r="R8" s="325"/>
    </row>
    <row r="9" spans="1:18" ht="17.100000000000001" customHeight="1" x14ac:dyDescent="0.25">
      <c r="B9" s="13" t="s">
        <v>137</v>
      </c>
      <c r="C9" s="12"/>
      <c r="D9" s="12"/>
      <c r="E9" s="12"/>
      <c r="F9" s="12"/>
      <c r="G9" s="324"/>
      <c r="H9" s="323"/>
      <c r="I9" s="322">
        <f>I6+I7+I8</f>
        <v>97225</v>
      </c>
    </row>
    <row r="11" spans="1:18" ht="17.100000000000001" customHeight="1" x14ac:dyDescent="0.25">
      <c r="A11" s="4" t="s">
        <v>136</v>
      </c>
    </row>
    <row r="12" spans="1:18" ht="17.100000000000001" customHeight="1" thickBot="1" x14ac:dyDescent="0.3">
      <c r="B12" s="5"/>
      <c r="C12" s="5"/>
      <c r="D12" s="5"/>
      <c r="E12" s="321"/>
      <c r="F12" s="321"/>
      <c r="G12" s="321"/>
      <c r="H12" s="321"/>
      <c r="I12" s="321"/>
      <c r="J12" s="321"/>
      <c r="K12" s="321"/>
      <c r="L12" s="321"/>
      <c r="M12" s="321"/>
      <c r="P12" s="321"/>
      <c r="Q12" s="681" t="s">
        <v>135</v>
      </c>
      <c r="R12" s="681"/>
    </row>
    <row r="13" spans="1:18" ht="17.100000000000001" customHeight="1" x14ac:dyDescent="0.25">
      <c r="A13" s="320" t="s">
        <v>134</v>
      </c>
      <c r="B13" s="713" t="s">
        <v>133</v>
      </c>
      <c r="C13" s="675" t="str">
        <f>"令和" &amp; DBCS($A$2) &amp; "年（" &amp; DBCS($B$2) &amp; "年）" &amp; DBCS($C$2) &amp; "月末日現在"</f>
        <v>令和３年（２０２１年）１１月末日現在</v>
      </c>
      <c r="D13" s="676"/>
      <c r="E13" s="676"/>
      <c r="F13" s="676"/>
      <c r="G13" s="677"/>
      <c r="H13" s="306" t="s">
        <v>67</v>
      </c>
      <c r="I13" s="305" t="s">
        <v>66</v>
      </c>
      <c r="J13" s="304" t="s">
        <v>59</v>
      </c>
      <c r="K13" s="303" t="s">
        <v>65</v>
      </c>
      <c r="L13" s="302" t="s">
        <v>64</v>
      </c>
      <c r="M13" s="302" t="s">
        <v>63</v>
      </c>
      <c r="N13" s="302" t="s">
        <v>62</v>
      </c>
      <c r="O13" s="302" t="s">
        <v>61</v>
      </c>
      <c r="P13" s="301" t="s">
        <v>60</v>
      </c>
      <c r="Q13" s="300" t="s">
        <v>59</v>
      </c>
      <c r="R13" s="299" t="s">
        <v>58</v>
      </c>
    </row>
    <row r="14" spans="1:18" ht="17.100000000000001" customHeight="1" x14ac:dyDescent="0.25">
      <c r="A14" s="319">
        <v>875</v>
      </c>
      <c r="B14" s="714"/>
      <c r="C14" s="298" t="s">
        <v>113</v>
      </c>
      <c r="D14" s="47"/>
      <c r="E14" s="47"/>
      <c r="F14" s="47"/>
      <c r="G14" s="46"/>
      <c r="H14" s="270">
        <f>H15+H16+H17+H18+H19+H20</f>
        <v>802</v>
      </c>
      <c r="I14" s="271">
        <f>I15+I16+I17+I18+I19+I20</f>
        <v>705</v>
      </c>
      <c r="J14" s="297">
        <f t="shared" ref="J14:J22" si="0">SUM(H14:I14)</f>
        <v>1507</v>
      </c>
      <c r="K14" s="296" t="s">
        <v>156</v>
      </c>
      <c r="L14" s="33">
        <f>L15+L16+L17+L18+L19+L20</f>
        <v>1484</v>
      </c>
      <c r="M14" s="33">
        <f>M15+M16+M17+M18+M19+M20</f>
        <v>997</v>
      </c>
      <c r="N14" s="33">
        <f>N15+N16+N17+N18+N19+N20</f>
        <v>731</v>
      </c>
      <c r="O14" s="33">
        <f>O15+O16+O17+O18+O19+O20</f>
        <v>680</v>
      </c>
      <c r="P14" s="33">
        <f>P15+P16+P17+P18+P19+P20</f>
        <v>465</v>
      </c>
      <c r="Q14" s="268">
        <f t="shared" ref="Q14:Q22" si="1">SUM(K14:P14)</f>
        <v>4357</v>
      </c>
      <c r="R14" s="294">
        <f t="shared" ref="R14:R22" si="2">SUM(J14,Q14)</f>
        <v>5864</v>
      </c>
    </row>
    <row r="15" spans="1:18" ht="17.100000000000001" customHeight="1" x14ac:dyDescent="0.25">
      <c r="A15" s="319">
        <v>156</v>
      </c>
      <c r="B15" s="714"/>
      <c r="C15" s="82"/>
      <c r="D15" s="152" t="s">
        <v>129</v>
      </c>
      <c r="E15" s="152"/>
      <c r="F15" s="152"/>
      <c r="G15" s="152"/>
      <c r="H15" s="318">
        <v>64</v>
      </c>
      <c r="I15" s="315">
        <v>44</v>
      </c>
      <c r="J15" s="282">
        <f t="shared" si="0"/>
        <v>108</v>
      </c>
      <c r="K15" s="317" t="s">
        <v>156</v>
      </c>
      <c r="L15" s="316">
        <v>94</v>
      </c>
      <c r="M15" s="316">
        <v>61</v>
      </c>
      <c r="N15" s="316">
        <v>38</v>
      </c>
      <c r="O15" s="316">
        <v>36</v>
      </c>
      <c r="P15" s="315">
        <v>32</v>
      </c>
      <c r="Q15" s="282">
        <f t="shared" si="1"/>
        <v>261</v>
      </c>
      <c r="R15" s="288">
        <f t="shared" si="2"/>
        <v>369</v>
      </c>
    </row>
    <row r="16" spans="1:18" ht="17.100000000000001" customHeight="1" x14ac:dyDescent="0.25">
      <c r="A16" s="319"/>
      <c r="B16" s="714"/>
      <c r="C16" s="153"/>
      <c r="D16" s="69" t="s">
        <v>128</v>
      </c>
      <c r="E16" s="69"/>
      <c r="F16" s="69"/>
      <c r="G16" s="69"/>
      <c r="H16" s="318">
        <v>139</v>
      </c>
      <c r="I16" s="315">
        <v>129</v>
      </c>
      <c r="J16" s="282">
        <f t="shared" si="0"/>
        <v>268</v>
      </c>
      <c r="K16" s="317" t="s">
        <v>156</v>
      </c>
      <c r="L16" s="316">
        <v>180</v>
      </c>
      <c r="M16" s="316">
        <v>153</v>
      </c>
      <c r="N16" s="316">
        <v>78</v>
      </c>
      <c r="O16" s="316">
        <v>90</v>
      </c>
      <c r="P16" s="315">
        <v>72</v>
      </c>
      <c r="Q16" s="282">
        <f t="shared" si="1"/>
        <v>573</v>
      </c>
      <c r="R16" s="281">
        <f t="shared" si="2"/>
        <v>841</v>
      </c>
    </row>
    <row r="17" spans="1:18" ht="17.100000000000001" customHeight="1" x14ac:dyDescent="0.25">
      <c r="A17" s="319"/>
      <c r="B17" s="714"/>
      <c r="C17" s="153"/>
      <c r="D17" s="69" t="s">
        <v>127</v>
      </c>
      <c r="E17" s="69"/>
      <c r="F17" s="69"/>
      <c r="G17" s="69"/>
      <c r="H17" s="318">
        <v>126</v>
      </c>
      <c r="I17" s="315">
        <v>121</v>
      </c>
      <c r="J17" s="282">
        <f t="shared" si="0"/>
        <v>247</v>
      </c>
      <c r="K17" s="317" t="s">
        <v>156</v>
      </c>
      <c r="L17" s="316">
        <v>250</v>
      </c>
      <c r="M17" s="316">
        <v>165</v>
      </c>
      <c r="N17" s="316">
        <v>128</v>
      </c>
      <c r="O17" s="316">
        <v>131</v>
      </c>
      <c r="P17" s="315">
        <v>83</v>
      </c>
      <c r="Q17" s="282">
        <f t="shared" si="1"/>
        <v>757</v>
      </c>
      <c r="R17" s="281">
        <f t="shared" si="2"/>
        <v>1004</v>
      </c>
    </row>
    <row r="18" spans="1:18" ht="17.100000000000001" customHeight="1" x14ac:dyDescent="0.25">
      <c r="A18" s="319"/>
      <c r="B18" s="714"/>
      <c r="C18" s="153"/>
      <c r="D18" s="69" t="s">
        <v>126</v>
      </c>
      <c r="E18" s="69"/>
      <c r="F18" s="69"/>
      <c r="G18" s="69"/>
      <c r="H18" s="318">
        <v>175</v>
      </c>
      <c r="I18" s="315">
        <v>158</v>
      </c>
      <c r="J18" s="282">
        <f t="shared" si="0"/>
        <v>333</v>
      </c>
      <c r="K18" s="317" t="s">
        <v>156</v>
      </c>
      <c r="L18" s="316">
        <v>327</v>
      </c>
      <c r="M18" s="316">
        <v>197</v>
      </c>
      <c r="N18" s="316">
        <v>157</v>
      </c>
      <c r="O18" s="316">
        <v>141</v>
      </c>
      <c r="P18" s="315">
        <v>108</v>
      </c>
      <c r="Q18" s="282">
        <f t="shared" si="1"/>
        <v>930</v>
      </c>
      <c r="R18" s="281">
        <f t="shared" si="2"/>
        <v>1263</v>
      </c>
    </row>
    <row r="19" spans="1:18" ht="17.100000000000001" customHeight="1" x14ac:dyDescent="0.25">
      <c r="A19" s="319"/>
      <c r="B19" s="714"/>
      <c r="C19" s="153"/>
      <c r="D19" s="69" t="s">
        <v>125</v>
      </c>
      <c r="E19" s="69"/>
      <c r="F19" s="69"/>
      <c r="G19" s="69"/>
      <c r="H19" s="318">
        <v>174</v>
      </c>
      <c r="I19" s="315">
        <v>131</v>
      </c>
      <c r="J19" s="282">
        <f t="shared" si="0"/>
        <v>305</v>
      </c>
      <c r="K19" s="317" t="s">
        <v>156</v>
      </c>
      <c r="L19" s="316">
        <v>368</v>
      </c>
      <c r="M19" s="316">
        <v>217</v>
      </c>
      <c r="N19" s="316">
        <v>172</v>
      </c>
      <c r="O19" s="316">
        <v>154</v>
      </c>
      <c r="P19" s="315">
        <v>84</v>
      </c>
      <c r="Q19" s="282">
        <f t="shared" si="1"/>
        <v>995</v>
      </c>
      <c r="R19" s="281">
        <f t="shared" si="2"/>
        <v>1300</v>
      </c>
    </row>
    <row r="20" spans="1:18" ht="17.100000000000001" customHeight="1" x14ac:dyDescent="0.25">
      <c r="A20" s="319">
        <v>719</v>
      </c>
      <c r="B20" s="714"/>
      <c r="C20" s="133"/>
      <c r="D20" s="132" t="s">
        <v>124</v>
      </c>
      <c r="E20" s="132"/>
      <c r="F20" s="132"/>
      <c r="G20" s="132"/>
      <c r="H20" s="280">
        <v>124</v>
      </c>
      <c r="I20" s="312">
        <v>122</v>
      </c>
      <c r="J20" s="278">
        <f t="shared" si="0"/>
        <v>246</v>
      </c>
      <c r="K20" s="314" t="s">
        <v>156</v>
      </c>
      <c r="L20" s="313">
        <v>265</v>
      </c>
      <c r="M20" s="313">
        <v>204</v>
      </c>
      <c r="N20" s="313">
        <v>158</v>
      </c>
      <c r="O20" s="313">
        <v>128</v>
      </c>
      <c r="P20" s="312">
        <v>86</v>
      </c>
      <c r="Q20" s="282">
        <f t="shared" si="1"/>
        <v>841</v>
      </c>
      <c r="R20" s="273">
        <f t="shared" si="2"/>
        <v>1087</v>
      </c>
    </row>
    <row r="21" spans="1:18" ht="17.100000000000001" customHeight="1" x14ac:dyDescent="0.25">
      <c r="A21" s="319">
        <v>25</v>
      </c>
      <c r="B21" s="714"/>
      <c r="C21" s="272" t="s">
        <v>112</v>
      </c>
      <c r="D21" s="272"/>
      <c r="E21" s="272"/>
      <c r="F21" s="272"/>
      <c r="G21" s="272"/>
      <c r="H21" s="270">
        <v>17</v>
      </c>
      <c r="I21" s="311">
        <v>23</v>
      </c>
      <c r="J21" s="297">
        <f t="shared" si="0"/>
        <v>40</v>
      </c>
      <c r="K21" s="296" t="s">
        <v>156</v>
      </c>
      <c r="L21" s="33">
        <v>38</v>
      </c>
      <c r="M21" s="33">
        <v>23</v>
      </c>
      <c r="N21" s="33">
        <v>16</v>
      </c>
      <c r="O21" s="33">
        <v>15</v>
      </c>
      <c r="P21" s="32">
        <v>22</v>
      </c>
      <c r="Q21" s="310">
        <f t="shared" si="1"/>
        <v>114</v>
      </c>
      <c r="R21" s="309">
        <f t="shared" si="2"/>
        <v>154</v>
      </c>
    </row>
    <row r="22" spans="1:18" ht="17.100000000000001" customHeight="1" thickBot="1" x14ac:dyDescent="0.3">
      <c r="A22" s="319">
        <v>900</v>
      </c>
      <c r="B22" s="715"/>
      <c r="C22" s="678" t="s">
        <v>123</v>
      </c>
      <c r="D22" s="679"/>
      <c r="E22" s="679"/>
      <c r="F22" s="679"/>
      <c r="G22" s="680"/>
      <c r="H22" s="266">
        <f>H14+H21</f>
        <v>819</v>
      </c>
      <c r="I22" s="263">
        <f>I14+I21</f>
        <v>728</v>
      </c>
      <c r="J22" s="262">
        <f t="shared" si="0"/>
        <v>1547</v>
      </c>
      <c r="K22" s="265" t="s">
        <v>156</v>
      </c>
      <c r="L22" s="264">
        <f>L14+L21</f>
        <v>1522</v>
      </c>
      <c r="M22" s="264">
        <f>M14+M21</f>
        <v>1020</v>
      </c>
      <c r="N22" s="264">
        <f>N14+N21</f>
        <v>747</v>
      </c>
      <c r="O22" s="264">
        <f>O14+O21</f>
        <v>695</v>
      </c>
      <c r="P22" s="263">
        <f>P14+P21</f>
        <v>487</v>
      </c>
      <c r="Q22" s="262">
        <f t="shared" si="1"/>
        <v>4471</v>
      </c>
      <c r="R22" s="261">
        <f t="shared" si="2"/>
        <v>6018</v>
      </c>
    </row>
    <row r="23" spans="1:18" ht="17.100000000000001" customHeight="1" x14ac:dyDescent="0.25">
      <c r="B23" s="716" t="s">
        <v>131</v>
      </c>
      <c r="C23" s="308"/>
      <c r="D23" s="308"/>
      <c r="E23" s="308"/>
      <c r="F23" s="308"/>
      <c r="G23" s="307"/>
      <c r="H23" s="306" t="s">
        <v>67</v>
      </c>
      <c r="I23" s="305" t="s">
        <v>66</v>
      </c>
      <c r="J23" s="304" t="s">
        <v>59</v>
      </c>
      <c r="K23" s="303" t="s">
        <v>65</v>
      </c>
      <c r="L23" s="302" t="s">
        <v>64</v>
      </c>
      <c r="M23" s="302" t="s">
        <v>63</v>
      </c>
      <c r="N23" s="302" t="s">
        <v>62</v>
      </c>
      <c r="O23" s="302" t="s">
        <v>61</v>
      </c>
      <c r="P23" s="301" t="s">
        <v>60</v>
      </c>
      <c r="Q23" s="300" t="s">
        <v>59</v>
      </c>
      <c r="R23" s="299" t="s">
        <v>58</v>
      </c>
    </row>
    <row r="24" spans="1:18" ht="17.100000000000001" customHeight="1" x14ac:dyDescent="0.25">
      <c r="B24" s="717"/>
      <c r="C24" s="298" t="s">
        <v>113</v>
      </c>
      <c r="D24" s="47"/>
      <c r="E24" s="47"/>
      <c r="F24" s="47"/>
      <c r="G24" s="46"/>
      <c r="H24" s="270">
        <f>H25+H26+H27+H28+H29+H30</f>
        <v>1934</v>
      </c>
      <c r="I24" s="271">
        <f>I25+I26+I27+I28+I29+I30</f>
        <v>1817</v>
      </c>
      <c r="J24" s="297">
        <f t="shared" ref="J24:J32" si="3">SUM(H24:I24)</f>
        <v>3751</v>
      </c>
      <c r="K24" s="296" t="s">
        <v>155</v>
      </c>
      <c r="L24" s="33">
        <f>L25+L26+L27+L28+L29+L30</f>
        <v>3305</v>
      </c>
      <c r="M24" s="33">
        <f>M25+M26+M27+M28+M29+M30</f>
        <v>1961</v>
      </c>
      <c r="N24" s="33">
        <f>N25+N26+N27+N28+N29+N30</f>
        <v>1635</v>
      </c>
      <c r="O24" s="33">
        <f>O25+O26+O27+O28+O29+O30</f>
        <v>1876</v>
      </c>
      <c r="P24" s="33">
        <f>P25+P26+P27+P28+P29+P30</f>
        <v>1428</v>
      </c>
      <c r="Q24" s="268">
        <f t="shared" ref="Q24:Q32" si="4">SUM(K24:P24)</f>
        <v>10205</v>
      </c>
      <c r="R24" s="294">
        <f t="shared" ref="R24:R32" si="5">SUM(J24,Q24)</f>
        <v>13956</v>
      </c>
    </row>
    <row r="25" spans="1:18" ht="17.100000000000001" customHeight="1" x14ac:dyDescent="0.25">
      <c r="B25" s="717"/>
      <c r="C25" s="81"/>
      <c r="D25" s="152" t="s">
        <v>129</v>
      </c>
      <c r="E25" s="152"/>
      <c r="F25" s="152"/>
      <c r="G25" s="152"/>
      <c r="H25" s="318">
        <v>69</v>
      </c>
      <c r="I25" s="315">
        <v>68</v>
      </c>
      <c r="J25" s="282">
        <f t="shared" si="3"/>
        <v>137</v>
      </c>
      <c r="K25" s="317" t="s">
        <v>155</v>
      </c>
      <c r="L25" s="316">
        <v>52</v>
      </c>
      <c r="M25" s="316">
        <v>52</v>
      </c>
      <c r="N25" s="316">
        <v>27</v>
      </c>
      <c r="O25" s="316">
        <v>23</v>
      </c>
      <c r="P25" s="315">
        <v>20</v>
      </c>
      <c r="Q25" s="282">
        <f t="shared" si="4"/>
        <v>174</v>
      </c>
      <c r="R25" s="288">
        <f t="shared" si="5"/>
        <v>311</v>
      </c>
    </row>
    <row r="26" spans="1:18" ht="17.100000000000001" customHeight="1" x14ac:dyDescent="0.25">
      <c r="B26" s="717"/>
      <c r="C26" s="152"/>
      <c r="D26" s="69" t="s">
        <v>128</v>
      </c>
      <c r="E26" s="69"/>
      <c r="F26" s="69"/>
      <c r="G26" s="69"/>
      <c r="H26" s="318">
        <v>150</v>
      </c>
      <c r="I26" s="315">
        <v>169</v>
      </c>
      <c r="J26" s="282">
        <f t="shared" si="3"/>
        <v>319</v>
      </c>
      <c r="K26" s="317" t="s">
        <v>155</v>
      </c>
      <c r="L26" s="316">
        <v>194</v>
      </c>
      <c r="M26" s="316">
        <v>114</v>
      </c>
      <c r="N26" s="316">
        <v>84</v>
      </c>
      <c r="O26" s="316">
        <v>86</v>
      </c>
      <c r="P26" s="315">
        <v>77</v>
      </c>
      <c r="Q26" s="282">
        <f t="shared" si="4"/>
        <v>555</v>
      </c>
      <c r="R26" s="281">
        <f t="shared" si="5"/>
        <v>874</v>
      </c>
    </row>
    <row r="27" spans="1:18" ht="17.100000000000001" customHeight="1" x14ac:dyDescent="0.25">
      <c r="B27" s="717"/>
      <c r="C27" s="152"/>
      <c r="D27" s="69" t="s">
        <v>127</v>
      </c>
      <c r="E27" s="69"/>
      <c r="F27" s="69"/>
      <c r="G27" s="69"/>
      <c r="H27" s="318">
        <v>262</v>
      </c>
      <c r="I27" s="315">
        <v>251</v>
      </c>
      <c r="J27" s="282">
        <f t="shared" si="3"/>
        <v>513</v>
      </c>
      <c r="K27" s="317" t="s">
        <v>155</v>
      </c>
      <c r="L27" s="316">
        <v>379</v>
      </c>
      <c r="M27" s="316">
        <v>176</v>
      </c>
      <c r="N27" s="316">
        <v>133</v>
      </c>
      <c r="O27" s="316">
        <v>149</v>
      </c>
      <c r="P27" s="315">
        <v>122</v>
      </c>
      <c r="Q27" s="282">
        <f t="shared" si="4"/>
        <v>959</v>
      </c>
      <c r="R27" s="281">
        <f t="shared" si="5"/>
        <v>1472</v>
      </c>
    </row>
    <row r="28" spans="1:18" ht="17.100000000000001" customHeight="1" x14ac:dyDescent="0.25">
      <c r="B28" s="717"/>
      <c r="C28" s="152"/>
      <c r="D28" s="69" t="s">
        <v>126</v>
      </c>
      <c r="E28" s="69"/>
      <c r="F28" s="69"/>
      <c r="G28" s="69"/>
      <c r="H28" s="318">
        <v>490</v>
      </c>
      <c r="I28" s="315">
        <v>384</v>
      </c>
      <c r="J28" s="282">
        <f t="shared" si="3"/>
        <v>874</v>
      </c>
      <c r="K28" s="317" t="s">
        <v>155</v>
      </c>
      <c r="L28" s="316">
        <v>671</v>
      </c>
      <c r="M28" s="316">
        <v>317</v>
      </c>
      <c r="N28" s="316">
        <v>228</v>
      </c>
      <c r="O28" s="316">
        <v>273</v>
      </c>
      <c r="P28" s="315">
        <v>177</v>
      </c>
      <c r="Q28" s="282">
        <f t="shared" si="4"/>
        <v>1666</v>
      </c>
      <c r="R28" s="281">
        <f t="shared" si="5"/>
        <v>2540</v>
      </c>
    </row>
    <row r="29" spans="1:18" ht="17.100000000000001" customHeight="1" x14ac:dyDescent="0.25">
      <c r="B29" s="717"/>
      <c r="C29" s="152"/>
      <c r="D29" s="69" t="s">
        <v>125</v>
      </c>
      <c r="E29" s="69"/>
      <c r="F29" s="69"/>
      <c r="G29" s="69"/>
      <c r="H29" s="318">
        <v>575</v>
      </c>
      <c r="I29" s="315">
        <v>524</v>
      </c>
      <c r="J29" s="282">
        <f t="shared" si="3"/>
        <v>1099</v>
      </c>
      <c r="K29" s="317" t="s">
        <v>155</v>
      </c>
      <c r="L29" s="316">
        <v>994</v>
      </c>
      <c r="M29" s="316">
        <v>554</v>
      </c>
      <c r="N29" s="316">
        <v>427</v>
      </c>
      <c r="O29" s="316">
        <v>443</v>
      </c>
      <c r="P29" s="315">
        <v>377</v>
      </c>
      <c r="Q29" s="282">
        <f t="shared" si="4"/>
        <v>2795</v>
      </c>
      <c r="R29" s="281">
        <f t="shared" si="5"/>
        <v>3894</v>
      </c>
    </row>
    <row r="30" spans="1:18" ht="17.100000000000001" customHeight="1" x14ac:dyDescent="0.25">
      <c r="B30" s="717"/>
      <c r="C30" s="132"/>
      <c r="D30" s="132" t="s">
        <v>124</v>
      </c>
      <c r="E30" s="132"/>
      <c r="F30" s="132"/>
      <c r="G30" s="132"/>
      <c r="H30" s="280">
        <v>388</v>
      </c>
      <c r="I30" s="312">
        <v>421</v>
      </c>
      <c r="J30" s="278">
        <f t="shared" si="3"/>
        <v>809</v>
      </c>
      <c r="K30" s="314" t="s">
        <v>155</v>
      </c>
      <c r="L30" s="313">
        <v>1015</v>
      </c>
      <c r="M30" s="313">
        <v>748</v>
      </c>
      <c r="N30" s="313">
        <v>736</v>
      </c>
      <c r="O30" s="313">
        <v>902</v>
      </c>
      <c r="P30" s="312">
        <v>655</v>
      </c>
      <c r="Q30" s="278">
        <f t="shared" si="4"/>
        <v>4056</v>
      </c>
      <c r="R30" s="273">
        <f t="shared" si="5"/>
        <v>4865</v>
      </c>
    </row>
    <row r="31" spans="1:18" ht="17.100000000000001" customHeight="1" x14ac:dyDescent="0.25">
      <c r="B31" s="717"/>
      <c r="C31" s="272" t="s">
        <v>112</v>
      </c>
      <c r="D31" s="272"/>
      <c r="E31" s="272"/>
      <c r="F31" s="272"/>
      <c r="G31" s="272"/>
      <c r="H31" s="270">
        <v>19</v>
      </c>
      <c r="I31" s="311">
        <v>29</v>
      </c>
      <c r="J31" s="297">
        <f t="shared" si="3"/>
        <v>48</v>
      </c>
      <c r="K31" s="296" t="s">
        <v>155</v>
      </c>
      <c r="L31" s="33">
        <v>26</v>
      </c>
      <c r="M31" s="33">
        <v>23</v>
      </c>
      <c r="N31" s="33">
        <v>19</v>
      </c>
      <c r="O31" s="33">
        <v>15</v>
      </c>
      <c r="P31" s="32">
        <v>18</v>
      </c>
      <c r="Q31" s="310">
        <f t="shared" si="4"/>
        <v>101</v>
      </c>
      <c r="R31" s="309">
        <f t="shared" si="5"/>
        <v>149</v>
      </c>
    </row>
    <row r="32" spans="1:18" ht="17.100000000000001" customHeight="1" thickBot="1" x14ac:dyDescent="0.3">
      <c r="B32" s="718"/>
      <c r="C32" s="678" t="s">
        <v>123</v>
      </c>
      <c r="D32" s="679"/>
      <c r="E32" s="679"/>
      <c r="F32" s="679"/>
      <c r="G32" s="680"/>
      <c r="H32" s="266">
        <f>H24+H31</f>
        <v>1953</v>
      </c>
      <c r="I32" s="263">
        <f>I24+I31</f>
        <v>1846</v>
      </c>
      <c r="J32" s="262">
        <f t="shared" si="3"/>
        <v>3799</v>
      </c>
      <c r="K32" s="265" t="s">
        <v>155</v>
      </c>
      <c r="L32" s="264">
        <f>L24+L31</f>
        <v>3331</v>
      </c>
      <c r="M32" s="264">
        <f>M24+M31</f>
        <v>1984</v>
      </c>
      <c r="N32" s="264">
        <f>N24+N31</f>
        <v>1654</v>
      </c>
      <c r="O32" s="264">
        <f>O24+O31</f>
        <v>1891</v>
      </c>
      <c r="P32" s="263">
        <f>P24+P31</f>
        <v>1446</v>
      </c>
      <c r="Q32" s="262">
        <f t="shared" si="4"/>
        <v>10306</v>
      </c>
      <c r="R32" s="261">
        <f t="shared" si="5"/>
        <v>14105</v>
      </c>
    </row>
    <row r="33" spans="1:18" ht="17.100000000000001" customHeight="1" x14ac:dyDescent="0.25">
      <c r="B33" s="719" t="s">
        <v>59</v>
      </c>
      <c r="C33" s="308"/>
      <c r="D33" s="308"/>
      <c r="E33" s="308"/>
      <c r="F33" s="308"/>
      <c r="G33" s="307"/>
      <c r="H33" s="306" t="s">
        <v>67</v>
      </c>
      <c r="I33" s="305" t="s">
        <v>66</v>
      </c>
      <c r="J33" s="304" t="s">
        <v>59</v>
      </c>
      <c r="K33" s="303" t="s">
        <v>65</v>
      </c>
      <c r="L33" s="302" t="s">
        <v>64</v>
      </c>
      <c r="M33" s="302" t="s">
        <v>63</v>
      </c>
      <c r="N33" s="302" t="s">
        <v>62</v>
      </c>
      <c r="O33" s="302" t="s">
        <v>61</v>
      </c>
      <c r="P33" s="301" t="s">
        <v>60</v>
      </c>
      <c r="Q33" s="300" t="s">
        <v>59</v>
      </c>
      <c r="R33" s="299" t="s">
        <v>58</v>
      </c>
    </row>
    <row r="34" spans="1:18" ht="17.100000000000001" customHeight="1" x14ac:dyDescent="0.25">
      <c r="B34" s="720"/>
      <c r="C34" s="298" t="s">
        <v>113</v>
      </c>
      <c r="D34" s="47"/>
      <c r="E34" s="47"/>
      <c r="F34" s="47"/>
      <c r="G34" s="46"/>
      <c r="H34" s="270">
        <f t="shared" ref="H34:I41" si="6">H14+H24</f>
        <v>2736</v>
      </c>
      <c r="I34" s="271">
        <f t="shared" si="6"/>
        <v>2522</v>
      </c>
      <c r="J34" s="297">
        <f t="shared" ref="J34:J42" si="7">SUM(H34:I34)</f>
        <v>5258</v>
      </c>
      <c r="K34" s="296" t="s">
        <v>155</v>
      </c>
      <c r="L34" s="295">
        <f t="shared" ref="L34:P41" si="8">L14+L24</f>
        <v>4789</v>
      </c>
      <c r="M34" s="295">
        <f t="shared" si="8"/>
        <v>2958</v>
      </c>
      <c r="N34" s="295">
        <f t="shared" si="8"/>
        <v>2366</v>
      </c>
      <c r="O34" s="295">
        <f t="shared" si="8"/>
        <v>2556</v>
      </c>
      <c r="P34" s="295">
        <f t="shared" si="8"/>
        <v>1893</v>
      </c>
      <c r="Q34" s="268">
        <f t="shared" ref="Q34:Q42" si="9">SUM(K34:P34)</f>
        <v>14562</v>
      </c>
      <c r="R34" s="294">
        <f t="shared" ref="R34:R42" si="10">SUM(J34,Q34)</f>
        <v>19820</v>
      </c>
    </row>
    <row r="35" spans="1:18" ht="17.100000000000001" customHeight="1" x14ac:dyDescent="0.25">
      <c r="B35" s="720"/>
      <c r="C35" s="82"/>
      <c r="D35" s="152" t="s">
        <v>129</v>
      </c>
      <c r="E35" s="152"/>
      <c r="F35" s="152"/>
      <c r="G35" s="152"/>
      <c r="H35" s="293">
        <f t="shared" si="6"/>
        <v>133</v>
      </c>
      <c r="I35" s="292">
        <f t="shared" si="6"/>
        <v>112</v>
      </c>
      <c r="J35" s="282">
        <f t="shared" si="7"/>
        <v>245</v>
      </c>
      <c r="K35" s="291" t="s">
        <v>155</v>
      </c>
      <c r="L35" s="290">
        <f t="shared" si="8"/>
        <v>146</v>
      </c>
      <c r="M35" s="290">
        <f t="shared" si="8"/>
        <v>113</v>
      </c>
      <c r="N35" s="290">
        <f t="shared" si="8"/>
        <v>65</v>
      </c>
      <c r="O35" s="290">
        <f t="shared" si="8"/>
        <v>59</v>
      </c>
      <c r="P35" s="289">
        <f t="shared" si="8"/>
        <v>52</v>
      </c>
      <c r="Q35" s="282">
        <f t="shared" si="9"/>
        <v>435</v>
      </c>
      <c r="R35" s="288">
        <f t="shared" si="10"/>
        <v>680</v>
      </c>
    </row>
    <row r="36" spans="1:18" ht="17.100000000000001" customHeight="1" x14ac:dyDescent="0.25">
      <c r="B36" s="720"/>
      <c r="C36" s="153"/>
      <c r="D36" s="69" t="s">
        <v>128</v>
      </c>
      <c r="E36" s="69"/>
      <c r="F36" s="69"/>
      <c r="G36" s="69"/>
      <c r="H36" s="287">
        <f t="shared" si="6"/>
        <v>289</v>
      </c>
      <c r="I36" s="286">
        <f t="shared" si="6"/>
        <v>298</v>
      </c>
      <c r="J36" s="282">
        <f t="shared" si="7"/>
        <v>587</v>
      </c>
      <c r="K36" s="285" t="s">
        <v>155</v>
      </c>
      <c r="L36" s="284">
        <f t="shared" si="8"/>
        <v>374</v>
      </c>
      <c r="M36" s="284">
        <f t="shared" si="8"/>
        <v>267</v>
      </c>
      <c r="N36" s="284">
        <f t="shared" si="8"/>
        <v>162</v>
      </c>
      <c r="O36" s="284">
        <f t="shared" si="8"/>
        <v>176</v>
      </c>
      <c r="P36" s="283">
        <f t="shared" si="8"/>
        <v>149</v>
      </c>
      <c r="Q36" s="282">
        <f t="shared" si="9"/>
        <v>1128</v>
      </c>
      <c r="R36" s="281">
        <f t="shared" si="10"/>
        <v>1715</v>
      </c>
    </row>
    <row r="37" spans="1:18" ht="17.100000000000001" customHeight="1" x14ac:dyDescent="0.25">
      <c r="B37" s="720"/>
      <c r="C37" s="153"/>
      <c r="D37" s="69" t="s">
        <v>127</v>
      </c>
      <c r="E37" s="69"/>
      <c r="F37" s="69"/>
      <c r="G37" s="69"/>
      <c r="H37" s="287">
        <f t="shared" si="6"/>
        <v>388</v>
      </c>
      <c r="I37" s="286">
        <f t="shared" si="6"/>
        <v>372</v>
      </c>
      <c r="J37" s="282">
        <f t="shared" si="7"/>
        <v>760</v>
      </c>
      <c r="K37" s="285" t="s">
        <v>155</v>
      </c>
      <c r="L37" s="284">
        <f t="shared" si="8"/>
        <v>629</v>
      </c>
      <c r="M37" s="284">
        <f t="shared" si="8"/>
        <v>341</v>
      </c>
      <c r="N37" s="284">
        <f t="shared" si="8"/>
        <v>261</v>
      </c>
      <c r="O37" s="284">
        <f t="shared" si="8"/>
        <v>280</v>
      </c>
      <c r="P37" s="283">
        <f t="shared" si="8"/>
        <v>205</v>
      </c>
      <c r="Q37" s="282">
        <f t="shared" si="9"/>
        <v>1716</v>
      </c>
      <c r="R37" s="281">
        <f t="shared" si="10"/>
        <v>2476</v>
      </c>
    </row>
    <row r="38" spans="1:18" ht="17.100000000000001" customHeight="1" x14ac:dyDescent="0.25">
      <c r="B38" s="720"/>
      <c r="C38" s="153"/>
      <c r="D38" s="69" t="s">
        <v>126</v>
      </c>
      <c r="E38" s="69"/>
      <c r="F38" s="69"/>
      <c r="G38" s="69"/>
      <c r="H38" s="287">
        <f t="shared" si="6"/>
        <v>665</v>
      </c>
      <c r="I38" s="286">
        <f t="shared" si="6"/>
        <v>542</v>
      </c>
      <c r="J38" s="282">
        <f t="shared" si="7"/>
        <v>1207</v>
      </c>
      <c r="K38" s="285" t="s">
        <v>155</v>
      </c>
      <c r="L38" s="284">
        <f t="shared" si="8"/>
        <v>998</v>
      </c>
      <c r="M38" s="284">
        <f t="shared" si="8"/>
        <v>514</v>
      </c>
      <c r="N38" s="284">
        <f t="shared" si="8"/>
        <v>385</v>
      </c>
      <c r="O38" s="284">
        <f t="shared" si="8"/>
        <v>414</v>
      </c>
      <c r="P38" s="283">
        <f t="shared" si="8"/>
        <v>285</v>
      </c>
      <c r="Q38" s="282">
        <f t="shared" si="9"/>
        <v>2596</v>
      </c>
      <c r="R38" s="281">
        <f t="shared" si="10"/>
        <v>3803</v>
      </c>
    </row>
    <row r="39" spans="1:18" ht="17.100000000000001" customHeight="1" x14ac:dyDescent="0.25">
      <c r="B39" s="720"/>
      <c r="C39" s="153"/>
      <c r="D39" s="69" t="s">
        <v>125</v>
      </c>
      <c r="E39" s="69"/>
      <c r="F39" s="69"/>
      <c r="G39" s="69"/>
      <c r="H39" s="287">
        <f t="shared" si="6"/>
        <v>749</v>
      </c>
      <c r="I39" s="286">
        <f t="shared" si="6"/>
        <v>655</v>
      </c>
      <c r="J39" s="282">
        <f t="shared" si="7"/>
        <v>1404</v>
      </c>
      <c r="K39" s="285" t="s">
        <v>155</v>
      </c>
      <c r="L39" s="284">
        <f t="shared" si="8"/>
        <v>1362</v>
      </c>
      <c r="M39" s="284">
        <f t="shared" si="8"/>
        <v>771</v>
      </c>
      <c r="N39" s="284">
        <f t="shared" si="8"/>
        <v>599</v>
      </c>
      <c r="O39" s="284">
        <f t="shared" si="8"/>
        <v>597</v>
      </c>
      <c r="P39" s="283">
        <f t="shared" si="8"/>
        <v>461</v>
      </c>
      <c r="Q39" s="282">
        <f t="shared" si="9"/>
        <v>3790</v>
      </c>
      <c r="R39" s="281">
        <f t="shared" si="10"/>
        <v>5194</v>
      </c>
    </row>
    <row r="40" spans="1:18" ht="17.100000000000001" customHeight="1" x14ac:dyDescent="0.25">
      <c r="B40" s="720"/>
      <c r="C40" s="133"/>
      <c r="D40" s="132" t="s">
        <v>124</v>
      </c>
      <c r="E40" s="132"/>
      <c r="F40" s="132"/>
      <c r="G40" s="132"/>
      <c r="H40" s="280">
        <f t="shared" si="6"/>
        <v>512</v>
      </c>
      <c r="I40" s="279">
        <f t="shared" si="6"/>
        <v>543</v>
      </c>
      <c r="J40" s="278">
        <f t="shared" si="7"/>
        <v>1055</v>
      </c>
      <c r="K40" s="277" t="s">
        <v>155</v>
      </c>
      <c r="L40" s="276">
        <f t="shared" si="8"/>
        <v>1280</v>
      </c>
      <c r="M40" s="276">
        <f t="shared" si="8"/>
        <v>952</v>
      </c>
      <c r="N40" s="276">
        <f t="shared" si="8"/>
        <v>894</v>
      </c>
      <c r="O40" s="276">
        <f t="shared" si="8"/>
        <v>1030</v>
      </c>
      <c r="P40" s="275">
        <f t="shared" si="8"/>
        <v>741</v>
      </c>
      <c r="Q40" s="274">
        <f t="shared" si="9"/>
        <v>4897</v>
      </c>
      <c r="R40" s="273">
        <f t="shared" si="10"/>
        <v>5952</v>
      </c>
    </row>
    <row r="41" spans="1:18" ht="17.100000000000001" customHeight="1" x14ac:dyDescent="0.25">
      <c r="B41" s="720"/>
      <c r="C41" s="272" t="s">
        <v>112</v>
      </c>
      <c r="D41" s="272"/>
      <c r="E41" s="272"/>
      <c r="F41" s="272"/>
      <c r="G41" s="272"/>
      <c r="H41" s="270">
        <f t="shared" si="6"/>
        <v>36</v>
      </c>
      <c r="I41" s="271">
        <f t="shared" si="6"/>
        <v>52</v>
      </c>
      <c r="J41" s="270">
        <f t="shared" si="7"/>
        <v>88</v>
      </c>
      <c r="K41" s="269" t="s">
        <v>155</v>
      </c>
      <c r="L41" s="35">
        <f t="shared" si="8"/>
        <v>64</v>
      </c>
      <c r="M41" s="35">
        <f t="shared" si="8"/>
        <v>46</v>
      </c>
      <c r="N41" s="35">
        <f t="shared" si="8"/>
        <v>35</v>
      </c>
      <c r="O41" s="35">
        <f t="shared" si="8"/>
        <v>30</v>
      </c>
      <c r="P41" s="34">
        <f t="shared" si="8"/>
        <v>40</v>
      </c>
      <c r="Q41" s="268">
        <f t="shared" si="9"/>
        <v>215</v>
      </c>
      <c r="R41" s="267">
        <f t="shared" si="10"/>
        <v>303</v>
      </c>
    </row>
    <row r="42" spans="1:18" ht="17.100000000000001" customHeight="1" thickBot="1" x14ac:dyDescent="0.3">
      <c r="B42" s="721"/>
      <c r="C42" s="678" t="s">
        <v>123</v>
      </c>
      <c r="D42" s="679"/>
      <c r="E42" s="679"/>
      <c r="F42" s="679"/>
      <c r="G42" s="680"/>
      <c r="H42" s="266">
        <f>H34+H41</f>
        <v>2772</v>
      </c>
      <c r="I42" s="263">
        <f>I34+I41</f>
        <v>2574</v>
      </c>
      <c r="J42" s="262">
        <f t="shared" si="7"/>
        <v>5346</v>
      </c>
      <c r="K42" s="265" t="s">
        <v>155</v>
      </c>
      <c r="L42" s="264">
        <f>L34+L41</f>
        <v>4853</v>
      </c>
      <c r="M42" s="264">
        <f>M34+M41</f>
        <v>3004</v>
      </c>
      <c r="N42" s="264">
        <f>N34+N41</f>
        <v>2401</v>
      </c>
      <c r="O42" s="264">
        <f>O34+O41</f>
        <v>2586</v>
      </c>
      <c r="P42" s="263">
        <f>P34+P41</f>
        <v>1933</v>
      </c>
      <c r="Q42" s="262">
        <f t="shared" si="9"/>
        <v>14777</v>
      </c>
      <c r="R42" s="261">
        <f t="shared" si="10"/>
        <v>20123</v>
      </c>
    </row>
    <row r="45" spans="1:18" ht="17.100000000000001" customHeight="1" x14ac:dyDescent="0.25">
      <c r="A45" s="4" t="s">
        <v>121</v>
      </c>
    </row>
    <row r="46" spans="1:18" ht="17.100000000000001" customHeight="1" x14ac:dyDescent="0.25">
      <c r="B46" s="23"/>
      <c r="C46" s="23"/>
      <c r="D46" s="23"/>
      <c r="E46" s="144"/>
      <c r="F46" s="144"/>
      <c r="G46" s="144"/>
      <c r="H46" s="144"/>
      <c r="I46" s="144"/>
      <c r="J46" s="144"/>
      <c r="K46" s="683" t="s">
        <v>114</v>
      </c>
      <c r="L46" s="683"/>
      <c r="M46" s="683"/>
      <c r="N46" s="683"/>
      <c r="O46" s="683"/>
      <c r="P46" s="683"/>
      <c r="Q46" s="683"/>
      <c r="R46" s="683"/>
    </row>
    <row r="47" spans="1:18" ht="17.100000000000001" customHeight="1" x14ac:dyDescent="0.25">
      <c r="B47" s="689" t="str">
        <f>"令和" &amp; DBCS($A$2) &amp; "年（" &amp; DBCS($B$2) &amp; "年）" &amp; DBCS($C$2) &amp; "月"</f>
        <v>令和３年（２０２１年）１１月</v>
      </c>
      <c r="C47" s="690"/>
      <c r="D47" s="690"/>
      <c r="E47" s="690"/>
      <c r="F47" s="690"/>
      <c r="G47" s="687"/>
      <c r="H47" s="695" t="s">
        <v>106</v>
      </c>
      <c r="I47" s="696"/>
      <c r="J47" s="696"/>
      <c r="K47" s="697" t="s">
        <v>105</v>
      </c>
      <c r="L47" s="698"/>
      <c r="M47" s="698"/>
      <c r="N47" s="698"/>
      <c r="O47" s="698"/>
      <c r="P47" s="698"/>
      <c r="Q47" s="699"/>
      <c r="R47" s="730" t="s">
        <v>58</v>
      </c>
    </row>
    <row r="48" spans="1:18" ht="17.100000000000001" customHeight="1" x14ac:dyDescent="0.25">
      <c r="B48" s="691"/>
      <c r="C48" s="692"/>
      <c r="D48" s="692"/>
      <c r="E48" s="692"/>
      <c r="F48" s="692"/>
      <c r="G48" s="688"/>
      <c r="H48" s="143" t="s">
        <v>67</v>
      </c>
      <c r="I48" s="142" t="s">
        <v>66</v>
      </c>
      <c r="J48" s="141" t="s">
        <v>59</v>
      </c>
      <c r="K48" s="140" t="s">
        <v>65</v>
      </c>
      <c r="L48" s="139" t="s">
        <v>64</v>
      </c>
      <c r="M48" s="139" t="s">
        <v>63</v>
      </c>
      <c r="N48" s="139" t="s">
        <v>62</v>
      </c>
      <c r="O48" s="139" t="s">
        <v>61</v>
      </c>
      <c r="P48" s="138" t="s">
        <v>60</v>
      </c>
      <c r="Q48" s="357" t="s">
        <v>59</v>
      </c>
      <c r="R48" s="731"/>
    </row>
    <row r="49" spans="1:18" ht="17.100000000000001" customHeight="1" x14ac:dyDescent="0.25">
      <c r="B49" s="3" t="s">
        <v>113</v>
      </c>
      <c r="C49" s="240"/>
      <c r="D49" s="240"/>
      <c r="E49" s="240"/>
      <c r="F49" s="240"/>
      <c r="G49" s="240"/>
      <c r="H49" s="22">
        <v>866</v>
      </c>
      <c r="I49" s="21">
        <v>1318</v>
      </c>
      <c r="J49" s="20">
        <f>SUM(H49:I49)</f>
        <v>2184</v>
      </c>
      <c r="K49" s="19">
        <v>0</v>
      </c>
      <c r="L49" s="31">
        <v>3639</v>
      </c>
      <c r="M49" s="31">
        <v>2372</v>
      </c>
      <c r="N49" s="31">
        <v>1571</v>
      </c>
      <c r="O49" s="31">
        <v>989</v>
      </c>
      <c r="P49" s="30">
        <v>477</v>
      </c>
      <c r="Q49" s="260">
        <f>SUM(K49:P49)</f>
        <v>9048</v>
      </c>
      <c r="R49" s="259">
        <f>SUM(J49,Q49)</f>
        <v>11232</v>
      </c>
    </row>
    <row r="50" spans="1:18" ht="17.100000000000001" customHeight="1" x14ac:dyDescent="0.25">
      <c r="B50" s="2" t="s">
        <v>112</v>
      </c>
      <c r="C50" s="29"/>
      <c r="D50" s="29"/>
      <c r="E50" s="29"/>
      <c r="F50" s="29"/>
      <c r="G50" s="29"/>
      <c r="H50" s="18">
        <v>10</v>
      </c>
      <c r="I50" s="17">
        <v>30</v>
      </c>
      <c r="J50" s="16">
        <f>SUM(H50:I50)</f>
        <v>40</v>
      </c>
      <c r="K50" s="15">
        <v>0</v>
      </c>
      <c r="L50" s="28">
        <v>50</v>
      </c>
      <c r="M50" s="28">
        <v>41</v>
      </c>
      <c r="N50" s="28">
        <v>29</v>
      </c>
      <c r="O50" s="28">
        <v>16</v>
      </c>
      <c r="P50" s="27">
        <v>16</v>
      </c>
      <c r="Q50" s="258">
        <f>SUM(K50:P50)</f>
        <v>152</v>
      </c>
      <c r="R50" s="257">
        <f>SUM(J50,Q50)</f>
        <v>192</v>
      </c>
    </row>
    <row r="51" spans="1:18" ht="17.100000000000001" customHeight="1" x14ac:dyDescent="0.25">
      <c r="B51" s="13" t="s">
        <v>57</v>
      </c>
      <c r="C51" s="12"/>
      <c r="D51" s="12"/>
      <c r="E51" s="12"/>
      <c r="F51" s="12"/>
      <c r="G51" s="12"/>
      <c r="H51" s="11">
        <f t="shared" ref="H51:P51" si="11">H49+H50</f>
        <v>876</v>
      </c>
      <c r="I51" s="8">
        <f t="shared" si="11"/>
        <v>1348</v>
      </c>
      <c r="J51" s="7">
        <f t="shared" si="11"/>
        <v>2224</v>
      </c>
      <c r="K51" s="10">
        <f t="shared" si="11"/>
        <v>0</v>
      </c>
      <c r="L51" s="9">
        <f t="shared" si="11"/>
        <v>3689</v>
      </c>
      <c r="M51" s="9">
        <f t="shared" si="11"/>
        <v>2413</v>
      </c>
      <c r="N51" s="9">
        <f t="shared" si="11"/>
        <v>1600</v>
      </c>
      <c r="O51" s="9">
        <f t="shared" si="11"/>
        <v>1005</v>
      </c>
      <c r="P51" s="8">
        <f t="shared" si="11"/>
        <v>493</v>
      </c>
      <c r="Q51" s="7">
        <f>SUM(K51:P51)</f>
        <v>9200</v>
      </c>
      <c r="R51" s="6">
        <f>SUM(J51,Q51)</f>
        <v>11424</v>
      </c>
    </row>
    <row r="53" spans="1:18" ht="17.100000000000001" customHeight="1" x14ac:dyDescent="0.25">
      <c r="A53" s="4" t="s">
        <v>120</v>
      </c>
    </row>
    <row r="54" spans="1:18" ht="17.100000000000001" customHeight="1" x14ac:dyDescent="0.25">
      <c r="B54" s="23"/>
      <c r="C54" s="23"/>
      <c r="D54" s="23"/>
      <c r="E54" s="144"/>
      <c r="F54" s="144"/>
      <c r="G54" s="144"/>
      <c r="H54" s="144"/>
      <c r="I54" s="144"/>
      <c r="J54" s="144"/>
      <c r="K54" s="683" t="s">
        <v>114</v>
      </c>
      <c r="L54" s="683"/>
      <c r="M54" s="683"/>
      <c r="N54" s="683"/>
      <c r="O54" s="683"/>
      <c r="P54" s="683"/>
      <c r="Q54" s="683"/>
      <c r="R54" s="683"/>
    </row>
    <row r="55" spans="1:18" ht="17.100000000000001" customHeight="1" x14ac:dyDescent="0.25">
      <c r="B55" s="689" t="str">
        <f>"令和" &amp; DBCS($A$2) &amp; "年（" &amp; DBCS($B$2) &amp; "年）" &amp; DBCS($C$2) &amp; "月"</f>
        <v>令和３年（２０２１年）１１月</v>
      </c>
      <c r="C55" s="690"/>
      <c r="D55" s="690"/>
      <c r="E55" s="690"/>
      <c r="F55" s="690"/>
      <c r="G55" s="687"/>
      <c r="H55" s="695" t="s">
        <v>106</v>
      </c>
      <c r="I55" s="696"/>
      <c r="J55" s="696"/>
      <c r="K55" s="697" t="s">
        <v>105</v>
      </c>
      <c r="L55" s="698"/>
      <c r="M55" s="698"/>
      <c r="N55" s="698"/>
      <c r="O55" s="698"/>
      <c r="P55" s="698"/>
      <c r="Q55" s="699"/>
      <c r="R55" s="687" t="s">
        <v>58</v>
      </c>
    </row>
    <row r="56" spans="1:18" ht="17.100000000000001" customHeight="1" x14ac:dyDescent="0.25">
      <c r="B56" s="691"/>
      <c r="C56" s="692"/>
      <c r="D56" s="692"/>
      <c r="E56" s="692"/>
      <c r="F56" s="692"/>
      <c r="G56" s="688"/>
      <c r="H56" s="143" t="s">
        <v>67</v>
      </c>
      <c r="I56" s="142" t="s">
        <v>66</v>
      </c>
      <c r="J56" s="141" t="s">
        <v>59</v>
      </c>
      <c r="K56" s="140" t="s">
        <v>65</v>
      </c>
      <c r="L56" s="139" t="s">
        <v>64</v>
      </c>
      <c r="M56" s="139" t="s">
        <v>63</v>
      </c>
      <c r="N56" s="139" t="s">
        <v>62</v>
      </c>
      <c r="O56" s="139" t="s">
        <v>61</v>
      </c>
      <c r="P56" s="138" t="s">
        <v>60</v>
      </c>
      <c r="Q56" s="255" t="s">
        <v>59</v>
      </c>
      <c r="R56" s="688"/>
    </row>
    <row r="57" spans="1:18" ht="17.100000000000001" customHeight="1" x14ac:dyDescent="0.25">
      <c r="B57" s="3" t="s">
        <v>113</v>
      </c>
      <c r="C57" s="240"/>
      <c r="D57" s="240"/>
      <c r="E57" s="240"/>
      <c r="F57" s="240"/>
      <c r="G57" s="240"/>
      <c r="H57" s="22">
        <v>10</v>
      </c>
      <c r="I57" s="21">
        <v>15</v>
      </c>
      <c r="J57" s="20">
        <f>SUM(H57:I57)</f>
        <v>25</v>
      </c>
      <c r="K57" s="19">
        <v>0</v>
      </c>
      <c r="L57" s="31">
        <v>1420</v>
      </c>
      <c r="M57" s="31">
        <v>995</v>
      </c>
      <c r="N57" s="31">
        <v>794</v>
      </c>
      <c r="O57" s="31">
        <v>543</v>
      </c>
      <c r="P57" s="30">
        <v>235</v>
      </c>
      <c r="Q57" s="238">
        <f>SUM(K57:P57)</f>
        <v>3987</v>
      </c>
      <c r="R57" s="237">
        <f>SUM(J57,Q57)</f>
        <v>4012</v>
      </c>
    </row>
    <row r="58" spans="1:18" ht="17.100000000000001" customHeight="1" x14ac:dyDescent="0.25">
      <c r="B58" s="2" t="s">
        <v>112</v>
      </c>
      <c r="C58" s="29"/>
      <c r="D58" s="29"/>
      <c r="E58" s="29"/>
      <c r="F58" s="29"/>
      <c r="G58" s="29"/>
      <c r="H58" s="18">
        <v>0</v>
      </c>
      <c r="I58" s="17">
        <v>0</v>
      </c>
      <c r="J58" s="16">
        <f>SUM(H58:I58)</f>
        <v>0</v>
      </c>
      <c r="K58" s="15">
        <v>0</v>
      </c>
      <c r="L58" s="28">
        <v>5</v>
      </c>
      <c r="M58" s="28">
        <v>9</v>
      </c>
      <c r="N58" s="28">
        <v>9</v>
      </c>
      <c r="O58" s="28">
        <v>4</v>
      </c>
      <c r="P58" s="27">
        <v>5</v>
      </c>
      <c r="Q58" s="235">
        <f>SUM(K58:P58)</f>
        <v>32</v>
      </c>
      <c r="R58" s="234">
        <f>SUM(J58,Q58)</f>
        <v>32</v>
      </c>
    </row>
    <row r="59" spans="1:18" ht="17.100000000000001" customHeight="1" x14ac:dyDescent="0.25">
      <c r="B59" s="13" t="s">
        <v>57</v>
      </c>
      <c r="C59" s="12"/>
      <c r="D59" s="12"/>
      <c r="E59" s="12"/>
      <c r="F59" s="12"/>
      <c r="G59" s="12"/>
      <c r="H59" s="11">
        <f>H57+H58</f>
        <v>10</v>
      </c>
      <c r="I59" s="8">
        <f>I57+I58</f>
        <v>15</v>
      </c>
      <c r="J59" s="7">
        <f>SUM(H59:I59)</f>
        <v>25</v>
      </c>
      <c r="K59" s="10">
        <f t="shared" ref="K59:P59" si="12">K57+K58</f>
        <v>0</v>
      </c>
      <c r="L59" s="9">
        <f t="shared" si="12"/>
        <v>1425</v>
      </c>
      <c r="M59" s="9">
        <f t="shared" si="12"/>
        <v>1004</v>
      </c>
      <c r="N59" s="9">
        <f t="shared" si="12"/>
        <v>803</v>
      </c>
      <c r="O59" s="9">
        <f t="shared" si="12"/>
        <v>547</v>
      </c>
      <c r="P59" s="8">
        <f t="shared" si="12"/>
        <v>240</v>
      </c>
      <c r="Q59" s="232">
        <f>SUM(K59:P59)</f>
        <v>4019</v>
      </c>
      <c r="R59" s="231">
        <f>SUM(J59,Q59)</f>
        <v>4044</v>
      </c>
    </row>
    <row r="61" spans="1:18" ht="17.100000000000001" customHeight="1" x14ac:dyDescent="0.25">
      <c r="A61" s="4" t="s">
        <v>119</v>
      </c>
    </row>
    <row r="62" spans="1:18" ht="17.100000000000001" customHeight="1" x14ac:dyDescent="0.25">
      <c r="A62" s="4" t="s">
        <v>118</v>
      </c>
    </row>
    <row r="63" spans="1:18" ht="17.100000000000001" customHeight="1" x14ac:dyDescent="0.25">
      <c r="B63" s="23"/>
      <c r="C63" s="23"/>
      <c r="D63" s="23"/>
      <c r="E63" s="144"/>
      <c r="F63" s="144"/>
      <c r="G63" s="144"/>
      <c r="H63" s="144"/>
      <c r="I63" s="144"/>
      <c r="J63" s="683" t="s">
        <v>114</v>
      </c>
      <c r="K63" s="683"/>
      <c r="L63" s="683"/>
      <c r="M63" s="683"/>
      <c r="N63" s="683"/>
      <c r="O63" s="683"/>
      <c r="P63" s="683"/>
      <c r="Q63" s="683"/>
    </row>
    <row r="64" spans="1:18" ht="17.100000000000001" customHeight="1" x14ac:dyDescent="0.25">
      <c r="B64" s="689" t="str">
        <f>"令和" &amp; DBCS($A$2) &amp; "年（" &amp; DBCS($B$2) &amp; "年）" &amp; DBCS($C$2) &amp; "月"</f>
        <v>令和３年（２０２１年）１１月</v>
      </c>
      <c r="C64" s="690"/>
      <c r="D64" s="690"/>
      <c r="E64" s="690"/>
      <c r="F64" s="690"/>
      <c r="G64" s="687"/>
      <c r="H64" s="695" t="s">
        <v>106</v>
      </c>
      <c r="I64" s="696"/>
      <c r="J64" s="696"/>
      <c r="K64" s="697" t="s">
        <v>105</v>
      </c>
      <c r="L64" s="698"/>
      <c r="M64" s="698"/>
      <c r="N64" s="698"/>
      <c r="O64" s="698"/>
      <c r="P64" s="699"/>
      <c r="Q64" s="687" t="s">
        <v>58</v>
      </c>
    </row>
    <row r="65" spans="1:17" ht="17.100000000000001" customHeight="1" x14ac:dyDescent="0.25">
      <c r="B65" s="691"/>
      <c r="C65" s="692"/>
      <c r="D65" s="692"/>
      <c r="E65" s="692"/>
      <c r="F65" s="692"/>
      <c r="G65" s="688"/>
      <c r="H65" s="143" t="s">
        <v>67</v>
      </c>
      <c r="I65" s="142" t="s">
        <v>66</v>
      </c>
      <c r="J65" s="141" t="s">
        <v>59</v>
      </c>
      <c r="K65" s="256" t="s">
        <v>64</v>
      </c>
      <c r="L65" s="139" t="s">
        <v>63</v>
      </c>
      <c r="M65" s="139" t="s">
        <v>62</v>
      </c>
      <c r="N65" s="139" t="s">
        <v>61</v>
      </c>
      <c r="O65" s="138" t="s">
        <v>60</v>
      </c>
      <c r="P65" s="255" t="s">
        <v>59</v>
      </c>
      <c r="Q65" s="688"/>
    </row>
    <row r="66" spans="1:17" ht="17.100000000000001" customHeight="1" x14ac:dyDescent="0.25">
      <c r="B66" s="3" t="s">
        <v>113</v>
      </c>
      <c r="C66" s="240"/>
      <c r="D66" s="240"/>
      <c r="E66" s="240"/>
      <c r="F66" s="240"/>
      <c r="G66" s="240"/>
      <c r="H66" s="22">
        <v>0</v>
      </c>
      <c r="I66" s="21">
        <v>0</v>
      </c>
      <c r="J66" s="20">
        <f>SUM(H66:I66)</f>
        <v>0</v>
      </c>
      <c r="K66" s="239">
        <v>0</v>
      </c>
      <c r="L66" s="31">
        <v>2</v>
      </c>
      <c r="M66" s="31">
        <v>168</v>
      </c>
      <c r="N66" s="31">
        <v>540</v>
      </c>
      <c r="O66" s="30">
        <v>412</v>
      </c>
      <c r="P66" s="238">
        <f>SUM(K66:O66)</f>
        <v>1122</v>
      </c>
      <c r="Q66" s="237">
        <f>SUM(J66,P66)</f>
        <v>1122</v>
      </c>
    </row>
    <row r="67" spans="1:17" ht="17.100000000000001" customHeight="1" x14ac:dyDescent="0.25">
      <c r="B67" s="2" t="s">
        <v>112</v>
      </c>
      <c r="C67" s="29"/>
      <c r="D67" s="29"/>
      <c r="E67" s="29"/>
      <c r="F67" s="29"/>
      <c r="G67" s="29"/>
      <c r="H67" s="18">
        <v>0</v>
      </c>
      <c r="I67" s="17">
        <v>0</v>
      </c>
      <c r="J67" s="16">
        <f>SUM(H67:I67)</f>
        <v>0</v>
      </c>
      <c r="K67" s="236">
        <v>0</v>
      </c>
      <c r="L67" s="28">
        <v>0</v>
      </c>
      <c r="M67" s="28">
        <v>0</v>
      </c>
      <c r="N67" s="28">
        <v>2</v>
      </c>
      <c r="O67" s="27">
        <v>3</v>
      </c>
      <c r="P67" s="235">
        <f>SUM(K67:O67)</f>
        <v>5</v>
      </c>
      <c r="Q67" s="234">
        <f>SUM(J67,P67)</f>
        <v>5</v>
      </c>
    </row>
    <row r="68" spans="1:17" ht="17.100000000000001" customHeight="1" x14ac:dyDescent="0.25">
      <c r="B68" s="13" t="s">
        <v>57</v>
      </c>
      <c r="C68" s="12"/>
      <c r="D68" s="12"/>
      <c r="E68" s="12"/>
      <c r="F68" s="12"/>
      <c r="G68" s="12"/>
      <c r="H68" s="11">
        <f>H66+H67</f>
        <v>0</v>
      </c>
      <c r="I68" s="8">
        <f>I66+I67</f>
        <v>0</v>
      </c>
      <c r="J68" s="7">
        <f>SUM(H68:I68)</f>
        <v>0</v>
      </c>
      <c r="K68" s="233">
        <f>K66+K67</f>
        <v>0</v>
      </c>
      <c r="L68" s="9">
        <f>L66+L67</f>
        <v>2</v>
      </c>
      <c r="M68" s="9">
        <f>M66+M67</f>
        <v>168</v>
      </c>
      <c r="N68" s="9">
        <f>N66+N67</f>
        <v>542</v>
      </c>
      <c r="O68" s="8">
        <f>O66+O67</f>
        <v>415</v>
      </c>
      <c r="P68" s="232">
        <f>SUM(K68:O68)</f>
        <v>1127</v>
      </c>
      <c r="Q68" s="231">
        <f>SUM(J68,P68)</f>
        <v>1127</v>
      </c>
    </row>
    <row r="70" spans="1:17" ht="17.100000000000001" customHeight="1" x14ac:dyDescent="0.25">
      <c r="A70" s="4" t="s">
        <v>117</v>
      </c>
    </row>
    <row r="71" spans="1:17" ht="17.100000000000001" customHeight="1" x14ac:dyDescent="0.25">
      <c r="B71" s="23"/>
      <c r="C71" s="23"/>
      <c r="D71" s="23"/>
      <c r="E71" s="144"/>
      <c r="F71" s="144"/>
      <c r="G71" s="144"/>
      <c r="H71" s="144"/>
      <c r="I71" s="144"/>
      <c r="J71" s="683" t="s">
        <v>114</v>
      </c>
      <c r="K71" s="683"/>
      <c r="L71" s="683"/>
      <c r="M71" s="683"/>
      <c r="N71" s="683"/>
      <c r="O71" s="683"/>
      <c r="P71" s="683"/>
      <c r="Q71" s="683"/>
    </row>
    <row r="72" spans="1:17" ht="17.100000000000001" customHeight="1" x14ac:dyDescent="0.25">
      <c r="B72" s="689" t="str">
        <f>"令和" &amp; DBCS($A$2) &amp; "年（" &amp; DBCS($B$2) &amp; "年）" &amp; DBCS($C$2) &amp; "月"</f>
        <v>令和３年（２０２１年）１１月</v>
      </c>
      <c r="C72" s="690"/>
      <c r="D72" s="690"/>
      <c r="E72" s="690"/>
      <c r="F72" s="690"/>
      <c r="G72" s="687"/>
      <c r="H72" s="729" t="s">
        <v>106</v>
      </c>
      <c r="I72" s="685"/>
      <c r="J72" s="685"/>
      <c r="K72" s="684" t="s">
        <v>105</v>
      </c>
      <c r="L72" s="685"/>
      <c r="M72" s="685"/>
      <c r="N72" s="685"/>
      <c r="O72" s="685"/>
      <c r="P72" s="686"/>
      <c r="Q72" s="736" t="s">
        <v>58</v>
      </c>
    </row>
    <row r="73" spans="1:17" ht="17.100000000000001" customHeight="1" x14ac:dyDescent="0.25">
      <c r="B73" s="691"/>
      <c r="C73" s="692"/>
      <c r="D73" s="692"/>
      <c r="E73" s="692"/>
      <c r="F73" s="692"/>
      <c r="G73" s="688"/>
      <c r="H73" s="254" t="s">
        <v>67</v>
      </c>
      <c r="I73" s="253" t="s">
        <v>66</v>
      </c>
      <c r="J73" s="252" t="s">
        <v>59</v>
      </c>
      <c r="K73" s="251" t="s">
        <v>64</v>
      </c>
      <c r="L73" s="250" t="s">
        <v>63</v>
      </c>
      <c r="M73" s="250" t="s">
        <v>62</v>
      </c>
      <c r="N73" s="250" t="s">
        <v>61</v>
      </c>
      <c r="O73" s="249" t="s">
        <v>60</v>
      </c>
      <c r="P73" s="248" t="s">
        <v>59</v>
      </c>
      <c r="Q73" s="737"/>
    </row>
    <row r="74" spans="1:17" ht="17.100000000000001" customHeight="1" x14ac:dyDescent="0.25">
      <c r="B74" s="3" t="s">
        <v>113</v>
      </c>
      <c r="C74" s="240"/>
      <c r="D74" s="240"/>
      <c r="E74" s="240"/>
      <c r="F74" s="240"/>
      <c r="G74" s="240"/>
      <c r="H74" s="22">
        <v>0</v>
      </c>
      <c r="I74" s="21">
        <v>0</v>
      </c>
      <c r="J74" s="20">
        <f>SUM(H74:I74)</f>
        <v>0</v>
      </c>
      <c r="K74" s="239">
        <v>56</v>
      </c>
      <c r="L74" s="31">
        <v>53</v>
      </c>
      <c r="M74" s="31">
        <v>129</v>
      </c>
      <c r="N74" s="31">
        <v>139</v>
      </c>
      <c r="O74" s="30">
        <v>65</v>
      </c>
      <c r="P74" s="238">
        <f>SUM(K74:O74)</f>
        <v>442</v>
      </c>
      <c r="Q74" s="237">
        <f>SUM(J74,P74)</f>
        <v>442</v>
      </c>
    </row>
    <row r="75" spans="1:17" ht="17.100000000000001" customHeight="1" x14ac:dyDescent="0.25">
      <c r="B75" s="2" t="s">
        <v>112</v>
      </c>
      <c r="C75" s="29"/>
      <c r="D75" s="29"/>
      <c r="E75" s="29"/>
      <c r="F75" s="29"/>
      <c r="G75" s="29"/>
      <c r="H75" s="18">
        <v>0</v>
      </c>
      <c r="I75" s="17">
        <v>0</v>
      </c>
      <c r="J75" s="16">
        <f>SUM(H75:I75)</f>
        <v>0</v>
      </c>
      <c r="K75" s="236">
        <v>0</v>
      </c>
      <c r="L75" s="28">
        <v>0</v>
      </c>
      <c r="M75" s="28">
        <v>0</v>
      </c>
      <c r="N75" s="28">
        <v>1</v>
      </c>
      <c r="O75" s="27">
        <v>2</v>
      </c>
      <c r="P75" s="235">
        <f>SUM(K75:O75)</f>
        <v>3</v>
      </c>
      <c r="Q75" s="234">
        <f>SUM(J75,P75)</f>
        <v>3</v>
      </c>
    </row>
    <row r="76" spans="1:17" ht="17.100000000000001" customHeight="1" x14ac:dyDescent="0.25">
      <c r="B76" s="13" t="s">
        <v>57</v>
      </c>
      <c r="C76" s="12"/>
      <c r="D76" s="12"/>
      <c r="E76" s="12"/>
      <c r="F76" s="12"/>
      <c r="G76" s="12"/>
      <c r="H76" s="11">
        <f>H74+H75</f>
        <v>0</v>
      </c>
      <c r="I76" s="8">
        <f>I74+I75</f>
        <v>0</v>
      </c>
      <c r="J76" s="7">
        <f>SUM(H76:I76)</f>
        <v>0</v>
      </c>
      <c r="K76" s="233">
        <f>K74+K75</f>
        <v>56</v>
      </c>
      <c r="L76" s="9">
        <f>L74+L75</f>
        <v>53</v>
      </c>
      <c r="M76" s="9">
        <f>M74+M75</f>
        <v>129</v>
      </c>
      <c r="N76" s="9">
        <f>N74+N75</f>
        <v>140</v>
      </c>
      <c r="O76" s="8">
        <f>O74+O75</f>
        <v>67</v>
      </c>
      <c r="P76" s="232">
        <f>SUM(K76:O76)</f>
        <v>445</v>
      </c>
      <c r="Q76" s="231">
        <f>SUM(J76,P76)</f>
        <v>445</v>
      </c>
    </row>
    <row r="78" spans="1:17" ht="17.100000000000001" customHeight="1" x14ac:dyDescent="0.25">
      <c r="A78" s="4" t="s">
        <v>116</v>
      </c>
    </row>
    <row r="79" spans="1:17" ht="17.100000000000001" customHeight="1" x14ac:dyDescent="0.25">
      <c r="B79" s="23"/>
      <c r="C79" s="23"/>
      <c r="D79" s="23"/>
      <c r="E79" s="144"/>
      <c r="F79" s="144"/>
      <c r="G79" s="144"/>
      <c r="H79" s="144"/>
      <c r="I79" s="144"/>
      <c r="J79" s="683" t="s">
        <v>114</v>
      </c>
      <c r="K79" s="683"/>
      <c r="L79" s="683"/>
      <c r="M79" s="683"/>
      <c r="N79" s="683"/>
      <c r="O79" s="683"/>
      <c r="P79" s="683"/>
      <c r="Q79" s="683"/>
    </row>
    <row r="80" spans="1:17" ht="17.100000000000001" customHeight="1" x14ac:dyDescent="0.25">
      <c r="B80" s="722" t="str">
        <f>"令和" &amp; DBCS($A$2) &amp; "年（" &amp; DBCS($B$2) &amp; "年）" &amp; DBCS($C$2) &amp; "月"</f>
        <v>令和３年（２０２１年）１１月</v>
      </c>
      <c r="C80" s="723"/>
      <c r="D80" s="723"/>
      <c r="E80" s="723"/>
      <c r="F80" s="723"/>
      <c r="G80" s="724"/>
      <c r="H80" s="711" t="s">
        <v>106</v>
      </c>
      <c r="I80" s="712"/>
      <c r="J80" s="712"/>
      <c r="K80" s="738" t="s">
        <v>105</v>
      </c>
      <c r="L80" s="712"/>
      <c r="M80" s="712"/>
      <c r="N80" s="712"/>
      <c r="O80" s="712"/>
      <c r="P80" s="739"/>
      <c r="Q80" s="724" t="s">
        <v>58</v>
      </c>
    </row>
    <row r="81" spans="1:18" ht="17.100000000000001" customHeight="1" x14ac:dyDescent="0.25">
      <c r="B81" s="725"/>
      <c r="C81" s="726"/>
      <c r="D81" s="726"/>
      <c r="E81" s="726"/>
      <c r="F81" s="726"/>
      <c r="G81" s="727"/>
      <c r="H81" s="246" t="s">
        <v>67</v>
      </c>
      <c r="I81" s="242" t="s">
        <v>66</v>
      </c>
      <c r="J81" s="359" t="s">
        <v>59</v>
      </c>
      <c r="K81" s="244" t="s">
        <v>64</v>
      </c>
      <c r="L81" s="243" t="s">
        <v>63</v>
      </c>
      <c r="M81" s="243" t="s">
        <v>62</v>
      </c>
      <c r="N81" s="243" t="s">
        <v>61</v>
      </c>
      <c r="O81" s="242" t="s">
        <v>60</v>
      </c>
      <c r="P81" s="241" t="s">
        <v>59</v>
      </c>
      <c r="Q81" s="727"/>
    </row>
    <row r="82" spans="1:18" ht="17.100000000000001" customHeight="1" x14ac:dyDescent="0.25">
      <c r="B82" s="3" t="s">
        <v>113</v>
      </c>
      <c r="C82" s="240"/>
      <c r="D82" s="240"/>
      <c r="E82" s="240"/>
      <c r="F82" s="240"/>
      <c r="G82" s="240"/>
      <c r="H82" s="22">
        <v>0</v>
      </c>
      <c r="I82" s="21">
        <v>0</v>
      </c>
      <c r="J82" s="20">
        <f>SUM(H82:I82)</f>
        <v>0</v>
      </c>
      <c r="K82" s="239">
        <v>0</v>
      </c>
      <c r="L82" s="31">
        <v>0</v>
      </c>
      <c r="M82" s="31">
        <v>3</v>
      </c>
      <c r="N82" s="31">
        <v>30</v>
      </c>
      <c r="O82" s="30">
        <v>45</v>
      </c>
      <c r="P82" s="238">
        <f>SUM(K82:O82)</f>
        <v>78</v>
      </c>
      <c r="Q82" s="237">
        <f>SUM(J82,P82)</f>
        <v>78</v>
      </c>
    </row>
    <row r="83" spans="1:18" ht="17.100000000000001" customHeight="1" x14ac:dyDescent="0.25">
      <c r="B83" s="2" t="s">
        <v>112</v>
      </c>
      <c r="C83" s="29"/>
      <c r="D83" s="29"/>
      <c r="E83" s="29"/>
      <c r="F83" s="29"/>
      <c r="G83" s="29"/>
      <c r="H83" s="18">
        <v>0</v>
      </c>
      <c r="I83" s="17">
        <v>0</v>
      </c>
      <c r="J83" s="16">
        <f>SUM(H83:I83)</f>
        <v>0</v>
      </c>
      <c r="K83" s="236">
        <v>0</v>
      </c>
      <c r="L83" s="28">
        <v>0</v>
      </c>
      <c r="M83" s="28">
        <v>0</v>
      </c>
      <c r="N83" s="28">
        <v>0</v>
      </c>
      <c r="O83" s="27">
        <v>0</v>
      </c>
      <c r="P83" s="235">
        <f>SUM(K83:O83)</f>
        <v>0</v>
      </c>
      <c r="Q83" s="234">
        <f>SUM(J83,P83)</f>
        <v>0</v>
      </c>
    </row>
    <row r="84" spans="1:18" ht="17.100000000000001" customHeight="1" x14ac:dyDescent="0.25">
      <c r="B84" s="13" t="s">
        <v>57</v>
      </c>
      <c r="C84" s="12"/>
      <c r="D84" s="12"/>
      <c r="E84" s="12"/>
      <c r="F84" s="12"/>
      <c r="G84" s="12"/>
      <c r="H84" s="11">
        <f>H82+H83</f>
        <v>0</v>
      </c>
      <c r="I84" s="8">
        <f>I82+I83</f>
        <v>0</v>
      </c>
      <c r="J84" s="7">
        <f>SUM(H84:I84)</f>
        <v>0</v>
      </c>
      <c r="K84" s="233">
        <f>K82+K83</f>
        <v>0</v>
      </c>
      <c r="L84" s="9">
        <f>L82+L83</f>
        <v>0</v>
      </c>
      <c r="M84" s="9">
        <f>M82+M83</f>
        <v>3</v>
      </c>
      <c r="N84" s="9">
        <f>N82+N83</f>
        <v>30</v>
      </c>
      <c r="O84" s="8">
        <f>O82+O83</f>
        <v>45</v>
      </c>
      <c r="P84" s="232">
        <f>SUM(K84:O84)</f>
        <v>78</v>
      </c>
      <c r="Q84" s="231">
        <f>SUM(J84,P84)</f>
        <v>78</v>
      </c>
    </row>
    <row r="86" spans="1:18" s="192" customFormat="1" ht="17.100000000000001" customHeight="1" x14ac:dyDescent="0.25">
      <c r="A86" s="4" t="s">
        <v>115</v>
      </c>
    </row>
    <row r="87" spans="1:18" s="192" customFormat="1" ht="17.100000000000001" customHeight="1" x14ac:dyDescent="0.25">
      <c r="B87" s="230"/>
      <c r="C87" s="230"/>
      <c r="D87" s="230"/>
      <c r="E87" s="190"/>
      <c r="F87" s="190"/>
      <c r="G87" s="190"/>
      <c r="H87" s="190"/>
      <c r="I87" s="190"/>
      <c r="J87" s="728" t="s">
        <v>114</v>
      </c>
      <c r="K87" s="728"/>
      <c r="L87" s="728"/>
      <c r="M87" s="728"/>
      <c r="N87" s="728"/>
      <c r="O87" s="728"/>
      <c r="P87" s="728"/>
      <c r="Q87" s="728"/>
    </row>
    <row r="88" spans="1:18" s="192" customFormat="1" ht="17.100000000000001" customHeight="1" x14ac:dyDescent="0.25">
      <c r="B88" s="700" t="str">
        <f>"令和" &amp; DBCS($A$2) &amp; "年（" &amp; DBCS($B$2) &amp; "年）" &amp; DBCS($C$2) &amp; "月"</f>
        <v>令和３年（２０２１年）１１月</v>
      </c>
      <c r="C88" s="701"/>
      <c r="D88" s="701"/>
      <c r="E88" s="701"/>
      <c r="F88" s="701"/>
      <c r="G88" s="702"/>
      <c r="H88" s="732" t="s">
        <v>106</v>
      </c>
      <c r="I88" s="733"/>
      <c r="J88" s="733"/>
      <c r="K88" s="734" t="s">
        <v>105</v>
      </c>
      <c r="L88" s="733"/>
      <c r="M88" s="733"/>
      <c r="N88" s="733"/>
      <c r="O88" s="733"/>
      <c r="P88" s="735"/>
      <c r="Q88" s="702" t="s">
        <v>58</v>
      </c>
    </row>
    <row r="89" spans="1:18" s="192" customFormat="1" ht="17.100000000000001" customHeight="1" x14ac:dyDescent="0.25">
      <c r="B89" s="703"/>
      <c r="C89" s="704"/>
      <c r="D89" s="704"/>
      <c r="E89" s="704"/>
      <c r="F89" s="704"/>
      <c r="G89" s="705"/>
      <c r="H89" s="228" t="s">
        <v>67</v>
      </c>
      <c r="I89" s="224" t="s">
        <v>66</v>
      </c>
      <c r="J89" s="358" t="s">
        <v>59</v>
      </c>
      <c r="K89" s="226" t="s">
        <v>64</v>
      </c>
      <c r="L89" s="225" t="s">
        <v>63</v>
      </c>
      <c r="M89" s="225" t="s">
        <v>62</v>
      </c>
      <c r="N89" s="225" t="s">
        <v>61</v>
      </c>
      <c r="O89" s="224" t="s">
        <v>60</v>
      </c>
      <c r="P89" s="223" t="s">
        <v>59</v>
      </c>
      <c r="Q89" s="705"/>
    </row>
    <row r="90" spans="1:18" s="192" customFormat="1" ht="17.100000000000001" customHeight="1" x14ac:dyDescent="0.25">
      <c r="B90" s="222" t="s">
        <v>113</v>
      </c>
      <c r="C90" s="221"/>
      <c r="D90" s="221"/>
      <c r="E90" s="221"/>
      <c r="F90" s="221"/>
      <c r="G90" s="221"/>
      <c r="H90" s="220">
        <v>0</v>
      </c>
      <c r="I90" s="219">
        <v>0</v>
      </c>
      <c r="J90" s="218">
        <f>SUM(H90:I90)</f>
        <v>0</v>
      </c>
      <c r="K90" s="217">
        <v>1</v>
      </c>
      <c r="L90" s="216">
        <v>1</v>
      </c>
      <c r="M90" s="216">
        <v>25</v>
      </c>
      <c r="N90" s="216">
        <v>284</v>
      </c>
      <c r="O90" s="215">
        <v>376</v>
      </c>
      <c r="P90" s="214">
        <f>SUM(K90:O90)</f>
        <v>687</v>
      </c>
      <c r="Q90" s="213">
        <f>SUM(J90,P90)</f>
        <v>687</v>
      </c>
    </row>
    <row r="91" spans="1:18" s="192" customFormat="1" ht="17.100000000000001" customHeight="1" x14ac:dyDescent="0.25">
      <c r="B91" s="212" t="s">
        <v>112</v>
      </c>
      <c r="C91" s="211"/>
      <c r="D91" s="211"/>
      <c r="E91" s="211"/>
      <c r="F91" s="211"/>
      <c r="G91" s="211"/>
      <c r="H91" s="210">
        <v>0</v>
      </c>
      <c r="I91" s="209">
        <v>0</v>
      </c>
      <c r="J91" s="208">
        <f>SUM(H91:I91)</f>
        <v>0</v>
      </c>
      <c r="K91" s="207">
        <v>0</v>
      </c>
      <c r="L91" s="206">
        <v>0</v>
      </c>
      <c r="M91" s="206">
        <v>0</v>
      </c>
      <c r="N91" s="206">
        <v>1</v>
      </c>
      <c r="O91" s="205">
        <v>2</v>
      </c>
      <c r="P91" s="204">
        <f>SUM(K91:O91)</f>
        <v>3</v>
      </c>
      <c r="Q91" s="203">
        <f>SUM(J91,P91)</f>
        <v>3</v>
      </c>
    </row>
    <row r="92" spans="1:18" s="192" customFormat="1" ht="17.100000000000001" customHeight="1" x14ac:dyDescent="0.25">
      <c r="B92" s="202" t="s">
        <v>57</v>
      </c>
      <c r="C92" s="201"/>
      <c r="D92" s="201"/>
      <c r="E92" s="201"/>
      <c r="F92" s="201"/>
      <c r="G92" s="201"/>
      <c r="H92" s="200">
        <f>H90+H91</f>
        <v>0</v>
      </c>
      <c r="I92" s="196">
        <f>I90+I91</f>
        <v>0</v>
      </c>
      <c r="J92" s="199">
        <f>SUM(H92:I92)</f>
        <v>0</v>
      </c>
      <c r="K92" s="198">
        <f>K90+K91</f>
        <v>1</v>
      </c>
      <c r="L92" s="197">
        <f>L90+L91</f>
        <v>1</v>
      </c>
      <c r="M92" s="197">
        <f>M90+M91</f>
        <v>25</v>
      </c>
      <c r="N92" s="197">
        <f>N90+N91</f>
        <v>285</v>
      </c>
      <c r="O92" s="196">
        <f>O90+O91</f>
        <v>378</v>
      </c>
      <c r="P92" s="195">
        <f>SUM(K92:O92)</f>
        <v>690</v>
      </c>
      <c r="Q92" s="194">
        <f>SUM(J92,P92)</f>
        <v>690</v>
      </c>
    </row>
    <row r="93" spans="1:18" s="192" customFormat="1" ht="17.100000000000001" customHeight="1" x14ac:dyDescent="0.25"/>
    <row r="94" spans="1:18" s="49" customFormat="1" ht="17.100000000000001" customHeight="1" x14ac:dyDescent="0.25">
      <c r="A94" s="26" t="s">
        <v>111</v>
      </c>
      <c r="J94" s="193"/>
      <c r="K94" s="193"/>
    </row>
    <row r="95" spans="1:18" s="49" customFormat="1" ht="17.100000000000001" customHeight="1" x14ac:dyDescent="0.25">
      <c r="B95" s="192"/>
      <c r="C95" s="191"/>
      <c r="D95" s="191"/>
      <c r="E95" s="191"/>
      <c r="F95" s="190"/>
      <c r="G95" s="190"/>
      <c r="H95" s="190"/>
      <c r="I95" s="728" t="s">
        <v>110</v>
      </c>
      <c r="J95" s="728"/>
      <c r="K95" s="728"/>
      <c r="L95" s="728"/>
      <c r="M95" s="728"/>
      <c r="N95" s="728"/>
      <c r="O95" s="728"/>
      <c r="P95" s="728"/>
      <c r="Q95" s="728"/>
      <c r="R95" s="728"/>
    </row>
    <row r="96" spans="1:18" s="49" customFormat="1" ht="17.100000000000001" customHeight="1" x14ac:dyDescent="0.25">
      <c r="B96" s="664" t="str">
        <f>"令和" &amp; DBCS($A$2) &amp; "年（" &amp; DBCS($B$2) &amp; "年）" &amp; DBCS($C$2) &amp; "月"</f>
        <v>令和３年（２０２１年）１１月</v>
      </c>
      <c r="C96" s="665"/>
      <c r="D96" s="665"/>
      <c r="E96" s="665"/>
      <c r="F96" s="665"/>
      <c r="G96" s="666"/>
      <c r="H96" s="693" t="s">
        <v>106</v>
      </c>
      <c r="I96" s="694"/>
      <c r="J96" s="694"/>
      <c r="K96" s="659" t="s">
        <v>105</v>
      </c>
      <c r="L96" s="660"/>
      <c r="M96" s="660"/>
      <c r="N96" s="660"/>
      <c r="O96" s="660"/>
      <c r="P96" s="660"/>
      <c r="Q96" s="661"/>
      <c r="R96" s="662" t="s">
        <v>58</v>
      </c>
    </row>
    <row r="97" spans="2:18" s="49" customFormat="1" ht="17.100000000000001" customHeight="1" x14ac:dyDescent="0.25">
      <c r="B97" s="667"/>
      <c r="C97" s="668"/>
      <c r="D97" s="668"/>
      <c r="E97" s="668"/>
      <c r="F97" s="668"/>
      <c r="G97" s="669"/>
      <c r="H97" s="188" t="s">
        <v>67</v>
      </c>
      <c r="I97" s="187" t="s">
        <v>66</v>
      </c>
      <c r="J97" s="186" t="s">
        <v>59</v>
      </c>
      <c r="K97" s="140" t="s">
        <v>65</v>
      </c>
      <c r="L97" s="185" t="s">
        <v>64</v>
      </c>
      <c r="M97" s="185" t="s">
        <v>63</v>
      </c>
      <c r="N97" s="185" t="s">
        <v>62</v>
      </c>
      <c r="O97" s="185" t="s">
        <v>61</v>
      </c>
      <c r="P97" s="184" t="s">
        <v>60</v>
      </c>
      <c r="Q97" s="355" t="s">
        <v>59</v>
      </c>
      <c r="R97" s="663"/>
    </row>
    <row r="98" spans="2:18" s="49" customFormat="1" ht="17.100000000000001" customHeight="1" x14ac:dyDescent="0.25">
      <c r="B98" s="163" t="s">
        <v>104</v>
      </c>
      <c r="C98" s="162"/>
      <c r="D98" s="162"/>
      <c r="E98" s="162"/>
      <c r="F98" s="162"/>
      <c r="G98" s="161"/>
      <c r="H98" s="160">
        <f t="shared" ref="H98:R98" si="13">SUM(H99,H105,H108,H113,H117:H118)</f>
        <v>1844</v>
      </c>
      <c r="I98" s="159">
        <f t="shared" si="13"/>
        <v>2998</v>
      </c>
      <c r="J98" s="158">
        <f t="shared" si="13"/>
        <v>4842</v>
      </c>
      <c r="K98" s="42">
        <f t="shared" si="13"/>
        <v>0</v>
      </c>
      <c r="L98" s="157">
        <f t="shared" si="13"/>
        <v>9873</v>
      </c>
      <c r="M98" s="157">
        <f t="shared" si="13"/>
        <v>7201</v>
      </c>
      <c r="N98" s="157">
        <f t="shared" si="13"/>
        <v>5015</v>
      </c>
      <c r="O98" s="157">
        <f t="shared" si="13"/>
        <v>3319</v>
      </c>
      <c r="P98" s="156">
        <f t="shared" si="13"/>
        <v>1862</v>
      </c>
      <c r="Q98" s="155">
        <f t="shared" si="13"/>
        <v>27270</v>
      </c>
      <c r="R98" s="154">
        <f t="shared" si="13"/>
        <v>32112</v>
      </c>
    </row>
    <row r="99" spans="2:18" s="49" customFormat="1" ht="17.100000000000001" customHeight="1" x14ac:dyDescent="0.25">
      <c r="B99" s="111"/>
      <c r="C99" s="163" t="s">
        <v>103</v>
      </c>
      <c r="D99" s="162"/>
      <c r="E99" s="162"/>
      <c r="F99" s="162"/>
      <c r="G99" s="161"/>
      <c r="H99" s="160">
        <f t="shared" ref="H99:Q99" si="14">SUM(H100:H104)</f>
        <v>129</v>
      </c>
      <c r="I99" s="159">
        <f t="shared" si="14"/>
        <v>245</v>
      </c>
      <c r="J99" s="158">
        <f t="shared" si="14"/>
        <v>374</v>
      </c>
      <c r="K99" s="42">
        <f t="shared" si="14"/>
        <v>0</v>
      </c>
      <c r="L99" s="157">
        <f t="shared" si="14"/>
        <v>2646</v>
      </c>
      <c r="M99" s="157">
        <f t="shared" si="14"/>
        <v>1977</v>
      </c>
      <c r="N99" s="157">
        <f t="shared" si="14"/>
        <v>1504</v>
      </c>
      <c r="O99" s="157">
        <f t="shared" si="14"/>
        <v>1141</v>
      </c>
      <c r="P99" s="156">
        <f t="shared" si="14"/>
        <v>765</v>
      </c>
      <c r="Q99" s="155">
        <f t="shared" si="14"/>
        <v>8033</v>
      </c>
      <c r="R99" s="154">
        <f t="shared" ref="R99:R104" si="15">SUM(J99,Q99)</f>
        <v>8407</v>
      </c>
    </row>
    <row r="100" spans="2:18" s="49" customFormat="1" ht="17.100000000000001" customHeight="1" x14ac:dyDescent="0.25">
      <c r="B100" s="111"/>
      <c r="C100" s="111"/>
      <c r="D100" s="173" t="s">
        <v>102</v>
      </c>
      <c r="E100" s="172"/>
      <c r="F100" s="172"/>
      <c r="G100" s="171"/>
      <c r="H100" s="170">
        <v>0</v>
      </c>
      <c r="I100" s="167">
        <v>0</v>
      </c>
      <c r="J100" s="166">
        <f>SUM(H100:I100)</f>
        <v>0</v>
      </c>
      <c r="K100" s="134">
        <v>0</v>
      </c>
      <c r="L100" s="168">
        <v>1468</v>
      </c>
      <c r="M100" s="168">
        <v>941</v>
      </c>
      <c r="N100" s="168">
        <v>554</v>
      </c>
      <c r="O100" s="168">
        <v>328</v>
      </c>
      <c r="P100" s="167">
        <v>183</v>
      </c>
      <c r="Q100" s="166">
        <f>SUM(K100:P100)</f>
        <v>3474</v>
      </c>
      <c r="R100" s="165">
        <f t="shared" si="15"/>
        <v>3474</v>
      </c>
    </row>
    <row r="101" spans="2:18" s="49" customFormat="1" ht="17.100000000000001" customHeight="1" x14ac:dyDescent="0.25">
      <c r="B101" s="111"/>
      <c r="C101" s="111"/>
      <c r="D101" s="110" t="s">
        <v>101</v>
      </c>
      <c r="E101" s="109"/>
      <c r="F101" s="109"/>
      <c r="G101" s="108"/>
      <c r="H101" s="107">
        <v>0</v>
      </c>
      <c r="I101" s="104">
        <v>0</v>
      </c>
      <c r="J101" s="103">
        <f>SUM(H101:I101)</f>
        <v>0</v>
      </c>
      <c r="K101" s="101">
        <v>0</v>
      </c>
      <c r="L101" s="105">
        <v>0</v>
      </c>
      <c r="M101" s="105">
        <v>2</v>
      </c>
      <c r="N101" s="105">
        <v>5</v>
      </c>
      <c r="O101" s="105">
        <v>9</v>
      </c>
      <c r="P101" s="104">
        <v>19</v>
      </c>
      <c r="Q101" s="103">
        <f>SUM(K101:P101)</f>
        <v>35</v>
      </c>
      <c r="R101" s="102">
        <f t="shared" si="15"/>
        <v>35</v>
      </c>
    </row>
    <row r="102" spans="2:18" s="49" customFormat="1" ht="17.100000000000001" customHeight="1" x14ac:dyDescent="0.25">
      <c r="B102" s="111"/>
      <c r="C102" s="111"/>
      <c r="D102" s="110" t="s">
        <v>100</v>
      </c>
      <c r="E102" s="109"/>
      <c r="F102" s="109"/>
      <c r="G102" s="108"/>
      <c r="H102" s="107">
        <v>53</v>
      </c>
      <c r="I102" s="104">
        <v>101</v>
      </c>
      <c r="J102" s="103">
        <f>SUM(H102:I102)</f>
        <v>154</v>
      </c>
      <c r="K102" s="101">
        <v>0</v>
      </c>
      <c r="L102" s="105">
        <v>357</v>
      </c>
      <c r="M102" s="105">
        <v>285</v>
      </c>
      <c r="N102" s="105">
        <v>183</v>
      </c>
      <c r="O102" s="105">
        <v>154</v>
      </c>
      <c r="P102" s="104">
        <v>120</v>
      </c>
      <c r="Q102" s="103">
        <f>SUM(K102:P102)</f>
        <v>1099</v>
      </c>
      <c r="R102" s="102">
        <f t="shared" si="15"/>
        <v>1253</v>
      </c>
    </row>
    <row r="103" spans="2:18" s="49" customFormat="1" ht="17.100000000000001" customHeight="1" x14ac:dyDescent="0.25">
      <c r="B103" s="111"/>
      <c r="C103" s="111"/>
      <c r="D103" s="110" t="s">
        <v>99</v>
      </c>
      <c r="E103" s="109"/>
      <c r="F103" s="109"/>
      <c r="G103" s="108"/>
      <c r="H103" s="107">
        <v>16</v>
      </c>
      <c r="I103" s="104">
        <v>53</v>
      </c>
      <c r="J103" s="103">
        <f>SUM(H103:I103)</f>
        <v>69</v>
      </c>
      <c r="K103" s="101">
        <v>0</v>
      </c>
      <c r="L103" s="105">
        <v>96</v>
      </c>
      <c r="M103" s="105">
        <v>82</v>
      </c>
      <c r="N103" s="105">
        <v>68</v>
      </c>
      <c r="O103" s="105">
        <v>55</v>
      </c>
      <c r="P103" s="104">
        <v>27</v>
      </c>
      <c r="Q103" s="103">
        <f>SUM(K103:P103)</f>
        <v>328</v>
      </c>
      <c r="R103" s="102">
        <f t="shared" si="15"/>
        <v>397</v>
      </c>
    </row>
    <row r="104" spans="2:18" s="49" customFormat="1" ht="17.100000000000001" customHeight="1" x14ac:dyDescent="0.25">
      <c r="B104" s="111"/>
      <c r="C104" s="111"/>
      <c r="D104" s="182" t="s">
        <v>98</v>
      </c>
      <c r="E104" s="181"/>
      <c r="F104" s="181"/>
      <c r="G104" s="180"/>
      <c r="H104" s="179">
        <v>60</v>
      </c>
      <c r="I104" s="176">
        <v>91</v>
      </c>
      <c r="J104" s="175">
        <f>SUM(H104:I104)</f>
        <v>151</v>
      </c>
      <c r="K104" s="128">
        <v>0</v>
      </c>
      <c r="L104" s="177">
        <v>725</v>
      </c>
      <c r="M104" s="177">
        <v>667</v>
      </c>
      <c r="N104" s="177">
        <v>694</v>
      </c>
      <c r="O104" s="177">
        <v>595</v>
      </c>
      <c r="P104" s="176">
        <v>416</v>
      </c>
      <c r="Q104" s="175">
        <f>SUM(K104:P104)</f>
        <v>3097</v>
      </c>
      <c r="R104" s="174">
        <f t="shared" si="15"/>
        <v>3248</v>
      </c>
    </row>
    <row r="105" spans="2:18" s="49" customFormat="1" ht="17.100000000000001" customHeight="1" x14ac:dyDescent="0.25">
      <c r="B105" s="111"/>
      <c r="C105" s="163" t="s">
        <v>97</v>
      </c>
      <c r="D105" s="162"/>
      <c r="E105" s="162"/>
      <c r="F105" s="162"/>
      <c r="G105" s="161"/>
      <c r="H105" s="160">
        <f t="shared" ref="H105:R105" si="16">SUM(H106:H107)</f>
        <v>118</v>
      </c>
      <c r="I105" s="159">
        <f t="shared" si="16"/>
        <v>173</v>
      </c>
      <c r="J105" s="158">
        <f t="shared" si="16"/>
        <v>291</v>
      </c>
      <c r="K105" s="42">
        <f t="shared" si="16"/>
        <v>0</v>
      </c>
      <c r="L105" s="157">
        <f t="shared" si="16"/>
        <v>1747</v>
      </c>
      <c r="M105" s="157">
        <f t="shared" si="16"/>
        <v>1204</v>
      </c>
      <c r="N105" s="157">
        <f t="shared" si="16"/>
        <v>774</v>
      </c>
      <c r="O105" s="157">
        <f t="shared" si="16"/>
        <v>442</v>
      </c>
      <c r="P105" s="156">
        <f t="shared" si="16"/>
        <v>192</v>
      </c>
      <c r="Q105" s="155">
        <f t="shared" si="16"/>
        <v>4359</v>
      </c>
      <c r="R105" s="154">
        <f t="shared" si="16"/>
        <v>4650</v>
      </c>
    </row>
    <row r="106" spans="2:18" s="49" customFormat="1" ht="17.100000000000001" customHeight="1" x14ac:dyDescent="0.25">
      <c r="B106" s="111"/>
      <c r="C106" s="111"/>
      <c r="D106" s="173" t="s">
        <v>96</v>
      </c>
      <c r="E106" s="172"/>
      <c r="F106" s="172"/>
      <c r="G106" s="171"/>
      <c r="H106" s="170">
        <v>0</v>
      </c>
      <c r="I106" s="167">
        <v>0</v>
      </c>
      <c r="J106" s="169">
        <f>SUM(H106:I106)</f>
        <v>0</v>
      </c>
      <c r="K106" s="134">
        <v>0</v>
      </c>
      <c r="L106" s="168">
        <v>1305</v>
      </c>
      <c r="M106" s="168">
        <v>839</v>
      </c>
      <c r="N106" s="168">
        <v>563</v>
      </c>
      <c r="O106" s="168">
        <v>315</v>
      </c>
      <c r="P106" s="167">
        <v>137</v>
      </c>
      <c r="Q106" s="166">
        <f>SUM(K106:P106)</f>
        <v>3159</v>
      </c>
      <c r="R106" s="165">
        <f>SUM(J106,Q106)</f>
        <v>3159</v>
      </c>
    </row>
    <row r="107" spans="2:18" s="49" customFormat="1" ht="17.100000000000001" customHeight="1" x14ac:dyDescent="0.25">
      <c r="B107" s="111"/>
      <c r="C107" s="111"/>
      <c r="D107" s="182" t="s">
        <v>95</v>
      </c>
      <c r="E107" s="181"/>
      <c r="F107" s="181"/>
      <c r="G107" s="180"/>
      <c r="H107" s="179">
        <v>118</v>
      </c>
      <c r="I107" s="176">
        <v>173</v>
      </c>
      <c r="J107" s="178">
        <f>SUM(H107:I107)</f>
        <v>291</v>
      </c>
      <c r="K107" s="128">
        <v>0</v>
      </c>
      <c r="L107" s="177">
        <v>442</v>
      </c>
      <c r="M107" s="177">
        <v>365</v>
      </c>
      <c r="N107" s="177">
        <v>211</v>
      </c>
      <c r="O107" s="177">
        <v>127</v>
      </c>
      <c r="P107" s="176">
        <v>55</v>
      </c>
      <c r="Q107" s="175">
        <f>SUM(K107:P107)</f>
        <v>1200</v>
      </c>
      <c r="R107" s="174">
        <f>SUM(J107,Q107)</f>
        <v>1491</v>
      </c>
    </row>
    <row r="108" spans="2:18" s="49" customFormat="1" ht="17.100000000000001" customHeight="1" x14ac:dyDescent="0.25">
      <c r="B108" s="111"/>
      <c r="C108" s="163" t="s">
        <v>94</v>
      </c>
      <c r="D108" s="162"/>
      <c r="E108" s="162"/>
      <c r="F108" s="162"/>
      <c r="G108" s="161"/>
      <c r="H108" s="160">
        <f t="shared" ref="H108:R108" si="17">SUM(H109:H112)</f>
        <v>4</v>
      </c>
      <c r="I108" s="159">
        <f t="shared" si="17"/>
        <v>7</v>
      </c>
      <c r="J108" s="158">
        <f t="shared" si="17"/>
        <v>11</v>
      </c>
      <c r="K108" s="42">
        <f t="shared" si="17"/>
        <v>0</v>
      </c>
      <c r="L108" s="157">
        <f t="shared" si="17"/>
        <v>151</v>
      </c>
      <c r="M108" s="157">
        <f t="shared" si="17"/>
        <v>161</v>
      </c>
      <c r="N108" s="157">
        <f t="shared" si="17"/>
        <v>193</v>
      </c>
      <c r="O108" s="157">
        <f t="shared" si="17"/>
        <v>128</v>
      </c>
      <c r="P108" s="156">
        <f t="shared" si="17"/>
        <v>79</v>
      </c>
      <c r="Q108" s="155">
        <f t="shared" si="17"/>
        <v>712</v>
      </c>
      <c r="R108" s="154">
        <f t="shared" si="17"/>
        <v>723</v>
      </c>
    </row>
    <row r="109" spans="2:18" s="49" customFormat="1" ht="17.100000000000001" customHeight="1" x14ac:dyDescent="0.25">
      <c r="B109" s="111"/>
      <c r="C109" s="111"/>
      <c r="D109" s="173" t="s">
        <v>93</v>
      </c>
      <c r="E109" s="172"/>
      <c r="F109" s="172"/>
      <c r="G109" s="171"/>
      <c r="H109" s="170">
        <v>4</v>
      </c>
      <c r="I109" s="167">
        <v>6</v>
      </c>
      <c r="J109" s="169">
        <f>SUM(H109:I109)</f>
        <v>10</v>
      </c>
      <c r="K109" s="134">
        <v>0</v>
      </c>
      <c r="L109" s="168">
        <v>136</v>
      </c>
      <c r="M109" s="168">
        <v>143</v>
      </c>
      <c r="N109" s="168">
        <v>169</v>
      </c>
      <c r="O109" s="168">
        <v>105</v>
      </c>
      <c r="P109" s="167">
        <v>59</v>
      </c>
      <c r="Q109" s="166">
        <f>SUM(K109:P109)</f>
        <v>612</v>
      </c>
      <c r="R109" s="165">
        <f>SUM(J109,Q109)</f>
        <v>622</v>
      </c>
    </row>
    <row r="110" spans="2:18" s="49" customFormat="1" ht="17.100000000000001" customHeight="1" x14ac:dyDescent="0.25">
      <c r="B110" s="111"/>
      <c r="C110" s="111"/>
      <c r="D110" s="110" t="s">
        <v>92</v>
      </c>
      <c r="E110" s="109"/>
      <c r="F110" s="109"/>
      <c r="G110" s="108"/>
      <c r="H110" s="107">
        <v>0</v>
      </c>
      <c r="I110" s="104">
        <v>1</v>
      </c>
      <c r="J110" s="106">
        <f>SUM(H110:I110)</f>
        <v>1</v>
      </c>
      <c r="K110" s="101">
        <v>0</v>
      </c>
      <c r="L110" s="105">
        <v>14</v>
      </c>
      <c r="M110" s="105">
        <v>18</v>
      </c>
      <c r="N110" s="105">
        <v>24</v>
      </c>
      <c r="O110" s="105">
        <v>23</v>
      </c>
      <c r="P110" s="104">
        <v>20</v>
      </c>
      <c r="Q110" s="103">
        <f>SUM(K110:P110)</f>
        <v>99</v>
      </c>
      <c r="R110" s="102">
        <f>SUM(J110,Q110)</f>
        <v>100</v>
      </c>
    </row>
    <row r="111" spans="2:18" s="49" customFormat="1" ht="17.100000000000001" customHeight="1" x14ac:dyDescent="0.25">
      <c r="B111" s="111"/>
      <c r="C111" s="164"/>
      <c r="D111" s="110" t="s">
        <v>91</v>
      </c>
      <c r="E111" s="109"/>
      <c r="F111" s="109"/>
      <c r="G111" s="108"/>
      <c r="H111" s="107">
        <v>0</v>
      </c>
      <c r="I111" s="104">
        <v>0</v>
      </c>
      <c r="J111" s="106">
        <f>SUM(H111:I111)</f>
        <v>0</v>
      </c>
      <c r="K111" s="101">
        <v>0</v>
      </c>
      <c r="L111" s="105">
        <v>0</v>
      </c>
      <c r="M111" s="105">
        <v>0</v>
      </c>
      <c r="N111" s="105">
        <v>0</v>
      </c>
      <c r="O111" s="105">
        <v>0</v>
      </c>
      <c r="P111" s="104">
        <v>0</v>
      </c>
      <c r="Q111" s="103">
        <f>SUM(K111:P111)</f>
        <v>0</v>
      </c>
      <c r="R111" s="102">
        <f>SUM(J111,Q111)</f>
        <v>0</v>
      </c>
    </row>
    <row r="112" spans="2:18" s="49" customFormat="1" ht="16.5" customHeight="1" x14ac:dyDescent="0.25">
      <c r="B112" s="111"/>
      <c r="C112" s="136"/>
      <c r="D112" s="59" t="s">
        <v>90</v>
      </c>
      <c r="E112" s="58"/>
      <c r="F112" s="58"/>
      <c r="G112" s="57"/>
      <c r="H112" s="56">
        <v>0</v>
      </c>
      <c r="I112" s="52">
        <v>0</v>
      </c>
      <c r="J112" s="55">
        <f>SUM(H112:I112)</f>
        <v>0</v>
      </c>
      <c r="K112" s="135">
        <v>0</v>
      </c>
      <c r="L112" s="53">
        <v>1</v>
      </c>
      <c r="M112" s="53">
        <v>0</v>
      </c>
      <c r="N112" s="53">
        <v>0</v>
      </c>
      <c r="O112" s="53">
        <v>0</v>
      </c>
      <c r="P112" s="52">
        <v>0</v>
      </c>
      <c r="Q112" s="51">
        <f>SUM(K112:P112)</f>
        <v>1</v>
      </c>
      <c r="R112" s="50">
        <f>SUM(J112,Q112)</f>
        <v>1</v>
      </c>
    </row>
    <row r="113" spans="2:18" s="49" customFormat="1" ht="17.100000000000001" customHeight="1" x14ac:dyDescent="0.25">
      <c r="B113" s="111"/>
      <c r="C113" s="163" t="s">
        <v>89</v>
      </c>
      <c r="D113" s="162"/>
      <c r="E113" s="162"/>
      <c r="F113" s="162"/>
      <c r="G113" s="161"/>
      <c r="H113" s="160">
        <f t="shared" ref="H113:R113" si="18">SUM(H114:H116)</f>
        <v>744</v>
      </c>
      <c r="I113" s="159">
        <f t="shared" si="18"/>
        <v>1246</v>
      </c>
      <c r="J113" s="158">
        <f t="shared" si="18"/>
        <v>1990</v>
      </c>
      <c r="K113" s="42">
        <f t="shared" si="18"/>
        <v>0</v>
      </c>
      <c r="L113" s="157">
        <f t="shared" si="18"/>
        <v>1777</v>
      </c>
      <c r="M113" s="157">
        <f t="shared" si="18"/>
        <v>1627</v>
      </c>
      <c r="N113" s="157">
        <f t="shared" si="18"/>
        <v>1140</v>
      </c>
      <c r="O113" s="157">
        <f t="shared" si="18"/>
        <v>774</v>
      </c>
      <c r="P113" s="156">
        <f t="shared" si="18"/>
        <v>431</v>
      </c>
      <c r="Q113" s="155">
        <f t="shared" si="18"/>
        <v>5749</v>
      </c>
      <c r="R113" s="154">
        <f t="shared" si="18"/>
        <v>7739</v>
      </c>
    </row>
    <row r="114" spans="2:18" s="14" customFormat="1" ht="17.100000000000001" customHeight="1" x14ac:dyDescent="0.25">
      <c r="B114" s="72"/>
      <c r="C114" s="72"/>
      <c r="D114" s="82" t="s">
        <v>88</v>
      </c>
      <c r="E114" s="81"/>
      <c r="F114" s="81"/>
      <c r="G114" s="80"/>
      <c r="H114" s="79">
        <v>718</v>
      </c>
      <c r="I114" s="75">
        <v>1212</v>
      </c>
      <c r="J114" s="78">
        <f>SUM(H114:I114)</f>
        <v>1930</v>
      </c>
      <c r="K114" s="134">
        <v>0</v>
      </c>
      <c r="L114" s="76">
        <v>1729</v>
      </c>
      <c r="M114" s="76">
        <v>1600</v>
      </c>
      <c r="N114" s="76">
        <v>1119</v>
      </c>
      <c r="O114" s="76">
        <v>757</v>
      </c>
      <c r="P114" s="75">
        <v>424</v>
      </c>
      <c r="Q114" s="74">
        <f>SUM(K114:P114)</f>
        <v>5629</v>
      </c>
      <c r="R114" s="73">
        <f>SUM(J114,Q114)</f>
        <v>7559</v>
      </c>
    </row>
    <row r="115" spans="2:18" s="14" customFormat="1" ht="17.100000000000001" customHeight="1" x14ac:dyDescent="0.25">
      <c r="B115" s="72"/>
      <c r="C115" s="72"/>
      <c r="D115" s="70" t="s">
        <v>87</v>
      </c>
      <c r="E115" s="69"/>
      <c r="F115" s="69"/>
      <c r="G115" s="68"/>
      <c r="H115" s="67">
        <v>10</v>
      </c>
      <c r="I115" s="63">
        <v>20</v>
      </c>
      <c r="J115" s="66">
        <f>SUM(H115:I115)</f>
        <v>30</v>
      </c>
      <c r="K115" s="101">
        <v>0</v>
      </c>
      <c r="L115" s="64">
        <v>28</v>
      </c>
      <c r="M115" s="64">
        <v>18</v>
      </c>
      <c r="N115" s="64">
        <v>12</v>
      </c>
      <c r="O115" s="64">
        <v>15</v>
      </c>
      <c r="P115" s="63">
        <v>5</v>
      </c>
      <c r="Q115" s="62">
        <f>SUM(K115:P115)</f>
        <v>78</v>
      </c>
      <c r="R115" s="61">
        <f>SUM(J115,Q115)</f>
        <v>108</v>
      </c>
    </row>
    <row r="116" spans="2:18" s="14" customFormat="1" ht="17.100000000000001" customHeight="1" x14ac:dyDescent="0.25">
      <c r="B116" s="72"/>
      <c r="C116" s="72"/>
      <c r="D116" s="133" t="s">
        <v>86</v>
      </c>
      <c r="E116" s="132"/>
      <c r="F116" s="132"/>
      <c r="G116" s="131"/>
      <c r="H116" s="130">
        <v>16</v>
      </c>
      <c r="I116" s="126">
        <v>14</v>
      </c>
      <c r="J116" s="129">
        <f>SUM(H116:I116)</f>
        <v>30</v>
      </c>
      <c r="K116" s="128">
        <v>0</v>
      </c>
      <c r="L116" s="127">
        <v>20</v>
      </c>
      <c r="M116" s="127">
        <v>9</v>
      </c>
      <c r="N116" s="127">
        <v>9</v>
      </c>
      <c r="O116" s="127">
        <v>2</v>
      </c>
      <c r="P116" s="126">
        <v>2</v>
      </c>
      <c r="Q116" s="125">
        <f>SUM(K116:P116)</f>
        <v>42</v>
      </c>
      <c r="R116" s="124">
        <f>SUM(J116,Q116)</f>
        <v>72</v>
      </c>
    </row>
    <row r="117" spans="2:18" s="14" customFormat="1" ht="17.100000000000001" customHeight="1" x14ac:dyDescent="0.25">
      <c r="B117" s="72"/>
      <c r="C117" s="122" t="s">
        <v>85</v>
      </c>
      <c r="D117" s="121"/>
      <c r="E117" s="121"/>
      <c r="F117" s="121"/>
      <c r="G117" s="120"/>
      <c r="H117" s="45">
        <v>25</v>
      </c>
      <c r="I117" s="44">
        <v>19</v>
      </c>
      <c r="J117" s="43">
        <f>SUM(H117:I117)</f>
        <v>44</v>
      </c>
      <c r="K117" s="42">
        <v>0</v>
      </c>
      <c r="L117" s="41">
        <v>114</v>
      </c>
      <c r="M117" s="41">
        <v>107</v>
      </c>
      <c r="N117" s="41">
        <v>117</v>
      </c>
      <c r="O117" s="41">
        <v>84</v>
      </c>
      <c r="P117" s="40">
        <v>37</v>
      </c>
      <c r="Q117" s="39">
        <f>SUM(K117:P117)</f>
        <v>459</v>
      </c>
      <c r="R117" s="38">
        <f>SUM(J117,Q117)</f>
        <v>503</v>
      </c>
    </row>
    <row r="118" spans="2:18" s="14" customFormat="1" ht="17.100000000000001" customHeight="1" x14ac:dyDescent="0.25">
      <c r="B118" s="123"/>
      <c r="C118" s="122" t="s">
        <v>84</v>
      </c>
      <c r="D118" s="121"/>
      <c r="E118" s="121"/>
      <c r="F118" s="121"/>
      <c r="G118" s="120"/>
      <c r="H118" s="45">
        <v>824</v>
      </c>
      <c r="I118" s="44">
        <v>1308</v>
      </c>
      <c r="J118" s="43">
        <f>SUM(H118:I118)</f>
        <v>2132</v>
      </c>
      <c r="K118" s="42">
        <v>0</v>
      </c>
      <c r="L118" s="41">
        <v>3438</v>
      </c>
      <c r="M118" s="41">
        <v>2125</v>
      </c>
      <c r="N118" s="41">
        <v>1287</v>
      </c>
      <c r="O118" s="41">
        <v>750</v>
      </c>
      <c r="P118" s="40">
        <v>358</v>
      </c>
      <c r="Q118" s="39">
        <f>SUM(K118:P118)</f>
        <v>7958</v>
      </c>
      <c r="R118" s="38">
        <f>SUM(J118,Q118)</f>
        <v>10090</v>
      </c>
    </row>
    <row r="119" spans="2:18" s="14" customFormat="1" ht="17.100000000000001" customHeight="1" x14ac:dyDescent="0.25">
      <c r="B119" s="86" t="s">
        <v>83</v>
      </c>
      <c r="C119" s="85"/>
      <c r="D119" s="85"/>
      <c r="E119" s="85"/>
      <c r="F119" s="85"/>
      <c r="G119" s="84"/>
      <c r="H119" s="45">
        <f t="shared" ref="H119:R119" si="19">SUM(H120:H128)</f>
        <v>12</v>
      </c>
      <c r="I119" s="44">
        <f t="shared" si="19"/>
        <v>15</v>
      </c>
      <c r="J119" s="43">
        <f t="shared" si="19"/>
        <v>27</v>
      </c>
      <c r="K119" s="42">
        <f t="shared" si="19"/>
        <v>0</v>
      </c>
      <c r="L119" s="41">
        <f t="shared" si="19"/>
        <v>1517</v>
      </c>
      <c r="M119" s="41">
        <f t="shared" si="19"/>
        <v>1088</v>
      </c>
      <c r="N119" s="41">
        <f t="shared" si="19"/>
        <v>888</v>
      </c>
      <c r="O119" s="41">
        <f t="shared" si="19"/>
        <v>593</v>
      </c>
      <c r="P119" s="40">
        <f t="shared" si="19"/>
        <v>256</v>
      </c>
      <c r="Q119" s="39">
        <f t="shared" si="19"/>
        <v>4342</v>
      </c>
      <c r="R119" s="38">
        <f t="shared" si="19"/>
        <v>4369</v>
      </c>
    </row>
    <row r="120" spans="2:18" s="14" customFormat="1" ht="17.100000000000001" customHeight="1" x14ac:dyDescent="0.25">
      <c r="B120" s="72"/>
      <c r="C120" s="82" t="s">
        <v>109</v>
      </c>
      <c r="D120" s="81"/>
      <c r="E120" s="81"/>
      <c r="F120" s="81"/>
      <c r="G120" s="80"/>
      <c r="H120" s="79">
        <v>0</v>
      </c>
      <c r="I120" s="75">
        <v>0</v>
      </c>
      <c r="J120" s="78">
        <f t="shared" ref="J120:J128" si="20">SUM(H120:I120)</f>
        <v>0</v>
      </c>
      <c r="K120" s="77"/>
      <c r="L120" s="76">
        <v>60</v>
      </c>
      <c r="M120" s="76">
        <v>36</v>
      </c>
      <c r="N120" s="76">
        <v>47</v>
      </c>
      <c r="O120" s="76">
        <v>36</v>
      </c>
      <c r="P120" s="75">
        <v>20</v>
      </c>
      <c r="Q120" s="74">
        <f t="shared" ref="Q120:Q128" si="21">SUM(K120:P120)</f>
        <v>199</v>
      </c>
      <c r="R120" s="73">
        <f t="shared" ref="R120:R128" si="22">SUM(J120,Q120)</f>
        <v>199</v>
      </c>
    </row>
    <row r="121" spans="2:18" s="14" customFormat="1" ht="17.100000000000001" customHeight="1" x14ac:dyDescent="0.25">
      <c r="B121" s="72"/>
      <c r="C121" s="153" t="s">
        <v>81</v>
      </c>
      <c r="D121" s="152"/>
      <c r="E121" s="152"/>
      <c r="F121" s="152"/>
      <c r="G121" s="151"/>
      <c r="H121" s="67">
        <v>0</v>
      </c>
      <c r="I121" s="63">
        <v>0</v>
      </c>
      <c r="J121" s="66">
        <f t="shared" si="20"/>
        <v>0</v>
      </c>
      <c r="K121" s="150"/>
      <c r="L121" s="149">
        <v>0</v>
      </c>
      <c r="M121" s="149">
        <v>0</v>
      </c>
      <c r="N121" s="149">
        <v>0</v>
      </c>
      <c r="O121" s="149">
        <v>0</v>
      </c>
      <c r="P121" s="148">
        <v>0</v>
      </c>
      <c r="Q121" s="147">
        <f t="shared" si="21"/>
        <v>0</v>
      </c>
      <c r="R121" s="146">
        <f t="shared" si="22"/>
        <v>0</v>
      </c>
    </row>
    <row r="122" spans="2:18" s="49" customFormat="1" ht="17.100000000000001" customHeight="1" x14ac:dyDescent="0.25">
      <c r="B122" s="111"/>
      <c r="C122" s="110" t="s">
        <v>80</v>
      </c>
      <c r="D122" s="109"/>
      <c r="E122" s="109"/>
      <c r="F122" s="109"/>
      <c r="G122" s="108"/>
      <c r="H122" s="107">
        <v>0</v>
      </c>
      <c r="I122" s="104">
        <v>0</v>
      </c>
      <c r="J122" s="106">
        <f t="shared" si="20"/>
        <v>0</v>
      </c>
      <c r="K122" s="65"/>
      <c r="L122" s="105">
        <v>1030</v>
      </c>
      <c r="M122" s="105">
        <v>598</v>
      </c>
      <c r="N122" s="105">
        <v>384</v>
      </c>
      <c r="O122" s="105">
        <v>217</v>
      </c>
      <c r="P122" s="104">
        <v>71</v>
      </c>
      <c r="Q122" s="103">
        <f t="shared" si="21"/>
        <v>2300</v>
      </c>
      <c r="R122" s="102">
        <f t="shared" si="22"/>
        <v>2300</v>
      </c>
    </row>
    <row r="123" spans="2:18" s="14" customFormat="1" ht="17.100000000000001" customHeight="1" x14ac:dyDescent="0.25">
      <c r="B123" s="72"/>
      <c r="C123" s="70" t="s">
        <v>79</v>
      </c>
      <c r="D123" s="69"/>
      <c r="E123" s="69"/>
      <c r="F123" s="69"/>
      <c r="G123" s="68"/>
      <c r="H123" s="67">
        <v>2</v>
      </c>
      <c r="I123" s="63">
        <v>2</v>
      </c>
      <c r="J123" s="66">
        <f t="shared" si="20"/>
        <v>4</v>
      </c>
      <c r="K123" s="101">
        <v>0</v>
      </c>
      <c r="L123" s="64">
        <v>98</v>
      </c>
      <c r="M123" s="64">
        <v>76</v>
      </c>
      <c r="N123" s="64">
        <v>72</v>
      </c>
      <c r="O123" s="64">
        <v>47</v>
      </c>
      <c r="P123" s="63">
        <v>19</v>
      </c>
      <c r="Q123" s="62">
        <f t="shared" si="21"/>
        <v>312</v>
      </c>
      <c r="R123" s="61">
        <f t="shared" si="22"/>
        <v>316</v>
      </c>
    </row>
    <row r="124" spans="2:18" s="14" customFormat="1" ht="17.100000000000001" customHeight="1" x14ac:dyDescent="0.25">
      <c r="B124" s="72"/>
      <c r="C124" s="70" t="s">
        <v>78</v>
      </c>
      <c r="D124" s="69"/>
      <c r="E124" s="69"/>
      <c r="F124" s="69"/>
      <c r="G124" s="68"/>
      <c r="H124" s="67">
        <v>10</v>
      </c>
      <c r="I124" s="63">
        <v>13</v>
      </c>
      <c r="J124" s="66">
        <f t="shared" si="20"/>
        <v>23</v>
      </c>
      <c r="K124" s="101">
        <v>0</v>
      </c>
      <c r="L124" s="64">
        <v>89</v>
      </c>
      <c r="M124" s="64">
        <v>77</v>
      </c>
      <c r="N124" s="64">
        <v>84</v>
      </c>
      <c r="O124" s="64">
        <v>79</v>
      </c>
      <c r="P124" s="63">
        <v>39</v>
      </c>
      <c r="Q124" s="62">
        <f t="shared" si="21"/>
        <v>368</v>
      </c>
      <c r="R124" s="61">
        <f t="shared" si="22"/>
        <v>391</v>
      </c>
    </row>
    <row r="125" spans="2:18" s="14" customFormat="1" ht="17.100000000000001" customHeight="1" x14ac:dyDescent="0.25">
      <c r="B125" s="72"/>
      <c r="C125" s="70" t="s">
        <v>77</v>
      </c>
      <c r="D125" s="69"/>
      <c r="E125" s="69"/>
      <c r="F125" s="69"/>
      <c r="G125" s="68"/>
      <c r="H125" s="67">
        <v>0</v>
      </c>
      <c r="I125" s="63">
        <v>0</v>
      </c>
      <c r="J125" s="66">
        <f t="shared" si="20"/>
        <v>0</v>
      </c>
      <c r="K125" s="65"/>
      <c r="L125" s="64">
        <v>191</v>
      </c>
      <c r="M125" s="64">
        <v>231</v>
      </c>
      <c r="N125" s="64">
        <v>235</v>
      </c>
      <c r="O125" s="64">
        <v>126</v>
      </c>
      <c r="P125" s="63">
        <v>50</v>
      </c>
      <c r="Q125" s="62">
        <f t="shared" si="21"/>
        <v>833</v>
      </c>
      <c r="R125" s="61">
        <f t="shared" si="22"/>
        <v>833</v>
      </c>
    </row>
    <row r="126" spans="2:18" s="14" customFormat="1" ht="17.100000000000001" customHeight="1" x14ac:dyDescent="0.25">
      <c r="B126" s="72"/>
      <c r="C126" s="100" t="s">
        <v>76</v>
      </c>
      <c r="D126" s="98"/>
      <c r="E126" s="98"/>
      <c r="F126" s="98"/>
      <c r="G126" s="97"/>
      <c r="H126" s="67">
        <v>0</v>
      </c>
      <c r="I126" s="63">
        <v>0</v>
      </c>
      <c r="J126" s="66">
        <f t="shared" si="20"/>
        <v>0</v>
      </c>
      <c r="K126" s="65"/>
      <c r="L126" s="64">
        <v>29</v>
      </c>
      <c r="M126" s="64">
        <v>37</v>
      </c>
      <c r="N126" s="64">
        <v>38</v>
      </c>
      <c r="O126" s="64">
        <v>23</v>
      </c>
      <c r="P126" s="63">
        <v>12</v>
      </c>
      <c r="Q126" s="62">
        <f t="shared" si="21"/>
        <v>139</v>
      </c>
      <c r="R126" s="61">
        <f t="shared" si="22"/>
        <v>139</v>
      </c>
    </row>
    <row r="127" spans="2:18" s="14" customFormat="1" ht="17.100000000000001" customHeight="1" x14ac:dyDescent="0.25">
      <c r="B127" s="71"/>
      <c r="C127" s="99" t="s">
        <v>75</v>
      </c>
      <c r="D127" s="98"/>
      <c r="E127" s="98"/>
      <c r="F127" s="98"/>
      <c r="G127" s="97"/>
      <c r="H127" s="67">
        <v>0</v>
      </c>
      <c r="I127" s="63">
        <v>0</v>
      </c>
      <c r="J127" s="66">
        <f t="shared" si="20"/>
        <v>0</v>
      </c>
      <c r="K127" s="65"/>
      <c r="L127" s="64">
        <v>0</v>
      </c>
      <c r="M127" s="64">
        <v>0</v>
      </c>
      <c r="N127" s="64">
        <v>1</v>
      </c>
      <c r="O127" s="64">
        <v>30</v>
      </c>
      <c r="P127" s="63">
        <v>15</v>
      </c>
      <c r="Q127" s="62">
        <f t="shared" si="21"/>
        <v>46</v>
      </c>
      <c r="R127" s="61">
        <f t="shared" si="22"/>
        <v>46</v>
      </c>
    </row>
    <row r="128" spans="2:18" s="14" customFormat="1" ht="17.100000000000001" customHeight="1" x14ac:dyDescent="0.25">
      <c r="B128" s="96"/>
      <c r="C128" s="95" t="s">
        <v>74</v>
      </c>
      <c r="D128" s="94"/>
      <c r="E128" s="94"/>
      <c r="F128" s="94"/>
      <c r="G128" s="93"/>
      <c r="H128" s="92">
        <v>0</v>
      </c>
      <c r="I128" s="89">
        <v>0</v>
      </c>
      <c r="J128" s="91">
        <f t="shared" si="20"/>
        <v>0</v>
      </c>
      <c r="K128" s="54"/>
      <c r="L128" s="90">
        <v>20</v>
      </c>
      <c r="M128" s="90">
        <v>33</v>
      </c>
      <c r="N128" s="90">
        <v>27</v>
      </c>
      <c r="O128" s="90">
        <v>35</v>
      </c>
      <c r="P128" s="89">
        <v>30</v>
      </c>
      <c r="Q128" s="88">
        <f t="shared" si="21"/>
        <v>145</v>
      </c>
      <c r="R128" s="87">
        <f t="shared" si="22"/>
        <v>145</v>
      </c>
    </row>
    <row r="129" spans="1:18" s="14" customFormat="1" ht="17.100000000000001" customHeight="1" x14ac:dyDescent="0.25">
      <c r="B129" s="86" t="s">
        <v>73</v>
      </c>
      <c r="C129" s="85"/>
      <c r="D129" s="85"/>
      <c r="E129" s="85"/>
      <c r="F129" s="85"/>
      <c r="G129" s="84"/>
      <c r="H129" s="45">
        <f>SUM(H130:H133)</f>
        <v>0</v>
      </c>
      <c r="I129" s="44">
        <f>SUM(I130:I133)</f>
        <v>0</v>
      </c>
      <c r="J129" s="43">
        <f>SUM(J130:J133)</f>
        <v>0</v>
      </c>
      <c r="K129" s="83"/>
      <c r="L129" s="41">
        <f t="shared" ref="L129:R129" si="23">SUM(L130:L133)</f>
        <v>58</v>
      </c>
      <c r="M129" s="41">
        <f t="shared" si="23"/>
        <v>56</v>
      </c>
      <c r="N129" s="41">
        <f t="shared" si="23"/>
        <v>335</v>
      </c>
      <c r="O129" s="41">
        <f t="shared" si="23"/>
        <v>1020</v>
      </c>
      <c r="P129" s="40">
        <f t="shared" si="23"/>
        <v>927</v>
      </c>
      <c r="Q129" s="39">
        <f t="shared" si="23"/>
        <v>2396</v>
      </c>
      <c r="R129" s="38">
        <f t="shared" si="23"/>
        <v>2396</v>
      </c>
    </row>
    <row r="130" spans="1:18" s="14" customFormat="1" ht="17.100000000000001" customHeight="1" x14ac:dyDescent="0.25">
      <c r="B130" s="72"/>
      <c r="C130" s="82" t="s">
        <v>72</v>
      </c>
      <c r="D130" s="81"/>
      <c r="E130" s="81"/>
      <c r="F130" s="81"/>
      <c r="G130" s="80"/>
      <c r="H130" s="79">
        <v>0</v>
      </c>
      <c r="I130" s="75">
        <v>0</v>
      </c>
      <c r="J130" s="78">
        <f>SUM(H130:I130)</f>
        <v>0</v>
      </c>
      <c r="K130" s="77"/>
      <c r="L130" s="76">
        <v>0</v>
      </c>
      <c r="M130" s="76">
        <v>2</v>
      </c>
      <c r="N130" s="76">
        <v>173</v>
      </c>
      <c r="O130" s="76">
        <v>553</v>
      </c>
      <c r="P130" s="75">
        <v>425</v>
      </c>
      <c r="Q130" s="74">
        <f>SUM(K130:P130)</f>
        <v>1153</v>
      </c>
      <c r="R130" s="73">
        <f>SUM(J130,Q130)</f>
        <v>1153</v>
      </c>
    </row>
    <row r="131" spans="1:18" s="14" customFormat="1" ht="17.100000000000001" customHeight="1" x14ac:dyDescent="0.25">
      <c r="B131" s="72"/>
      <c r="C131" s="70" t="s">
        <v>71</v>
      </c>
      <c r="D131" s="69"/>
      <c r="E131" s="69"/>
      <c r="F131" s="69"/>
      <c r="G131" s="68"/>
      <c r="H131" s="67">
        <v>0</v>
      </c>
      <c r="I131" s="63">
        <v>0</v>
      </c>
      <c r="J131" s="66">
        <f>SUM(H131:I131)</f>
        <v>0</v>
      </c>
      <c r="K131" s="65"/>
      <c r="L131" s="64">
        <v>57</v>
      </c>
      <c r="M131" s="64">
        <v>53</v>
      </c>
      <c r="N131" s="64">
        <v>133</v>
      </c>
      <c r="O131" s="64">
        <v>143</v>
      </c>
      <c r="P131" s="63">
        <v>70</v>
      </c>
      <c r="Q131" s="62">
        <f>SUM(K131:P131)</f>
        <v>456</v>
      </c>
      <c r="R131" s="61">
        <f>SUM(J131,Q131)</f>
        <v>456</v>
      </c>
    </row>
    <row r="132" spans="1:18" s="14" customFormat="1" ht="16.5" customHeight="1" x14ac:dyDescent="0.25">
      <c r="B132" s="71"/>
      <c r="C132" s="70" t="s">
        <v>70</v>
      </c>
      <c r="D132" s="69"/>
      <c r="E132" s="69"/>
      <c r="F132" s="69"/>
      <c r="G132" s="68"/>
      <c r="H132" s="67">
        <v>0</v>
      </c>
      <c r="I132" s="63">
        <v>0</v>
      </c>
      <c r="J132" s="66">
        <f>SUM(H132:I132)</f>
        <v>0</v>
      </c>
      <c r="K132" s="65"/>
      <c r="L132" s="64">
        <v>0</v>
      </c>
      <c r="M132" s="64">
        <v>0</v>
      </c>
      <c r="N132" s="64">
        <v>3</v>
      </c>
      <c r="O132" s="64">
        <v>31</v>
      </c>
      <c r="P132" s="63">
        <v>45</v>
      </c>
      <c r="Q132" s="62">
        <f>SUM(K132:P132)</f>
        <v>79</v>
      </c>
      <c r="R132" s="61">
        <f>SUM(J132,Q132)</f>
        <v>79</v>
      </c>
    </row>
    <row r="133" spans="1:18" s="49" customFormat="1" ht="17.100000000000001" customHeight="1" x14ac:dyDescent="0.25">
      <c r="B133" s="60"/>
      <c r="C133" s="59" t="s">
        <v>69</v>
      </c>
      <c r="D133" s="58"/>
      <c r="E133" s="58"/>
      <c r="F133" s="58"/>
      <c r="G133" s="57"/>
      <c r="H133" s="56">
        <v>0</v>
      </c>
      <c r="I133" s="52">
        <v>0</v>
      </c>
      <c r="J133" s="55">
        <f>SUM(H133:I133)</f>
        <v>0</v>
      </c>
      <c r="K133" s="54"/>
      <c r="L133" s="53">
        <v>1</v>
      </c>
      <c r="M133" s="53">
        <v>1</v>
      </c>
      <c r="N133" s="53">
        <v>26</v>
      </c>
      <c r="O133" s="53">
        <v>293</v>
      </c>
      <c r="P133" s="52">
        <v>387</v>
      </c>
      <c r="Q133" s="51">
        <f>SUM(K133:P133)</f>
        <v>708</v>
      </c>
      <c r="R133" s="50">
        <f>SUM(J133,Q133)</f>
        <v>708</v>
      </c>
    </row>
    <row r="134" spans="1:18" s="14" customFormat="1" ht="17.100000000000001" customHeight="1" x14ac:dyDescent="0.25">
      <c r="B134" s="48" t="s">
        <v>68</v>
      </c>
      <c r="C134" s="47"/>
      <c r="D134" s="47"/>
      <c r="E134" s="47"/>
      <c r="F134" s="47"/>
      <c r="G134" s="46"/>
      <c r="H134" s="45">
        <f t="shared" ref="H134:R134" si="24">SUM(H98,H119,H129)</f>
        <v>1856</v>
      </c>
      <c r="I134" s="44">
        <f t="shared" si="24"/>
        <v>3013</v>
      </c>
      <c r="J134" s="43">
        <f t="shared" si="24"/>
        <v>4869</v>
      </c>
      <c r="K134" s="42">
        <f t="shared" si="24"/>
        <v>0</v>
      </c>
      <c r="L134" s="41">
        <f t="shared" si="24"/>
        <v>11448</v>
      </c>
      <c r="M134" s="41">
        <f t="shared" si="24"/>
        <v>8345</v>
      </c>
      <c r="N134" s="41">
        <f t="shared" si="24"/>
        <v>6238</v>
      </c>
      <c r="O134" s="41">
        <f t="shared" si="24"/>
        <v>4932</v>
      </c>
      <c r="P134" s="40">
        <f t="shared" si="24"/>
        <v>3045</v>
      </c>
      <c r="Q134" s="39">
        <f t="shared" si="24"/>
        <v>34008</v>
      </c>
      <c r="R134" s="38">
        <f t="shared" si="24"/>
        <v>38877</v>
      </c>
    </row>
    <row r="135" spans="1:18" s="14" customFormat="1" ht="17.100000000000001" customHeight="1" x14ac:dyDescent="0.25">
      <c r="B135" s="37"/>
      <c r="C135" s="37"/>
      <c r="D135" s="37"/>
      <c r="E135" s="37"/>
      <c r="F135" s="37"/>
      <c r="G135" s="37"/>
      <c r="H135" s="36"/>
      <c r="I135" s="36"/>
      <c r="J135" s="36"/>
      <c r="K135" s="36"/>
      <c r="L135" s="36"/>
      <c r="M135" s="36"/>
      <c r="N135" s="36"/>
      <c r="O135" s="36"/>
      <c r="P135" s="36"/>
      <c r="Q135" s="36"/>
      <c r="R135" s="36"/>
    </row>
    <row r="136" spans="1:18" s="14" customFormat="1" ht="17.100000000000001" customHeight="1" x14ac:dyDescent="0.25">
      <c r="A136" s="26" t="s">
        <v>108</v>
      </c>
      <c r="H136" s="25"/>
      <c r="I136" s="25"/>
      <c r="J136" s="25"/>
      <c r="K136" s="25"/>
    </row>
    <row r="137" spans="1:18" s="14" customFormat="1" ht="17.100000000000001" customHeight="1" x14ac:dyDescent="0.25">
      <c r="B137" s="145"/>
      <c r="C137" s="145"/>
      <c r="D137" s="145"/>
      <c r="E137" s="145"/>
      <c r="F137" s="144"/>
      <c r="G137" s="144"/>
      <c r="H137" s="144"/>
      <c r="I137" s="683" t="s">
        <v>107</v>
      </c>
      <c r="J137" s="683"/>
      <c r="K137" s="683"/>
      <c r="L137" s="683"/>
      <c r="M137" s="683"/>
      <c r="N137" s="683"/>
      <c r="O137" s="683"/>
      <c r="P137" s="683"/>
      <c r="Q137" s="683"/>
      <c r="R137" s="683"/>
    </row>
    <row r="138" spans="1:18" s="14" customFormat="1" ht="17.100000000000001" customHeight="1" x14ac:dyDescent="0.25">
      <c r="B138" s="689" t="str">
        <f>"令和" &amp; DBCS($A$2) &amp; "年（" &amp; DBCS($B$2) &amp; "年）" &amp; DBCS($C$2) &amp; "月"</f>
        <v>令和３年（２０２１年）１１月</v>
      </c>
      <c r="C138" s="690"/>
      <c r="D138" s="690"/>
      <c r="E138" s="690"/>
      <c r="F138" s="690"/>
      <c r="G138" s="687"/>
      <c r="H138" s="695" t="s">
        <v>106</v>
      </c>
      <c r="I138" s="696"/>
      <c r="J138" s="696"/>
      <c r="K138" s="697" t="s">
        <v>105</v>
      </c>
      <c r="L138" s="698"/>
      <c r="M138" s="698"/>
      <c r="N138" s="698"/>
      <c r="O138" s="698"/>
      <c r="P138" s="698"/>
      <c r="Q138" s="699"/>
      <c r="R138" s="730" t="s">
        <v>58</v>
      </c>
    </row>
    <row r="139" spans="1:18" s="14" customFormat="1" ht="17.100000000000001" customHeight="1" x14ac:dyDescent="0.25">
      <c r="B139" s="691"/>
      <c r="C139" s="692"/>
      <c r="D139" s="692"/>
      <c r="E139" s="692"/>
      <c r="F139" s="692"/>
      <c r="G139" s="688"/>
      <c r="H139" s="143" t="s">
        <v>67</v>
      </c>
      <c r="I139" s="142" t="s">
        <v>66</v>
      </c>
      <c r="J139" s="141" t="s">
        <v>59</v>
      </c>
      <c r="K139" s="140" t="s">
        <v>65</v>
      </c>
      <c r="L139" s="139" t="s">
        <v>64</v>
      </c>
      <c r="M139" s="139" t="s">
        <v>63</v>
      </c>
      <c r="N139" s="139" t="s">
        <v>62</v>
      </c>
      <c r="O139" s="139" t="s">
        <v>61</v>
      </c>
      <c r="P139" s="138" t="s">
        <v>60</v>
      </c>
      <c r="Q139" s="357" t="s">
        <v>59</v>
      </c>
      <c r="R139" s="731"/>
    </row>
    <row r="140" spans="1:18" s="14" customFormat="1" ht="17.100000000000001" customHeight="1" x14ac:dyDescent="0.25">
      <c r="B140" s="86" t="s">
        <v>104</v>
      </c>
      <c r="C140" s="85"/>
      <c r="D140" s="85"/>
      <c r="E140" s="85"/>
      <c r="F140" s="85"/>
      <c r="G140" s="84"/>
      <c r="H140" s="45">
        <f t="shared" ref="H140:R140" si="25">SUM(H141,H147,H150,H155,H159:H160)</f>
        <v>15059412</v>
      </c>
      <c r="I140" s="44">
        <f t="shared" si="25"/>
        <v>31432346</v>
      </c>
      <c r="J140" s="43">
        <f t="shared" si="25"/>
        <v>46491758</v>
      </c>
      <c r="K140" s="42">
        <f t="shared" si="25"/>
        <v>0</v>
      </c>
      <c r="L140" s="41">
        <f t="shared" si="25"/>
        <v>252565344</v>
      </c>
      <c r="M140" s="41">
        <f t="shared" si="25"/>
        <v>221420257</v>
      </c>
      <c r="N140" s="41">
        <f t="shared" si="25"/>
        <v>195519652</v>
      </c>
      <c r="O140" s="41">
        <f t="shared" si="25"/>
        <v>139651976</v>
      </c>
      <c r="P140" s="40">
        <f t="shared" si="25"/>
        <v>83203412</v>
      </c>
      <c r="Q140" s="39">
        <f t="shared" si="25"/>
        <v>892360641</v>
      </c>
      <c r="R140" s="38">
        <f t="shared" si="25"/>
        <v>938852399</v>
      </c>
    </row>
    <row r="141" spans="1:18" s="14" customFormat="1" ht="17.100000000000001" customHeight="1" x14ac:dyDescent="0.25">
      <c r="B141" s="72"/>
      <c r="C141" s="86" t="s">
        <v>103</v>
      </c>
      <c r="D141" s="85"/>
      <c r="E141" s="85"/>
      <c r="F141" s="85"/>
      <c r="G141" s="84"/>
      <c r="H141" s="45">
        <f t="shared" ref="H141:Q141" si="26">SUM(H142:H146)</f>
        <v>2033251</v>
      </c>
      <c r="I141" s="44">
        <f t="shared" si="26"/>
        <v>5620947</v>
      </c>
      <c r="J141" s="43">
        <f t="shared" si="26"/>
        <v>7654198</v>
      </c>
      <c r="K141" s="42">
        <f t="shared" si="26"/>
        <v>0</v>
      </c>
      <c r="L141" s="41">
        <f t="shared" si="26"/>
        <v>59076636</v>
      </c>
      <c r="M141" s="41">
        <f t="shared" si="26"/>
        <v>50870017</v>
      </c>
      <c r="N141" s="41">
        <f t="shared" si="26"/>
        <v>44136419</v>
      </c>
      <c r="O141" s="41">
        <f t="shared" si="26"/>
        <v>35056838</v>
      </c>
      <c r="P141" s="40">
        <f t="shared" si="26"/>
        <v>26953535</v>
      </c>
      <c r="Q141" s="39">
        <f t="shared" si="26"/>
        <v>216093445</v>
      </c>
      <c r="R141" s="38">
        <f t="shared" ref="R141:R146" si="27">SUM(J141,Q141)</f>
        <v>223747643</v>
      </c>
    </row>
    <row r="142" spans="1:18" s="14" customFormat="1" ht="17.100000000000001" customHeight="1" x14ac:dyDescent="0.25">
      <c r="B142" s="72"/>
      <c r="C142" s="72"/>
      <c r="D142" s="82" t="s">
        <v>102</v>
      </c>
      <c r="E142" s="81"/>
      <c r="F142" s="81"/>
      <c r="G142" s="80"/>
      <c r="H142" s="79">
        <v>0</v>
      </c>
      <c r="I142" s="75">
        <v>0</v>
      </c>
      <c r="J142" s="74">
        <f>SUM(H142:I142)</f>
        <v>0</v>
      </c>
      <c r="K142" s="134">
        <v>0</v>
      </c>
      <c r="L142" s="76">
        <v>37994074</v>
      </c>
      <c r="M142" s="76">
        <v>31881102</v>
      </c>
      <c r="N142" s="76">
        <v>29415275</v>
      </c>
      <c r="O142" s="76">
        <v>22464481</v>
      </c>
      <c r="P142" s="75">
        <v>16208415</v>
      </c>
      <c r="Q142" s="74">
        <f>SUM(K142:P142)</f>
        <v>137963347</v>
      </c>
      <c r="R142" s="73">
        <f t="shared" si="27"/>
        <v>137963347</v>
      </c>
    </row>
    <row r="143" spans="1:18" s="14" customFormat="1" ht="17.100000000000001" customHeight="1" x14ac:dyDescent="0.25">
      <c r="B143" s="72"/>
      <c r="C143" s="72"/>
      <c r="D143" s="70" t="s">
        <v>101</v>
      </c>
      <c r="E143" s="69"/>
      <c r="F143" s="69"/>
      <c r="G143" s="68"/>
      <c r="H143" s="67">
        <v>0</v>
      </c>
      <c r="I143" s="63">
        <v>0</v>
      </c>
      <c r="J143" s="62">
        <f>SUM(H143:I143)</f>
        <v>0</v>
      </c>
      <c r="K143" s="101">
        <v>0</v>
      </c>
      <c r="L143" s="64">
        <v>0</v>
      </c>
      <c r="M143" s="64">
        <v>58800</v>
      </c>
      <c r="N143" s="64">
        <v>195732</v>
      </c>
      <c r="O143" s="64">
        <v>361880</v>
      </c>
      <c r="P143" s="63">
        <v>743042</v>
      </c>
      <c r="Q143" s="62">
        <f>SUM(K143:P143)</f>
        <v>1359454</v>
      </c>
      <c r="R143" s="61">
        <f t="shared" si="27"/>
        <v>1359454</v>
      </c>
    </row>
    <row r="144" spans="1:18" s="14" customFormat="1" ht="17.100000000000001" customHeight="1" x14ac:dyDescent="0.25">
      <c r="B144" s="72"/>
      <c r="C144" s="72"/>
      <c r="D144" s="70" t="s">
        <v>100</v>
      </c>
      <c r="E144" s="69"/>
      <c r="F144" s="69"/>
      <c r="G144" s="68"/>
      <c r="H144" s="67">
        <v>1207517</v>
      </c>
      <c r="I144" s="63">
        <v>3144798</v>
      </c>
      <c r="J144" s="62">
        <f>SUM(H144:I144)</f>
        <v>4352315</v>
      </c>
      <c r="K144" s="101">
        <v>0</v>
      </c>
      <c r="L144" s="64">
        <v>12795997</v>
      </c>
      <c r="M144" s="64">
        <v>11751711</v>
      </c>
      <c r="N144" s="64">
        <v>7572752</v>
      </c>
      <c r="O144" s="64">
        <v>6543978</v>
      </c>
      <c r="P144" s="63">
        <v>6116198</v>
      </c>
      <c r="Q144" s="62">
        <f>SUM(K144:P144)</f>
        <v>44780636</v>
      </c>
      <c r="R144" s="61">
        <f t="shared" si="27"/>
        <v>49132951</v>
      </c>
    </row>
    <row r="145" spans="2:18" s="14" customFormat="1" ht="17.100000000000001" customHeight="1" x14ac:dyDescent="0.25">
      <c r="B145" s="72"/>
      <c r="C145" s="72"/>
      <c r="D145" s="70" t="s">
        <v>99</v>
      </c>
      <c r="E145" s="69"/>
      <c r="F145" s="69"/>
      <c r="G145" s="68"/>
      <c r="H145" s="67">
        <v>437761</v>
      </c>
      <c r="I145" s="63">
        <v>1907127</v>
      </c>
      <c r="J145" s="62">
        <f>SUM(H145:I145)</f>
        <v>2344888</v>
      </c>
      <c r="K145" s="101">
        <v>0</v>
      </c>
      <c r="L145" s="64">
        <v>3407678</v>
      </c>
      <c r="M145" s="64">
        <v>2868553</v>
      </c>
      <c r="N145" s="64">
        <v>2787176</v>
      </c>
      <c r="O145" s="64">
        <v>1996864</v>
      </c>
      <c r="P145" s="63">
        <v>1221518</v>
      </c>
      <c r="Q145" s="62">
        <f>SUM(K145:P145)</f>
        <v>12281789</v>
      </c>
      <c r="R145" s="61">
        <f t="shared" si="27"/>
        <v>14626677</v>
      </c>
    </row>
    <row r="146" spans="2:18" s="14" customFormat="1" ht="17.100000000000001" customHeight="1" x14ac:dyDescent="0.25">
      <c r="B146" s="72"/>
      <c r="C146" s="72"/>
      <c r="D146" s="133" t="s">
        <v>98</v>
      </c>
      <c r="E146" s="132"/>
      <c r="F146" s="132"/>
      <c r="G146" s="131"/>
      <c r="H146" s="130">
        <v>387973</v>
      </c>
      <c r="I146" s="126">
        <v>569022</v>
      </c>
      <c r="J146" s="125">
        <f>SUM(H146:I146)</f>
        <v>956995</v>
      </c>
      <c r="K146" s="128">
        <v>0</v>
      </c>
      <c r="L146" s="127">
        <v>4878887</v>
      </c>
      <c r="M146" s="127">
        <v>4309851</v>
      </c>
      <c r="N146" s="127">
        <v>4165484</v>
      </c>
      <c r="O146" s="127">
        <v>3689635</v>
      </c>
      <c r="P146" s="126">
        <v>2664362</v>
      </c>
      <c r="Q146" s="125">
        <f>SUM(K146:P146)</f>
        <v>19708219</v>
      </c>
      <c r="R146" s="124">
        <f t="shared" si="27"/>
        <v>20665214</v>
      </c>
    </row>
    <row r="147" spans="2:18" s="14" customFormat="1" ht="17.100000000000001" customHeight="1" x14ac:dyDescent="0.25">
      <c r="B147" s="72"/>
      <c r="C147" s="86" t="s">
        <v>97</v>
      </c>
      <c r="D147" s="85"/>
      <c r="E147" s="85"/>
      <c r="F147" s="85"/>
      <c r="G147" s="84"/>
      <c r="H147" s="45">
        <f t="shared" ref="H147:R147" si="28">SUM(H148:H149)</f>
        <v>2566564</v>
      </c>
      <c r="I147" s="44">
        <f t="shared" si="28"/>
        <v>6993593</v>
      </c>
      <c r="J147" s="43">
        <f t="shared" si="28"/>
        <v>9560157</v>
      </c>
      <c r="K147" s="42">
        <f t="shared" si="28"/>
        <v>0</v>
      </c>
      <c r="L147" s="41">
        <f t="shared" si="28"/>
        <v>107070077</v>
      </c>
      <c r="M147" s="41">
        <f t="shared" si="28"/>
        <v>95406567</v>
      </c>
      <c r="N147" s="41">
        <f t="shared" si="28"/>
        <v>76493846</v>
      </c>
      <c r="O147" s="41">
        <f t="shared" si="28"/>
        <v>50011960</v>
      </c>
      <c r="P147" s="40">
        <f t="shared" si="28"/>
        <v>25531147</v>
      </c>
      <c r="Q147" s="39">
        <f t="shared" si="28"/>
        <v>354513597</v>
      </c>
      <c r="R147" s="38">
        <f t="shared" si="28"/>
        <v>364073754</v>
      </c>
    </row>
    <row r="148" spans="2:18" s="14" customFormat="1" ht="17.100000000000001" customHeight="1" x14ac:dyDescent="0.25">
      <c r="B148" s="72"/>
      <c r="C148" s="72"/>
      <c r="D148" s="82" t="s">
        <v>96</v>
      </c>
      <c r="E148" s="81"/>
      <c r="F148" s="81"/>
      <c r="G148" s="80"/>
      <c r="H148" s="79">
        <v>0</v>
      </c>
      <c r="I148" s="75">
        <v>0</v>
      </c>
      <c r="J148" s="78">
        <f>SUM(H148:I148)</f>
        <v>0</v>
      </c>
      <c r="K148" s="134">
        <v>0</v>
      </c>
      <c r="L148" s="76">
        <v>81395251</v>
      </c>
      <c r="M148" s="76">
        <v>68241874</v>
      </c>
      <c r="N148" s="76">
        <v>57530030</v>
      </c>
      <c r="O148" s="76">
        <v>37074475</v>
      </c>
      <c r="P148" s="75">
        <v>18603288</v>
      </c>
      <c r="Q148" s="74">
        <f>SUM(K148:P148)</f>
        <v>262844918</v>
      </c>
      <c r="R148" s="73">
        <f>SUM(J148,Q148)</f>
        <v>262844918</v>
      </c>
    </row>
    <row r="149" spans="2:18" s="14" customFormat="1" ht="17.100000000000001" customHeight="1" x14ac:dyDescent="0.25">
      <c r="B149" s="72"/>
      <c r="C149" s="72"/>
      <c r="D149" s="133" t="s">
        <v>95</v>
      </c>
      <c r="E149" s="132"/>
      <c r="F149" s="132"/>
      <c r="G149" s="131"/>
      <c r="H149" s="130">
        <v>2566564</v>
      </c>
      <c r="I149" s="126">
        <v>6993593</v>
      </c>
      <c r="J149" s="129">
        <f>SUM(H149:I149)</f>
        <v>9560157</v>
      </c>
      <c r="K149" s="128">
        <v>0</v>
      </c>
      <c r="L149" s="127">
        <v>25674826</v>
      </c>
      <c r="M149" s="127">
        <v>27164693</v>
      </c>
      <c r="N149" s="127">
        <v>18963816</v>
      </c>
      <c r="O149" s="127">
        <v>12937485</v>
      </c>
      <c r="P149" s="126">
        <v>6927859</v>
      </c>
      <c r="Q149" s="125">
        <f>SUM(K149:P149)</f>
        <v>91668679</v>
      </c>
      <c r="R149" s="124">
        <f>SUM(J149,Q149)</f>
        <v>101228836</v>
      </c>
    </row>
    <row r="150" spans="2:18" s="14" customFormat="1" ht="17.100000000000001" customHeight="1" x14ac:dyDescent="0.25">
      <c r="B150" s="72"/>
      <c r="C150" s="86" t="s">
        <v>94</v>
      </c>
      <c r="D150" s="85"/>
      <c r="E150" s="85"/>
      <c r="F150" s="85"/>
      <c r="G150" s="84"/>
      <c r="H150" s="45">
        <f t="shared" ref="H150:R150" si="29">SUM(H151:H154)</f>
        <v>74557</v>
      </c>
      <c r="I150" s="44">
        <f t="shared" si="29"/>
        <v>209223</v>
      </c>
      <c r="J150" s="43">
        <f t="shared" si="29"/>
        <v>283780</v>
      </c>
      <c r="K150" s="42">
        <f t="shared" si="29"/>
        <v>0</v>
      </c>
      <c r="L150" s="41">
        <f t="shared" si="29"/>
        <v>7957003</v>
      </c>
      <c r="M150" s="41">
        <f t="shared" si="29"/>
        <v>9828707</v>
      </c>
      <c r="N150" s="41">
        <f t="shared" si="29"/>
        <v>16111001</v>
      </c>
      <c r="O150" s="41">
        <f t="shared" si="29"/>
        <v>11728947</v>
      </c>
      <c r="P150" s="40">
        <f t="shared" si="29"/>
        <v>7989376</v>
      </c>
      <c r="Q150" s="39">
        <f t="shared" si="29"/>
        <v>53615034</v>
      </c>
      <c r="R150" s="38">
        <f t="shared" si="29"/>
        <v>53898814</v>
      </c>
    </row>
    <row r="151" spans="2:18" s="14" customFormat="1" ht="17.100000000000001" customHeight="1" x14ac:dyDescent="0.25">
      <c r="B151" s="72"/>
      <c r="C151" s="72"/>
      <c r="D151" s="82" t="s">
        <v>93</v>
      </c>
      <c r="E151" s="81"/>
      <c r="F151" s="81"/>
      <c r="G151" s="80"/>
      <c r="H151" s="79">
        <v>74557</v>
      </c>
      <c r="I151" s="75">
        <v>184815</v>
      </c>
      <c r="J151" s="78">
        <f>SUM(H151:I151)</f>
        <v>259372</v>
      </c>
      <c r="K151" s="134">
        <v>0</v>
      </c>
      <c r="L151" s="76">
        <v>6911686</v>
      </c>
      <c r="M151" s="76">
        <v>8767156</v>
      </c>
      <c r="N151" s="76">
        <v>13666951</v>
      </c>
      <c r="O151" s="76">
        <v>9092192</v>
      </c>
      <c r="P151" s="75">
        <v>5802548</v>
      </c>
      <c r="Q151" s="74">
        <f>SUM(K151:P151)</f>
        <v>44240533</v>
      </c>
      <c r="R151" s="73">
        <f>SUM(J151,Q151)</f>
        <v>44499905</v>
      </c>
    </row>
    <row r="152" spans="2:18" s="14" customFormat="1" ht="17.100000000000001" customHeight="1" x14ac:dyDescent="0.25">
      <c r="B152" s="72"/>
      <c r="C152" s="72"/>
      <c r="D152" s="70" t="s">
        <v>92</v>
      </c>
      <c r="E152" s="69"/>
      <c r="F152" s="69"/>
      <c r="G152" s="68"/>
      <c r="H152" s="67">
        <v>0</v>
      </c>
      <c r="I152" s="63">
        <v>24408</v>
      </c>
      <c r="J152" s="66">
        <f>SUM(H152:I152)</f>
        <v>24408</v>
      </c>
      <c r="K152" s="101">
        <v>0</v>
      </c>
      <c r="L152" s="64">
        <v>912828</v>
      </c>
      <c r="M152" s="64">
        <v>1061551</v>
      </c>
      <c r="N152" s="64">
        <v>2444050</v>
      </c>
      <c r="O152" s="64">
        <v>2636755</v>
      </c>
      <c r="P152" s="63">
        <v>2186828</v>
      </c>
      <c r="Q152" s="62">
        <f>SUM(K152:P152)</f>
        <v>9242012</v>
      </c>
      <c r="R152" s="61">
        <f>SUM(J152,Q152)</f>
        <v>9266420</v>
      </c>
    </row>
    <row r="153" spans="2:18" s="14" customFormat="1" ht="16.5" customHeight="1" x14ac:dyDescent="0.25">
      <c r="B153" s="72"/>
      <c r="C153" s="71"/>
      <c r="D153" s="70" t="s">
        <v>91</v>
      </c>
      <c r="E153" s="69"/>
      <c r="F153" s="69"/>
      <c r="G153" s="68"/>
      <c r="H153" s="67">
        <v>0</v>
      </c>
      <c r="I153" s="63">
        <v>0</v>
      </c>
      <c r="J153" s="66">
        <f>SUM(H153:I153)</f>
        <v>0</v>
      </c>
      <c r="K153" s="101">
        <v>0</v>
      </c>
      <c r="L153" s="64">
        <v>0</v>
      </c>
      <c r="M153" s="64">
        <v>0</v>
      </c>
      <c r="N153" s="64">
        <v>0</v>
      </c>
      <c r="O153" s="64">
        <v>0</v>
      </c>
      <c r="P153" s="63">
        <v>0</v>
      </c>
      <c r="Q153" s="62">
        <f>SUM(K153:P153)</f>
        <v>0</v>
      </c>
      <c r="R153" s="61">
        <f>SUM(J153,Q153)</f>
        <v>0</v>
      </c>
    </row>
    <row r="154" spans="2:18" s="49" customFormat="1" ht="16.5" customHeight="1" x14ac:dyDescent="0.25">
      <c r="B154" s="111"/>
      <c r="C154" s="136"/>
      <c r="D154" s="59" t="s">
        <v>90</v>
      </c>
      <c r="E154" s="58"/>
      <c r="F154" s="58"/>
      <c r="G154" s="57"/>
      <c r="H154" s="56">
        <v>0</v>
      </c>
      <c r="I154" s="52">
        <v>0</v>
      </c>
      <c r="J154" s="55">
        <f>SUM(H154:I154)</f>
        <v>0</v>
      </c>
      <c r="K154" s="135">
        <v>0</v>
      </c>
      <c r="L154" s="53">
        <v>132489</v>
      </c>
      <c r="M154" s="53">
        <v>0</v>
      </c>
      <c r="N154" s="53">
        <v>0</v>
      </c>
      <c r="O154" s="53">
        <v>0</v>
      </c>
      <c r="P154" s="52">
        <v>0</v>
      </c>
      <c r="Q154" s="51">
        <f>SUM(K154:P154)</f>
        <v>132489</v>
      </c>
      <c r="R154" s="50">
        <f>SUM(J154,Q154)</f>
        <v>132489</v>
      </c>
    </row>
    <row r="155" spans="2:18" s="14" customFormat="1" ht="17.100000000000001" customHeight="1" x14ac:dyDescent="0.25">
      <c r="B155" s="72"/>
      <c r="C155" s="86" t="s">
        <v>89</v>
      </c>
      <c r="D155" s="85"/>
      <c r="E155" s="85"/>
      <c r="F155" s="85"/>
      <c r="G155" s="84"/>
      <c r="H155" s="45">
        <f t="shared" ref="H155:R155" si="30">SUM(H156:H158)</f>
        <v>5178341</v>
      </c>
      <c r="I155" s="44">
        <f t="shared" si="30"/>
        <v>10789290</v>
      </c>
      <c r="J155" s="43">
        <f t="shared" si="30"/>
        <v>15967631</v>
      </c>
      <c r="K155" s="42">
        <f t="shared" si="30"/>
        <v>0</v>
      </c>
      <c r="L155" s="41">
        <f t="shared" si="30"/>
        <v>14987698</v>
      </c>
      <c r="M155" s="41">
        <f t="shared" si="30"/>
        <v>19541173</v>
      </c>
      <c r="N155" s="41">
        <f t="shared" si="30"/>
        <v>15523279</v>
      </c>
      <c r="O155" s="41">
        <f t="shared" si="30"/>
        <v>13242139</v>
      </c>
      <c r="P155" s="40">
        <f t="shared" si="30"/>
        <v>8848973</v>
      </c>
      <c r="Q155" s="39">
        <f t="shared" si="30"/>
        <v>72143262</v>
      </c>
      <c r="R155" s="38">
        <f t="shared" si="30"/>
        <v>88110893</v>
      </c>
    </row>
    <row r="156" spans="2:18" s="14" customFormat="1" ht="17.100000000000001" customHeight="1" x14ac:dyDescent="0.25">
      <c r="B156" s="72"/>
      <c r="C156" s="72"/>
      <c r="D156" s="82" t="s">
        <v>88</v>
      </c>
      <c r="E156" s="81"/>
      <c r="F156" s="81"/>
      <c r="G156" s="80"/>
      <c r="H156" s="79">
        <v>4159694</v>
      </c>
      <c r="I156" s="75">
        <v>9232186</v>
      </c>
      <c r="J156" s="78">
        <f>SUM(H156:I156)</f>
        <v>13391880</v>
      </c>
      <c r="K156" s="134">
        <v>0</v>
      </c>
      <c r="L156" s="76">
        <v>13066503</v>
      </c>
      <c r="M156" s="76">
        <v>18733277</v>
      </c>
      <c r="N156" s="76">
        <v>14874489</v>
      </c>
      <c r="O156" s="76">
        <v>12704211</v>
      </c>
      <c r="P156" s="75">
        <v>8619968</v>
      </c>
      <c r="Q156" s="74">
        <f>SUM(K156:P156)</f>
        <v>67998448</v>
      </c>
      <c r="R156" s="73">
        <f>SUM(J156,Q156)</f>
        <v>81390328</v>
      </c>
    </row>
    <row r="157" spans="2:18" s="14" customFormat="1" ht="17.100000000000001" customHeight="1" x14ac:dyDescent="0.25">
      <c r="B157" s="72"/>
      <c r="C157" s="72"/>
      <c r="D157" s="70" t="s">
        <v>87</v>
      </c>
      <c r="E157" s="69"/>
      <c r="F157" s="69"/>
      <c r="G157" s="68"/>
      <c r="H157" s="67">
        <v>173290</v>
      </c>
      <c r="I157" s="63">
        <v>450699</v>
      </c>
      <c r="J157" s="66">
        <f>SUM(H157:I157)</f>
        <v>623989</v>
      </c>
      <c r="K157" s="101">
        <v>0</v>
      </c>
      <c r="L157" s="64">
        <v>716570</v>
      </c>
      <c r="M157" s="64">
        <v>276081</v>
      </c>
      <c r="N157" s="64">
        <v>273603</v>
      </c>
      <c r="O157" s="64">
        <v>467107</v>
      </c>
      <c r="P157" s="63">
        <v>199404</v>
      </c>
      <c r="Q157" s="62">
        <f>SUM(K157:P157)</f>
        <v>1932765</v>
      </c>
      <c r="R157" s="61">
        <f>SUM(J157,Q157)</f>
        <v>2556754</v>
      </c>
    </row>
    <row r="158" spans="2:18" s="14" customFormat="1" ht="17.100000000000001" customHeight="1" x14ac:dyDescent="0.25">
      <c r="B158" s="72"/>
      <c r="C158" s="72"/>
      <c r="D158" s="133" t="s">
        <v>86</v>
      </c>
      <c r="E158" s="132"/>
      <c r="F158" s="132"/>
      <c r="G158" s="131"/>
      <c r="H158" s="130">
        <v>845357</v>
      </c>
      <c r="I158" s="126">
        <v>1106405</v>
      </c>
      <c r="J158" s="129">
        <f>SUM(H158:I158)</f>
        <v>1951762</v>
      </c>
      <c r="K158" s="128">
        <v>0</v>
      </c>
      <c r="L158" s="127">
        <v>1204625</v>
      </c>
      <c r="M158" s="127">
        <v>531815</v>
      </c>
      <c r="N158" s="127">
        <v>375187</v>
      </c>
      <c r="O158" s="127">
        <v>70821</v>
      </c>
      <c r="P158" s="126">
        <v>29601</v>
      </c>
      <c r="Q158" s="125">
        <f>SUM(K158:P158)</f>
        <v>2212049</v>
      </c>
      <c r="R158" s="124">
        <f>SUM(J158,Q158)</f>
        <v>4163811</v>
      </c>
    </row>
    <row r="159" spans="2:18" s="14" customFormat="1" ht="17.100000000000001" customHeight="1" x14ac:dyDescent="0.25">
      <c r="B159" s="72"/>
      <c r="C159" s="122" t="s">
        <v>85</v>
      </c>
      <c r="D159" s="121"/>
      <c r="E159" s="121"/>
      <c r="F159" s="121"/>
      <c r="G159" s="120"/>
      <c r="H159" s="45">
        <v>1469339</v>
      </c>
      <c r="I159" s="44">
        <v>1884866</v>
      </c>
      <c r="J159" s="43">
        <f>SUM(H159:I159)</f>
        <v>3354205</v>
      </c>
      <c r="K159" s="42">
        <v>0</v>
      </c>
      <c r="L159" s="41">
        <v>17874037</v>
      </c>
      <c r="M159" s="41">
        <v>17903800</v>
      </c>
      <c r="N159" s="41">
        <v>22161278</v>
      </c>
      <c r="O159" s="41">
        <v>17280205</v>
      </c>
      <c r="P159" s="40">
        <v>7983815</v>
      </c>
      <c r="Q159" s="39">
        <f>SUM(K159:P159)</f>
        <v>83203135</v>
      </c>
      <c r="R159" s="38">
        <f>SUM(J159,Q159)</f>
        <v>86557340</v>
      </c>
    </row>
    <row r="160" spans="2:18" s="14" customFormat="1" ht="17.100000000000001" customHeight="1" x14ac:dyDescent="0.25">
      <c r="B160" s="123"/>
      <c r="C160" s="122" t="s">
        <v>84</v>
      </c>
      <c r="D160" s="121"/>
      <c r="E160" s="121"/>
      <c r="F160" s="121"/>
      <c r="G160" s="120"/>
      <c r="H160" s="45">
        <v>3737360</v>
      </c>
      <c r="I160" s="44">
        <v>5934427</v>
      </c>
      <c r="J160" s="43">
        <f>SUM(H160:I160)</f>
        <v>9671787</v>
      </c>
      <c r="K160" s="42">
        <v>0</v>
      </c>
      <c r="L160" s="41">
        <v>45599893</v>
      </c>
      <c r="M160" s="41">
        <v>27869993</v>
      </c>
      <c r="N160" s="41">
        <v>21093829</v>
      </c>
      <c r="O160" s="41">
        <v>12331887</v>
      </c>
      <c r="P160" s="40">
        <v>5896566</v>
      </c>
      <c r="Q160" s="39">
        <f>SUM(K160:P160)</f>
        <v>112792168</v>
      </c>
      <c r="R160" s="38">
        <f>SUM(J160,Q160)</f>
        <v>122463955</v>
      </c>
    </row>
    <row r="161" spans="2:18" s="14" customFormat="1" ht="17.100000000000001" customHeight="1" x14ac:dyDescent="0.25">
      <c r="B161" s="86" t="s">
        <v>83</v>
      </c>
      <c r="C161" s="85"/>
      <c r="D161" s="85"/>
      <c r="E161" s="85"/>
      <c r="F161" s="85"/>
      <c r="G161" s="84"/>
      <c r="H161" s="45">
        <f t="shared" ref="H161:R161" si="31">SUM(H162:H170)</f>
        <v>542824</v>
      </c>
      <c r="I161" s="44">
        <f t="shared" si="31"/>
        <v>1154774</v>
      </c>
      <c r="J161" s="43">
        <f t="shared" si="31"/>
        <v>1697598</v>
      </c>
      <c r="K161" s="42">
        <f t="shared" si="31"/>
        <v>0</v>
      </c>
      <c r="L161" s="41">
        <f t="shared" si="31"/>
        <v>154936338</v>
      </c>
      <c r="M161" s="41">
        <f t="shared" si="31"/>
        <v>149436084</v>
      </c>
      <c r="N161" s="41">
        <f t="shared" si="31"/>
        <v>156493272</v>
      </c>
      <c r="O161" s="41">
        <f t="shared" si="31"/>
        <v>118525640</v>
      </c>
      <c r="P161" s="40">
        <f t="shared" si="31"/>
        <v>60011786</v>
      </c>
      <c r="Q161" s="39">
        <f t="shared" si="31"/>
        <v>639403120</v>
      </c>
      <c r="R161" s="38">
        <f t="shared" si="31"/>
        <v>641100718</v>
      </c>
    </row>
    <row r="162" spans="2:18" s="14" customFormat="1" ht="17.100000000000001" customHeight="1" x14ac:dyDescent="0.25">
      <c r="B162" s="72"/>
      <c r="C162" s="119" t="s">
        <v>82</v>
      </c>
      <c r="D162" s="118"/>
      <c r="E162" s="118"/>
      <c r="F162" s="118"/>
      <c r="G162" s="117"/>
      <c r="H162" s="79">
        <v>0</v>
      </c>
      <c r="I162" s="75">
        <v>0</v>
      </c>
      <c r="J162" s="78">
        <f t="shared" ref="J162:J170" si="32">SUM(H162:I162)</f>
        <v>0</v>
      </c>
      <c r="K162" s="116"/>
      <c r="L162" s="115">
        <v>4314170</v>
      </c>
      <c r="M162" s="115">
        <v>3776053</v>
      </c>
      <c r="N162" s="115">
        <v>7104092</v>
      </c>
      <c r="O162" s="115">
        <v>6968426</v>
      </c>
      <c r="P162" s="114">
        <v>5245584</v>
      </c>
      <c r="Q162" s="113">
        <f t="shared" ref="Q162:Q170" si="33">SUM(K162:P162)</f>
        <v>27408325</v>
      </c>
      <c r="R162" s="112">
        <f t="shared" ref="R162:R170" si="34">SUM(J162,Q162)</f>
        <v>27408325</v>
      </c>
    </row>
    <row r="163" spans="2:18" s="14" customFormat="1" ht="17.100000000000001" customHeight="1" x14ac:dyDescent="0.25">
      <c r="B163" s="72"/>
      <c r="C163" s="70" t="s">
        <v>81</v>
      </c>
      <c r="D163" s="69"/>
      <c r="E163" s="69"/>
      <c r="F163" s="69"/>
      <c r="G163" s="68"/>
      <c r="H163" s="67">
        <v>0</v>
      </c>
      <c r="I163" s="63">
        <v>0</v>
      </c>
      <c r="J163" s="66">
        <f t="shared" si="32"/>
        <v>0</v>
      </c>
      <c r="K163" s="65"/>
      <c r="L163" s="64">
        <v>0</v>
      </c>
      <c r="M163" s="64">
        <v>0</v>
      </c>
      <c r="N163" s="64">
        <v>0</v>
      </c>
      <c r="O163" s="64">
        <v>0</v>
      </c>
      <c r="P163" s="63">
        <v>0</v>
      </c>
      <c r="Q163" s="62">
        <f t="shared" si="33"/>
        <v>0</v>
      </c>
      <c r="R163" s="61">
        <f t="shared" si="34"/>
        <v>0</v>
      </c>
    </row>
    <row r="164" spans="2:18" s="49" customFormat="1" ht="17.100000000000001" customHeight="1" x14ac:dyDescent="0.25">
      <c r="B164" s="111"/>
      <c r="C164" s="110" t="s">
        <v>80</v>
      </c>
      <c r="D164" s="109"/>
      <c r="E164" s="109"/>
      <c r="F164" s="109"/>
      <c r="G164" s="108"/>
      <c r="H164" s="107">
        <v>0</v>
      </c>
      <c r="I164" s="104">
        <v>0</v>
      </c>
      <c r="J164" s="106">
        <f t="shared" si="32"/>
        <v>0</v>
      </c>
      <c r="K164" s="65"/>
      <c r="L164" s="105">
        <v>75294513</v>
      </c>
      <c r="M164" s="105">
        <v>52928767</v>
      </c>
      <c r="N164" s="105">
        <v>45339807</v>
      </c>
      <c r="O164" s="105">
        <v>28224409</v>
      </c>
      <c r="P164" s="104">
        <v>10572895</v>
      </c>
      <c r="Q164" s="103">
        <f t="shared" si="33"/>
        <v>212360391</v>
      </c>
      <c r="R164" s="102">
        <f t="shared" si="34"/>
        <v>212360391</v>
      </c>
    </row>
    <row r="165" spans="2:18" s="14" customFormat="1" ht="17.100000000000001" customHeight="1" x14ac:dyDescent="0.25">
      <c r="B165" s="72"/>
      <c r="C165" s="70" t="s">
        <v>79</v>
      </c>
      <c r="D165" s="69"/>
      <c r="E165" s="69"/>
      <c r="F165" s="69"/>
      <c r="G165" s="68"/>
      <c r="H165" s="67">
        <v>38248</v>
      </c>
      <c r="I165" s="63">
        <v>141192</v>
      </c>
      <c r="J165" s="66">
        <f t="shared" si="32"/>
        <v>179440</v>
      </c>
      <c r="K165" s="101">
        <v>0</v>
      </c>
      <c r="L165" s="64">
        <v>11252690</v>
      </c>
      <c r="M165" s="64">
        <v>10066691</v>
      </c>
      <c r="N165" s="64">
        <v>10397094</v>
      </c>
      <c r="O165" s="64">
        <v>7993110</v>
      </c>
      <c r="P165" s="63">
        <v>3702830</v>
      </c>
      <c r="Q165" s="62">
        <f t="shared" si="33"/>
        <v>43412415</v>
      </c>
      <c r="R165" s="61">
        <f t="shared" si="34"/>
        <v>43591855</v>
      </c>
    </row>
    <row r="166" spans="2:18" s="14" customFormat="1" ht="17.100000000000001" customHeight="1" x14ac:dyDescent="0.25">
      <c r="B166" s="72"/>
      <c r="C166" s="70" t="s">
        <v>78</v>
      </c>
      <c r="D166" s="69"/>
      <c r="E166" s="69"/>
      <c r="F166" s="69"/>
      <c r="G166" s="68"/>
      <c r="H166" s="67">
        <v>504576</v>
      </c>
      <c r="I166" s="63">
        <v>1013582</v>
      </c>
      <c r="J166" s="66">
        <f t="shared" si="32"/>
        <v>1518158</v>
      </c>
      <c r="K166" s="101">
        <v>0</v>
      </c>
      <c r="L166" s="64">
        <v>11372106</v>
      </c>
      <c r="M166" s="64">
        <v>13141032</v>
      </c>
      <c r="N166" s="64">
        <v>19850968</v>
      </c>
      <c r="O166" s="64">
        <v>19836052</v>
      </c>
      <c r="P166" s="63">
        <v>10998528</v>
      </c>
      <c r="Q166" s="62">
        <f t="shared" si="33"/>
        <v>75198686</v>
      </c>
      <c r="R166" s="61">
        <f t="shared" si="34"/>
        <v>76716844</v>
      </c>
    </row>
    <row r="167" spans="2:18" s="14" customFormat="1" ht="17.100000000000001" customHeight="1" x14ac:dyDescent="0.25">
      <c r="B167" s="72"/>
      <c r="C167" s="70" t="s">
        <v>77</v>
      </c>
      <c r="D167" s="69"/>
      <c r="E167" s="69"/>
      <c r="F167" s="69"/>
      <c r="G167" s="68"/>
      <c r="H167" s="67">
        <v>0</v>
      </c>
      <c r="I167" s="63">
        <v>0</v>
      </c>
      <c r="J167" s="66">
        <f t="shared" si="32"/>
        <v>0</v>
      </c>
      <c r="K167" s="65"/>
      <c r="L167" s="64">
        <v>45057896</v>
      </c>
      <c r="M167" s="64">
        <v>56998166</v>
      </c>
      <c r="N167" s="64">
        <v>59335494</v>
      </c>
      <c r="O167" s="64">
        <v>31674346</v>
      </c>
      <c r="P167" s="63">
        <v>13490592</v>
      </c>
      <c r="Q167" s="62">
        <f t="shared" si="33"/>
        <v>206556494</v>
      </c>
      <c r="R167" s="61">
        <f t="shared" si="34"/>
        <v>206556494</v>
      </c>
    </row>
    <row r="168" spans="2:18" s="14" customFormat="1" ht="17.100000000000001" customHeight="1" x14ac:dyDescent="0.25">
      <c r="B168" s="72"/>
      <c r="C168" s="100" t="s">
        <v>76</v>
      </c>
      <c r="D168" s="98"/>
      <c r="E168" s="98"/>
      <c r="F168" s="98"/>
      <c r="G168" s="97"/>
      <c r="H168" s="67">
        <v>0</v>
      </c>
      <c r="I168" s="63">
        <v>0</v>
      </c>
      <c r="J168" s="66">
        <f t="shared" si="32"/>
        <v>0</v>
      </c>
      <c r="K168" s="65"/>
      <c r="L168" s="64">
        <v>4756457</v>
      </c>
      <c r="M168" s="64">
        <v>6502798</v>
      </c>
      <c r="N168" s="64">
        <v>7292795</v>
      </c>
      <c r="O168" s="64">
        <v>4660229</v>
      </c>
      <c r="P168" s="63">
        <v>2503269</v>
      </c>
      <c r="Q168" s="62">
        <f t="shared" si="33"/>
        <v>25715548</v>
      </c>
      <c r="R168" s="61">
        <f t="shared" si="34"/>
        <v>25715548</v>
      </c>
    </row>
    <row r="169" spans="2:18" s="14" customFormat="1" ht="17.100000000000001" customHeight="1" x14ac:dyDescent="0.25">
      <c r="B169" s="71"/>
      <c r="C169" s="99" t="s">
        <v>75</v>
      </c>
      <c r="D169" s="98"/>
      <c r="E169" s="98"/>
      <c r="F169" s="98"/>
      <c r="G169" s="97"/>
      <c r="H169" s="67">
        <v>0</v>
      </c>
      <c r="I169" s="63">
        <v>0</v>
      </c>
      <c r="J169" s="66">
        <f t="shared" si="32"/>
        <v>0</v>
      </c>
      <c r="K169" s="65"/>
      <c r="L169" s="64">
        <v>0</v>
      </c>
      <c r="M169" s="64">
        <v>0</v>
      </c>
      <c r="N169" s="64">
        <v>291753</v>
      </c>
      <c r="O169" s="64">
        <v>8945760</v>
      </c>
      <c r="P169" s="63">
        <v>4542872</v>
      </c>
      <c r="Q169" s="62">
        <f t="shared" si="33"/>
        <v>13780385</v>
      </c>
      <c r="R169" s="61">
        <f t="shared" si="34"/>
        <v>13780385</v>
      </c>
    </row>
    <row r="170" spans="2:18" s="14" customFormat="1" ht="17.100000000000001" customHeight="1" x14ac:dyDescent="0.25">
      <c r="B170" s="96"/>
      <c r="C170" s="95" t="s">
        <v>74</v>
      </c>
      <c r="D170" s="94"/>
      <c r="E170" s="94"/>
      <c r="F170" s="94"/>
      <c r="G170" s="93"/>
      <c r="H170" s="92">
        <v>0</v>
      </c>
      <c r="I170" s="89">
        <v>0</v>
      </c>
      <c r="J170" s="91">
        <f t="shared" si="32"/>
        <v>0</v>
      </c>
      <c r="K170" s="54"/>
      <c r="L170" s="90">
        <v>2888506</v>
      </c>
      <c r="M170" s="90">
        <v>6022577</v>
      </c>
      <c r="N170" s="90">
        <v>6881269</v>
      </c>
      <c r="O170" s="90">
        <v>10223308</v>
      </c>
      <c r="P170" s="89">
        <v>8955216</v>
      </c>
      <c r="Q170" s="88">
        <f t="shared" si="33"/>
        <v>34970876</v>
      </c>
      <c r="R170" s="87">
        <f t="shared" si="34"/>
        <v>34970876</v>
      </c>
    </row>
    <row r="171" spans="2:18" s="14" customFormat="1" ht="17.100000000000001" customHeight="1" x14ac:dyDescent="0.25">
      <c r="B171" s="86" t="s">
        <v>73</v>
      </c>
      <c r="C171" s="85"/>
      <c r="D171" s="85"/>
      <c r="E171" s="85"/>
      <c r="F171" s="85"/>
      <c r="G171" s="84"/>
      <c r="H171" s="45">
        <f>SUM(H172:H175)</f>
        <v>0</v>
      </c>
      <c r="I171" s="44">
        <f>SUM(I172:I175)</f>
        <v>0</v>
      </c>
      <c r="J171" s="43">
        <f>SUM(J172:J175)</f>
        <v>0</v>
      </c>
      <c r="K171" s="83"/>
      <c r="L171" s="41">
        <f t="shared" ref="L171:R171" si="35">SUM(L172:L175)</f>
        <v>14321702</v>
      </c>
      <c r="M171" s="41">
        <f t="shared" si="35"/>
        <v>14605235</v>
      </c>
      <c r="N171" s="41">
        <f t="shared" si="35"/>
        <v>85328874</v>
      </c>
      <c r="O171" s="41">
        <f t="shared" si="35"/>
        <v>297483770</v>
      </c>
      <c r="P171" s="40">
        <f t="shared" si="35"/>
        <v>304208655</v>
      </c>
      <c r="Q171" s="39">
        <f t="shared" si="35"/>
        <v>715948236</v>
      </c>
      <c r="R171" s="38">
        <f t="shared" si="35"/>
        <v>715948236</v>
      </c>
    </row>
    <row r="172" spans="2:18" s="14" customFormat="1" ht="17.100000000000001" customHeight="1" x14ac:dyDescent="0.25">
      <c r="B172" s="72"/>
      <c r="C172" s="82" t="s">
        <v>72</v>
      </c>
      <c r="D172" s="81"/>
      <c r="E172" s="81"/>
      <c r="F172" s="81"/>
      <c r="G172" s="80"/>
      <c r="H172" s="79">
        <v>0</v>
      </c>
      <c r="I172" s="75">
        <v>0</v>
      </c>
      <c r="J172" s="78">
        <f>SUM(H172:I172)</f>
        <v>0</v>
      </c>
      <c r="K172" s="77"/>
      <c r="L172" s="76">
        <v>0</v>
      </c>
      <c r="M172" s="76">
        <v>404478</v>
      </c>
      <c r="N172" s="76">
        <v>41401281</v>
      </c>
      <c r="O172" s="76">
        <v>141044688</v>
      </c>
      <c r="P172" s="75">
        <v>117144554</v>
      </c>
      <c r="Q172" s="74">
        <f>SUM(K172:P172)</f>
        <v>299995001</v>
      </c>
      <c r="R172" s="73">
        <f>SUM(J172,Q172)</f>
        <v>299995001</v>
      </c>
    </row>
    <row r="173" spans="2:18" s="14" customFormat="1" ht="17.100000000000001" customHeight="1" x14ac:dyDescent="0.25">
      <c r="B173" s="72"/>
      <c r="C173" s="70" t="s">
        <v>71</v>
      </c>
      <c r="D173" s="69"/>
      <c r="E173" s="69"/>
      <c r="F173" s="69"/>
      <c r="G173" s="68"/>
      <c r="H173" s="67">
        <v>0</v>
      </c>
      <c r="I173" s="63">
        <v>0</v>
      </c>
      <c r="J173" s="66">
        <f>SUM(H173:I173)</f>
        <v>0</v>
      </c>
      <c r="K173" s="65"/>
      <c r="L173" s="64">
        <v>14062277</v>
      </c>
      <c r="M173" s="64">
        <v>13971213</v>
      </c>
      <c r="N173" s="64">
        <v>35108844</v>
      </c>
      <c r="O173" s="64">
        <v>40364448</v>
      </c>
      <c r="P173" s="63">
        <v>20766275</v>
      </c>
      <c r="Q173" s="62">
        <f>SUM(K173:P173)</f>
        <v>124273057</v>
      </c>
      <c r="R173" s="61">
        <f>SUM(J173,Q173)</f>
        <v>124273057</v>
      </c>
    </row>
    <row r="174" spans="2:18" s="14" customFormat="1" ht="17.100000000000001" customHeight="1" x14ac:dyDescent="0.25">
      <c r="B174" s="71"/>
      <c r="C174" s="70" t="s">
        <v>70</v>
      </c>
      <c r="D174" s="69"/>
      <c r="E174" s="69"/>
      <c r="F174" s="69"/>
      <c r="G174" s="68"/>
      <c r="H174" s="67">
        <v>0</v>
      </c>
      <c r="I174" s="63">
        <v>0</v>
      </c>
      <c r="J174" s="66">
        <f>SUM(H174:I174)</f>
        <v>0</v>
      </c>
      <c r="K174" s="65"/>
      <c r="L174" s="64">
        <v>0</v>
      </c>
      <c r="M174" s="64">
        <v>0</v>
      </c>
      <c r="N174" s="64">
        <v>624924</v>
      </c>
      <c r="O174" s="64">
        <v>10217814</v>
      </c>
      <c r="P174" s="63">
        <v>15896213</v>
      </c>
      <c r="Q174" s="62">
        <f>SUM(K174:P174)</f>
        <v>26738951</v>
      </c>
      <c r="R174" s="61">
        <f>SUM(J174,Q174)</f>
        <v>26738951</v>
      </c>
    </row>
    <row r="175" spans="2:18" s="49" customFormat="1" ht="17.100000000000001" customHeight="1" x14ac:dyDescent="0.25">
      <c r="B175" s="60"/>
      <c r="C175" s="59" t="s">
        <v>69</v>
      </c>
      <c r="D175" s="58"/>
      <c r="E175" s="58"/>
      <c r="F175" s="58"/>
      <c r="G175" s="57"/>
      <c r="H175" s="56">
        <v>0</v>
      </c>
      <c r="I175" s="52">
        <v>0</v>
      </c>
      <c r="J175" s="55">
        <f>SUM(H175:I175)</f>
        <v>0</v>
      </c>
      <c r="K175" s="54"/>
      <c r="L175" s="53">
        <v>259425</v>
      </c>
      <c r="M175" s="53">
        <v>229544</v>
      </c>
      <c r="N175" s="53">
        <v>8193825</v>
      </c>
      <c r="O175" s="53">
        <v>105856820</v>
      </c>
      <c r="P175" s="52">
        <v>150401613</v>
      </c>
      <c r="Q175" s="51">
        <f>SUM(K175:P175)</f>
        <v>264941227</v>
      </c>
      <c r="R175" s="50">
        <f>SUM(J175,Q175)</f>
        <v>264941227</v>
      </c>
    </row>
    <row r="176" spans="2:18" s="14" customFormat="1" ht="17.100000000000001" customHeight="1" x14ac:dyDescent="0.25">
      <c r="B176" s="48" t="s">
        <v>68</v>
      </c>
      <c r="C176" s="47"/>
      <c r="D176" s="47"/>
      <c r="E176" s="47"/>
      <c r="F176" s="47"/>
      <c r="G176" s="46"/>
      <c r="H176" s="45">
        <f t="shared" ref="H176:R176" si="36">SUM(H140,H161,H171)</f>
        <v>15602236</v>
      </c>
      <c r="I176" s="44">
        <f t="shared" si="36"/>
        <v>32587120</v>
      </c>
      <c r="J176" s="43">
        <f t="shared" si="36"/>
        <v>48189356</v>
      </c>
      <c r="K176" s="42">
        <f t="shared" si="36"/>
        <v>0</v>
      </c>
      <c r="L176" s="41">
        <f t="shared" si="36"/>
        <v>421823384</v>
      </c>
      <c r="M176" s="41">
        <f t="shared" si="36"/>
        <v>385461576</v>
      </c>
      <c r="N176" s="41">
        <f t="shared" si="36"/>
        <v>437341798</v>
      </c>
      <c r="O176" s="41">
        <f t="shared" si="36"/>
        <v>555661386</v>
      </c>
      <c r="P176" s="40">
        <f t="shared" si="36"/>
        <v>447423853</v>
      </c>
      <c r="Q176" s="39">
        <f t="shared" si="36"/>
        <v>2247711997</v>
      </c>
      <c r="R176" s="38">
        <f t="shared" si="36"/>
        <v>2295901353</v>
      </c>
    </row>
  </sheetData>
  <mergeCells count="54">
    <mergeCell ref="K55:Q55"/>
    <mergeCell ref="H64:J64"/>
    <mergeCell ref="R96:R97"/>
    <mergeCell ref="J79:Q79"/>
    <mergeCell ref="H72:J72"/>
    <mergeCell ref="J71:Q71"/>
    <mergeCell ref="Q72:Q73"/>
    <mergeCell ref="K72:P72"/>
    <mergeCell ref="B47:G48"/>
    <mergeCell ref="B55:G56"/>
    <mergeCell ref="B64:G65"/>
    <mergeCell ref="B88:G89"/>
    <mergeCell ref="B5:G5"/>
    <mergeCell ref="B80:G81"/>
    <mergeCell ref="B72:G73"/>
    <mergeCell ref="C42:G42"/>
    <mergeCell ref="B13:B22"/>
    <mergeCell ref="B23:B32"/>
    <mergeCell ref="B33:B42"/>
    <mergeCell ref="C13:G13"/>
    <mergeCell ref="C22:G22"/>
    <mergeCell ref="C32:G32"/>
    <mergeCell ref="B138:G139"/>
    <mergeCell ref="H96:J96"/>
    <mergeCell ref="K96:Q96"/>
    <mergeCell ref="K138:Q138"/>
    <mergeCell ref="Q80:Q81"/>
    <mergeCell ref="J87:Q87"/>
    <mergeCell ref="H138:J138"/>
    <mergeCell ref="B96:G97"/>
    <mergeCell ref="I137:R137"/>
    <mergeCell ref="I95:R95"/>
    <mergeCell ref="H80:J80"/>
    <mergeCell ref="K80:P80"/>
    <mergeCell ref="H88:J88"/>
    <mergeCell ref="K88:P88"/>
    <mergeCell ref="Q88:Q89"/>
    <mergeCell ref="R138:R139"/>
    <mergeCell ref="J1:O1"/>
    <mergeCell ref="P1:Q1"/>
    <mergeCell ref="K47:Q47"/>
    <mergeCell ref="H47:J47"/>
    <mergeCell ref="K64:P64"/>
    <mergeCell ref="Q12:R12"/>
    <mergeCell ref="R6:R7"/>
    <mergeCell ref="K46:R46"/>
    <mergeCell ref="J63:Q63"/>
    <mergeCell ref="H4:I4"/>
    <mergeCell ref="H5:I5"/>
    <mergeCell ref="R47:R48"/>
    <mergeCell ref="Q64:Q65"/>
    <mergeCell ref="R55:R56"/>
    <mergeCell ref="K54:R54"/>
    <mergeCell ref="H55:J55"/>
  </mergeCells>
  <phoneticPr fontId="7"/>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heetViews>
  <sheetFormatPr defaultColWidth="7.6640625" defaultRowHeight="17.100000000000001" customHeight="1" x14ac:dyDescent="0.25"/>
  <cols>
    <col min="1" max="2" width="2.6640625" style="1" customWidth="1"/>
    <col min="3" max="3" width="5.6640625" style="1" customWidth="1"/>
    <col min="4" max="4" width="7.6640625" style="1" customWidth="1"/>
    <col min="5" max="5" width="2.6640625" style="1" customWidth="1"/>
    <col min="6" max="6" width="6.6640625" style="1" customWidth="1"/>
    <col min="7" max="7" width="10.46484375" style="1" customWidth="1"/>
    <col min="8" max="11" width="10.6640625" style="1" customWidth="1"/>
    <col min="12" max="16" width="12.33203125" style="1" customWidth="1"/>
    <col min="17" max="18" width="12.6640625" style="1" customWidth="1"/>
    <col min="19" max="19" width="7.6640625" style="1" customWidth="1"/>
    <col min="20" max="22" width="9.33203125" style="1" customWidth="1"/>
    <col min="23" max="16384" width="7.6640625" style="1"/>
  </cols>
  <sheetData>
    <row r="1" spans="1:18" ht="17.100000000000001" customHeight="1" thickTop="1" thickBot="1" x14ac:dyDescent="0.3">
      <c r="A1" s="4" t="str">
        <f>"介護保険事業状況報告　令和" &amp; DBCS($A$2) &amp; "年（" &amp; DBCS($B$2) &amp; "年）" &amp; DBCS($C$2) &amp; "月※"</f>
        <v>介護保険事業状況報告　令和３年（２０２１年）１２月※</v>
      </c>
      <c r="J1" s="670" t="s">
        <v>148</v>
      </c>
      <c r="K1" s="671"/>
      <c r="L1" s="671"/>
      <c r="M1" s="671"/>
      <c r="N1" s="671"/>
      <c r="O1" s="672"/>
      <c r="P1" s="673">
        <v>44617</v>
      </c>
      <c r="Q1" s="674"/>
      <c r="R1" s="344" t="s">
        <v>147</v>
      </c>
    </row>
    <row r="2" spans="1:18" ht="17.100000000000001" customHeight="1" thickTop="1" x14ac:dyDescent="0.25">
      <c r="A2" s="319">
        <v>3</v>
      </c>
      <c r="B2" s="319">
        <v>2021</v>
      </c>
      <c r="C2" s="319">
        <v>12</v>
      </c>
      <c r="D2" s="319">
        <v>1</v>
      </c>
      <c r="E2" s="319">
        <v>31</v>
      </c>
      <c r="Q2" s="344"/>
    </row>
    <row r="3" spans="1:18" ht="17.100000000000001" customHeight="1" x14ac:dyDescent="0.25">
      <c r="A3" s="4" t="s">
        <v>146</v>
      </c>
    </row>
    <row r="4" spans="1:18" ht="17.100000000000001" customHeight="1" x14ac:dyDescent="0.25">
      <c r="B4" s="23"/>
      <c r="C4" s="23"/>
      <c r="D4" s="23"/>
      <c r="E4" s="144"/>
      <c r="F4" s="144"/>
      <c r="G4" s="144"/>
      <c r="H4" s="683" t="s">
        <v>135</v>
      </c>
      <c r="I4" s="683"/>
    </row>
    <row r="5" spans="1:18" ht="17.100000000000001" customHeight="1" x14ac:dyDescent="0.25">
      <c r="B5" s="706" t="str">
        <f>"令和" &amp; DBCS($A$2) &amp; "年（" &amp; DBCS($B$2) &amp; "年）" &amp; DBCS($C$2) &amp; "月末日現在"</f>
        <v>令和３年（２０２１年）１２月末日現在</v>
      </c>
      <c r="C5" s="707"/>
      <c r="D5" s="707"/>
      <c r="E5" s="707"/>
      <c r="F5" s="707"/>
      <c r="G5" s="708"/>
      <c r="H5" s="709" t="s">
        <v>145</v>
      </c>
      <c r="I5" s="710"/>
      <c r="L5" s="361" t="s">
        <v>135</v>
      </c>
      <c r="Q5" s="24" t="s">
        <v>144</v>
      </c>
    </row>
    <row r="6" spans="1:18" ht="17.100000000000001" customHeight="1" x14ac:dyDescent="0.25">
      <c r="B6" s="3" t="s">
        <v>143</v>
      </c>
      <c r="C6" s="342"/>
      <c r="D6" s="342"/>
      <c r="E6" s="342"/>
      <c r="F6" s="342"/>
      <c r="G6" s="240"/>
      <c r="H6" s="341"/>
      <c r="I6" s="340">
        <v>46857</v>
      </c>
      <c r="K6" s="339" t="s">
        <v>142</v>
      </c>
      <c r="L6" s="338">
        <f>(I7+I8)-I6</f>
        <v>3507</v>
      </c>
      <c r="Q6" s="337">
        <f>R42</f>
        <v>20129</v>
      </c>
      <c r="R6" s="682">
        <f>Q6/Q7</f>
        <v>0.20704374569280298</v>
      </c>
    </row>
    <row r="7" spans="1:18" s="192" customFormat="1" ht="17.100000000000001" customHeight="1" x14ac:dyDescent="0.25">
      <c r="B7" s="336" t="s">
        <v>141</v>
      </c>
      <c r="C7" s="335"/>
      <c r="D7" s="335"/>
      <c r="E7" s="335"/>
      <c r="F7" s="335"/>
      <c r="G7" s="334"/>
      <c r="H7" s="333"/>
      <c r="I7" s="332">
        <v>31960</v>
      </c>
      <c r="K7" s="192" t="s">
        <v>140</v>
      </c>
      <c r="Q7" s="331">
        <f>I9</f>
        <v>97221</v>
      </c>
      <c r="R7" s="682"/>
    </row>
    <row r="8" spans="1:18" s="192" customFormat="1" ht="17.100000000000001" customHeight="1" x14ac:dyDescent="0.25">
      <c r="B8" s="330" t="s">
        <v>139</v>
      </c>
      <c r="C8" s="329"/>
      <c r="D8" s="329"/>
      <c r="E8" s="329"/>
      <c r="F8" s="329"/>
      <c r="G8" s="230"/>
      <c r="H8" s="328"/>
      <c r="I8" s="327">
        <v>18404</v>
      </c>
      <c r="K8" s="192" t="s">
        <v>138</v>
      </c>
      <c r="Q8" s="326"/>
      <c r="R8" s="325"/>
    </row>
    <row r="9" spans="1:18" ht="17.100000000000001" customHeight="1" x14ac:dyDescent="0.25">
      <c r="B9" s="13" t="s">
        <v>137</v>
      </c>
      <c r="C9" s="12"/>
      <c r="D9" s="12"/>
      <c r="E9" s="12"/>
      <c r="F9" s="12"/>
      <c r="G9" s="324"/>
      <c r="H9" s="323"/>
      <c r="I9" s="322">
        <f>I6+I7+I8</f>
        <v>97221</v>
      </c>
    </row>
    <row r="11" spans="1:18" ht="17.100000000000001" customHeight="1" x14ac:dyDescent="0.25">
      <c r="A11" s="4" t="s">
        <v>136</v>
      </c>
    </row>
    <row r="12" spans="1:18" ht="17.100000000000001" customHeight="1" thickBot="1" x14ac:dyDescent="0.3">
      <c r="B12" s="5"/>
      <c r="C12" s="5"/>
      <c r="D12" s="5"/>
      <c r="E12" s="321"/>
      <c r="F12" s="321"/>
      <c r="G12" s="321"/>
      <c r="H12" s="321"/>
      <c r="I12" s="321"/>
      <c r="J12" s="321"/>
      <c r="K12" s="321"/>
      <c r="L12" s="321"/>
      <c r="M12" s="321"/>
      <c r="P12" s="321"/>
      <c r="Q12" s="681" t="s">
        <v>135</v>
      </c>
      <c r="R12" s="681"/>
    </row>
    <row r="13" spans="1:18" ht="17.100000000000001" customHeight="1" x14ac:dyDescent="0.25">
      <c r="A13" s="320" t="s">
        <v>134</v>
      </c>
      <c r="B13" s="713" t="s">
        <v>133</v>
      </c>
      <c r="C13" s="675" t="str">
        <f>"令和" &amp; DBCS($A$2) &amp; "年（" &amp; DBCS($B$2) &amp; "年）" &amp; DBCS($C$2) &amp; "月末日現在"</f>
        <v>令和３年（２０２１年）１２月末日現在</v>
      </c>
      <c r="D13" s="676"/>
      <c r="E13" s="676"/>
      <c r="F13" s="676"/>
      <c r="G13" s="677"/>
      <c r="H13" s="306" t="s">
        <v>67</v>
      </c>
      <c r="I13" s="305" t="s">
        <v>66</v>
      </c>
      <c r="J13" s="304" t="s">
        <v>59</v>
      </c>
      <c r="K13" s="303" t="s">
        <v>65</v>
      </c>
      <c r="L13" s="302" t="s">
        <v>64</v>
      </c>
      <c r="M13" s="302" t="s">
        <v>63</v>
      </c>
      <c r="N13" s="302" t="s">
        <v>62</v>
      </c>
      <c r="O13" s="302" t="s">
        <v>61</v>
      </c>
      <c r="P13" s="301" t="s">
        <v>60</v>
      </c>
      <c r="Q13" s="300" t="s">
        <v>59</v>
      </c>
      <c r="R13" s="299" t="s">
        <v>58</v>
      </c>
    </row>
    <row r="14" spans="1:18" ht="17.100000000000001" customHeight="1" x14ac:dyDescent="0.25">
      <c r="A14" s="319">
        <v>875</v>
      </c>
      <c r="B14" s="714"/>
      <c r="C14" s="298" t="s">
        <v>113</v>
      </c>
      <c r="D14" s="47"/>
      <c r="E14" s="47"/>
      <c r="F14" s="47"/>
      <c r="G14" s="46"/>
      <c r="H14" s="270">
        <f>H15+H16+H17+H18+H19+H20</f>
        <v>819</v>
      </c>
      <c r="I14" s="271">
        <f>I15+I16+I17+I18+I19+I20</f>
        <v>692</v>
      </c>
      <c r="J14" s="297">
        <f t="shared" ref="J14:J22" si="0">SUM(H14:I14)</f>
        <v>1511</v>
      </c>
      <c r="K14" s="296" t="s">
        <v>158</v>
      </c>
      <c r="L14" s="33">
        <f>L15+L16+L17+L18+L19+L20</f>
        <v>1478</v>
      </c>
      <c r="M14" s="33">
        <f>M15+M16+M17+M18+M19+M20</f>
        <v>1008</v>
      </c>
      <c r="N14" s="33">
        <f>N15+N16+N17+N18+N19+N20</f>
        <v>743</v>
      </c>
      <c r="O14" s="33">
        <f>O15+O16+O17+O18+O19+O20</f>
        <v>681</v>
      </c>
      <c r="P14" s="33">
        <f>P15+P16+P17+P18+P19+P20</f>
        <v>458</v>
      </c>
      <c r="Q14" s="268">
        <f t="shared" ref="Q14:Q22" si="1">SUM(K14:P14)</f>
        <v>4368</v>
      </c>
      <c r="R14" s="294">
        <f t="shared" ref="R14:R22" si="2">SUM(J14,Q14)</f>
        <v>5879</v>
      </c>
    </row>
    <row r="15" spans="1:18" ht="17.100000000000001" customHeight="1" x14ac:dyDescent="0.25">
      <c r="A15" s="319">
        <v>156</v>
      </c>
      <c r="B15" s="714"/>
      <c r="C15" s="82"/>
      <c r="D15" s="152" t="s">
        <v>129</v>
      </c>
      <c r="E15" s="152"/>
      <c r="F15" s="152"/>
      <c r="G15" s="152"/>
      <c r="H15" s="318">
        <v>64</v>
      </c>
      <c r="I15" s="315">
        <v>41</v>
      </c>
      <c r="J15" s="282">
        <f t="shared" si="0"/>
        <v>105</v>
      </c>
      <c r="K15" s="317" t="s">
        <v>158</v>
      </c>
      <c r="L15" s="316">
        <v>92</v>
      </c>
      <c r="M15" s="316">
        <v>64</v>
      </c>
      <c r="N15" s="316">
        <v>39</v>
      </c>
      <c r="O15" s="316">
        <v>37</v>
      </c>
      <c r="P15" s="315">
        <v>28</v>
      </c>
      <c r="Q15" s="282">
        <f t="shared" si="1"/>
        <v>260</v>
      </c>
      <c r="R15" s="288">
        <f t="shared" si="2"/>
        <v>365</v>
      </c>
    </row>
    <row r="16" spans="1:18" ht="17.100000000000001" customHeight="1" x14ac:dyDescent="0.25">
      <c r="A16" s="319"/>
      <c r="B16" s="714"/>
      <c r="C16" s="153"/>
      <c r="D16" s="69" t="s">
        <v>128</v>
      </c>
      <c r="E16" s="69"/>
      <c r="F16" s="69"/>
      <c r="G16" s="69"/>
      <c r="H16" s="318">
        <v>142</v>
      </c>
      <c r="I16" s="315">
        <v>122</v>
      </c>
      <c r="J16" s="282">
        <f t="shared" si="0"/>
        <v>264</v>
      </c>
      <c r="K16" s="317" t="s">
        <v>158</v>
      </c>
      <c r="L16" s="316">
        <v>184</v>
      </c>
      <c r="M16" s="316">
        <v>159</v>
      </c>
      <c r="N16" s="316">
        <v>81</v>
      </c>
      <c r="O16" s="316">
        <v>86</v>
      </c>
      <c r="P16" s="315">
        <v>70</v>
      </c>
      <c r="Q16" s="282">
        <f t="shared" si="1"/>
        <v>580</v>
      </c>
      <c r="R16" s="281">
        <f t="shared" si="2"/>
        <v>844</v>
      </c>
    </row>
    <row r="17" spans="1:18" ht="17.100000000000001" customHeight="1" x14ac:dyDescent="0.25">
      <c r="A17" s="319"/>
      <c r="B17" s="714"/>
      <c r="C17" s="153"/>
      <c r="D17" s="69" t="s">
        <v>127</v>
      </c>
      <c r="E17" s="69"/>
      <c r="F17" s="69"/>
      <c r="G17" s="69"/>
      <c r="H17" s="318">
        <v>131</v>
      </c>
      <c r="I17" s="315">
        <v>120</v>
      </c>
      <c r="J17" s="282">
        <f t="shared" si="0"/>
        <v>251</v>
      </c>
      <c r="K17" s="317" t="s">
        <v>158</v>
      </c>
      <c r="L17" s="316">
        <v>243</v>
      </c>
      <c r="M17" s="316">
        <v>165</v>
      </c>
      <c r="N17" s="316">
        <v>131</v>
      </c>
      <c r="O17" s="316">
        <v>125</v>
      </c>
      <c r="P17" s="315">
        <v>80</v>
      </c>
      <c r="Q17" s="282">
        <f t="shared" si="1"/>
        <v>744</v>
      </c>
      <c r="R17" s="281">
        <f t="shared" si="2"/>
        <v>995</v>
      </c>
    </row>
    <row r="18" spans="1:18" ht="17.100000000000001" customHeight="1" x14ac:dyDescent="0.25">
      <c r="A18" s="319"/>
      <c r="B18" s="714"/>
      <c r="C18" s="153"/>
      <c r="D18" s="69" t="s">
        <v>126</v>
      </c>
      <c r="E18" s="69"/>
      <c r="F18" s="69"/>
      <c r="G18" s="69"/>
      <c r="H18" s="318">
        <v>175</v>
      </c>
      <c r="I18" s="315">
        <v>159</v>
      </c>
      <c r="J18" s="282">
        <f t="shared" si="0"/>
        <v>334</v>
      </c>
      <c r="K18" s="317" t="s">
        <v>158</v>
      </c>
      <c r="L18" s="316">
        <v>323</v>
      </c>
      <c r="M18" s="316">
        <v>204</v>
      </c>
      <c r="N18" s="316">
        <v>160</v>
      </c>
      <c r="O18" s="316">
        <v>144</v>
      </c>
      <c r="P18" s="315">
        <v>109</v>
      </c>
      <c r="Q18" s="282">
        <f t="shared" si="1"/>
        <v>940</v>
      </c>
      <c r="R18" s="281">
        <f t="shared" si="2"/>
        <v>1274</v>
      </c>
    </row>
    <row r="19" spans="1:18" ht="17.100000000000001" customHeight="1" x14ac:dyDescent="0.25">
      <c r="A19" s="319"/>
      <c r="B19" s="714"/>
      <c r="C19" s="153"/>
      <c r="D19" s="69" t="s">
        <v>125</v>
      </c>
      <c r="E19" s="69"/>
      <c r="F19" s="69"/>
      <c r="G19" s="69"/>
      <c r="H19" s="318">
        <v>190</v>
      </c>
      <c r="I19" s="315">
        <v>132</v>
      </c>
      <c r="J19" s="282">
        <f t="shared" si="0"/>
        <v>322</v>
      </c>
      <c r="K19" s="317" t="s">
        <v>158</v>
      </c>
      <c r="L19" s="316">
        <v>363</v>
      </c>
      <c r="M19" s="316">
        <v>223</v>
      </c>
      <c r="N19" s="316">
        <v>172</v>
      </c>
      <c r="O19" s="316">
        <v>154</v>
      </c>
      <c r="P19" s="315">
        <v>82</v>
      </c>
      <c r="Q19" s="282">
        <f t="shared" si="1"/>
        <v>994</v>
      </c>
      <c r="R19" s="281">
        <f t="shared" si="2"/>
        <v>1316</v>
      </c>
    </row>
    <row r="20" spans="1:18" ht="17.100000000000001" customHeight="1" x14ac:dyDescent="0.25">
      <c r="A20" s="319">
        <v>719</v>
      </c>
      <c r="B20" s="714"/>
      <c r="C20" s="133"/>
      <c r="D20" s="132" t="s">
        <v>124</v>
      </c>
      <c r="E20" s="132"/>
      <c r="F20" s="132"/>
      <c r="G20" s="132"/>
      <c r="H20" s="280">
        <v>117</v>
      </c>
      <c r="I20" s="312">
        <v>118</v>
      </c>
      <c r="J20" s="278">
        <f t="shared" si="0"/>
        <v>235</v>
      </c>
      <c r="K20" s="314" t="s">
        <v>158</v>
      </c>
      <c r="L20" s="313">
        <v>273</v>
      </c>
      <c r="M20" s="313">
        <v>193</v>
      </c>
      <c r="N20" s="313">
        <v>160</v>
      </c>
      <c r="O20" s="313">
        <v>135</v>
      </c>
      <c r="P20" s="312">
        <v>89</v>
      </c>
      <c r="Q20" s="282">
        <f t="shared" si="1"/>
        <v>850</v>
      </c>
      <c r="R20" s="273">
        <f t="shared" si="2"/>
        <v>1085</v>
      </c>
    </row>
    <row r="21" spans="1:18" ht="17.100000000000001" customHeight="1" x14ac:dyDescent="0.25">
      <c r="A21" s="319">
        <v>25</v>
      </c>
      <c r="B21" s="714"/>
      <c r="C21" s="272" t="s">
        <v>112</v>
      </c>
      <c r="D21" s="272"/>
      <c r="E21" s="272"/>
      <c r="F21" s="272"/>
      <c r="G21" s="272"/>
      <c r="H21" s="270">
        <v>17</v>
      </c>
      <c r="I21" s="311">
        <v>23</v>
      </c>
      <c r="J21" s="297">
        <f t="shared" si="0"/>
        <v>40</v>
      </c>
      <c r="K21" s="296" t="s">
        <v>158</v>
      </c>
      <c r="L21" s="33">
        <v>38</v>
      </c>
      <c r="M21" s="33">
        <v>24</v>
      </c>
      <c r="N21" s="33">
        <v>16</v>
      </c>
      <c r="O21" s="33">
        <v>14</v>
      </c>
      <c r="P21" s="32">
        <v>23</v>
      </c>
      <c r="Q21" s="310">
        <f t="shared" si="1"/>
        <v>115</v>
      </c>
      <c r="R21" s="309">
        <f t="shared" si="2"/>
        <v>155</v>
      </c>
    </row>
    <row r="22" spans="1:18" ht="17.100000000000001" customHeight="1" thickBot="1" x14ac:dyDescent="0.3">
      <c r="A22" s="319">
        <v>900</v>
      </c>
      <c r="B22" s="715"/>
      <c r="C22" s="678" t="s">
        <v>123</v>
      </c>
      <c r="D22" s="679"/>
      <c r="E22" s="679"/>
      <c r="F22" s="679"/>
      <c r="G22" s="680"/>
      <c r="H22" s="266">
        <f>H14+H21</f>
        <v>836</v>
      </c>
      <c r="I22" s="263">
        <f>I14+I21</f>
        <v>715</v>
      </c>
      <c r="J22" s="262">
        <f t="shared" si="0"/>
        <v>1551</v>
      </c>
      <c r="K22" s="265" t="s">
        <v>158</v>
      </c>
      <c r="L22" s="264">
        <f>L14+L21</f>
        <v>1516</v>
      </c>
      <c r="M22" s="264">
        <f>M14+M21</f>
        <v>1032</v>
      </c>
      <c r="N22" s="264">
        <f>N14+N21</f>
        <v>759</v>
      </c>
      <c r="O22" s="264">
        <f>O14+O21</f>
        <v>695</v>
      </c>
      <c r="P22" s="263">
        <f>P14+P21</f>
        <v>481</v>
      </c>
      <c r="Q22" s="262">
        <f t="shared" si="1"/>
        <v>4483</v>
      </c>
      <c r="R22" s="261">
        <f t="shared" si="2"/>
        <v>6034</v>
      </c>
    </row>
    <row r="23" spans="1:18" ht="17.100000000000001" customHeight="1" x14ac:dyDescent="0.25">
      <c r="B23" s="716" t="s">
        <v>131</v>
      </c>
      <c r="C23" s="308"/>
      <c r="D23" s="308"/>
      <c r="E23" s="308"/>
      <c r="F23" s="308"/>
      <c r="G23" s="307"/>
      <c r="H23" s="306" t="s">
        <v>67</v>
      </c>
      <c r="I23" s="305" t="s">
        <v>66</v>
      </c>
      <c r="J23" s="304" t="s">
        <v>59</v>
      </c>
      <c r="K23" s="303" t="s">
        <v>65</v>
      </c>
      <c r="L23" s="302" t="s">
        <v>64</v>
      </c>
      <c r="M23" s="302" t="s">
        <v>63</v>
      </c>
      <c r="N23" s="302" t="s">
        <v>62</v>
      </c>
      <c r="O23" s="302" t="s">
        <v>61</v>
      </c>
      <c r="P23" s="301" t="s">
        <v>60</v>
      </c>
      <c r="Q23" s="300" t="s">
        <v>59</v>
      </c>
      <c r="R23" s="299" t="s">
        <v>58</v>
      </c>
    </row>
    <row r="24" spans="1:18" ht="17.100000000000001" customHeight="1" x14ac:dyDescent="0.25">
      <c r="B24" s="717"/>
      <c r="C24" s="298" t="s">
        <v>113</v>
      </c>
      <c r="D24" s="47"/>
      <c r="E24" s="47"/>
      <c r="F24" s="47"/>
      <c r="G24" s="46"/>
      <c r="H24" s="270">
        <f>H25+H26+H27+H28+H29+H30</f>
        <v>1924</v>
      </c>
      <c r="I24" s="271">
        <f>I25+I26+I27+I28+I29+I30</f>
        <v>1798</v>
      </c>
      <c r="J24" s="297">
        <f t="shared" ref="J24:J32" si="3">SUM(H24:I24)</f>
        <v>3722</v>
      </c>
      <c r="K24" s="296" t="s">
        <v>157</v>
      </c>
      <c r="L24" s="33">
        <f>L25+L26+L27+L28+L29+L30</f>
        <v>3300</v>
      </c>
      <c r="M24" s="33">
        <f>M25+M26+M27+M28+M29+M30</f>
        <v>1966</v>
      </c>
      <c r="N24" s="33">
        <f>N25+N26+N27+N28+N29+N30</f>
        <v>1612</v>
      </c>
      <c r="O24" s="33">
        <f>O25+O26+O27+O28+O29+O30</f>
        <v>1895</v>
      </c>
      <c r="P24" s="33">
        <f>P25+P26+P27+P28+P29+P30</f>
        <v>1448</v>
      </c>
      <c r="Q24" s="268">
        <f t="shared" ref="Q24:Q32" si="4">SUM(K24:P24)</f>
        <v>10221</v>
      </c>
      <c r="R24" s="294">
        <f t="shared" ref="R24:R32" si="5">SUM(J24,Q24)</f>
        <v>13943</v>
      </c>
    </row>
    <row r="25" spans="1:18" ht="17.100000000000001" customHeight="1" x14ac:dyDescent="0.25">
      <c r="B25" s="717"/>
      <c r="C25" s="81"/>
      <c r="D25" s="152" t="s">
        <v>129</v>
      </c>
      <c r="E25" s="152"/>
      <c r="F25" s="152"/>
      <c r="G25" s="152"/>
      <c r="H25" s="318">
        <v>71</v>
      </c>
      <c r="I25" s="315">
        <v>63</v>
      </c>
      <c r="J25" s="282">
        <f t="shared" si="3"/>
        <v>134</v>
      </c>
      <c r="K25" s="317" t="s">
        <v>157</v>
      </c>
      <c r="L25" s="316">
        <v>51</v>
      </c>
      <c r="M25" s="316">
        <v>52</v>
      </c>
      <c r="N25" s="316">
        <v>26</v>
      </c>
      <c r="O25" s="316">
        <v>22</v>
      </c>
      <c r="P25" s="315">
        <v>20</v>
      </c>
      <c r="Q25" s="282">
        <f t="shared" si="4"/>
        <v>171</v>
      </c>
      <c r="R25" s="288">
        <f t="shared" si="5"/>
        <v>305</v>
      </c>
    </row>
    <row r="26" spans="1:18" ht="17.100000000000001" customHeight="1" x14ac:dyDescent="0.25">
      <c r="B26" s="717"/>
      <c r="C26" s="152"/>
      <c r="D26" s="69" t="s">
        <v>128</v>
      </c>
      <c r="E26" s="69"/>
      <c r="F26" s="69"/>
      <c r="G26" s="69"/>
      <c r="H26" s="318">
        <v>149</v>
      </c>
      <c r="I26" s="315">
        <v>170</v>
      </c>
      <c r="J26" s="282">
        <f t="shared" si="3"/>
        <v>319</v>
      </c>
      <c r="K26" s="317" t="s">
        <v>157</v>
      </c>
      <c r="L26" s="316">
        <v>196</v>
      </c>
      <c r="M26" s="316">
        <v>114</v>
      </c>
      <c r="N26" s="316">
        <v>85</v>
      </c>
      <c r="O26" s="316">
        <v>84</v>
      </c>
      <c r="P26" s="315">
        <v>77</v>
      </c>
      <c r="Q26" s="282">
        <f t="shared" si="4"/>
        <v>556</v>
      </c>
      <c r="R26" s="281">
        <f t="shared" si="5"/>
        <v>875</v>
      </c>
    </row>
    <row r="27" spans="1:18" ht="17.100000000000001" customHeight="1" x14ac:dyDescent="0.25">
      <c r="B27" s="717"/>
      <c r="C27" s="152"/>
      <c r="D27" s="69" t="s">
        <v>127</v>
      </c>
      <c r="E27" s="69"/>
      <c r="F27" s="69"/>
      <c r="G27" s="69"/>
      <c r="H27" s="318">
        <v>266</v>
      </c>
      <c r="I27" s="315">
        <v>251</v>
      </c>
      <c r="J27" s="282">
        <f t="shared" si="3"/>
        <v>517</v>
      </c>
      <c r="K27" s="317" t="s">
        <v>157</v>
      </c>
      <c r="L27" s="316">
        <v>367</v>
      </c>
      <c r="M27" s="316">
        <v>175</v>
      </c>
      <c r="N27" s="316">
        <v>135</v>
      </c>
      <c r="O27" s="316">
        <v>154</v>
      </c>
      <c r="P27" s="315">
        <v>127</v>
      </c>
      <c r="Q27" s="282">
        <f t="shared" si="4"/>
        <v>958</v>
      </c>
      <c r="R27" s="281">
        <f t="shared" si="5"/>
        <v>1475</v>
      </c>
    </row>
    <row r="28" spans="1:18" ht="17.100000000000001" customHeight="1" x14ac:dyDescent="0.25">
      <c r="B28" s="717"/>
      <c r="C28" s="152"/>
      <c r="D28" s="69" t="s">
        <v>126</v>
      </c>
      <c r="E28" s="69"/>
      <c r="F28" s="69"/>
      <c r="G28" s="69"/>
      <c r="H28" s="318">
        <v>484</v>
      </c>
      <c r="I28" s="315">
        <v>390</v>
      </c>
      <c r="J28" s="282">
        <f t="shared" si="3"/>
        <v>874</v>
      </c>
      <c r="K28" s="317" t="s">
        <v>157</v>
      </c>
      <c r="L28" s="316">
        <v>660</v>
      </c>
      <c r="M28" s="316">
        <v>328</v>
      </c>
      <c r="N28" s="316">
        <v>224</v>
      </c>
      <c r="O28" s="316">
        <v>272</v>
      </c>
      <c r="P28" s="315">
        <v>178</v>
      </c>
      <c r="Q28" s="282">
        <f t="shared" si="4"/>
        <v>1662</v>
      </c>
      <c r="R28" s="281">
        <f t="shared" si="5"/>
        <v>2536</v>
      </c>
    </row>
    <row r="29" spans="1:18" ht="17.100000000000001" customHeight="1" x14ac:dyDescent="0.25">
      <c r="B29" s="717"/>
      <c r="C29" s="152"/>
      <c r="D29" s="69" t="s">
        <v>125</v>
      </c>
      <c r="E29" s="69"/>
      <c r="F29" s="69"/>
      <c r="G29" s="69"/>
      <c r="H29" s="318">
        <v>580</v>
      </c>
      <c r="I29" s="315">
        <v>508</v>
      </c>
      <c r="J29" s="282">
        <f t="shared" si="3"/>
        <v>1088</v>
      </c>
      <c r="K29" s="317" t="s">
        <v>157</v>
      </c>
      <c r="L29" s="316">
        <v>998</v>
      </c>
      <c r="M29" s="316">
        <v>549</v>
      </c>
      <c r="N29" s="316">
        <v>419</v>
      </c>
      <c r="O29" s="316">
        <v>451</v>
      </c>
      <c r="P29" s="315">
        <v>367</v>
      </c>
      <c r="Q29" s="282">
        <f t="shared" si="4"/>
        <v>2784</v>
      </c>
      <c r="R29" s="281">
        <f t="shared" si="5"/>
        <v>3872</v>
      </c>
    </row>
    <row r="30" spans="1:18" ht="17.100000000000001" customHeight="1" x14ac:dyDescent="0.25">
      <c r="B30" s="717"/>
      <c r="C30" s="132"/>
      <c r="D30" s="132" t="s">
        <v>124</v>
      </c>
      <c r="E30" s="132"/>
      <c r="F30" s="132"/>
      <c r="G30" s="132"/>
      <c r="H30" s="280">
        <v>374</v>
      </c>
      <c r="I30" s="312">
        <v>416</v>
      </c>
      <c r="J30" s="278">
        <f t="shared" si="3"/>
        <v>790</v>
      </c>
      <c r="K30" s="314" t="s">
        <v>157</v>
      </c>
      <c r="L30" s="313">
        <v>1028</v>
      </c>
      <c r="M30" s="313">
        <v>748</v>
      </c>
      <c r="N30" s="313">
        <v>723</v>
      </c>
      <c r="O30" s="313">
        <v>912</v>
      </c>
      <c r="P30" s="312">
        <v>679</v>
      </c>
      <c r="Q30" s="278">
        <f t="shared" si="4"/>
        <v>4090</v>
      </c>
      <c r="R30" s="273">
        <f t="shared" si="5"/>
        <v>4880</v>
      </c>
    </row>
    <row r="31" spans="1:18" ht="17.100000000000001" customHeight="1" x14ac:dyDescent="0.25">
      <c r="B31" s="717"/>
      <c r="C31" s="272" t="s">
        <v>112</v>
      </c>
      <c r="D31" s="272"/>
      <c r="E31" s="272"/>
      <c r="F31" s="272"/>
      <c r="G31" s="272"/>
      <c r="H31" s="270">
        <v>17</v>
      </c>
      <c r="I31" s="311">
        <v>30</v>
      </c>
      <c r="J31" s="297">
        <f t="shared" si="3"/>
        <v>47</v>
      </c>
      <c r="K31" s="296" t="s">
        <v>157</v>
      </c>
      <c r="L31" s="33">
        <v>26</v>
      </c>
      <c r="M31" s="33">
        <v>27</v>
      </c>
      <c r="N31" s="33">
        <v>19</v>
      </c>
      <c r="O31" s="33">
        <v>14</v>
      </c>
      <c r="P31" s="32">
        <v>19</v>
      </c>
      <c r="Q31" s="310">
        <f t="shared" si="4"/>
        <v>105</v>
      </c>
      <c r="R31" s="309">
        <f t="shared" si="5"/>
        <v>152</v>
      </c>
    </row>
    <row r="32" spans="1:18" ht="17.100000000000001" customHeight="1" thickBot="1" x14ac:dyDescent="0.3">
      <c r="B32" s="718"/>
      <c r="C32" s="678" t="s">
        <v>123</v>
      </c>
      <c r="D32" s="679"/>
      <c r="E32" s="679"/>
      <c r="F32" s="679"/>
      <c r="G32" s="680"/>
      <c r="H32" s="266">
        <f>H24+H31</f>
        <v>1941</v>
      </c>
      <c r="I32" s="263">
        <f>I24+I31</f>
        <v>1828</v>
      </c>
      <c r="J32" s="262">
        <f t="shared" si="3"/>
        <v>3769</v>
      </c>
      <c r="K32" s="265" t="s">
        <v>157</v>
      </c>
      <c r="L32" s="264">
        <f>L24+L31</f>
        <v>3326</v>
      </c>
      <c r="M32" s="264">
        <f>M24+M31</f>
        <v>1993</v>
      </c>
      <c r="N32" s="264">
        <f>N24+N31</f>
        <v>1631</v>
      </c>
      <c r="O32" s="264">
        <f>O24+O31</f>
        <v>1909</v>
      </c>
      <c r="P32" s="263">
        <f>P24+P31</f>
        <v>1467</v>
      </c>
      <c r="Q32" s="262">
        <f t="shared" si="4"/>
        <v>10326</v>
      </c>
      <c r="R32" s="261">
        <f t="shared" si="5"/>
        <v>14095</v>
      </c>
    </row>
    <row r="33" spans="1:18" ht="17.100000000000001" customHeight="1" x14ac:dyDescent="0.25">
      <c r="B33" s="719" t="s">
        <v>59</v>
      </c>
      <c r="C33" s="308"/>
      <c r="D33" s="308"/>
      <c r="E33" s="308"/>
      <c r="F33" s="308"/>
      <c r="G33" s="307"/>
      <c r="H33" s="306" t="s">
        <v>67</v>
      </c>
      <c r="I33" s="305" t="s">
        <v>66</v>
      </c>
      <c r="J33" s="304" t="s">
        <v>59</v>
      </c>
      <c r="K33" s="303" t="s">
        <v>65</v>
      </c>
      <c r="L33" s="302" t="s">
        <v>64</v>
      </c>
      <c r="M33" s="302" t="s">
        <v>63</v>
      </c>
      <c r="N33" s="302" t="s">
        <v>62</v>
      </c>
      <c r="O33" s="302" t="s">
        <v>61</v>
      </c>
      <c r="P33" s="301" t="s">
        <v>60</v>
      </c>
      <c r="Q33" s="300" t="s">
        <v>59</v>
      </c>
      <c r="R33" s="299" t="s">
        <v>58</v>
      </c>
    </row>
    <row r="34" spans="1:18" ht="17.100000000000001" customHeight="1" x14ac:dyDescent="0.25">
      <c r="B34" s="720"/>
      <c r="C34" s="298" t="s">
        <v>113</v>
      </c>
      <c r="D34" s="47"/>
      <c r="E34" s="47"/>
      <c r="F34" s="47"/>
      <c r="G34" s="46"/>
      <c r="H34" s="270">
        <f t="shared" ref="H34:I41" si="6">H14+H24</f>
        <v>2743</v>
      </c>
      <c r="I34" s="271">
        <f t="shared" si="6"/>
        <v>2490</v>
      </c>
      <c r="J34" s="297">
        <f t="shared" ref="J34:J42" si="7">SUM(H34:I34)</f>
        <v>5233</v>
      </c>
      <c r="K34" s="296" t="s">
        <v>157</v>
      </c>
      <c r="L34" s="295">
        <f t="shared" ref="L34:P41" si="8">L14+L24</f>
        <v>4778</v>
      </c>
      <c r="M34" s="295">
        <f t="shared" si="8"/>
        <v>2974</v>
      </c>
      <c r="N34" s="295">
        <f t="shared" si="8"/>
        <v>2355</v>
      </c>
      <c r="O34" s="295">
        <f t="shared" si="8"/>
        <v>2576</v>
      </c>
      <c r="P34" s="295">
        <f t="shared" si="8"/>
        <v>1906</v>
      </c>
      <c r="Q34" s="268">
        <f t="shared" ref="Q34:Q42" si="9">SUM(K34:P34)</f>
        <v>14589</v>
      </c>
      <c r="R34" s="294">
        <f t="shared" ref="R34:R42" si="10">SUM(J34,Q34)</f>
        <v>19822</v>
      </c>
    </row>
    <row r="35" spans="1:18" ht="17.100000000000001" customHeight="1" x14ac:dyDescent="0.25">
      <c r="B35" s="720"/>
      <c r="C35" s="82"/>
      <c r="D35" s="152" t="s">
        <v>129</v>
      </c>
      <c r="E35" s="152"/>
      <c r="F35" s="152"/>
      <c r="G35" s="152"/>
      <c r="H35" s="293">
        <f t="shared" si="6"/>
        <v>135</v>
      </c>
      <c r="I35" s="292">
        <f t="shared" si="6"/>
        <v>104</v>
      </c>
      <c r="J35" s="282">
        <f t="shared" si="7"/>
        <v>239</v>
      </c>
      <c r="K35" s="291" t="s">
        <v>157</v>
      </c>
      <c r="L35" s="290">
        <f t="shared" si="8"/>
        <v>143</v>
      </c>
      <c r="M35" s="290">
        <f t="shared" si="8"/>
        <v>116</v>
      </c>
      <c r="N35" s="290">
        <f t="shared" si="8"/>
        <v>65</v>
      </c>
      <c r="O35" s="290">
        <f t="shared" si="8"/>
        <v>59</v>
      </c>
      <c r="P35" s="289">
        <f t="shared" si="8"/>
        <v>48</v>
      </c>
      <c r="Q35" s="282">
        <f t="shared" si="9"/>
        <v>431</v>
      </c>
      <c r="R35" s="288">
        <f t="shared" si="10"/>
        <v>670</v>
      </c>
    </row>
    <row r="36" spans="1:18" ht="17.100000000000001" customHeight="1" x14ac:dyDescent="0.25">
      <c r="B36" s="720"/>
      <c r="C36" s="153"/>
      <c r="D36" s="69" t="s">
        <v>128</v>
      </c>
      <c r="E36" s="69"/>
      <c r="F36" s="69"/>
      <c r="G36" s="69"/>
      <c r="H36" s="287">
        <f t="shared" si="6"/>
        <v>291</v>
      </c>
      <c r="I36" s="286">
        <f t="shared" si="6"/>
        <v>292</v>
      </c>
      <c r="J36" s="282">
        <f t="shared" si="7"/>
        <v>583</v>
      </c>
      <c r="K36" s="285" t="s">
        <v>157</v>
      </c>
      <c r="L36" s="284">
        <f t="shared" si="8"/>
        <v>380</v>
      </c>
      <c r="M36" s="284">
        <f t="shared" si="8"/>
        <v>273</v>
      </c>
      <c r="N36" s="284">
        <f t="shared" si="8"/>
        <v>166</v>
      </c>
      <c r="O36" s="284">
        <f t="shared" si="8"/>
        <v>170</v>
      </c>
      <c r="P36" s="283">
        <f t="shared" si="8"/>
        <v>147</v>
      </c>
      <c r="Q36" s="282">
        <f t="shared" si="9"/>
        <v>1136</v>
      </c>
      <c r="R36" s="281">
        <f t="shared" si="10"/>
        <v>1719</v>
      </c>
    </row>
    <row r="37" spans="1:18" ht="17.100000000000001" customHeight="1" x14ac:dyDescent="0.25">
      <c r="B37" s="720"/>
      <c r="C37" s="153"/>
      <c r="D37" s="69" t="s">
        <v>127</v>
      </c>
      <c r="E37" s="69"/>
      <c r="F37" s="69"/>
      <c r="G37" s="69"/>
      <c r="H37" s="287">
        <f t="shared" si="6"/>
        <v>397</v>
      </c>
      <c r="I37" s="286">
        <f t="shared" si="6"/>
        <v>371</v>
      </c>
      <c r="J37" s="282">
        <f t="shared" si="7"/>
        <v>768</v>
      </c>
      <c r="K37" s="285" t="s">
        <v>157</v>
      </c>
      <c r="L37" s="284">
        <f t="shared" si="8"/>
        <v>610</v>
      </c>
      <c r="M37" s="284">
        <f t="shared" si="8"/>
        <v>340</v>
      </c>
      <c r="N37" s="284">
        <f t="shared" si="8"/>
        <v>266</v>
      </c>
      <c r="O37" s="284">
        <f t="shared" si="8"/>
        <v>279</v>
      </c>
      <c r="P37" s="283">
        <f t="shared" si="8"/>
        <v>207</v>
      </c>
      <c r="Q37" s="282">
        <f t="shared" si="9"/>
        <v>1702</v>
      </c>
      <c r="R37" s="281">
        <f t="shared" si="10"/>
        <v>2470</v>
      </c>
    </row>
    <row r="38" spans="1:18" ht="17.100000000000001" customHeight="1" x14ac:dyDescent="0.25">
      <c r="B38" s="720"/>
      <c r="C38" s="153"/>
      <c r="D38" s="69" t="s">
        <v>126</v>
      </c>
      <c r="E38" s="69"/>
      <c r="F38" s="69"/>
      <c r="G38" s="69"/>
      <c r="H38" s="287">
        <f t="shared" si="6"/>
        <v>659</v>
      </c>
      <c r="I38" s="286">
        <f t="shared" si="6"/>
        <v>549</v>
      </c>
      <c r="J38" s="282">
        <f t="shared" si="7"/>
        <v>1208</v>
      </c>
      <c r="K38" s="285" t="s">
        <v>157</v>
      </c>
      <c r="L38" s="284">
        <f t="shared" si="8"/>
        <v>983</v>
      </c>
      <c r="M38" s="284">
        <f t="shared" si="8"/>
        <v>532</v>
      </c>
      <c r="N38" s="284">
        <f t="shared" si="8"/>
        <v>384</v>
      </c>
      <c r="O38" s="284">
        <f t="shared" si="8"/>
        <v>416</v>
      </c>
      <c r="P38" s="283">
        <f t="shared" si="8"/>
        <v>287</v>
      </c>
      <c r="Q38" s="282">
        <f t="shared" si="9"/>
        <v>2602</v>
      </c>
      <c r="R38" s="281">
        <f t="shared" si="10"/>
        <v>3810</v>
      </c>
    </row>
    <row r="39" spans="1:18" ht="17.100000000000001" customHeight="1" x14ac:dyDescent="0.25">
      <c r="B39" s="720"/>
      <c r="C39" s="153"/>
      <c r="D39" s="69" t="s">
        <v>125</v>
      </c>
      <c r="E39" s="69"/>
      <c r="F39" s="69"/>
      <c r="G39" s="69"/>
      <c r="H39" s="287">
        <f t="shared" si="6"/>
        <v>770</v>
      </c>
      <c r="I39" s="286">
        <f t="shared" si="6"/>
        <v>640</v>
      </c>
      <c r="J39" s="282">
        <f t="shared" si="7"/>
        <v>1410</v>
      </c>
      <c r="K39" s="285" t="s">
        <v>157</v>
      </c>
      <c r="L39" s="284">
        <f t="shared" si="8"/>
        <v>1361</v>
      </c>
      <c r="M39" s="284">
        <f t="shared" si="8"/>
        <v>772</v>
      </c>
      <c r="N39" s="284">
        <f t="shared" si="8"/>
        <v>591</v>
      </c>
      <c r="O39" s="284">
        <f t="shared" si="8"/>
        <v>605</v>
      </c>
      <c r="P39" s="283">
        <f t="shared" si="8"/>
        <v>449</v>
      </c>
      <c r="Q39" s="282">
        <f t="shared" si="9"/>
        <v>3778</v>
      </c>
      <c r="R39" s="281">
        <f t="shared" si="10"/>
        <v>5188</v>
      </c>
    </row>
    <row r="40" spans="1:18" ht="17.100000000000001" customHeight="1" x14ac:dyDescent="0.25">
      <c r="B40" s="720"/>
      <c r="C40" s="133"/>
      <c r="D40" s="132" t="s">
        <v>124</v>
      </c>
      <c r="E40" s="132"/>
      <c r="F40" s="132"/>
      <c r="G40" s="132"/>
      <c r="H40" s="280">
        <f t="shared" si="6"/>
        <v>491</v>
      </c>
      <c r="I40" s="279">
        <f t="shared" si="6"/>
        <v>534</v>
      </c>
      <c r="J40" s="278">
        <f t="shared" si="7"/>
        <v>1025</v>
      </c>
      <c r="K40" s="277" t="s">
        <v>157</v>
      </c>
      <c r="L40" s="276">
        <f t="shared" si="8"/>
        <v>1301</v>
      </c>
      <c r="M40" s="276">
        <f t="shared" si="8"/>
        <v>941</v>
      </c>
      <c r="N40" s="276">
        <f t="shared" si="8"/>
        <v>883</v>
      </c>
      <c r="O40" s="276">
        <f t="shared" si="8"/>
        <v>1047</v>
      </c>
      <c r="P40" s="275">
        <f t="shared" si="8"/>
        <v>768</v>
      </c>
      <c r="Q40" s="274">
        <f t="shared" si="9"/>
        <v>4940</v>
      </c>
      <c r="R40" s="273">
        <f t="shared" si="10"/>
        <v>5965</v>
      </c>
    </row>
    <row r="41" spans="1:18" ht="17.100000000000001" customHeight="1" x14ac:dyDescent="0.25">
      <c r="B41" s="720"/>
      <c r="C41" s="272" t="s">
        <v>112</v>
      </c>
      <c r="D41" s="272"/>
      <c r="E41" s="272"/>
      <c r="F41" s="272"/>
      <c r="G41" s="272"/>
      <c r="H41" s="270">
        <f t="shared" si="6"/>
        <v>34</v>
      </c>
      <c r="I41" s="271">
        <f t="shared" si="6"/>
        <v>53</v>
      </c>
      <c r="J41" s="270">
        <f t="shared" si="7"/>
        <v>87</v>
      </c>
      <c r="K41" s="269" t="s">
        <v>157</v>
      </c>
      <c r="L41" s="35">
        <f t="shared" si="8"/>
        <v>64</v>
      </c>
      <c r="M41" s="35">
        <f t="shared" si="8"/>
        <v>51</v>
      </c>
      <c r="N41" s="35">
        <f t="shared" si="8"/>
        <v>35</v>
      </c>
      <c r="O41" s="35">
        <f t="shared" si="8"/>
        <v>28</v>
      </c>
      <c r="P41" s="34">
        <f t="shared" si="8"/>
        <v>42</v>
      </c>
      <c r="Q41" s="268">
        <f t="shared" si="9"/>
        <v>220</v>
      </c>
      <c r="R41" s="267">
        <f t="shared" si="10"/>
        <v>307</v>
      </c>
    </row>
    <row r="42" spans="1:18" ht="17.100000000000001" customHeight="1" thickBot="1" x14ac:dyDescent="0.3">
      <c r="B42" s="721"/>
      <c r="C42" s="678" t="s">
        <v>123</v>
      </c>
      <c r="D42" s="679"/>
      <c r="E42" s="679"/>
      <c r="F42" s="679"/>
      <c r="G42" s="680"/>
      <c r="H42" s="266">
        <f>H34+H41</f>
        <v>2777</v>
      </c>
      <c r="I42" s="263">
        <f>I34+I41</f>
        <v>2543</v>
      </c>
      <c r="J42" s="262">
        <f t="shared" si="7"/>
        <v>5320</v>
      </c>
      <c r="K42" s="265" t="s">
        <v>157</v>
      </c>
      <c r="L42" s="264">
        <f>L34+L41</f>
        <v>4842</v>
      </c>
      <c r="M42" s="264">
        <f>M34+M41</f>
        <v>3025</v>
      </c>
      <c r="N42" s="264">
        <f>N34+N41</f>
        <v>2390</v>
      </c>
      <c r="O42" s="264">
        <f>O34+O41</f>
        <v>2604</v>
      </c>
      <c r="P42" s="263">
        <f>P34+P41</f>
        <v>1948</v>
      </c>
      <c r="Q42" s="262">
        <f t="shared" si="9"/>
        <v>14809</v>
      </c>
      <c r="R42" s="261">
        <f t="shared" si="10"/>
        <v>20129</v>
      </c>
    </row>
    <row r="45" spans="1:18" ht="17.100000000000001" customHeight="1" x14ac:dyDescent="0.25">
      <c r="A45" s="4" t="s">
        <v>121</v>
      </c>
    </row>
    <row r="46" spans="1:18" ht="17.100000000000001" customHeight="1" x14ac:dyDescent="0.25">
      <c r="B46" s="23"/>
      <c r="C46" s="23"/>
      <c r="D46" s="23"/>
      <c r="E46" s="144"/>
      <c r="F46" s="144"/>
      <c r="G46" s="144"/>
      <c r="H46" s="144"/>
      <c r="I46" s="144"/>
      <c r="J46" s="144"/>
      <c r="K46" s="683" t="s">
        <v>114</v>
      </c>
      <c r="L46" s="683"/>
      <c r="M46" s="683"/>
      <c r="N46" s="683"/>
      <c r="O46" s="683"/>
      <c r="P46" s="683"/>
      <c r="Q46" s="683"/>
      <c r="R46" s="683"/>
    </row>
    <row r="47" spans="1:18" ht="17.100000000000001" customHeight="1" x14ac:dyDescent="0.25">
      <c r="B47" s="689" t="str">
        <f>"令和" &amp; DBCS($A$2) &amp; "年（" &amp; DBCS($B$2) &amp; "年）" &amp; DBCS($C$2) &amp; "月"</f>
        <v>令和３年（２０２１年）１２月</v>
      </c>
      <c r="C47" s="690"/>
      <c r="D47" s="690"/>
      <c r="E47" s="690"/>
      <c r="F47" s="690"/>
      <c r="G47" s="687"/>
      <c r="H47" s="695" t="s">
        <v>106</v>
      </c>
      <c r="I47" s="696"/>
      <c r="J47" s="696"/>
      <c r="K47" s="697" t="s">
        <v>105</v>
      </c>
      <c r="L47" s="698"/>
      <c r="M47" s="698"/>
      <c r="N47" s="698"/>
      <c r="O47" s="698"/>
      <c r="P47" s="698"/>
      <c r="Q47" s="699"/>
      <c r="R47" s="730" t="s">
        <v>58</v>
      </c>
    </row>
    <row r="48" spans="1:18" ht="17.100000000000001" customHeight="1" x14ac:dyDescent="0.25">
      <c r="B48" s="691"/>
      <c r="C48" s="692"/>
      <c r="D48" s="692"/>
      <c r="E48" s="692"/>
      <c r="F48" s="692"/>
      <c r="G48" s="688"/>
      <c r="H48" s="143" t="s">
        <v>67</v>
      </c>
      <c r="I48" s="142" t="s">
        <v>66</v>
      </c>
      <c r="J48" s="141" t="s">
        <v>59</v>
      </c>
      <c r="K48" s="140" t="s">
        <v>65</v>
      </c>
      <c r="L48" s="139" t="s">
        <v>64</v>
      </c>
      <c r="M48" s="139" t="s">
        <v>63</v>
      </c>
      <c r="N48" s="139" t="s">
        <v>62</v>
      </c>
      <c r="O48" s="139" t="s">
        <v>61</v>
      </c>
      <c r="P48" s="138" t="s">
        <v>60</v>
      </c>
      <c r="Q48" s="362" t="s">
        <v>59</v>
      </c>
      <c r="R48" s="731"/>
    </row>
    <row r="49" spans="1:18" ht="17.100000000000001" customHeight="1" x14ac:dyDescent="0.25">
      <c r="B49" s="3" t="s">
        <v>113</v>
      </c>
      <c r="C49" s="240"/>
      <c r="D49" s="240"/>
      <c r="E49" s="240"/>
      <c r="F49" s="240"/>
      <c r="G49" s="240"/>
      <c r="H49" s="22">
        <v>873</v>
      </c>
      <c r="I49" s="21">
        <v>1318</v>
      </c>
      <c r="J49" s="20">
        <f>SUM(H49:I49)</f>
        <v>2191</v>
      </c>
      <c r="K49" s="19">
        <v>0</v>
      </c>
      <c r="L49" s="31">
        <v>3675</v>
      </c>
      <c r="M49" s="31">
        <v>2388</v>
      </c>
      <c r="N49" s="31">
        <v>1572</v>
      </c>
      <c r="O49" s="31">
        <v>984</v>
      </c>
      <c r="P49" s="30">
        <v>482</v>
      </c>
      <c r="Q49" s="260">
        <f>SUM(K49:P49)</f>
        <v>9101</v>
      </c>
      <c r="R49" s="259">
        <f>SUM(J49,Q49)</f>
        <v>11292</v>
      </c>
    </row>
    <row r="50" spans="1:18" ht="17.100000000000001" customHeight="1" x14ac:dyDescent="0.25">
      <c r="B50" s="2" t="s">
        <v>112</v>
      </c>
      <c r="C50" s="29"/>
      <c r="D50" s="29"/>
      <c r="E50" s="29"/>
      <c r="F50" s="29"/>
      <c r="G50" s="29"/>
      <c r="H50" s="18">
        <v>10</v>
      </c>
      <c r="I50" s="17">
        <v>29</v>
      </c>
      <c r="J50" s="16">
        <f>SUM(H50:I50)</f>
        <v>39</v>
      </c>
      <c r="K50" s="15">
        <v>0</v>
      </c>
      <c r="L50" s="28">
        <v>49</v>
      </c>
      <c r="M50" s="28">
        <v>44</v>
      </c>
      <c r="N50" s="28">
        <v>29</v>
      </c>
      <c r="O50" s="28">
        <v>18</v>
      </c>
      <c r="P50" s="27">
        <v>18</v>
      </c>
      <c r="Q50" s="258">
        <f>SUM(K50:P50)</f>
        <v>158</v>
      </c>
      <c r="R50" s="257">
        <f>SUM(J50,Q50)</f>
        <v>197</v>
      </c>
    </row>
    <row r="51" spans="1:18" ht="17.100000000000001" customHeight="1" x14ac:dyDescent="0.25">
      <c r="B51" s="13" t="s">
        <v>57</v>
      </c>
      <c r="C51" s="12"/>
      <c r="D51" s="12"/>
      <c r="E51" s="12"/>
      <c r="F51" s="12"/>
      <c r="G51" s="12"/>
      <c r="H51" s="11">
        <f t="shared" ref="H51:P51" si="11">H49+H50</f>
        <v>883</v>
      </c>
      <c r="I51" s="8">
        <f t="shared" si="11"/>
        <v>1347</v>
      </c>
      <c r="J51" s="7">
        <f t="shared" si="11"/>
        <v>2230</v>
      </c>
      <c r="K51" s="10">
        <f t="shared" si="11"/>
        <v>0</v>
      </c>
      <c r="L51" s="9">
        <f t="shared" si="11"/>
        <v>3724</v>
      </c>
      <c r="M51" s="9">
        <f t="shared" si="11"/>
        <v>2432</v>
      </c>
      <c r="N51" s="9">
        <f t="shared" si="11"/>
        <v>1601</v>
      </c>
      <c r="O51" s="9">
        <f t="shared" si="11"/>
        <v>1002</v>
      </c>
      <c r="P51" s="8">
        <f t="shared" si="11"/>
        <v>500</v>
      </c>
      <c r="Q51" s="7">
        <f>SUM(K51:P51)</f>
        <v>9259</v>
      </c>
      <c r="R51" s="6">
        <f>SUM(J51,Q51)</f>
        <v>11489</v>
      </c>
    </row>
    <row r="53" spans="1:18" ht="17.100000000000001" customHeight="1" x14ac:dyDescent="0.25">
      <c r="A53" s="4" t="s">
        <v>120</v>
      </c>
    </row>
    <row r="54" spans="1:18" ht="17.100000000000001" customHeight="1" x14ac:dyDescent="0.25">
      <c r="B54" s="23"/>
      <c r="C54" s="23"/>
      <c r="D54" s="23"/>
      <c r="E54" s="144"/>
      <c r="F54" s="144"/>
      <c r="G54" s="144"/>
      <c r="H54" s="144"/>
      <c r="I54" s="144"/>
      <c r="J54" s="144"/>
      <c r="K54" s="683" t="s">
        <v>114</v>
      </c>
      <c r="L54" s="683"/>
      <c r="M54" s="683"/>
      <c r="N54" s="683"/>
      <c r="O54" s="683"/>
      <c r="P54" s="683"/>
      <c r="Q54" s="683"/>
      <c r="R54" s="683"/>
    </row>
    <row r="55" spans="1:18" ht="17.100000000000001" customHeight="1" x14ac:dyDescent="0.25">
      <c r="B55" s="689" t="str">
        <f>"令和" &amp; DBCS($A$2) &amp; "年（" &amp; DBCS($B$2) &amp; "年）" &amp; DBCS($C$2) &amp; "月"</f>
        <v>令和３年（２０２１年）１２月</v>
      </c>
      <c r="C55" s="690"/>
      <c r="D55" s="690"/>
      <c r="E55" s="690"/>
      <c r="F55" s="690"/>
      <c r="G55" s="687"/>
      <c r="H55" s="695" t="s">
        <v>106</v>
      </c>
      <c r="I55" s="696"/>
      <c r="J55" s="696"/>
      <c r="K55" s="697" t="s">
        <v>105</v>
      </c>
      <c r="L55" s="698"/>
      <c r="M55" s="698"/>
      <c r="N55" s="698"/>
      <c r="O55" s="698"/>
      <c r="P55" s="698"/>
      <c r="Q55" s="699"/>
      <c r="R55" s="687" t="s">
        <v>58</v>
      </c>
    </row>
    <row r="56" spans="1:18" ht="17.100000000000001" customHeight="1" x14ac:dyDescent="0.25">
      <c r="B56" s="691"/>
      <c r="C56" s="692"/>
      <c r="D56" s="692"/>
      <c r="E56" s="692"/>
      <c r="F56" s="692"/>
      <c r="G56" s="688"/>
      <c r="H56" s="143" t="s">
        <v>67</v>
      </c>
      <c r="I56" s="142" t="s">
        <v>66</v>
      </c>
      <c r="J56" s="141" t="s">
        <v>59</v>
      </c>
      <c r="K56" s="140" t="s">
        <v>65</v>
      </c>
      <c r="L56" s="139" t="s">
        <v>64</v>
      </c>
      <c r="M56" s="139" t="s">
        <v>63</v>
      </c>
      <c r="N56" s="139" t="s">
        <v>62</v>
      </c>
      <c r="O56" s="139" t="s">
        <v>61</v>
      </c>
      <c r="P56" s="138" t="s">
        <v>60</v>
      </c>
      <c r="Q56" s="255" t="s">
        <v>59</v>
      </c>
      <c r="R56" s="688"/>
    </row>
    <row r="57" spans="1:18" ht="17.100000000000001" customHeight="1" x14ac:dyDescent="0.25">
      <c r="B57" s="3" t="s">
        <v>113</v>
      </c>
      <c r="C57" s="240"/>
      <c r="D57" s="240"/>
      <c r="E57" s="240"/>
      <c r="F57" s="240"/>
      <c r="G57" s="240"/>
      <c r="H57" s="22">
        <v>10</v>
      </c>
      <c r="I57" s="21">
        <v>13</v>
      </c>
      <c r="J57" s="20">
        <f>SUM(H57:I57)</f>
        <v>23</v>
      </c>
      <c r="K57" s="19">
        <v>0</v>
      </c>
      <c r="L57" s="31">
        <v>1457</v>
      </c>
      <c r="M57" s="31">
        <v>999</v>
      </c>
      <c r="N57" s="31">
        <v>810</v>
      </c>
      <c r="O57" s="31">
        <v>559</v>
      </c>
      <c r="P57" s="30">
        <v>240</v>
      </c>
      <c r="Q57" s="238">
        <f>SUM(K57:P57)</f>
        <v>4065</v>
      </c>
      <c r="R57" s="237">
        <f>SUM(J57,Q57)</f>
        <v>4088</v>
      </c>
    </row>
    <row r="58" spans="1:18" ht="17.100000000000001" customHeight="1" x14ac:dyDescent="0.25">
      <c r="B58" s="2" t="s">
        <v>112</v>
      </c>
      <c r="C58" s="29"/>
      <c r="D58" s="29"/>
      <c r="E58" s="29"/>
      <c r="F58" s="29"/>
      <c r="G58" s="29"/>
      <c r="H58" s="18">
        <v>0</v>
      </c>
      <c r="I58" s="17">
        <v>0</v>
      </c>
      <c r="J58" s="16">
        <f>SUM(H58:I58)</f>
        <v>0</v>
      </c>
      <c r="K58" s="15">
        <v>0</v>
      </c>
      <c r="L58" s="28">
        <v>4</v>
      </c>
      <c r="M58" s="28">
        <v>9</v>
      </c>
      <c r="N58" s="28">
        <v>10</v>
      </c>
      <c r="O58" s="28">
        <v>4</v>
      </c>
      <c r="P58" s="27">
        <v>7</v>
      </c>
      <c r="Q58" s="235">
        <f>SUM(K58:P58)</f>
        <v>34</v>
      </c>
      <c r="R58" s="234">
        <f>SUM(J58,Q58)</f>
        <v>34</v>
      </c>
    </row>
    <row r="59" spans="1:18" ht="17.100000000000001" customHeight="1" x14ac:dyDescent="0.25">
      <c r="B59" s="13" t="s">
        <v>57</v>
      </c>
      <c r="C59" s="12"/>
      <c r="D59" s="12"/>
      <c r="E59" s="12"/>
      <c r="F59" s="12"/>
      <c r="G59" s="12"/>
      <c r="H59" s="11">
        <f>H57+H58</f>
        <v>10</v>
      </c>
      <c r="I59" s="8">
        <f>I57+I58</f>
        <v>13</v>
      </c>
      <c r="J59" s="7">
        <f>SUM(H59:I59)</f>
        <v>23</v>
      </c>
      <c r="K59" s="10">
        <f t="shared" ref="K59:P59" si="12">K57+K58</f>
        <v>0</v>
      </c>
      <c r="L59" s="9">
        <f t="shared" si="12"/>
        <v>1461</v>
      </c>
      <c r="M59" s="9">
        <f t="shared" si="12"/>
        <v>1008</v>
      </c>
      <c r="N59" s="9">
        <f t="shared" si="12"/>
        <v>820</v>
      </c>
      <c r="O59" s="9">
        <f t="shared" si="12"/>
        <v>563</v>
      </c>
      <c r="P59" s="8">
        <f t="shared" si="12"/>
        <v>247</v>
      </c>
      <c r="Q59" s="232">
        <f>SUM(K59:P59)</f>
        <v>4099</v>
      </c>
      <c r="R59" s="231">
        <f>SUM(J59,Q59)</f>
        <v>4122</v>
      </c>
    </row>
    <row r="61" spans="1:18" ht="17.100000000000001" customHeight="1" x14ac:dyDescent="0.25">
      <c r="A61" s="4" t="s">
        <v>119</v>
      </c>
    </row>
    <row r="62" spans="1:18" ht="17.100000000000001" customHeight="1" x14ac:dyDescent="0.25">
      <c r="A62" s="4" t="s">
        <v>118</v>
      </c>
    </row>
    <row r="63" spans="1:18" ht="17.100000000000001" customHeight="1" x14ac:dyDescent="0.25">
      <c r="B63" s="23"/>
      <c r="C63" s="23"/>
      <c r="D63" s="23"/>
      <c r="E63" s="144"/>
      <c r="F63" s="144"/>
      <c r="G63" s="144"/>
      <c r="H63" s="144"/>
      <c r="I63" s="144"/>
      <c r="J63" s="683" t="s">
        <v>114</v>
      </c>
      <c r="K63" s="683"/>
      <c r="L63" s="683"/>
      <c r="M63" s="683"/>
      <c r="N63" s="683"/>
      <c r="O63" s="683"/>
      <c r="P63" s="683"/>
      <c r="Q63" s="683"/>
    </row>
    <row r="64" spans="1:18" ht="17.100000000000001" customHeight="1" x14ac:dyDescent="0.25">
      <c r="B64" s="689" t="str">
        <f>"令和" &amp; DBCS($A$2) &amp; "年（" &amp; DBCS($B$2) &amp; "年）" &amp; DBCS($C$2) &amp; "月"</f>
        <v>令和３年（２０２１年）１２月</v>
      </c>
      <c r="C64" s="690"/>
      <c r="D64" s="690"/>
      <c r="E64" s="690"/>
      <c r="F64" s="690"/>
      <c r="G64" s="687"/>
      <c r="H64" s="695" t="s">
        <v>106</v>
      </c>
      <c r="I64" s="696"/>
      <c r="J64" s="696"/>
      <c r="K64" s="697" t="s">
        <v>105</v>
      </c>
      <c r="L64" s="698"/>
      <c r="M64" s="698"/>
      <c r="N64" s="698"/>
      <c r="O64" s="698"/>
      <c r="P64" s="699"/>
      <c r="Q64" s="687" t="s">
        <v>58</v>
      </c>
    </row>
    <row r="65" spans="1:17" ht="17.100000000000001" customHeight="1" x14ac:dyDescent="0.25">
      <c r="B65" s="691"/>
      <c r="C65" s="692"/>
      <c r="D65" s="692"/>
      <c r="E65" s="692"/>
      <c r="F65" s="692"/>
      <c r="G65" s="688"/>
      <c r="H65" s="143" t="s">
        <v>67</v>
      </c>
      <c r="I65" s="142" t="s">
        <v>66</v>
      </c>
      <c r="J65" s="141" t="s">
        <v>59</v>
      </c>
      <c r="K65" s="256" t="s">
        <v>64</v>
      </c>
      <c r="L65" s="139" t="s">
        <v>63</v>
      </c>
      <c r="M65" s="139" t="s">
        <v>62</v>
      </c>
      <c r="N65" s="139" t="s">
        <v>61</v>
      </c>
      <c r="O65" s="138" t="s">
        <v>60</v>
      </c>
      <c r="P65" s="255" t="s">
        <v>59</v>
      </c>
      <c r="Q65" s="688"/>
    </row>
    <row r="66" spans="1:17" ht="17.100000000000001" customHeight="1" x14ac:dyDescent="0.25">
      <c r="B66" s="3" t="s">
        <v>113</v>
      </c>
      <c r="C66" s="240"/>
      <c r="D66" s="240"/>
      <c r="E66" s="240"/>
      <c r="F66" s="240"/>
      <c r="G66" s="240"/>
      <c r="H66" s="22">
        <v>0</v>
      </c>
      <c r="I66" s="21">
        <v>0</v>
      </c>
      <c r="J66" s="20">
        <f>SUM(H66:I66)</f>
        <v>0</v>
      </c>
      <c r="K66" s="239">
        <v>0</v>
      </c>
      <c r="L66" s="31">
        <v>2</v>
      </c>
      <c r="M66" s="31">
        <v>171</v>
      </c>
      <c r="N66" s="31">
        <v>538</v>
      </c>
      <c r="O66" s="30">
        <v>417</v>
      </c>
      <c r="P66" s="238">
        <f>SUM(K66:O66)</f>
        <v>1128</v>
      </c>
      <c r="Q66" s="237">
        <f>SUM(J66,P66)</f>
        <v>1128</v>
      </c>
    </row>
    <row r="67" spans="1:17" ht="17.100000000000001" customHeight="1" x14ac:dyDescent="0.25">
      <c r="B67" s="2" t="s">
        <v>112</v>
      </c>
      <c r="C67" s="29"/>
      <c r="D67" s="29"/>
      <c r="E67" s="29"/>
      <c r="F67" s="29"/>
      <c r="G67" s="29"/>
      <c r="H67" s="18">
        <v>0</v>
      </c>
      <c r="I67" s="17">
        <v>0</v>
      </c>
      <c r="J67" s="16">
        <f>SUM(H67:I67)</f>
        <v>0</v>
      </c>
      <c r="K67" s="236">
        <v>0</v>
      </c>
      <c r="L67" s="28">
        <v>0</v>
      </c>
      <c r="M67" s="28">
        <v>0</v>
      </c>
      <c r="N67" s="28">
        <v>2</v>
      </c>
      <c r="O67" s="27">
        <v>3</v>
      </c>
      <c r="P67" s="235">
        <f>SUM(K67:O67)</f>
        <v>5</v>
      </c>
      <c r="Q67" s="234">
        <f>SUM(J67,P67)</f>
        <v>5</v>
      </c>
    </row>
    <row r="68" spans="1:17" ht="17.100000000000001" customHeight="1" x14ac:dyDescent="0.25">
      <c r="B68" s="13" t="s">
        <v>57</v>
      </c>
      <c r="C68" s="12"/>
      <c r="D68" s="12"/>
      <c r="E68" s="12"/>
      <c r="F68" s="12"/>
      <c r="G68" s="12"/>
      <c r="H68" s="11">
        <f>H66+H67</f>
        <v>0</v>
      </c>
      <c r="I68" s="8">
        <f>I66+I67</f>
        <v>0</v>
      </c>
      <c r="J68" s="7">
        <f>SUM(H68:I68)</f>
        <v>0</v>
      </c>
      <c r="K68" s="233">
        <f>K66+K67</f>
        <v>0</v>
      </c>
      <c r="L68" s="9">
        <f>L66+L67</f>
        <v>2</v>
      </c>
      <c r="M68" s="9">
        <f>M66+M67</f>
        <v>171</v>
      </c>
      <c r="N68" s="9">
        <f>N66+N67</f>
        <v>540</v>
      </c>
      <c r="O68" s="8">
        <f>O66+O67</f>
        <v>420</v>
      </c>
      <c r="P68" s="232">
        <f>SUM(K68:O68)</f>
        <v>1133</v>
      </c>
      <c r="Q68" s="231">
        <f>SUM(J68,P68)</f>
        <v>1133</v>
      </c>
    </row>
    <row r="70" spans="1:17" ht="17.100000000000001" customHeight="1" x14ac:dyDescent="0.25">
      <c r="A70" s="4" t="s">
        <v>117</v>
      </c>
    </row>
    <row r="71" spans="1:17" ht="17.100000000000001" customHeight="1" x14ac:dyDescent="0.25">
      <c r="B71" s="23"/>
      <c r="C71" s="23"/>
      <c r="D71" s="23"/>
      <c r="E71" s="144"/>
      <c r="F71" s="144"/>
      <c r="G71" s="144"/>
      <c r="H71" s="144"/>
      <c r="I71" s="144"/>
      <c r="J71" s="683" t="s">
        <v>114</v>
      </c>
      <c r="K71" s="683"/>
      <c r="L71" s="683"/>
      <c r="M71" s="683"/>
      <c r="N71" s="683"/>
      <c r="O71" s="683"/>
      <c r="P71" s="683"/>
      <c r="Q71" s="683"/>
    </row>
    <row r="72" spans="1:17" ht="17.100000000000001" customHeight="1" x14ac:dyDescent="0.25">
      <c r="B72" s="689" t="str">
        <f>"令和" &amp; DBCS($A$2) &amp; "年（" &amp; DBCS($B$2) &amp; "年）" &amp; DBCS($C$2) &amp; "月"</f>
        <v>令和３年（２０２１年）１２月</v>
      </c>
      <c r="C72" s="690"/>
      <c r="D72" s="690"/>
      <c r="E72" s="690"/>
      <c r="F72" s="690"/>
      <c r="G72" s="687"/>
      <c r="H72" s="729" t="s">
        <v>106</v>
      </c>
      <c r="I72" s="685"/>
      <c r="J72" s="685"/>
      <c r="K72" s="684" t="s">
        <v>105</v>
      </c>
      <c r="L72" s="685"/>
      <c r="M72" s="685"/>
      <c r="N72" s="685"/>
      <c r="O72" s="685"/>
      <c r="P72" s="686"/>
      <c r="Q72" s="736" t="s">
        <v>58</v>
      </c>
    </row>
    <row r="73" spans="1:17" ht="17.100000000000001" customHeight="1" x14ac:dyDescent="0.25">
      <c r="B73" s="691"/>
      <c r="C73" s="692"/>
      <c r="D73" s="692"/>
      <c r="E73" s="692"/>
      <c r="F73" s="692"/>
      <c r="G73" s="688"/>
      <c r="H73" s="254" t="s">
        <v>67</v>
      </c>
      <c r="I73" s="253" t="s">
        <v>66</v>
      </c>
      <c r="J73" s="252" t="s">
        <v>59</v>
      </c>
      <c r="K73" s="251" t="s">
        <v>64</v>
      </c>
      <c r="L73" s="250" t="s">
        <v>63</v>
      </c>
      <c r="M73" s="250" t="s">
        <v>62</v>
      </c>
      <c r="N73" s="250" t="s">
        <v>61</v>
      </c>
      <c r="O73" s="249" t="s">
        <v>60</v>
      </c>
      <c r="P73" s="248" t="s">
        <v>59</v>
      </c>
      <c r="Q73" s="737"/>
    </row>
    <row r="74" spans="1:17" ht="17.100000000000001" customHeight="1" x14ac:dyDescent="0.25">
      <c r="B74" s="3" t="s">
        <v>113</v>
      </c>
      <c r="C74" s="240"/>
      <c r="D74" s="240"/>
      <c r="E74" s="240"/>
      <c r="F74" s="240"/>
      <c r="G74" s="240"/>
      <c r="H74" s="22">
        <v>0</v>
      </c>
      <c r="I74" s="21">
        <v>0</v>
      </c>
      <c r="J74" s="20">
        <f>SUM(H74:I74)</f>
        <v>0</v>
      </c>
      <c r="K74" s="239">
        <v>57</v>
      </c>
      <c r="L74" s="31">
        <v>52</v>
      </c>
      <c r="M74" s="31">
        <v>122</v>
      </c>
      <c r="N74" s="31">
        <v>141</v>
      </c>
      <c r="O74" s="30">
        <v>60</v>
      </c>
      <c r="P74" s="238">
        <f>SUM(K74:O74)</f>
        <v>432</v>
      </c>
      <c r="Q74" s="237">
        <f>SUM(J74,P74)</f>
        <v>432</v>
      </c>
    </row>
    <row r="75" spans="1:17" ht="17.100000000000001" customHeight="1" x14ac:dyDescent="0.25">
      <c r="B75" s="2" t="s">
        <v>112</v>
      </c>
      <c r="C75" s="29"/>
      <c r="D75" s="29"/>
      <c r="E75" s="29"/>
      <c r="F75" s="29"/>
      <c r="G75" s="29"/>
      <c r="H75" s="18">
        <v>0</v>
      </c>
      <c r="I75" s="17">
        <v>0</v>
      </c>
      <c r="J75" s="16">
        <f>SUM(H75:I75)</f>
        <v>0</v>
      </c>
      <c r="K75" s="236">
        <v>0</v>
      </c>
      <c r="L75" s="28">
        <v>0</v>
      </c>
      <c r="M75" s="28">
        <v>0</v>
      </c>
      <c r="N75" s="28">
        <v>0</v>
      </c>
      <c r="O75" s="27">
        <v>2</v>
      </c>
      <c r="P75" s="235">
        <f>SUM(K75:O75)</f>
        <v>2</v>
      </c>
      <c r="Q75" s="234">
        <f>SUM(J75,P75)</f>
        <v>2</v>
      </c>
    </row>
    <row r="76" spans="1:17" ht="17.100000000000001" customHeight="1" x14ac:dyDescent="0.25">
      <c r="B76" s="13" t="s">
        <v>57</v>
      </c>
      <c r="C76" s="12"/>
      <c r="D76" s="12"/>
      <c r="E76" s="12"/>
      <c r="F76" s="12"/>
      <c r="G76" s="12"/>
      <c r="H76" s="11">
        <f>H74+H75</f>
        <v>0</v>
      </c>
      <c r="I76" s="8">
        <f>I74+I75</f>
        <v>0</v>
      </c>
      <c r="J76" s="7">
        <f>SUM(H76:I76)</f>
        <v>0</v>
      </c>
      <c r="K76" s="233">
        <f>K74+K75</f>
        <v>57</v>
      </c>
      <c r="L76" s="9">
        <f>L74+L75</f>
        <v>52</v>
      </c>
      <c r="M76" s="9">
        <f>M74+M75</f>
        <v>122</v>
      </c>
      <c r="N76" s="9">
        <f>N74+N75</f>
        <v>141</v>
      </c>
      <c r="O76" s="8">
        <f>O74+O75</f>
        <v>62</v>
      </c>
      <c r="P76" s="232">
        <f>SUM(K76:O76)</f>
        <v>434</v>
      </c>
      <c r="Q76" s="231">
        <f>SUM(J76,P76)</f>
        <v>434</v>
      </c>
    </row>
    <row r="78" spans="1:17" ht="17.100000000000001" customHeight="1" x14ac:dyDescent="0.25">
      <c r="A78" s="4" t="s">
        <v>116</v>
      </c>
    </row>
    <row r="79" spans="1:17" ht="17.100000000000001" customHeight="1" x14ac:dyDescent="0.25">
      <c r="B79" s="23"/>
      <c r="C79" s="23"/>
      <c r="D79" s="23"/>
      <c r="E79" s="144"/>
      <c r="F79" s="144"/>
      <c r="G79" s="144"/>
      <c r="H79" s="144"/>
      <c r="I79" s="144"/>
      <c r="J79" s="683" t="s">
        <v>114</v>
      </c>
      <c r="K79" s="683"/>
      <c r="L79" s="683"/>
      <c r="M79" s="683"/>
      <c r="N79" s="683"/>
      <c r="O79" s="683"/>
      <c r="P79" s="683"/>
      <c r="Q79" s="683"/>
    </row>
    <row r="80" spans="1:17" ht="17.100000000000001" customHeight="1" x14ac:dyDescent="0.25">
      <c r="B80" s="722" t="str">
        <f>"令和" &amp; DBCS($A$2) &amp; "年（" &amp; DBCS($B$2) &amp; "年）" &amp; DBCS($C$2) &amp; "月"</f>
        <v>令和３年（２０２１年）１２月</v>
      </c>
      <c r="C80" s="723"/>
      <c r="D80" s="723"/>
      <c r="E80" s="723"/>
      <c r="F80" s="723"/>
      <c r="G80" s="724"/>
      <c r="H80" s="711" t="s">
        <v>106</v>
      </c>
      <c r="I80" s="712"/>
      <c r="J80" s="712"/>
      <c r="K80" s="738" t="s">
        <v>105</v>
      </c>
      <c r="L80" s="712"/>
      <c r="M80" s="712"/>
      <c r="N80" s="712"/>
      <c r="O80" s="712"/>
      <c r="P80" s="739"/>
      <c r="Q80" s="724" t="s">
        <v>58</v>
      </c>
    </row>
    <row r="81" spans="1:18" ht="17.100000000000001" customHeight="1" x14ac:dyDescent="0.25">
      <c r="B81" s="725"/>
      <c r="C81" s="726"/>
      <c r="D81" s="726"/>
      <c r="E81" s="726"/>
      <c r="F81" s="726"/>
      <c r="G81" s="727"/>
      <c r="H81" s="246" t="s">
        <v>67</v>
      </c>
      <c r="I81" s="242" t="s">
        <v>66</v>
      </c>
      <c r="J81" s="364" t="s">
        <v>59</v>
      </c>
      <c r="K81" s="244" t="s">
        <v>64</v>
      </c>
      <c r="L81" s="243" t="s">
        <v>63</v>
      </c>
      <c r="M81" s="243" t="s">
        <v>62</v>
      </c>
      <c r="N81" s="243" t="s">
        <v>61</v>
      </c>
      <c r="O81" s="242" t="s">
        <v>60</v>
      </c>
      <c r="P81" s="241" t="s">
        <v>59</v>
      </c>
      <c r="Q81" s="727"/>
    </row>
    <row r="82" spans="1:18" ht="17.100000000000001" customHeight="1" x14ac:dyDescent="0.25">
      <c r="B82" s="3" t="s">
        <v>113</v>
      </c>
      <c r="C82" s="240"/>
      <c r="D82" s="240"/>
      <c r="E82" s="240"/>
      <c r="F82" s="240"/>
      <c r="G82" s="240"/>
      <c r="H82" s="22">
        <v>0</v>
      </c>
      <c r="I82" s="21">
        <v>0</v>
      </c>
      <c r="J82" s="20">
        <f>SUM(H82:I82)</f>
        <v>0</v>
      </c>
      <c r="K82" s="239">
        <v>0</v>
      </c>
      <c r="L82" s="31">
        <v>0</v>
      </c>
      <c r="M82" s="31">
        <v>4</v>
      </c>
      <c r="N82" s="31">
        <v>31</v>
      </c>
      <c r="O82" s="30">
        <v>47</v>
      </c>
      <c r="P82" s="238">
        <f>SUM(K82:O82)</f>
        <v>82</v>
      </c>
      <c r="Q82" s="237">
        <f>SUM(J82,P82)</f>
        <v>82</v>
      </c>
    </row>
    <row r="83" spans="1:18" ht="17.100000000000001" customHeight="1" x14ac:dyDescent="0.25">
      <c r="B83" s="2" t="s">
        <v>112</v>
      </c>
      <c r="C83" s="29"/>
      <c r="D83" s="29"/>
      <c r="E83" s="29"/>
      <c r="F83" s="29"/>
      <c r="G83" s="29"/>
      <c r="H83" s="18">
        <v>0</v>
      </c>
      <c r="I83" s="17">
        <v>0</v>
      </c>
      <c r="J83" s="16">
        <f>SUM(H83:I83)</f>
        <v>0</v>
      </c>
      <c r="K83" s="236">
        <v>0</v>
      </c>
      <c r="L83" s="28">
        <v>0</v>
      </c>
      <c r="M83" s="28">
        <v>0</v>
      </c>
      <c r="N83" s="28">
        <v>0</v>
      </c>
      <c r="O83" s="27">
        <v>0</v>
      </c>
      <c r="P83" s="235">
        <f>SUM(K83:O83)</f>
        <v>0</v>
      </c>
      <c r="Q83" s="234">
        <f>SUM(J83,P83)</f>
        <v>0</v>
      </c>
    </row>
    <row r="84" spans="1:18" ht="17.100000000000001" customHeight="1" x14ac:dyDescent="0.25">
      <c r="B84" s="13" t="s">
        <v>57</v>
      </c>
      <c r="C84" s="12"/>
      <c r="D84" s="12"/>
      <c r="E84" s="12"/>
      <c r="F84" s="12"/>
      <c r="G84" s="12"/>
      <c r="H84" s="11">
        <f>H82+H83</f>
        <v>0</v>
      </c>
      <c r="I84" s="8">
        <f>I82+I83</f>
        <v>0</v>
      </c>
      <c r="J84" s="7">
        <f>SUM(H84:I84)</f>
        <v>0</v>
      </c>
      <c r="K84" s="233">
        <f>K82+K83</f>
        <v>0</v>
      </c>
      <c r="L84" s="9">
        <f>L82+L83</f>
        <v>0</v>
      </c>
      <c r="M84" s="9">
        <f>M82+M83</f>
        <v>4</v>
      </c>
      <c r="N84" s="9">
        <f>N82+N83</f>
        <v>31</v>
      </c>
      <c r="O84" s="8">
        <f>O82+O83</f>
        <v>47</v>
      </c>
      <c r="P84" s="232">
        <f>SUM(K84:O84)</f>
        <v>82</v>
      </c>
      <c r="Q84" s="231">
        <f>SUM(J84,P84)</f>
        <v>82</v>
      </c>
    </row>
    <row r="86" spans="1:18" s="192" customFormat="1" ht="17.100000000000001" customHeight="1" x14ac:dyDescent="0.25">
      <c r="A86" s="4" t="s">
        <v>115</v>
      </c>
    </row>
    <row r="87" spans="1:18" s="192" customFormat="1" ht="17.100000000000001" customHeight="1" x14ac:dyDescent="0.25">
      <c r="B87" s="230"/>
      <c r="C87" s="230"/>
      <c r="D87" s="230"/>
      <c r="E87" s="190"/>
      <c r="F87" s="190"/>
      <c r="G87" s="190"/>
      <c r="H87" s="190"/>
      <c r="I87" s="190"/>
      <c r="J87" s="728" t="s">
        <v>114</v>
      </c>
      <c r="K87" s="728"/>
      <c r="L87" s="728"/>
      <c r="M87" s="728"/>
      <c r="N87" s="728"/>
      <c r="O87" s="728"/>
      <c r="P87" s="728"/>
      <c r="Q87" s="728"/>
    </row>
    <row r="88" spans="1:18" s="192" customFormat="1" ht="17.100000000000001" customHeight="1" x14ac:dyDescent="0.25">
      <c r="B88" s="700" t="str">
        <f>"令和" &amp; DBCS($A$2) &amp; "年（" &amp; DBCS($B$2) &amp; "年）" &amp; DBCS($C$2) &amp; "月"</f>
        <v>令和３年（２０２１年）１２月</v>
      </c>
      <c r="C88" s="701"/>
      <c r="D88" s="701"/>
      <c r="E88" s="701"/>
      <c r="F88" s="701"/>
      <c r="G88" s="702"/>
      <c r="H88" s="732" t="s">
        <v>106</v>
      </c>
      <c r="I88" s="733"/>
      <c r="J88" s="733"/>
      <c r="K88" s="734" t="s">
        <v>105</v>
      </c>
      <c r="L88" s="733"/>
      <c r="M88" s="733"/>
      <c r="N88" s="733"/>
      <c r="O88" s="733"/>
      <c r="P88" s="735"/>
      <c r="Q88" s="702" t="s">
        <v>58</v>
      </c>
    </row>
    <row r="89" spans="1:18" s="192" customFormat="1" ht="17.100000000000001" customHeight="1" x14ac:dyDescent="0.25">
      <c r="B89" s="703"/>
      <c r="C89" s="704"/>
      <c r="D89" s="704"/>
      <c r="E89" s="704"/>
      <c r="F89" s="704"/>
      <c r="G89" s="705"/>
      <c r="H89" s="228" t="s">
        <v>67</v>
      </c>
      <c r="I89" s="224" t="s">
        <v>66</v>
      </c>
      <c r="J89" s="363" t="s">
        <v>59</v>
      </c>
      <c r="K89" s="226" t="s">
        <v>64</v>
      </c>
      <c r="L89" s="225" t="s">
        <v>63</v>
      </c>
      <c r="M89" s="225" t="s">
        <v>62</v>
      </c>
      <c r="N89" s="225" t="s">
        <v>61</v>
      </c>
      <c r="O89" s="224" t="s">
        <v>60</v>
      </c>
      <c r="P89" s="223" t="s">
        <v>59</v>
      </c>
      <c r="Q89" s="705"/>
    </row>
    <row r="90" spans="1:18" s="192" customFormat="1" ht="17.100000000000001" customHeight="1" x14ac:dyDescent="0.25">
      <c r="B90" s="222" t="s">
        <v>113</v>
      </c>
      <c r="C90" s="221"/>
      <c r="D90" s="221"/>
      <c r="E90" s="221"/>
      <c r="F90" s="221"/>
      <c r="G90" s="221"/>
      <c r="H90" s="220">
        <v>0</v>
      </c>
      <c r="I90" s="219">
        <v>0</v>
      </c>
      <c r="J90" s="218">
        <f>SUM(H90:I90)</f>
        <v>0</v>
      </c>
      <c r="K90" s="217">
        <v>1</v>
      </c>
      <c r="L90" s="216">
        <v>1</v>
      </c>
      <c r="M90" s="216">
        <v>24</v>
      </c>
      <c r="N90" s="216">
        <v>294</v>
      </c>
      <c r="O90" s="215">
        <v>373</v>
      </c>
      <c r="P90" s="214">
        <f>SUM(K90:O90)</f>
        <v>693</v>
      </c>
      <c r="Q90" s="213">
        <f>SUM(J90,P90)</f>
        <v>693</v>
      </c>
    </row>
    <row r="91" spans="1:18" s="192" customFormat="1" ht="17.100000000000001" customHeight="1" x14ac:dyDescent="0.25">
      <c r="B91" s="212" t="s">
        <v>112</v>
      </c>
      <c r="C91" s="211"/>
      <c r="D91" s="211"/>
      <c r="E91" s="211"/>
      <c r="F91" s="211"/>
      <c r="G91" s="211"/>
      <c r="H91" s="210">
        <v>0</v>
      </c>
      <c r="I91" s="209">
        <v>0</v>
      </c>
      <c r="J91" s="208">
        <f>SUM(H91:I91)</f>
        <v>0</v>
      </c>
      <c r="K91" s="207">
        <v>0</v>
      </c>
      <c r="L91" s="206">
        <v>0</v>
      </c>
      <c r="M91" s="206">
        <v>0</v>
      </c>
      <c r="N91" s="206">
        <v>1</v>
      </c>
      <c r="O91" s="205">
        <v>3</v>
      </c>
      <c r="P91" s="204">
        <f>SUM(K91:O91)</f>
        <v>4</v>
      </c>
      <c r="Q91" s="203">
        <f>SUM(J91,P91)</f>
        <v>4</v>
      </c>
    </row>
    <row r="92" spans="1:18" s="192" customFormat="1" ht="17.100000000000001" customHeight="1" x14ac:dyDescent="0.25">
      <c r="B92" s="202" t="s">
        <v>57</v>
      </c>
      <c r="C92" s="201"/>
      <c r="D92" s="201"/>
      <c r="E92" s="201"/>
      <c r="F92" s="201"/>
      <c r="G92" s="201"/>
      <c r="H92" s="200">
        <f>H90+H91</f>
        <v>0</v>
      </c>
      <c r="I92" s="196">
        <f>I90+I91</f>
        <v>0</v>
      </c>
      <c r="J92" s="199">
        <f>SUM(H92:I92)</f>
        <v>0</v>
      </c>
      <c r="K92" s="198">
        <f>K90+K91</f>
        <v>1</v>
      </c>
      <c r="L92" s="197">
        <f>L90+L91</f>
        <v>1</v>
      </c>
      <c r="M92" s="197">
        <f>M90+M91</f>
        <v>24</v>
      </c>
      <c r="N92" s="197">
        <f>N90+N91</f>
        <v>295</v>
      </c>
      <c r="O92" s="196">
        <f>O90+O91</f>
        <v>376</v>
      </c>
      <c r="P92" s="195">
        <f>SUM(K92:O92)</f>
        <v>697</v>
      </c>
      <c r="Q92" s="194">
        <f>SUM(J92,P92)</f>
        <v>697</v>
      </c>
    </row>
    <row r="93" spans="1:18" s="192" customFormat="1" ht="17.100000000000001" customHeight="1" x14ac:dyDescent="0.25"/>
    <row r="94" spans="1:18" s="49" customFormat="1" ht="17.100000000000001" customHeight="1" x14ac:dyDescent="0.25">
      <c r="A94" s="26" t="s">
        <v>111</v>
      </c>
      <c r="J94" s="193"/>
      <c r="K94" s="193"/>
    </row>
    <row r="95" spans="1:18" s="49" customFormat="1" ht="17.100000000000001" customHeight="1" x14ac:dyDescent="0.25">
      <c r="B95" s="192"/>
      <c r="C95" s="191"/>
      <c r="D95" s="191"/>
      <c r="E95" s="191"/>
      <c r="F95" s="190"/>
      <c r="G95" s="190"/>
      <c r="H95" s="190"/>
      <c r="I95" s="728" t="s">
        <v>110</v>
      </c>
      <c r="J95" s="728"/>
      <c r="K95" s="728"/>
      <c r="L95" s="728"/>
      <c r="M95" s="728"/>
      <c r="N95" s="728"/>
      <c r="O95" s="728"/>
      <c r="P95" s="728"/>
      <c r="Q95" s="728"/>
      <c r="R95" s="728"/>
    </row>
    <row r="96" spans="1:18" s="49" customFormat="1" ht="17.100000000000001" customHeight="1" x14ac:dyDescent="0.25">
      <c r="B96" s="664" t="str">
        <f>"令和" &amp; DBCS($A$2) &amp; "年（" &amp; DBCS($B$2) &amp; "年）" &amp; DBCS($C$2) &amp; "月"</f>
        <v>令和３年（２０２１年）１２月</v>
      </c>
      <c r="C96" s="665"/>
      <c r="D96" s="665"/>
      <c r="E96" s="665"/>
      <c r="F96" s="665"/>
      <c r="G96" s="666"/>
      <c r="H96" s="693" t="s">
        <v>106</v>
      </c>
      <c r="I96" s="694"/>
      <c r="J96" s="694"/>
      <c r="K96" s="659" t="s">
        <v>105</v>
      </c>
      <c r="L96" s="660"/>
      <c r="M96" s="660"/>
      <c r="N96" s="660"/>
      <c r="O96" s="660"/>
      <c r="P96" s="660"/>
      <c r="Q96" s="661"/>
      <c r="R96" s="662" t="s">
        <v>58</v>
      </c>
    </row>
    <row r="97" spans="2:18" s="49" customFormat="1" ht="17.100000000000001" customHeight="1" x14ac:dyDescent="0.25">
      <c r="B97" s="667"/>
      <c r="C97" s="668"/>
      <c r="D97" s="668"/>
      <c r="E97" s="668"/>
      <c r="F97" s="668"/>
      <c r="G97" s="669"/>
      <c r="H97" s="188" t="s">
        <v>67</v>
      </c>
      <c r="I97" s="187" t="s">
        <v>66</v>
      </c>
      <c r="J97" s="186" t="s">
        <v>59</v>
      </c>
      <c r="K97" s="140" t="s">
        <v>65</v>
      </c>
      <c r="L97" s="185" t="s">
        <v>64</v>
      </c>
      <c r="M97" s="185" t="s">
        <v>63</v>
      </c>
      <c r="N97" s="185" t="s">
        <v>62</v>
      </c>
      <c r="O97" s="185" t="s">
        <v>61</v>
      </c>
      <c r="P97" s="184" t="s">
        <v>60</v>
      </c>
      <c r="Q97" s="360" t="s">
        <v>59</v>
      </c>
      <c r="R97" s="663"/>
    </row>
    <row r="98" spans="2:18" s="49" customFormat="1" ht="17.100000000000001" customHeight="1" x14ac:dyDescent="0.25">
      <c r="B98" s="163" t="s">
        <v>104</v>
      </c>
      <c r="C98" s="162"/>
      <c r="D98" s="162"/>
      <c r="E98" s="162"/>
      <c r="F98" s="162"/>
      <c r="G98" s="161"/>
      <c r="H98" s="160">
        <f t="shared" ref="H98:R98" si="13">SUM(H99,H105,H108,H113,H117:H118)</f>
        <v>1864</v>
      </c>
      <c r="I98" s="159">
        <f t="shared" si="13"/>
        <v>2998</v>
      </c>
      <c r="J98" s="158">
        <f t="shared" si="13"/>
        <v>4862</v>
      </c>
      <c r="K98" s="42">
        <f t="shared" si="13"/>
        <v>0</v>
      </c>
      <c r="L98" s="157">
        <f t="shared" si="13"/>
        <v>9959</v>
      </c>
      <c r="M98" s="157">
        <f t="shared" si="13"/>
        <v>7256</v>
      </c>
      <c r="N98" s="157">
        <f t="shared" si="13"/>
        <v>4999</v>
      </c>
      <c r="O98" s="157">
        <f t="shared" si="13"/>
        <v>3330</v>
      </c>
      <c r="P98" s="156">
        <f t="shared" si="13"/>
        <v>1908</v>
      </c>
      <c r="Q98" s="155">
        <f t="shared" si="13"/>
        <v>27452</v>
      </c>
      <c r="R98" s="154">
        <f t="shared" si="13"/>
        <v>32314</v>
      </c>
    </row>
    <row r="99" spans="2:18" s="49" customFormat="1" ht="17.100000000000001" customHeight="1" x14ac:dyDescent="0.25">
      <c r="B99" s="111"/>
      <c r="C99" s="163" t="s">
        <v>103</v>
      </c>
      <c r="D99" s="162"/>
      <c r="E99" s="162"/>
      <c r="F99" s="162"/>
      <c r="G99" s="161"/>
      <c r="H99" s="160">
        <f t="shared" ref="H99:Q99" si="14">SUM(H100:H104)</f>
        <v>146</v>
      </c>
      <c r="I99" s="159">
        <f t="shared" si="14"/>
        <v>259</v>
      </c>
      <c r="J99" s="158">
        <f t="shared" si="14"/>
        <v>405</v>
      </c>
      <c r="K99" s="42">
        <f t="shared" si="14"/>
        <v>0</v>
      </c>
      <c r="L99" s="157">
        <f t="shared" si="14"/>
        <v>2694</v>
      </c>
      <c r="M99" s="157">
        <f t="shared" si="14"/>
        <v>1991</v>
      </c>
      <c r="N99" s="157">
        <f t="shared" si="14"/>
        <v>1485</v>
      </c>
      <c r="O99" s="157">
        <f t="shared" si="14"/>
        <v>1141</v>
      </c>
      <c r="P99" s="156">
        <f t="shared" si="14"/>
        <v>797</v>
      </c>
      <c r="Q99" s="155">
        <f t="shared" si="14"/>
        <v>8108</v>
      </c>
      <c r="R99" s="154">
        <f t="shared" ref="R99:R104" si="15">SUM(J99,Q99)</f>
        <v>8513</v>
      </c>
    </row>
    <row r="100" spans="2:18" s="49" customFormat="1" ht="17.100000000000001" customHeight="1" x14ac:dyDescent="0.25">
      <c r="B100" s="111"/>
      <c r="C100" s="111"/>
      <c r="D100" s="173" t="s">
        <v>102</v>
      </c>
      <c r="E100" s="172"/>
      <c r="F100" s="172"/>
      <c r="G100" s="171"/>
      <c r="H100" s="170">
        <v>0</v>
      </c>
      <c r="I100" s="167">
        <v>0</v>
      </c>
      <c r="J100" s="166">
        <f>SUM(H100:I100)</f>
        <v>0</v>
      </c>
      <c r="K100" s="134">
        <v>0</v>
      </c>
      <c r="L100" s="168">
        <v>1479</v>
      </c>
      <c r="M100" s="168">
        <v>924</v>
      </c>
      <c r="N100" s="168">
        <v>528</v>
      </c>
      <c r="O100" s="168">
        <v>325</v>
      </c>
      <c r="P100" s="167">
        <v>193</v>
      </c>
      <c r="Q100" s="166">
        <f>SUM(K100:P100)</f>
        <v>3449</v>
      </c>
      <c r="R100" s="165">
        <f t="shared" si="15"/>
        <v>3449</v>
      </c>
    </row>
    <row r="101" spans="2:18" s="49" customFormat="1" ht="17.100000000000001" customHeight="1" x14ac:dyDescent="0.25">
      <c r="B101" s="111"/>
      <c r="C101" s="111"/>
      <c r="D101" s="110" t="s">
        <v>101</v>
      </c>
      <c r="E101" s="109"/>
      <c r="F101" s="109"/>
      <c r="G101" s="108"/>
      <c r="H101" s="107">
        <v>0</v>
      </c>
      <c r="I101" s="104">
        <v>0</v>
      </c>
      <c r="J101" s="103">
        <f>SUM(H101:I101)</f>
        <v>0</v>
      </c>
      <c r="K101" s="101">
        <v>0</v>
      </c>
      <c r="L101" s="105">
        <v>0</v>
      </c>
      <c r="M101" s="105">
        <v>2</v>
      </c>
      <c r="N101" s="105">
        <v>5</v>
      </c>
      <c r="O101" s="105">
        <v>10</v>
      </c>
      <c r="P101" s="104">
        <v>19</v>
      </c>
      <c r="Q101" s="103">
        <f>SUM(K101:P101)</f>
        <v>36</v>
      </c>
      <c r="R101" s="102">
        <f t="shared" si="15"/>
        <v>36</v>
      </c>
    </row>
    <row r="102" spans="2:18" s="49" customFormat="1" ht="17.100000000000001" customHeight="1" x14ac:dyDescent="0.25">
      <c r="B102" s="111"/>
      <c r="C102" s="111"/>
      <c r="D102" s="110" t="s">
        <v>100</v>
      </c>
      <c r="E102" s="109"/>
      <c r="F102" s="109"/>
      <c r="G102" s="108"/>
      <c r="H102" s="107">
        <v>54</v>
      </c>
      <c r="I102" s="104">
        <v>95</v>
      </c>
      <c r="J102" s="103">
        <f>SUM(H102:I102)</f>
        <v>149</v>
      </c>
      <c r="K102" s="101">
        <v>0</v>
      </c>
      <c r="L102" s="105">
        <v>355</v>
      </c>
      <c r="M102" s="105">
        <v>284</v>
      </c>
      <c r="N102" s="105">
        <v>187</v>
      </c>
      <c r="O102" s="105">
        <v>148</v>
      </c>
      <c r="P102" s="104">
        <v>126</v>
      </c>
      <c r="Q102" s="103">
        <f>SUM(K102:P102)</f>
        <v>1100</v>
      </c>
      <c r="R102" s="102">
        <f t="shared" si="15"/>
        <v>1249</v>
      </c>
    </row>
    <row r="103" spans="2:18" s="49" customFormat="1" ht="17.100000000000001" customHeight="1" x14ac:dyDescent="0.25">
      <c r="B103" s="111"/>
      <c r="C103" s="111"/>
      <c r="D103" s="110" t="s">
        <v>99</v>
      </c>
      <c r="E103" s="109"/>
      <c r="F103" s="109"/>
      <c r="G103" s="108"/>
      <c r="H103" s="107">
        <v>14</v>
      </c>
      <c r="I103" s="104">
        <v>58</v>
      </c>
      <c r="J103" s="103">
        <f>SUM(H103:I103)</f>
        <v>72</v>
      </c>
      <c r="K103" s="101">
        <v>0</v>
      </c>
      <c r="L103" s="105">
        <v>99</v>
      </c>
      <c r="M103" s="105">
        <v>96</v>
      </c>
      <c r="N103" s="105">
        <v>68</v>
      </c>
      <c r="O103" s="105">
        <v>55</v>
      </c>
      <c r="P103" s="104">
        <v>28</v>
      </c>
      <c r="Q103" s="103">
        <f>SUM(K103:P103)</f>
        <v>346</v>
      </c>
      <c r="R103" s="102">
        <f t="shared" si="15"/>
        <v>418</v>
      </c>
    </row>
    <row r="104" spans="2:18" s="49" customFormat="1" ht="17.100000000000001" customHeight="1" x14ac:dyDescent="0.25">
      <c r="B104" s="111"/>
      <c r="C104" s="111"/>
      <c r="D104" s="182" t="s">
        <v>98</v>
      </c>
      <c r="E104" s="181"/>
      <c r="F104" s="181"/>
      <c r="G104" s="180"/>
      <c r="H104" s="179">
        <v>78</v>
      </c>
      <c r="I104" s="176">
        <v>106</v>
      </c>
      <c r="J104" s="175">
        <f>SUM(H104:I104)</f>
        <v>184</v>
      </c>
      <c r="K104" s="128">
        <v>0</v>
      </c>
      <c r="L104" s="177">
        <v>761</v>
      </c>
      <c r="M104" s="177">
        <v>685</v>
      </c>
      <c r="N104" s="177">
        <v>697</v>
      </c>
      <c r="O104" s="177">
        <v>603</v>
      </c>
      <c r="P104" s="176">
        <v>431</v>
      </c>
      <c r="Q104" s="175">
        <f>SUM(K104:P104)</f>
        <v>3177</v>
      </c>
      <c r="R104" s="174">
        <f t="shared" si="15"/>
        <v>3361</v>
      </c>
    </row>
    <row r="105" spans="2:18" s="49" customFormat="1" ht="17.100000000000001" customHeight="1" x14ac:dyDescent="0.25">
      <c r="B105" s="111"/>
      <c r="C105" s="163" t="s">
        <v>97</v>
      </c>
      <c r="D105" s="162"/>
      <c r="E105" s="162"/>
      <c r="F105" s="162"/>
      <c r="G105" s="161"/>
      <c r="H105" s="160">
        <f t="shared" ref="H105:R105" si="16">SUM(H106:H107)</f>
        <v>121</v>
      </c>
      <c r="I105" s="159">
        <f t="shared" si="16"/>
        <v>185</v>
      </c>
      <c r="J105" s="158">
        <f t="shared" si="16"/>
        <v>306</v>
      </c>
      <c r="K105" s="42">
        <f t="shared" si="16"/>
        <v>0</v>
      </c>
      <c r="L105" s="157">
        <f t="shared" si="16"/>
        <v>1745</v>
      </c>
      <c r="M105" s="157">
        <f t="shared" si="16"/>
        <v>1222</v>
      </c>
      <c r="N105" s="157">
        <f t="shared" si="16"/>
        <v>756</v>
      </c>
      <c r="O105" s="157">
        <f t="shared" si="16"/>
        <v>447</v>
      </c>
      <c r="P105" s="156">
        <f t="shared" si="16"/>
        <v>192</v>
      </c>
      <c r="Q105" s="155">
        <f t="shared" si="16"/>
        <v>4362</v>
      </c>
      <c r="R105" s="154">
        <f t="shared" si="16"/>
        <v>4668</v>
      </c>
    </row>
    <row r="106" spans="2:18" s="49" customFormat="1" ht="17.100000000000001" customHeight="1" x14ac:dyDescent="0.25">
      <c r="B106" s="111"/>
      <c r="C106" s="111"/>
      <c r="D106" s="173" t="s">
        <v>96</v>
      </c>
      <c r="E106" s="172"/>
      <c r="F106" s="172"/>
      <c r="G106" s="171"/>
      <c r="H106" s="170">
        <v>0</v>
      </c>
      <c r="I106" s="167">
        <v>0</v>
      </c>
      <c r="J106" s="169">
        <f>SUM(H106:I106)</f>
        <v>0</v>
      </c>
      <c r="K106" s="134">
        <v>0</v>
      </c>
      <c r="L106" s="168">
        <v>1299</v>
      </c>
      <c r="M106" s="168">
        <v>857</v>
      </c>
      <c r="N106" s="168">
        <v>553</v>
      </c>
      <c r="O106" s="168">
        <v>331</v>
      </c>
      <c r="P106" s="167">
        <v>134</v>
      </c>
      <c r="Q106" s="166">
        <f>SUM(K106:P106)</f>
        <v>3174</v>
      </c>
      <c r="R106" s="165">
        <f>SUM(J106,Q106)</f>
        <v>3174</v>
      </c>
    </row>
    <row r="107" spans="2:18" s="49" customFormat="1" ht="17.100000000000001" customHeight="1" x14ac:dyDescent="0.25">
      <c r="B107" s="111"/>
      <c r="C107" s="111"/>
      <c r="D107" s="182" t="s">
        <v>95</v>
      </c>
      <c r="E107" s="181"/>
      <c r="F107" s="181"/>
      <c r="G107" s="180"/>
      <c r="H107" s="179">
        <v>121</v>
      </c>
      <c r="I107" s="176">
        <v>185</v>
      </c>
      <c r="J107" s="178">
        <f>SUM(H107:I107)</f>
        <v>306</v>
      </c>
      <c r="K107" s="128">
        <v>0</v>
      </c>
      <c r="L107" s="177">
        <v>446</v>
      </c>
      <c r="M107" s="177">
        <v>365</v>
      </c>
      <c r="N107" s="177">
        <v>203</v>
      </c>
      <c r="O107" s="177">
        <v>116</v>
      </c>
      <c r="P107" s="176">
        <v>58</v>
      </c>
      <c r="Q107" s="175">
        <f>SUM(K107:P107)</f>
        <v>1188</v>
      </c>
      <c r="R107" s="174">
        <f>SUM(J107,Q107)</f>
        <v>1494</v>
      </c>
    </row>
    <row r="108" spans="2:18" s="49" customFormat="1" ht="17.100000000000001" customHeight="1" x14ac:dyDescent="0.25">
      <c r="B108" s="111"/>
      <c r="C108" s="163" t="s">
        <v>94</v>
      </c>
      <c r="D108" s="162"/>
      <c r="E108" s="162"/>
      <c r="F108" s="162"/>
      <c r="G108" s="161"/>
      <c r="H108" s="160">
        <f t="shared" ref="H108:R108" si="17">SUM(H109:H112)</f>
        <v>4</v>
      </c>
      <c r="I108" s="159">
        <f t="shared" si="17"/>
        <v>1</v>
      </c>
      <c r="J108" s="158">
        <f t="shared" si="17"/>
        <v>5</v>
      </c>
      <c r="K108" s="42">
        <f t="shared" si="17"/>
        <v>0</v>
      </c>
      <c r="L108" s="157">
        <f t="shared" si="17"/>
        <v>147</v>
      </c>
      <c r="M108" s="157">
        <f t="shared" si="17"/>
        <v>176</v>
      </c>
      <c r="N108" s="157">
        <f t="shared" si="17"/>
        <v>206</v>
      </c>
      <c r="O108" s="157">
        <f t="shared" si="17"/>
        <v>136</v>
      </c>
      <c r="P108" s="156">
        <f t="shared" si="17"/>
        <v>88</v>
      </c>
      <c r="Q108" s="155">
        <f t="shared" si="17"/>
        <v>753</v>
      </c>
      <c r="R108" s="154">
        <f t="shared" si="17"/>
        <v>758</v>
      </c>
    </row>
    <row r="109" spans="2:18" s="49" customFormat="1" ht="17.100000000000001" customHeight="1" x14ac:dyDescent="0.25">
      <c r="B109" s="111"/>
      <c r="C109" s="111"/>
      <c r="D109" s="173" t="s">
        <v>93</v>
      </c>
      <c r="E109" s="172"/>
      <c r="F109" s="172"/>
      <c r="G109" s="171"/>
      <c r="H109" s="170">
        <v>4</v>
      </c>
      <c r="I109" s="167">
        <v>1</v>
      </c>
      <c r="J109" s="169">
        <f>SUM(H109:I109)</f>
        <v>5</v>
      </c>
      <c r="K109" s="134">
        <v>0</v>
      </c>
      <c r="L109" s="168">
        <v>134</v>
      </c>
      <c r="M109" s="168">
        <v>156</v>
      </c>
      <c r="N109" s="168">
        <v>177</v>
      </c>
      <c r="O109" s="168">
        <v>115</v>
      </c>
      <c r="P109" s="167">
        <v>61</v>
      </c>
      <c r="Q109" s="166">
        <f>SUM(K109:P109)</f>
        <v>643</v>
      </c>
      <c r="R109" s="165">
        <f>SUM(J109,Q109)</f>
        <v>648</v>
      </c>
    </row>
    <row r="110" spans="2:18" s="49" customFormat="1" ht="17.100000000000001" customHeight="1" x14ac:dyDescent="0.25">
      <c r="B110" s="111"/>
      <c r="C110" s="111"/>
      <c r="D110" s="110" t="s">
        <v>92</v>
      </c>
      <c r="E110" s="109"/>
      <c r="F110" s="109"/>
      <c r="G110" s="108"/>
      <c r="H110" s="107">
        <v>0</v>
      </c>
      <c r="I110" s="104">
        <v>0</v>
      </c>
      <c r="J110" s="106">
        <f>SUM(H110:I110)</f>
        <v>0</v>
      </c>
      <c r="K110" s="101">
        <v>0</v>
      </c>
      <c r="L110" s="105">
        <v>13</v>
      </c>
      <c r="M110" s="105">
        <v>19</v>
      </c>
      <c r="N110" s="105">
        <v>29</v>
      </c>
      <c r="O110" s="105">
        <v>21</v>
      </c>
      <c r="P110" s="104">
        <v>27</v>
      </c>
      <c r="Q110" s="103">
        <f>SUM(K110:P110)</f>
        <v>109</v>
      </c>
      <c r="R110" s="102">
        <f>SUM(J110,Q110)</f>
        <v>109</v>
      </c>
    </row>
    <row r="111" spans="2:18" s="49" customFormat="1" ht="17.100000000000001" customHeight="1" x14ac:dyDescent="0.25">
      <c r="B111" s="111"/>
      <c r="C111" s="164"/>
      <c r="D111" s="110" t="s">
        <v>91</v>
      </c>
      <c r="E111" s="109"/>
      <c r="F111" s="109"/>
      <c r="G111" s="108"/>
      <c r="H111" s="107">
        <v>0</v>
      </c>
      <c r="I111" s="104">
        <v>0</v>
      </c>
      <c r="J111" s="106">
        <f>SUM(H111:I111)</f>
        <v>0</v>
      </c>
      <c r="K111" s="101">
        <v>0</v>
      </c>
      <c r="L111" s="105">
        <v>0</v>
      </c>
      <c r="M111" s="105">
        <v>0</v>
      </c>
      <c r="N111" s="105">
        <v>0</v>
      </c>
      <c r="O111" s="105">
        <v>0</v>
      </c>
      <c r="P111" s="104">
        <v>0</v>
      </c>
      <c r="Q111" s="103">
        <f>SUM(K111:P111)</f>
        <v>0</v>
      </c>
      <c r="R111" s="102">
        <f>SUM(J111,Q111)</f>
        <v>0</v>
      </c>
    </row>
    <row r="112" spans="2:18" s="49" customFormat="1" ht="16.5" customHeight="1" x14ac:dyDescent="0.25">
      <c r="B112" s="111"/>
      <c r="C112" s="136"/>
      <c r="D112" s="59" t="s">
        <v>90</v>
      </c>
      <c r="E112" s="58"/>
      <c r="F112" s="58"/>
      <c r="G112" s="57"/>
      <c r="H112" s="56">
        <v>0</v>
      </c>
      <c r="I112" s="52">
        <v>0</v>
      </c>
      <c r="J112" s="55">
        <f>SUM(H112:I112)</f>
        <v>0</v>
      </c>
      <c r="K112" s="135">
        <v>0</v>
      </c>
      <c r="L112" s="53">
        <v>0</v>
      </c>
      <c r="M112" s="53">
        <v>1</v>
      </c>
      <c r="N112" s="53">
        <v>0</v>
      </c>
      <c r="O112" s="53">
        <v>0</v>
      </c>
      <c r="P112" s="52">
        <v>0</v>
      </c>
      <c r="Q112" s="51">
        <f>SUM(K112:P112)</f>
        <v>1</v>
      </c>
      <c r="R112" s="50">
        <f>SUM(J112,Q112)</f>
        <v>1</v>
      </c>
    </row>
    <row r="113" spans="2:18" s="49" customFormat="1" ht="17.100000000000001" customHeight="1" x14ac:dyDescent="0.25">
      <c r="B113" s="111"/>
      <c r="C113" s="163" t="s">
        <v>89</v>
      </c>
      <c r="D113" s="162"/>
      <c r="E113" s="162"/>
      <c r="F113" s="162"/>
      <c r="G113" s="161"/>
      <c r="H113" s="160">
        <f t="shared" ref="H113:R113" si="18">SUM(H114:H116)</f>
        <v>740</v>
      </c>
      <c r="I113" s="159">
        <f t="shared" si="18"/>
        <v>1233</v>
      </c>
      <c r="J113" s="158">
        <f t="shared" si="18"/>
        <v>1973</v>
      </c>
      <c r="K113" s="42">
        <f t="shared" si="18"/>
        <v>0</v>
      </c>
      <c r="L113" s="157">
        <f t="shared" si="18"/>
        <v>1777</v>
      </c>
      <c r="M113" s="157">
        <f t="shared" si="18"/>
        <v>1631</v>
      </c>
      <c r="N113" s="157">
        <f t="shared" si="18"/>
        <v>1156</v>
      </c>
      <c r="O113" s="157">
        <f t="shared" si="18"/>
        <v>769</v>
      </c>
      <c r="P113" s="156">
        <f t="shared" si="18"/>
        <v>417</v>
      </c>
      <c r="Q113" s="155">
        <f t="shared" si="18"/>
        <v>5750</v>
      </c>
      <c r="R113" s="154">
        <f t="shared" si="18"/>
        <v>7723</v>
      </c>
    </row>
    <row r="114" spans="2:18" s="14" customFormat="1" ht="17.100000000000001" customHeight="1" x14ac:dyDescent="0.25">
      <c r="B114" s="72"/>
      <c r="C114" s="72"/>
      <c r="D114" s="82" t="s">
        <v>88</v>
      </c>
      <c r="E114" s="81"/>
      <c r="F114" s="81"/>
      <c r="G114" s="80"/>
      <c r="H114" s="79">
        <v>704</v>
      </c>
      <c r="I114" s="75">
        <v>1197</v>
      </c>
      <c r="J114" s="78">
        <f>SUM(H114:I114)</f>
        <v>1901</v>
      </c>
      <c r="K114" s="134">
        <v>0</v>
      </c>
      <c r="L114" s="76">
        <v>1713</v>
      </c>
      <c r="M114" s="76">
        <v>1590</v>
      </c>
      <c r="N114" s="76">
        <v>1118</v>
      </c>
      <c r="O114" s="76">
        <v>746</v>
      </c>
      <c r="P114" s="75">
        <v>412</v>
      </c>
      <c r="Q114" s="74">
        <f>SUM(K114:P114)</f>
        <v>5579</v>
      </c>
      <c r="R114" s="73">
        <f>SUM(J114,Q114)</f>
        <v>7480</v>
      </c>
    </row>
    <row r="115" spans="2:18" s="14" customFormat="1" ht="17.100000000000001" customHeight="1" x14ac:dyDescent="0.25">
      <c r="B115" s="72"/>
      <c r="C115" s="72"/>
      <c r="D115" s="70" t="s">
        <v>87</v>
      </c>
      <c r="E115" s="69"/>
      <c r="F115" s="69"/>
      <c r="G115" s="68"/>
      <c r="H115" s="67">
        <v>19</v>
      </c>
      <c r="I115" s="63">
        <v>22</v>
      </c>
      <c r="J115" s="66">
        <f>SUM(H115:I115)</f>
        <v>41</v>
      </c>
      <c r="K115" s="101">
        <v>0</v>
      </c>
      <c r="L115" s="64">
        <v>37</v>
      </c>
      <c r="M115" s="64">
        <v>20</v>
      </c>
      <c r="N115" s="64">
        <v>22</v>
      </c>
      <c r="O115" s="64">
        <v>15</v>
      </c>
      <c r="P115" s="63">
        <v>3</v>
      </c>
      <c r="Q115" s="62">
        <f>SUM(K115:P115)</f>
        <v>97</v>
      </c>
      <c r="R115" s="61">
        <f>SUM(J115,Q115)</f>
        <v>138</v>
      </c>
    </row>
    <row r="116" spans="2:18" s="14" customFormat="1" ht="17.100000000000001" customHeight="1" x14ac:dyDescent="0.25">
      <c r="B116" s="72"/>
      <c r="C116" s="72"/>
      <c r="D116" s="133" t="s">
        <v>86</v>
      </c>
      <c r="E116" s="132"/>
      <c r="F116" s="132"/>
      <c r="G116" s="131"/>
      <c r="H116" s="130">
        <v>17</v>
      </c>
      <c r="I116" s="126">
        <v>14</v>
      </c>
      <c r="J116" s="129">
        <f>SUM(H116:I116)</f>
        <v>31</v>
      </c>
      <c r="K116" s="128">
        <v>0</v>
      </c>
      <c r="L116" s="127">
        <v>27</v>
      </c>
      <c r="M116" s="127">
        <v>21</v>
      </c>
      <c r="N116" s="127">
        <v>16</v>
      </c>
      <c r="O116" s="127">
        <v>8</v>
      </c>
      <c r="P116" s="126">
        <v>2</v>
      </c>
      <c r="Q116" s="125">
        <f>SUM(K116:P116)</f>
        <v>74</v>
      </c>
      <c r="R116" s="124">
        <f>SUM(J116,Q116)</f>
        <v>105</v>
      </c>
    </row>
    <row r="117" spans="2:18" s="14" customFormat="1" ht="17.100000000000001" customHeight="1" x14ac:dyDescent="0.25">
      <c r="B117" s="72"/>
      <c r="C117" s="122" t="s">
        <v>85</v>
      </c>
      <c r="D117" s="121"/>
      <c r="E117" s="121"/>
      <c r="F117" s="121"/>
      <c r="G117" s="120"/>
      <c r="H117" s="45">
        <v>26</v>
      </c>
      <c r="I117" s="44">
        <v>18</v>
      </c>
      <c r="J117" s="43">
        <f>SUM(H117:I117)</f>
        <v>44</v>
      </c>
      <c r="K117" s="42">
        <v>0</v>
      </c>
      <c r="L117" s="41">
        <v>110</v>
      </c>
      <c r="M117" s="41">
        <v>104</v>
      </c>
      <c r="N117" s="41">
        <v>118</v>
      </c>
      <c r="O117" s="41">
        <v>84</v>
      </c>
      <c r="P117" s="40">
        <v>36</v>
      </c>
      <c r="Q117" s="39">
        <f>SUM(K117:P117)</f>
        <v>452</v>
      </c>
      <c r="R117" s="38">
        <f>SUM(J117,Q117)</f>
        <v>496</v>
      </c>
    </row>
    <row r="118" spans="2:18" s="14" customFormat="1" ht="17.100000000000001" customHeight="1" x14ac:dyDescent="0.25">
      <c r="B118" s="123"/>
      <c r="C118" s="122" t="s">
        <v>84</v>
      </c>
      <c r="D118" s="121"/>
      <c r="E118" s="121"/>
      <c r="F118" s="121"/>
      <c r="G118" s="120"/>
      <c r="H118" s="45">
        <v>827</v>
      </c>
      <c r="I118" s="44">
        <v>1302</v>
      </c>
      <c r="J118" s="43">
        <f>SUM(H118:I118)</f>
        <v>2129</v>
      </c>
      <c r="K118" s="42">
        <v>0</v>
      </c>
      <c r="L118" s="41">
        <v>3486</v>
      </c>
      <c r="M118" s="41">
        <v>2132</v>
      </c>
      <c r="N118" s="41">
        <v>1278</v>
      </c>
      <c r="O118" s="41">
        <v>753</v>
      </c>
      <c r="P118" s="40">
        <v>378</v>
      </c>
      <c r="Q118" s="39">
        <f>SUM(K118:P118)</f>
        <v>8027</v>
      </c>
      <c r="R118" s="38">
        <f>SUM(J118,Q118)</f>
        <v>10156</v>
      </c>
    </row>
    <row r="119" spans="2:18" s="14" customFormat="1" ht="17.100000000000001" customHeight="1" x14ac:dyDescent="0.25">
      <c r="B119" s="86" t="s">
        <v>83</v>
      </c>
      <c r="C119" s="85"/>
      <c r="D119" s="85"/>
      <c r="E119" s="85"/>
      <c r="F119" s="85"/>
      <c r="G119" s="84"/>
      <c r="H119" s="45">
        <f t="shared" ref="H119:R119" si="19">SUM(H120:H128)</f>
        <v>10</v>
      </c>
      <c r="I119" s="44">
        <f t="shared" si="19"/>
        <v>13</v>
      </c>
      <c r="J119" s="43">
        <f t="shared" si="19"/>
        <v>23</v>
      </c>
      <c r="K119" s="42">
        <f t="shared" si="19"/>
        <v>0</v>
      </c>
      <c r="L119" s="41">
        <f t="shared" si="19"/>
        <v>1548</v>
      </c>
      <c r="M119" s="41">
        <f t="shared" si="19"/>
        <v>1075</v>
      </c>
      <c r="N119" s="41">
        <f t="shared" si="19"/>
        <v>894</v>
      </c>
      <c r="O119" s="41">
        <f t="shared" si="19"/>
        <v>607</v>
      </c>
      <c r="P119" s="40">
        <f t="shared" si="19"/>
        <v>264</v>
      </c>
      <c r="Q119" s="39">
        <f t="shared" si="19"/>
        <v>4388</v>
      </c>
      <c r="R119" s="38">
        <f t="shared" si="19"/>
        <v>4411</v>
      </c>
    </row>
    <row r="120" spans="2:18" s="14" customFormat="1" ht="17.100000000000001" customHeight="1" x14ac:dyDescent="0.25">
      <c r="B120" s="72"/>
      <c r="C120" s="82" t="s">
        <v>109</v>
      </c>
      <c r="D120" s="81"/>
      <c r="E120" s="81"/>
      <c r="F120" s="81"/>
      <c r="G120" s="80"/>
      <c r="H120" s="79">
        <v>0</v>
      </c>
      <c r="I120" s="75">
        <v>0</v>
      </c>
      <c r="J120" s="78">
        <f t="shared" ref="J120:J128" si="20">SUM(H120:I120)</f>
        <v>0</v>
      </c>
      <c r="K120" s="77"/>
      <c r="L120" s="76">
        <v>61</v>
      </c>
      <c r="M120" s="76">
        <v>42</v>
      </c>
      <c r="N120" s="76">
        <v>51</v>
      </c>
      <c r="O120" s="76">
        <v>35</v>
      </c>
      <c r="P120" s="75">
        <v>21</v>
      </c>
      <c r="Q120" s="74">
        <f t="shared" ref="Q120:Q128" si="21">SUM(K120:P120)</f>
        <v>210</v>
      </c>
      <c r="R120" s="73">
        <f t="shared" ref="R120:R128" si="22">SUM(J120,Q120)</f>
        <v>210</v>
      </c>
    </row>
    <row r="121" spans="2:18" s="14" customFormat="1" ht="17.100000000000001" customHeight="1" x14ac:dyDescent="0.25">
      <c r="B121" s="72"/>
      <c r="C121" s="153" t="s">
        <v>81</v>
      </c>
      <c r="D121" s="152"/>
      <c r="E121" s="152"/>
      <c r="F121" s="152"/>
      <c r="G121" s="151"/>
      <c r="H121" s="67">
        <v>0</v>
      </c>
      <c r="I121" s="63">
        <v>0</v>
      </c>
      <c r="J121" s="66">
        <f t="shared" si="20"/>
        <v>0</v>
      </c>
      <c r="K121" s="150"/>
      <c r="L121" s="149">
        <v>0</v>
      </c>
      <c r="M121" s="149">
        <v>0</v>
      </c>
      <c r="N121" s="149">
        <v>0</v>
      </c>
      <c r="O121" s="149">
        <v>0</v>
      </c>
      <c r="P121" s="148">
        <v>0</v>
      </c>
      <c r="Q121" s="147">
        <f t="shared" si="21"/>
        <v>0</v>
      </c>
      <c r="R121" s="146">
        <f t="shared" si="22"/>
        <v>0</v>
      </c>
    </row>
    <row r="122" spans="2:18" s="49" customFormat="1" ht="17.100000000000001" customHeight="1" x14ac:dyDescent="0.25">
      <c r="B122" s="111"/>
      <c r="C122" s="110" t="s">
        <v>80</v>
      </c>
      <c r="D122" s="109"/>
      <c r="E122" s="109"/>
      <c r="F122" s="109"/>
      <c r="G122" s="108"/>
      <c r="H122" s="107">
        <v>0</v>
      </c>
      <c r="I122" s="104">
        <v>0</v>
      </c>
      <c r="J122" s="106">
        <f t="shared" si="20"/>
        <v>0</v>
      </c>
      <c r="K122" s="65"/>
      <c r="L122" s="105">
        <v>1055</v>
      </c>
      <c r="M122" s="105">
        <v>576</v>
      </c>
      <c r="N122" s="105">
        <v>384</v>
      </c>
      <c r="O122" s="105">
        <v>224</v>
      </c>
      <c r="P122" s="104">
        <v>77</v>
      </c>
      <c r="Q122" s="103">
        <f t="shared" si="21"/>
        <v>2316</v>
      </c>
      <c r="R122" s="102">
        <f t="shared" si="22"/>
        <v>2316</v>
      </c>
    </row>
    <row r="123" spans="2:18" s="14" customFormat="1" ht="17.100000000000001" customHeight="1" x14ac:dyDescent="0.25">
      <c r="B123" s="72"/>
      <c r="C123" s="70" t="s">
        <v>79</v>
      </c>
      <c r="D123" s="69"/>
      <c r="E123" s="69"/>
      <c r="F123" s="69"/>
      <c r="G123" s="68"/>
      <c r="H123" s="67">
        <v>1</v>
      </c>
      <c r="I123" s="63">
        <v>2</v>
      </c>
      <c r="J123" s="66">
        <f t="shared" si="20"/>
        <v>3</v>
      </c>
      <c r="K123" s="101">
        <v>0</v>
      </c>
      <c r="L123" s="64">
        <v>106</v>
      </c>
      <c r="M123" s="64">
        <v>79</v>
      </c>
      <c r="N123" s="64">
        <v>70</v>
      </c>
      <c r="O123" s="64">
        <v>52</v>
      </c>
      <c r="P123" s="63">
        <v>21</v>
      </c>
      <c r="Q123" s="62">
        <f t="shared" si="21"/>
        <v>328</v>
      </c>
      <c r="R123" s="61">
        <f t="shared" si="22"/>
        <v>331</v>
      </c>
    </row>
    <row r="124" spans="2:18" s="14" customFormat="1" ht="17.100000000000001" customHeight="1" x14ac:dyDescent="0.25">
      <c r="B124" s="72"/>
      <c r="C124" s="70" t="s">
        <v>78</v>
      </c>
      <c r="D124" s="69"/>
      <c r="E124" s="69"/>
      <c r="F124" s="69"/>
      <c r="G124" s="68"/>
      <c r="H124" s="67">
        <v>9</v>
      </c>
      <c r="I124" s="63">
        <v>11</v>
      </c>
      <c r="J124" s="66">
        <f t="shared" si="20"/>
        <v>20</v>
      </c>
      <c r="K124" s="101">
        <v>0</v>
      </c>
      <c r="L124" s="64">
        <v>89</v>
      </c>
      <c r="M124" s="64">
        <v>81</v>
      </c>
      <c r="N124" s="64">
        <v>86</v>
      </c>
      <c r="O124" s="64">
        <v>78</v>
      </c>
      <c r="P124" s="63">
        <v>38</v>
      </c>
      <c r="Q124" s="62">
        <f t="shared" si="21"/>
        <v>372</v>
      </c>
      <c r="R124" s="61">
        <f t="shared" si="22"/>
        <v>392</v>
      </c>
    </row>
    <row r="125" spans="2:18" s="14" customFormat="1" ht="17.100000000000001" customHeight="1" x14ac:dyDescent="0.25">
      <c r="B125" s="72"/>
      <c r="C125" s="70" t="s">
        <v>77</v>
      </c>
      <c r="D125" s="69"/>
      <c r="E125" s="69"/>
      <c r="F125" s="69"/>
      <c r="G125" s="68"/>
      <c r="H125" s="67">
        <v>0</v>
      </c>
      <c r="I125" s="63">
        <v>0</v>
      </c>
      <c r="J125" s="66">
        <f t="shared" si="20"/>
        <v>0</v>
      </c>
      <c r="K125" s="65"/>
      <c r="L125" s="64">
        <v>186</v>
      </c>
      <c r="M125" s="64">
        <v>226</v>
      </c>
      <c r="N125" s="64">
        <v>232</v>
      </c>
      <c r="O125" s="64">
        <v>125</v>
      </c>
      <c r="P125" s="63">
        <v>50</v>
      </c>
      <c r="Q125" s="62">
        <f t="shared" si="21"/>
        <v>819</v>
      </c>
      <c r="R125" s="61">
        <f t="shared" si="22"/>
        <v>819</v>
      </c>
    </row>
    <row r="126" spans="2:18" s="14" customFormat="1" ht="17.100000000000001" customHeight="1" x14ac:dyDescent="0.25">
      <c r="B126" s="72"/>
      <c r="C126" s="100" t="s">
        <v>76</v>
      </c>
      <c r="D126" s="98"/>
      <c r="E126" s="98"/>
      <c r="F126" s="98"/>
      <c r="G126" s="97"/>
      <c r="H126" s="67">
        <v>0</v>
      </c>
      <c r="I126" s="63">
        <v>0</v>
      </c>
      <c r="J126" s="66">
        <f t="shared" si="20"/>
        <v>0</v>
      </c>
      <c r="K126" s="65"/>
      <c r="L126" s="64">
        <v>31</v>
      </c>
      <c r="M126" s="64">
        <v>36</v>
      </c>
      <c r="N126" s="64">
        <v>36</v>
      </c>
      <c r="O126" s="64">
        <v>25</v>
      </c>
      <c r="P126" s="63">
        <v>12</v>
      </c>
      <c r="Q126" s="62">
        <f t="shared" si="21"/>
        <v>140</v>
      </c>
      <c r="R126" s="61">
        <f t="shared" si="22"/>
        <v>140</v>
      </c>
    </row>
    <row r="127" spans="2:18" s="14" customFormat="1" ht="17.100000000000001" customHeight="1" x14ac:dyDescent="0.25">
      <c r="B127" s="71"/>
      <c r="C127" s="99" t="s">
        <v>75</v>
      </c>
      <c r="D127" s="98"/>
      <c r="E127" s="98"/>
      <c r="F127" s="98"/>
      <c r="G127" s="97"/>
      <c r="H127" s="67">
        <v>0</v>
      </c>
      <c r="I127" s="63">
        <v>0</v>
      </c>
      <c r="J127" s="66">
        <f t="shared" si="20"/>
        <v>0</v>
      </c>
      <c r="K127" s="65"/>
      <c r="L127" s="64">
        <v>0</v>
      </c>
      <c r="M127" s="64">
        <v>0</v>
      </c>
      <c r="N127" s="64">
        <v>2</v>
      </c>
      <c r="O127" s="64">
        <v>34</v>
      </c>
      <c r="P127" s="63">
        <v>16</v>
      </c>
      <c r="Q127" s="62">
        <f t="shared" si="21"/>
        <v>52</v>
      </c>
      <c r="R127" s="61">
        <f t="shared" si="22"/>
        <v>52</v>
      </c>
    </row>
    <row r="128" spans="2:18" s="14" customFormat="1" ht="17.100000000000001" customHeight="1" x14ac:dyDescent="0.25">
      <c r="B128" s="96"/>
      <c r="C128" s="95" t="s">
        <v>74</v>
      </c>
      <c r="D128" s="94"/>
      <c r="E128" s="94"/>
      <c r="F128" s="94"/>
      <c r="G128" s="93"/>
      <c r="H128" s="92">
        <v>0</v>
      </c>
      <c r="I128" s="89">
        <v>0</v>
      </c>
      <c r="J128" s="91">
        <f t="shared" si="20"/>
        <v>0</v>
      </c>
      <c r="K128" s="54"/>
      <c r="L128" s="90">
        <v>20</v>
      </c>
      <c r="M128" s="90">
        <v>35</v>
      </c>
      <c r="N128" s="90">
        <v>33</v>
      </c>
      <c r="O128" s="90">
        <v>34</v>
      </c>
      <c r="P128" s="89">
        <v>29</v>
      </c>
      <c r="Q128" s="88">
        <f t="shared" si="21"/>
        <v>151</v>
      </c>
      <c r="R128" s="87">
        <f t="shared" si="22"/>
        <v>151</v>
      </c>
    </row>
    <row r="129" spans="1:18" s="14" customFormat="1" ht="17.100000000000001" customHeight="1" x14ac:dyDescent="0.25">
      <c r="B129" s="86" t="s">
        <v>73</v>
      </c>
      <c r="C129" s="85"/>
      <c r="D129" s="85"/>
      <c r="E129" s="85"/>
      <c r="F129" s="85"/>
      <c r="G129" s="84"/>
      <c r="H129" s="45">
        <f>SUM(H130:H133)</f>
        <v>0</v>
      </c>
      <c r="I129" s="44">
        <f>SUM(I130:I133)</f>
        <v>0</v>
      </c>
      <c r="J129" s="43">
        <f>SUM(J130:J133)</f>
        <v>0</v>
      </c>
      <c r="K129" s="83"/>
      <c r="L129" s="41">
        <f t="shared" ref="L129:R129" si="23">SUM(L130:L133)</f>
        <v>60</v>
      </c>
      <c r="M129" s="41">
        <f t="shared" si="23"/>
        <v>57</v>
      </c>
      <c r="N129" s="41">
        <f t="shared" si="23"/>
        <v>331</v>
      </c>
      <c r="O129" s="41">
        <f t="shared" si="23"/>
        <v>1026</v>
      </c>
      <c r="P129" s="40">
        <f t="shared" si="23"/>
        <v>897</v>
      </c>
      <c r="Q129" s="39">
        <f t="shared" si="23"/>
        <v>2371</v>
      </c>
      <c r="R129" s="38">
        <f t="shared" si="23"/>
        <v>2371</v>
      </c>
    </row>
    <row r="130" spans="1:18" s="14" customFormat="1" ht="17.100000000000001" customHeight="1" x14ac:dyDescent="0.25">
      <c r="B130" s="72"/>
      <c r="C130" s="82" t="s">
        <v>72</v>
      </c>
      <c r="D130" s="81"/>
      <c r="E130" s="81"/>
      <c r="F130" s="81"/>
      <c r="G130" s="80"/>
      <c r="H130" s="79">
        <v>0</v>
      </c>
      <c r="I130" s="75">
        <v>0</v>
      </c>
      <c r="J130" s="78">
        <f>SUM(H130:I130)</f>
        <v>0</v>
      </c>
      <c r="K130" s="77"/>
      <c r="L130" s="76">
        <v>0</v>
      </c>
      <c r="M130" s="76">
        <v>2</v>
      </c>
      <c r="N130" s="76">
        <v>176</v>
      </c>
      <c r="O130" s="76">
        <v>554</v>
      </c>
      <c r="P130" s="75">
        <v>432</v>
      </c>
      <c r="Q130" s="74">
        <f>SUM(K130:P130)</f>
        <v>1164</v>
      </c>
      <c r="R130" s="73">
        <f>SUM(J130,Q130)</f>
        <v>1164</v>
      </c>
    </row>
    <row r="131" spans="1:18" s="14" customFormat="1" ht="17.100000000000001" customHeight="1" x14ac:dyDescent="0.25">
      <c r="B131" s="72"/>
      <c r="C131" s="70" t="s">
        <v>71</v>
      </c>
      <c r="D131" s="69"/>
      <c r="E131" s="69"/>
      <c r="F131" s="69"/>
      <c r="G131" s="68"/>
      <c r="H131" s="67">
        <v>0</v>
      </c>
      <c r="I131" s="63">
        <v>0</v>
      </c>
      <c r="J131" s="66">
        <f>SUM(H131:I131)</f>
        <v>0</v>
      </c>
      <c r="K131" s="65"/>
      <c r="L131" s="64">
        <v>59</v>
      </c>
      <c r="M131" s="64">
        <v>54</v>
      </c>
      <c r="N131" s="64">
        <v>127</v>
      </c>
      <c r="O131" s="64">
        <v>151</v>
      </c>
      <c r="P131" s="63">
        <v>64</v>
      </c>
      <c r="Q131" s="62">
        <f>SUM(K131:P131)</f>
        <v>455</v>
      </c>
      <c r="R131" s="61">
        <f>SUM(J131,Q131)</f>
        <v>455</v>
      </c>
    </row>
    <row r="132" spans="1:18" s="14" customFormat="1" ht="16.5" customHeight="1" x14ac:dyDescent="0.25">
      <c r="B132" s="71"/>
      <c r="C132" s="70" t="s">
        <v>70</v>
      </c>
      <c r="D132" s="69"/>
      <c r="E132" s="69"/>
      <c r="F132" s="69"/>
      <c r="G132" s="68"/>
      <c r="H132" s="67">
        <v>0</v>
      </c>
      <c r="I132" s="63">
        <v>0</v>
      </c>
      <c r="J132" s="66">
        <f>SUM(H132:I132)</f>
        <v>0</v>
      </c>
      <c r="K132" s="65"/>
      <c r="L132" s="64">
        <v>0</v>
      </c>
      <c r="M132" s="64">
        <v>0</v>
      </c>
      <c r="N132" s="64">
        <v>4</v>
      </c>
      <c r="O132" s="64">
        <v>32</v>
      </c>
      <c r="P132" s="63">
        <v>47</v>
      </c>
      <c r="Q132" s="62">
        <f>SUM(K132:P132)</f>
        <v>83</v>
      </c>
      <c r="R132" s="61">
        <f>SUM(J132,Q132)</f>
        <v>83</v>
      </c>
    </row>
    <row r="133" spans="1:18" s="49" customFormat="1" ht="17.100000000000001" customHeight="1" x14ac:dyDescent="0.25">
      <c r="B133" s="60"/>
      <c r="C133" s="59" t="s">
        <v>69</v>
      </c>
      <c r="D133" s="58"/>
      <c r="E133" s="58"/>
      <c r="F133" s="58"/>
      <c r="G133" s="57"/>
      <c r="H133" s="56">
        <v>0</v>
      </c>
      <c r="I133" s="52">
        <v>0</v>
      </c>
      <c r="J133" s="55">
        <f>SUM(H133:I133)</f>
        <v>0</v>
      </c>
      <c r="K133" s="54"/>
      <c r="L133" s="53">
        <v>1</v>
      </c>
      <c r="M133" s="53">
        <v>1</v>
      </c>
      <c r="N133" s="53">
        <v>24</v>
      </c>
      <c r="O133" s="53">
        <v>289</v>
      </c>
      <c r="P133" s="52">
        <v>354</v>
      </c>
      <c r="Q133" s="51">
        <f>SUM(K133:P133)</f>
        <v>669</v>
      </c>
      <c r="R133" s="50">
        <f>SUM(J133,Q133)</f>
        <v>669</v>
      </c>
    </row>
    <row r="134" spans="1:18" s="14" customFormat="1" ht="17.100000000000001" customHeight="1" x14ac:dyDescent="0.25">
      <c r="B134" s="48" t="s">
        <v>68</v>
      </c>
      <c r="C134" s="47"/>
      <c r="D134" s="47"/>
      <c r="E134" s="47"/>
      <c r="F134" s="47"/>
      <c r="G134" s="46"/>
      <c r="H134" s="45">
        <f t="shared" ref="H134:R134" si="24">SUM(H98,H119,H129)</f>
        <v>1874</v>
      </c>
      <c r="I134" s="44">
        <f t="shared" si="24"/>
        <v>3011</v>
      </c>
      <c r="J134" s="43">
        <f t="shared" si="24"/>
        <v>4885</v>
      </c>
      <c r="K134" s="42">
        <f t="shared" si="24"/>
        <v>0</v>
      </c>
      <c r="L134" s="41">
        <f t="shared" si="24"/>
        <v>11567</v>
      </c>
      <c r="M134" s="41">
        <f t="shared" si="24"/>
        <v>8388</v>
      </c>
      <c r="N134" s="41">
        <f t="shared" si="24"/>
        <v>6224</v>
      </c>
      <c r="O134" s="41">
        <f t="shared" si="24"/>
        <v>4963</v>
      </c>
      <c r="P134" s="40">
        <f t="shared" si="24"/>
        <v>3069</v>
      </c>
      <c r="Q134" s="39">
        <f t="shared" si="24"/>
        <v>34211</v>
      </c>
      <c r="R134" s="38">
        <f t="shared" si="24"/>
        <v>39096</v>
      </c>
    </row>
    <row r="135" spans="1:18" s="14" customFormat="1" ht="17.100000000000001" customHeight="1" x14ac:dyDescent="0.25">
      <c r="B135" s="37"/>
      <c r="C135" s="37"/>
      <c r="D135" s="37"/>
      <c r="E135" s="37"/>
      <c r="F135" s="37"/>
      <c r="G135" s="37"/>
      <c r="H135" s="36"/>
      <c r="I135" s="36"/>
      <c r="J135" s="36"/>
      <c r="K135" s="36"/>
      <c r="L135" s="36"/>
      <c r="M135" s="36"/>
      <c r="N135" s="36"/>
      <c r="O135" s="36"/>
      <c r="P135" s="36"/>
      <c r="Q135" s="36"/>
      <c r="R135" s="36"/>
    </row>
    <row r="136" spans="1:18" s="14" customFormat="1" ht="17.100000000000001" customHeight="1" x14ac:dyDescent="0.25">
      <c r="A136" s="26" t="s">
        <v>108</v>
      </c>
      <c r="H136" s="25"/>
      <c r="I136" s="25"/>
      <c r="J136" s="25"/>
      <c r="K136" s="25"/>
    </row>
    <row r="137" spans="1:18" s="14" customFormat="1" ht="17.100000000000001" customHeight="1" x14ac:dyDescent="0.25">
      <c r="B137" s="145"/>
      <c r="C137" s="145"/>
      <c r="D137" s="145"/>
      <c r="E137" s="145"/>
      <c r="F137" s="144"/>
      <c r="G137" s="144"/>
      <c r="H137" s="144"/>
      <c r="I137" s="683" t="s">
        <v>107</v>
      </c>
      <c r="J137" s="683"/>
      <c r="K137" s="683"/>
      <c r="L137" s="683"/>
      <c r="M137" s="683"/>
      <c r="N137" s="683"/>
      <c r="O137" s="683"/>
      <c r="P137" s="683"/>
      <c r="Q137" s="683"/>
      <c r="R137" s="683"/>
    </row>
    <row r="138" spans="1:18" s="14" customFormat="1" ht="17.100000000000001" customHeight="1" x14ac:dyDescent="0.25">
      <c r="B138" s="689" t="str">
        <f>"令和" &amp; DBCS($A$2) &amp; "年（" &amp; DBCS($B$2) &amp; "年）" &amp; DBCS($C$2) &amp; "月"</f>
        <v>令和３年（２０２１年）１２月</v>
      </c>
      <c r="C138" s="690"/>
      <c r="D138" s="690"/>
      <c r="E138" s="690"/>
      <c r="F138" s="690"/>
      <c r="G138" s="687"/>
      <c r="H138" s="695" t="s">
        <v>106</v>
      </c>
      <c r="I138" s="696"/>
      <c r="J138" s="696"/>
      <c r="K138" s="697" t="s">
        <v>105</v>
      </c>
      <c r="L138" s="698"/>
      <c r="M138" s="698"/>
      <c r="N138" s="698"/>
      <c r="O138" s="698"/>
      <c r="P138" s="698"/>
      <c r="Q138" s="699"/>
      <c r="R138" s="730" t="s">
        <v>58</v>
      </c>
    </row>
    <row r="139" spans="1:18" s="14" customFormat="1" ht="17.100000000000001" customHeight="1" x14ac:dyDescent="0.25">
      <c r="B139" s="691"/>
      <c r="C139" s="692"/>
      <c r="D139" s="692"/>
      <c r="E139" s="692"/>
      <c r="F139" s="692"/>
      <c r="G139" s="688"/>
      <c r="H139" s="143" t="s">
        <v>67</v>
      </c>
      <c r="I139" s="142" t="s">
        <v>66</v>
      </c>
      <c r="J139" s="141" t="s">
        <v>59</v>
      </c>
      <c r="K139" s="140" t="s">
        <v>65</v>
      </c>
      <c r="L139" s="139" t="s">
        <v>64</v>
      </c>
      <c r="M139" s="139" t="s">
        <v>63</v>
      </c>
      <c r="N139" s="139" t="s">
        <v>62</v>
      </c>
      <c r="O139" s="139" t="s">
        <v>61</v>
      </c>
      <c r="P139" s="138" t="s">
        <v>60</v>
      </c>
      <c r="Q139" s="362" t="s">
        <v>59</v>
      </c>
      <c r="R139" s="731"/>
    </row>
    <row r="140" spans="1:18" s="14" customFormat="1" ht="17.100000000000001" customHeight="1" x14ac:dyDescent="0.25">
      <c r="B140" s="86" t="s">
        <v>104</v>
      </c>
      <c r="C140" s="85"/>
      <c r="D140" s="85"/>
      <c r="E140" s="85"/>
      <c r="F140" s="85"/>
      <c r="G140" s="84"/>
      <c r="H140" s="45">
        <f t="shared" ref="H140:R140" si="25">SUM(H141,H147,H150,H155,H159:H160)</f>
        <v>15809354</v>
      </c>
      <c r="I140" s="44">
        <f t="shared" si="25"/>
        <v>31754319</v>
      </c>
      <c r="J140" s="43">
        <f t="shared" si="25"/>
        <v>47563673</v>
      </c>
      <c r="K140" s="42">
        <f t="shared" si="25"/>
        <v>0</v>
      </c>
      <c r="L140" s="41">
        <f t="shared" si="25"/>
        <v>254120765</v>
      </c>
      <c r="M140" s="41">
        <f t="shared" si="25"/>
        <v>225394866</v>
      </c>
      <c r="N140" s="41">
        <f t="shared" si="25"/>
        <v>194360337</v>
      </c>
      <c r="O140" s="41">
        <f t="shared" si="25"/>
        <v>143561840</v>
      </c>
      <c r="P140" s="40">
        <f t="shared" si="25"/>
        <v>86513597</v>
      </c>
      <c r="Q140" s="39">
        <f t="shared" si="25"/>
        <v>903951405</v>
      </c>
      <c r="R140" s="38">
        <f t="shared" si="25"/>
        <v>951515078</v>
      </c>
    </row>
    <row r="141" spans="1:18" s="14" customFormat="1" ht="17.100000000000001" customHeight="1" x14ac:dyDescent="0.25">
      <c r="B141" s="72"/>
      <c r="C141" s="86" t="s">
        <v>103</v>
      </c>
      <c r="D141" s="85"/>
      <c r="E141" s="85"/>
      <c r="F141" s="85"/>
      <c r="G141" s="84"/>
      <c r="H141" s="45">
        <f t="shared" ref="H141:Q141" si="26">SUM(H142:H146)</f>
        <v>2062495</v>
      </c>
      <c r="I141" s="44">
        <f t="shared" si="26"/>
        <v>5858354</v>
      </c>
      <c r="J141" s="43">
        <f t="shared" si="26"/>
        <v>7920849</v>
      </c>
      <c r="K141" s="42">
        <f t="shared" si="26"/>
        <v>0</v>
      </c>
      <c r="L141" s="41">
        <f t="shared" si="26"/>
        <v>58867798</v>
      </c>
      <c r="M141" s="41">
        <f t="shared" si="26"/>
        <v>51343223</v>
      </c>
      <c r="N141" s="41">
        <f t="shared" si="26"/>
        <v>42164311</v>
      </c>
      <c r="O141" s="41">
        <f t="shared" si="26"/>
        <v>35641571</v>
      </c>
      <c r="P141" s="40">
        <f t="shared" si="26"/>
        <v>28245028</v>
      </c>
      <c r="Q141" s="39">
        <f t="shared" si="26"/>
        <v>216261931</v>
      </c>
      <c r="R141" s="38">
        <f t="shared" ref="R141:R146" si="27">SUM(J141,Q141)</f>
        <v>224182780</v>
      </c>
    </row>
    <row r="142" spans="1:18" s="14" customFormat="1" ht="17.100000000000001" customHeight="1" x14ac:dyDescent="0.25">
      <c r="B142" s="72"/>
      <c r="C142" s="72"/>
      <c r="D142" s="82" t="s">
        <v>102</v>
      </c>
      <c r="E142" s="81"/>
      <c r="F142" s="81"/>
      <c r="G142" s="80"/>
      <c r="H142" s="79">
        <v>0</v>
      </c>
      <c r="I142" s="75">
        <v>0</v>
      </c>
      <c r="J142" s="74">
        <f>SUM(H142:I142)</f>
        <v>0</v>
      </c>
      <c r="K142" s="134">
        <v>0</v>
      </c>
      <c r="L142" s="76">
        <v>37300398</v>
      </c>
      <c r="M142" s="76">
        <v>31778982</v>
      </c>
      <c r="N142" s="76">
        <v>27641995</v>
      </c>
      <c r="O142" s="76">
        <v>23001602</v>
      </c>
      <c r="P142" s="75">
        <v>16993890</v>
      </c>
      <c r="Q142" s="74">
        <f>SUM(K142:P142)</f>
        <v>136716867</v>
      </c>
      <c r="R142" s="73">
        <f t="shared" si="27"/>
        <v>136716867</v>
      </c>
    </row>
    <row r="143" spans="1:18" s="14" customFormat="1" ht="17.100000000000001" customHeight="1" x14ac:dyDescent="0.25">
      <c r="B143" s="72"/>
      <c r="C143" s="72"/>
      <c r="D143" s="70" t="s">
        <v>101</v>
      </c>
      <c r="E143" s="69"/>
      <c r="F143" s="69"/>
      <c r="G143" s="68"/>
      <c r="H143" s="67">
        <v>0</v>
      </c>
      <c r="I143" s="63">
        <v>0</v>
      </c>
      <c r="J143" s="62">
        <f>SUM(H143:I143)</f>
        <v>0</v>
      </c>
      <c r="K143" s="101">
        <v>0</v>
      </c>
      <c r="L143" s="64">
        <v>0</v>
      </c>
      <c r="M143" s="64">
        <v>58732</v>
      </c>
      <c r="N143" s="64">
        <v>230850</v>
      </c>
      <c r="O143" s="64">
        <v>535965</v>
      </c>
      <c r="P143" s="63">
        <v>802075</v>
      </c>
      <c r="Q143" s="62">
        <f>SUM(K143:P143)</f>
        <v>1627622</v>
      </c>
      <c r="R143" s="61">
        <f t="shared" si="27"/>
        <v>1627622</v>
      </c>
    </row>
    <row r="144" spans="1:18" s="14" customFormat="1" ht="17.100000000000001" customHeight="1" x14ac:dyDescent="0.25">
      <c r="B144" s="72"/>
      <c r="C144" s="72"/>
      <c r="D144" s="70" t="s">
        <v>100</v>
      </c>
      <c r="E144" s="69"/>
      <c r="F144" s="69"/>
      <c r="G144" s="68"/>
      <c r="H144" s="67">
        <v>1210975</v>
      </c>
      <c r="I144" s="63">
        <v>3032007</v>
      </c>
      <c r="J144" s="62">
        <f>SUM(H144:I144)</f>
        <v>4242982</v>
      </c>
      <c r="K144" s="101">
        <v>0</v>
      </c>
      <c r="L144" s="64">
        <v>12960171</v>
      </c>
      <c r="M144" s="64">
        <v>11722238</v>
      </c>
      <c r="N144" s="64">
        <v>7284392</v>
      </c>
      <c r="O144" s="64">
        <v>6288890</v>
      </c>
      <c r="P144" s="63">
        <v>6328159</v>
      </c>
      <c r="Q144" s="62">
        <f>SUM(K144:P144)</f>
        <v>44583850</v>
      </c>
      <c r="R144" s="61">
        <f t="shared" si="27"/>
        <v>48826832</v>
      </c>
    </row>
    <row r="145" spans="2:18" s="14" customFormat="1" ht="17.100000000000001" customHeight="1" x14ac:dyDescent="0.25">
      <c r="B145" s="72"/>
      <c r="C145" s="72"/>
      <c r="D145" s="70" t="s">
        <v>99</v>
      </c>
      <c r="E145" s="69"/>
      <c r="F145" s="69"/>
      <c r="G145" s="68"/>
      <c r="H145" s="67">
        <v>353600</v>
      </c>
      <c r="I145" s="63">
        <v>2100048</v>
      </c>
      <c r="J145" s="62">
        <f>SUM(H145:I145)</f>
        <v>2453648</v>
      </c>
      <c r="K145" s="101">
        <v>0</v>
      </c>
      <c r="L145" s="64">
        <v>3451666</v>
      </c>
      <c r="M145" s="64">
        <v>3405612</v>
      </c>
      <c r="N145" s="64">
        <v>2712834</v>
      </c>
      <c r="O145" s="64">
        <v>1979311</v>
      </c>
      <c r="P145" s="63">
        <v>1251236</v>
      </c>
      <c r="Q145" s="62">
        <f>SUM(K145:P145)</f>
        <v>12800659</v>
      </c>
      <c r="R145" s="61">
        <f t="shared" si="27"/>
        <v>15254307</v>
      </c>
    </row>
    <row r="146" spans="2:18" s="14" customFormat="1" ht="17.100000000000001" customHeight="1" x14ac:dyDescent="0.25">
      <c r="B146" s="72"/>
      <c r="C146" s="72"/>
      <c r="D146" s="133" t="s">
        <v>98</v>
      </c>
      <c r="E146" s="132"/>
      <c r="F146" s="132"/>
      <c r="G146" s="131"/>
      <c r="H146" s="130">
        <v>497920</v>
      </c>
      <c r="I146" s="126">
        <v>726299</v>
      </c>
      <c r="J146" s="125">
        <f>SUM(H146:I146)</f>
        <v>1224219</v>
      </c>
      <c r="K146" s="128">
        <v>0</v>
      </c>
      <c r="L146" s="127">
        <v>5155563</v>
      </c>
      <c r="M146" s="127">
        <v>4377659</v>
      </c>
      <c r="N146" s="127">
        <v>4294240</v>
      </c>
      <c r="O146" s="127">
        <v>3835803</v>
      </c>
      <c r="P146" s="126">
        <v>2869668</v>
      </c>
      <c r="Q146" s="125">
        <f>SUM(K146:P146)</f>
        <v>20532933</v>
      </c>
      <c r="R146" s="124">
        <f t="shared" si="27"/>
        <v>21757152</v>
      </c>
    </row>
    <row r="147" spans="2:18" s="14" customFormat="1" ht="17.100000000000001" customHeight="1" x14ac:dyDescent="0.25">
      <c r="B147" s="72"/>
      <c r="C147" s="86" t="s">
        <v>97</v>
      </c>
      <c r="D147" s="85"/>
      <c r="E147" s="85"/>
      <c r="F147" s="85"/>
      <c r="G147" s="84"/>
      <c r="H147" s="45">
        <f t="shared" ref="H147:R147" si="28">SUM(H148:H149)</f>
        <v>2627413</v>
      </c>
      <c r="I147" s="44">
        <f t="shared" si="28"/>
        <v>7465819</v>
      </c>
      <c r="J147" s="43">
        <f t="shared" si="28"/>
        <v>10093232</v>
      </c>
      <c r="K147" s="42">
        <f t="shared" si="28"/>
        <v>0</v>
      </c>
      <c r="L147" s="41">
        <f t="shared" si="28"/>
        <v>108101973</v>
      </c>
      <c r="M147" s="41">
        <f t="shared" si="28"/>
        <v>97741060</v>
      </c>
      <c r="N147" s="41">
        <f t="shared" si="28"/>
        <v>74722733</v>
      </c>
      <c r="O147" s="41">
        <f t="shared" si="28"/>
        <v>52076891</v>
      </c>
      <c r="P147" s="40">
        <f t="shared" si="28"/>
        <v>25887101</v>
      </c>
      <c r="Q147" s="39">
        <f t="shared" si="28"/>
        <v>358529758</v>
      </c>
      <c r="R147" s="38">
        <f t="shared" si="28"/>
        <v>368622990</v>
      </c>
    </row>
    <row r="148" spans="2:18" s="14" customFormat="1" ht="17.100000000000001" customHeight="1" x14ac:dyDescent="0.25">
      <c r="B148" s="72"/>
      <c r="C148" s="72"/>
      <c r="D148" s="82" t="s">
        <v>96</v>
      </c>
      <c r="E148" s="81"/>
      <c r="F148" s="81"/>
      <c r="G148" s="80"/>
      <c r="H148" s="79">
        <v>0</v>
      </c>
      <c r="I148" s="75">
        <v>0</v>
      </c>
      <c r="J148" s="78">
        <f>SUM(H148:I148)</f>
        <v>0</v>
      </c>
      <c r="K148" s="134">
        <v>0</v>
      </c>
      <c r="L148" s="76">
        <v>81814262</v>
      </c>
      <c r="M148" s="76">
        <v>70504989</v>
      </c>
      <c r="N148" s="76">
        <v>56727204</v>
      </c>
      <c r="O148" s="76">
        <v>39601467</v>
      </c>
      <c r="P148" s="75">
        <v>18423506</v>
      </c>
      <c r="Q148" s="74">
        <f>SUM(K148:P148)</f>
        <v>267071428</v>
      </c>
      <c r="R148" s="73">
        <f>SUM(J148,Q148)</f>
        <v>267071428</v>
      </c>
    </row>
    <row r="149" spans="2:18" s="14" customFormat="1" ht="17.100000000000001" customHeight="1" x14ac:dyDescent="0.25">
      <c r="B149" s="72"/>
      <c r="C149" s="72"/>
      <c r="D149" s="133" t="s">
        <v>95</v>
      </c>
      <c r="E149" s="132"/>
      <c r="F149" s="132"/>
      <c r="G149" s="131"/>
      <c r="H149" s="130">
        <v>2627413</v>
      </c>
      <c r="I149" s="126">
        <v>7465819</v>
      </c>
      <c r="J149" s="129">
        <f>SUM(H149:I149)</f>
        <v>10093232</v>
      </c>
      <c r="K149" s="128">
        <v>0</v>
      </c>
      <c r="L149" s="127">
        <v>26287711</v>
      </c>
      <c r="M149" s="127">
        <v>27236071</v>
      </c>
      <c r="N149" s="127">
        <v>17995529</v>
      </c>
      <c r="O149" s="127">
        <v>12475424</v>
      </c>
      <c r="P149" s="126">
        <v>7463595</v>
      </c>
      <c r="Q149" s="125">
        <f>SUM(K149:P149)</f>
        <v>91458330</v>
      </c>
      <c r="R149" s="124">
        <f>SUM(J149,Q149)</f>
        <v>101551562</v>
      </c>
    </row>
    <row r="150" spans="2:18" s="14" customFormat="1" ht="17.100000000000001" customHeight="1" x14ac:dyDescent="0.25">
      <c r="B150" s="72"/>
      <c r="C150" s="86" t="s">
        <v>94</v>
      </c>
      <c r="D150" s="85"/>
      <c r="E150" s="85"/>
      <c r="F150" s="85"/>
      <c r="G150" s="84"/>
      <c r="H150" s="45">
        <f t="shared" ref="H150:R150" si="29">SUM(H151:H154)</f>
        <v>75348</v>
      </c>
      <c r="I150" s="44">
        <f t="shared" si="29"/>
        <v>105777</v>
      </c>
      <c r="J150" s="43">
        <f t="shared" si="29"/>
        <v>181125</v>
      </c>
      <c r="K150" s="42">
        <f t="shared" si="29"/>
        <v>0</v>
      </c>
      <c r="L150" s="41">
        <f t="shared" si="29"/>
        <v>7778603</v>
      </c>
      <c r="M150" s="41">
        <f t="shared" si="29"/>
        <v>9900448</v>
      </c>
      <c r="N150" s="41">
        <f t="shared" si="29"/>
        <v>16979684</v>
      </c>
      <c r="O150" s="41">
        <f t="shared" si="29"/>
        <v>12780403</v>
      </c>
      <c r="P150" s="40">
        <f t="shared" si="29"/>
        <v>9150554</v>
      </c>
      <c r="Q150" s="39">
        <f t="shared" si="29"/>
        <v>56589692</v>
      </c>
      <c r="R150" s="38">
        <f t="shared" si="29"/>
        <v>56770817</v>
      </c>
    </row>
    <row r="151" spans="2:18" s="14" customFormat="1" ht="17.100000000000001" customHeight="1" x14ac:dyDescent="0.25">
      <c r="B151" s="72"/>
      <c r="C151" s="72"/>
      <c r="D151" s="82" t="s">
        <v>93</v>
      </c>
      <c r="E151" s="81"/>
      <c r="F151" s="81"/>
      <c r="G151" s="80"/>
      <c r="H151" s="79">
        <v>75348</v>
      </c>
      <c r="I151" s="75">
        <v>105777</v>
      </c>
      <c r="J151" s="78">
        <f>SUM(H151:I151)</f>
        <v>181125</v>
      </c>
      <c r="K151" s="134">
        <v>0</v>
      </c>
      <c r="L151" s="76">
        <v>6976228</v>
      </c>
      <c r="M151" s="76">
        <v>8449189</v>
      </c>
      <c r="N151" s="76">
        <v>14412746</v>
      </c>
      <c r="O151" s="76">
        <v>10039681</v>
      </c>
      <c r="P151" s="75">
        <v>6024991</v>
      </c>
      <c r="Q151" s="74">
        <f>SUM(K151:P151)</f>
        <v>45902835</v>
      </c>
      <c r="R151" s="73">
        <f>SUM(J151,Q151)</f>
        <v>46083960</v>
      </c>
    </row>
    <row r="152" spans="2:18" s="14" customFormat="1" ht="17.100000000000001" customHeight="1" x14ac:dyDescent="0.25">
      <c r="B152" s="72"/>
      <c r="C152" s="72"/>
      <c r="D152" s="70" t="s">
        <v>92</v>
      </c>
      <c r="E152" s="69"/>
      <c r="F152" s="69"/>
      <c r="G152" s="68"/>
      <c r="H152" s="67">
        <v>0</v>
      </c>
      <c r="I152" s="63">
        <v>0</v>
      </c>
      <c r="J152" s="66">
        <f>SUM(H152:I152)</f>
        <v>0</v>
      </c>
      <c r="K152" s="101">
        <v>0</v>
      </c>
      <c r="L152" s="64">
        <v>802375</v>
      </c>
      <c r="M152" s="64">
        <v>1302534</v>
      </c>
      <c r="N152" s="64">
        <v>2566938</v>
      </c>
      <c r="O152" s="64">
        <v>2740722</v>
      </c>
      <c r="P152" s="63">
        <v>3125563</v>
      </c>
      <c r="Q152" s="62">
        <f>SUM(K152:P152)</f>
        <v>10538132</v>
      </c>
      <c r="R152" s="61">
        <f>SUM(J152,Q152)</f>
        <v>10538132</v>
      </c>
    </row>
    <row r="153" spans="2:18" s="14" customFormat="1" ht="16.5" customHeight="1" x14ac:dyDescent="0.25">
      <c r="B153" s="72"/>
      <c r="C153" s="71"/>
      <c r="D153" s="70" t="s">
        <v>91</v>
      </c>
      <c r="E153" s="69"/>
      <c r="F153" s="69"/>
      <c r="G153" s="68"/>
      <c r="H153" s="67">
        <v>0</v>
      </c>
      <c r="I153" s="63">
        <v>0</v>
      </c>
      <c r="J153" s="66">
        <f>SUM(H153:I153)</f>
        <v>0</v>
      </c>
      <c r="K153" s="101">
        <v>0</v>
      </c>
      <c r="L153" s="64">
        <v>0</v>
      </c>
      <c r="M153" s="64">
        <v>0</v>
      </c>
      <c r="N153" s="64">
        <v>0</v>
      </c>
      <c r="O153" s="64">
        <v>0</v>
      </c>
      <c r="P153" s="63">
        <v>0</v>
      </c>
      <c r="Q153" s="62">
        <f>SUM(K153:P153)</f>
        <v>0</v>
      </c>
      <c r="R153" s="61">
        <f>SUM(J153,Q153)</f>
        <v>0</v>
      </c>
    </row>
    <row r="154" spans="2:18" s="49" customFormat="1" ht="16.5" customHeight="1" x14ac:dyDescent="0.25">
      <c r="B154" s="111"/>
      <c r="C154" s="136"/>
      <c r="D154" s="59" t="s">
        <v>90</v>
      </c>
      <c r="E154" s="58"/>
      <c r="F154" s="58"/>
      <c r="G154" s="57"/>
      <c r="H154" s="56">
        <v>0</v>
      </c>
      <c r="I154" s="52">
        <v>0</v>
      </c>
      <c r="J154" s="55">
        <f>SUM(H154:I154)</f>
        <v>0</v>
      </c>
      <c r="K154" s="135">
        <v>0</v>
      </c>
      <c r="L154" s="53">
        <v>0</v>
      </c>
      <c r="M154" s="53">
        <v>148725</v>
      </c>
      <c r="N154" s="53">
        <v>0</v>
      </c>
      <c r="O154" s="53">
        <v>0</v>
      </c>
      <c r="P154" s="52">
        <v>0</v>
      </c>
      <c r="Q154" s="51">
        <f>SUM(K154:P154)</f>
        <v>148725</v>
      </c>
      <c r="R154" s="50">
        <f>SUM(J154,Q154)</f>
        <v>148725</v>
      </c>
    </row>
    <row r="155" spans="2:18" s="14" customFormat="1" ht="17.100000000000001" customHeight="1" x14ac:dyDescent="0.25">
      <c r="B155" s="72"/>
      <c r="C155" s="86" t="s">
        <v>89</v>
      </c>
      <c r="D155" s="85"/>
      <c r="E155" s="85"/>
      <c r="F155" s="85"/>
      <c r="G155" s="84"/>
      <c r="H155" s="45">
        <f t="shared" ref="H155:R155" si="30">SUM(H156:H158)</f>
        <v>5695546</v>
      </c>
      <c r="I155" s="44">
        <f t="shared" si="30"/>
        <v>10586232</v>
      </c>
      <c r="J155" s="43">
        <f t="shared" si="30"/>
        <v>16281778</v>
      </c>
      <c r="K155" s="42">
        <f t="shared" si="30"/>
        <v>0</v>
      </c>
      <c r="L155" s="41">
        <f t="shared" si="30"/>
        <v>15416977</v>
      </c>
      <c r="M155" s="41">
        <f t="shared" si="30"/>
        <v>20432459</v>
      </c>
      <c r="N155" s="41">
        <f t="shared" si="30"/>
        <v>16089865</v>
      </c>
      <c r="O155" s="41">
        <f t="shared" si="30"/>
        <v>13280376</v>
      </c>
      <c r="P155" s="40">
        <f t="shared" si="30"/>
        <v>8981101</v>
      </c>
      <c r="Q155" s="39">
        <f t="shared" si="30"/>
        <v>74200778</v>
      </c>
      <c r="R155" s="38">
        <f t="shared" si="30"/>
        <v>90482556</v>
      </c>
    </row>
    <row r="156" spans="2:18" s="14" customFormat="1" ht="17.100000000000001" customHeight="1" x14ac:dyDescent="0.25">
      <c r="B156" s="72"/>
      <c r="C156" s="72"/>
      <c r="D156" s="82" t="s">
        <v>88</v>
      </c>
      <c r="E156" s="81"/>
      <c r="F156" s="81"/>
      <c r="G156" s="80"/>
      <c r="H156" s="79">
        <v>4167684</v>
      </c>
      <c r="I156" s="75">
        <v>9114001</v>
      </c>
      <c r="J156" s="78">
        <f>SUM(H156:I156)</f>
        <v>13281685</v>
      </c>
      <c r="K156" s="134">
        <v>0</v>
      </c>
      <c r="L156" s="76">
        <v>12894844</v>
      </c>
      <c r="M156" s="76">
        <v>18979917</v>
      </c>
      <c r="N156" s="76">
        <v>14814952</v>
      </c>
      <c r="O156" s="76">
        <v>12561492</v>
      </c>
      <c r="P156" s="75">
        <v>8576340</v>
      </c>
      <c r="Q156" s="74">
        <f>SUM(K156:P156)</f>
        <v>67827545</v>
      </c>
      <c r="R156" s="73">
        <f>SUM(J156,Q156)</f>
        <v>81109230</v>
      </c>
    </row>
    <row r="157" spans="2:18" s="14" customFormat="1" ht="17.100000000000001" customHeight="1" x14ac:dyDescent="0.25">
      <c r="B157" s="72"/>
      <c r="C157" s="72"/>
      <c r="D157" s="70" t="s">
        <v>87</v>
      </c>
      <c r="E157" s="69"/>
      <c r="F157" s="69"/>
      <c r="G157" s="68"/>
      <c r="H157" s="67">
        <v>423031</v>
      </c>
      <c r="I157" s="63">
        <v>374700</v>
      </c>
      <c r="J157" s="66">
        <f>SUM(H157:I157)</f>
        <v>797731</v>
      </c>
      <c r="K157" s="101">
        <v>0</v>
      </c>
      <c r="L157" s="64">
        <v>748075</v>
      </c>
      <c r="M157" s="64">
        <v>421782</v>
      </c>
      <c r="N157" s="64">
        <v>470223</v>
      </c>
      <c r="O157" s="64">
        <v>364256</v>
      </c>
      <c r="P157" s="63">
        <v>44761</v>
      </c>
      <c r="Q157" s="62">
        <f>SUM(K157:P157)</f>
        <v>2049097</v>
      </c>
      <c r="R157" s="61">
        <f>SUM(J157,Q157)</f>
        <v>2846828</v>
      </c>
    </row>
    <row r="158" spans="2:18" s="14" customFormat="1" ht="17.100000000000001" customHeight="1" x14ac:dyDescent="0.25">
      <c r="B158" s="72"/>
      <c r="C158" s="72"/>
      <c r="D158" s="133" t="s">
        <v>86</v>
      </c>
      <c r="E158" s="132"/>
      <c r="F158" s="132"/>
      <c r="G158" s="131"/>
      <c r="H158" s="130">
        <v>1104831</v>
      </c>
      <c r="I158" s="126">
        <v>1097531</v>
      </c>
      <c r="J158" s="129">
        <f>SUM(H158:I158)</f>
        <v>2202362</v>
      </c>
      <c r="K158" s="128">
        <v>0</v>
      </c>
      <c r="L158" s="127">
        <v>1774058</v>
      </c>
      <c r="M158" s="127">
        <v>1030760</v>
      </c>
      <c r="N158" s="127">
        <v>804690</v>
      </c>
      <c r="O158" s="127">
        <v>354628</v>
      </c>
      <c r="P158" s="126">
        <v>360000</v>
      </c>
      <c r="Q158" s="125">
        <f>SUM(K158:P158)</f>
        <v>4324136</v>
      </c>
      <c r="R158" s="124">
        <f>SUM(J158,Q158)</f>
        <v>6526498</v>
      </c>
    </row>
    <row r="159" spans="2:18" s="14" customFormat="1" ht="17.100000000000001" customHeight="1" x14ac:dyDescent="0.25">
      <c r="B159" s="72"/>
      <c r="C159" s="122" t="s">
        <v>85</v>
      </c>
      <c r="D159" s="121"/>
      <c r="E159" s="121"/>
      <c r="F159" s="121"/>
      <c r="G159" s="120"/>
      <c r="H159" s="45">
        <v>1573282</v>
      </c>
      <c r="I159" s="44">
        <v>1834031</v>
      </c>
      <c r="J159" s="43">
        <f>SUM(H159:I159)</f>
        <v>3407313</v>
      </c>
      <c r="K159" s="42">
        <v>0</v>
      </c>
      <c r="L159" s="41">
        <v>17630283</v>
      </c>
      <c r="M159" s="41">
        <v>18011118</v>
      </c>
      <c r="N159" s="41">
        <v>23445598</v>
      </c>
      <c r="O159" s="41">
        <v>17552902</v>
      </c>
      <c r="P159" s="40">
        <v>8084882</v>
      </c>
      <c r="Q159" s="39">
        <f>SUM(K159:P159)</f>
        <v>84724783</v>
      </c>
      <c r="R159" s="38">
        <f>SUM(J159,Q159)</f>
        <v>88132096</v>
      </c>
    </row>
    <row r="160" spans="2:18" s="14" customFormat="1" ht="17.100000000000001" customHeight="1" x14ac:dyDescent="0.25">
      <c r="B160" s="123"/>
      <c r="C160" s="122" t="s">
        <v>84</v>
      </c>
      <c r="D160" s="121"/>
      <c r="E160" s="121"/>
      <c r="F160" s="121"/>
      <c r="G160" s="120"/>
      <c r="H160" s="45">
        <v>3775270</v>
      </c>
      <c r="I160" s="44">
        <v>5904106</v>
      </c>
      <c r="J160" s="43">
        <f>SUM(H160:I160)</f>
        <v>9679376</v>
      </c>
      <c r="K160" s="42">
        <v>0</v>
      </c>
      <c r="L160" s="41">
        <v>46325131</v>
      </c>
      <c r="M160" s="41">
        <v>27966558</v>
      </c>
      <c r="N160" s="41">
        <v>20958146</v>
      </c>
      <c r="O160" s="41">
        <v>12229697</v>
      </c>
      <c r="P160" s="40">
        <v>6164931</v>
      </c>
      <c r="Q160" s="39">
        <f>SUM(K160:P160)</f>
        <v>113644463</v>
      </c>
      <c r="R160" s="38">
        <f>SUM(J160,Q160)</f>
        <v>123323839</v>
      </c>
    </row>
    <row r="161" spans="2:18" s="14" customFormat="1" ht="17.100000000000001" customHeight="1" x14ac:dyDescent="0.25">
      <c r="B161" s="86" t="s">
        <v>83</v>
      </c>
      <c r="C161" s="85"/>
      <c r="D161" s="85"/>
      <c r="E161" s="85"/>
      <c r="F161" s="85"/>
      <c r="G161" s="84"/>
      <c r="H161" s="45">
        <f t="shared" ref="H161:R161" si="31">SUM(H162:H170)</f>
        <v>487336</v>
      </c>
      <c r="I161" s="44">
        <f t="shared" si="31"/>
        <v>1054527</v>
      </c>
      <c r="J161" s="43">
        <f t="shared" si="31"/>
        <v>1541863</v>
      </c>
      <c r="K161" s="42">
        <f t="shared" si="31"/>
        <v>0</v>
      </c>
      <c r="L161" s="41">
        <f t="shared" si="31"/>
        <v>157102561</v>
      </c>
      <c r="M161" s="41">
        <f t="shared" si="31"/>
        <v>151656177</v>
      </c>
      <c r="N161" s="41">
        <f t="shared" si="31"/>
        <v>160978588</v>
      </c>
      <c r="O161" s="41">
        <f t="shared" si="31"/>
        <v>121473559</v>
      </c>
      <c r="P161" s="40">
        <f t="shared" si="31"/>
        <v>63552265</v>
      </c>
      <c r="Q161" s="39">
        <f t="shared" si="31"/>
        <v>654763150</v>
      </c>
      <c r="R161" s="38">
        <f t="shared" si="31"/>
        <v>656305013</v>
      </c>
    </row>
    <row r="162" spans="2:18" s="14" customFormat="1" ht="17.100000000000001" customHeight="1" x14ac:dyDescent="0.25">
      <c r="B162" s="72"/>
      <c r="C162" s="119" t="s">
        <v>82</v>
      </c>
      <c r="D162" s="118"/>
      <c r="E162" s="118"/>
      <c r="F162" s="118"/>
      <c r="G162" s="117"/>
      <c r="H162" s="79">
        <v>0</v>
      </c>
      <c r="I162" s="75">
        <v>0</v>
      </c>
      <c r="J162" s="78">
        <f t="shared" ref="J162:J170" si="32">SUM(H162:I162)</f>
        <v>0</v>
      </c>
      <c r="K162" s="116"/>
      <c r="L162" s="115">
        <v>4276592</v>
      </c>
      <c r="M162" s="115">
        <v>4280205</v>
      </c>
      <c r="N162" s="115">
        <v>7951410</v>
      </c>
      <c r="O162" s="115">
        <v>6715130</v>
      </c>
      <c r="P162" s="114">
        <v>5588471</v>
      </c>
      <c r="Q162" s="113">
        <f t="shared" ref="Q162:Q170" si="33">SUM(K162:P162)</f>
        <v>28811808</v>
      </c>
      <c r="R162" s="112">
        <f t="shared" ref="R162:R170" si="34">SUM(J162,Q162)</f>
        <v>28811808</v>
      </c>
    </row>
    <row r="163" spans="2:18" s="14" customFormat="1" ht="17.100000000000001" customHeight="1" x14ac:dyDescent="0.25">
      <c r="B163" s="72"/>
      <c r="C163" s="70" t="s">
        <v>81</v>
      </c>
      <c r="D163" s="69"/>
      <c r="E163" s="69"/>
      <c r="F163" s="69"/>
      <c r="G163" s="68"/>
      <c r="H163" s="67">
        <v>0</v>
      </c>
      <c r="I163" s="63">
        <v>0</v>
      </c>
      <c r="J163" s="66">
        <f t="shared" si="32"/>
        <v>0</v>
      </c>
      <c r="K163" s="65"/>
      <c r="L163" s="64">
        <v>0</v>
      </c>
      <c r="M163" s="64">
        <v>0</v>
      </c>
      <c r="N163" s="64">
        <v>0</v>
      </c>
      <c r="O163" s="64">
        <v>0</v>
      </c>
      <c r="P163" s="63">
        <v>0</v>
      </c>
      <c r="Q163" s="62">
        <f t="shared" si="33"/>
        <v>0</v>
      </c>
      <c r="R163" s="61">
        <f t="shared" si="34"/>
        <v>0</v>
      </c>
    </row>
    <row r="164" spans="2:18" s="49" customFormat="1" ht="17.100000000000001" customHeight="1" x14ac:dyDescent="0.25">
      <c r="B164" s="111"/>
      <c r="C164" s="110" t="s">
        <v>80</v>
      </c>
      <c r="D164" s="109"/>
      <c r="E164" s="109"/>
      <c r="F164" s="109"/>
      <c r="G164" s="108"/>
      <c r="H164" s="107">
        <v>0</v>
      </c>
      <c r="I164" s="104">
        <v>0</v>
      </c>
      <c r="J164" s="106">
        <f t="shared" si="32"/>
        <v>0</v>
      </c>
      <c r="K164" s="65"/>
      <c r="L164" s="105">
        <v>76199562</v>
      </c>
      <c r="M164" s="105">
        <v>52103283</v>
      </c>
      <c r="N164" s="105">
        <v>44987959</v>
      </c>
      <c r="O164" s="105">
        <v>29330682</v>
      </c>
      <c r="P164" s="104">
        <v>12000853</v>
      </c>
      <c r="Q164" s="103">
        <f t="shared" si="33"/>
        <v>214622339</v>
      </c>
      <c r="R164" s="102">
        <f t="shared" si="34"/>
        <v>214622339</v>
      </c>
    </row>
    <row r="165" spans="2:18" s="14" customFormat="1" ht="17.100000000000001" customHeight="1" x14ac:dyDescent="0.25">
      <c r="B165" s="72"/>
      <c r="C165" s="70" t="s">
        <v>79</v>
      </c>
      <c r="D165" s="69"/>
      <c r="E165" s="69"/>
      <c r="F165" s="69"/>
      <c r="G165" s="68"/>
      <c r="H165" s="67">
        <v>37840</v>
      </c>
      <c r="I165" s="63">
        <v>129834</v>
      </c>
      <c r="J165" s="66">
        <f t="shared" si="32"/>
        <v>167674</v>
      </c>
      <c r="K165" s="101">
        <v>0</v>
      </c>
      <c r="L165" s="64">
        <v>11818183</v>
      </c>
      <c r="M165" s="64">
        <v>11038916</v>
      </c>
      <c r="N165" s="64">
        <v>11041012</v>
      </c>
      <c r="O165" s="64">
        <v>8753303</v>
      </c>
      <c r="P165" s="63">
        <v>4458603</v>
      </c>
      <c r="Q165" s="62">
        <f t="shared" si="33"/>
        <v>47110017</v>
      </c>
      <c r="R165" s="61">
        <f t="shared" si="34"/>
        <v>47277691</v>
      </c>
    </row>
    <row r="166" spans="2:18" s="14" customFormat="1" ht="17.100000000000001" customHeight="1" x14ac:dyDescent="0.25">
      <c r="B166" s="72"/>
      <c r="C166" s="70" t="s">
        <v>78</v>
      </c>
      <c r="D166" s="69"/>
      <c r="E166" s="69"/>
      <c r="F166" s="69"/>
      <c r="G166" s="68"/>
      <c r="H166" s="67">
        <v>449496</v>
      </c>
      <c r="I166" s="63">
        <v>924693</v>
      </c>
      <c r="J166" s="66">
        <f t="shared" si="32"/>
        <v>1374189</v>
      </c>
      <c r="K166" s="101">
        <v>0</v>
      </c>
      <c r="L166" s="64">
        <v>11123976</v>
      </c>
      <c r="M166" s="64">
        <v>13895676</v>
      </c>
      <c r="N166" s="64">
        <v>20583084</v>
      </c>
      <c r="O166" s="64">
        <v>19974512</v>
      </c>
      <c r="P166" s="63">
        <v>10563731</v>
      </c>
      <c r="Q166" s="62">
        <f t="shared" si="33"/>
        <v>76140979</v>
      </c>
      <c r="R166" s="61">
        <f t="shared" si="34"/>
        <v>77515168</v>
      </c>
    </row>
    <row r="167" spans="2:18" s="14" customFormat="1" ht="17.100000000000001" customHeight="1" x14ac:dyDescent="0.25">
      <c r="B167" s="72"/>
      <c r="C167" s="70" t="s">
        <v>77</v>
      </c>
      <c r="D167" s="69"/>
      <c r="E167" s="69"/>
      <c r="F167" s="69"/>
      <c r="G167" s="68"/>
      <c r="H167" s="67">
        <v>0</v>
      </c>
      <c r="I167" s="63">
        <v>0</v>
      </c>
      <c r="J167" s="66">
        <f t="shared" si="32"/>
        <v>0</v>
      </c>
      <c r="K167" s="65"/>
      <c r="L167" s="64">
        <v>45719345</v>
      </c>
      <c r="M167" s="64">
        <v>57501310</v>
      </c>
      <c r="N167" s="64">
        <v>60770507</v>
      </c>
      <c r="O167" s="64">
        <v>32343119</v>
      </c>
      <c r="P167" s="63">
        <v>13883024</v>
      </c>
      <c r="Q167" s="62">
        <f t="shared" si="33"/>
        <v>210217305</v>
      </c>
      <c r="R167" s="61">
        <f t="shared" si="34"/>
        <v>210217305</v>
      </c>
    </row>
    <row r="168" spans="2:18" s="14" customFormat="1" ht="17.100000000000001" customHeight="1" x14ac:dyDescent="0.25">
      <c r="B168" s="72"/>
      <c r="C168" s="100" t="s">
        <v>76</v>
      </c>
      <c r="D168" s="98"/>
      <c r="E168" s="98"/>
      <c r="F168" s="98"/>
      <c r="G168" s="97"/>
      <c r="H168" s="67">
        <v>0</v>
      </c>
      <c r="I168" s="63">
        <v>0</v>
      </c>
      <c r="J168" s="66">
        <f t="shared" si="32"/>
        <v>0</v>
      </c>
      <c r="K168" s="65"/>
      <c r="L168" s="64">
        <v>5117214</v>
      </c>
      <c r="M168" s="64">
        <v>6357484</v>
      </c>
      <c r="N168" s="64">
        <v>7099377</v>
      </c>
      <c r="O168" s="64">
        <v>5264822</v>
      </c>
      <c r="P168" s="63">
        <v>2891912</v>
      </c>
      <c r="Q168" s="62">
        <f t="shared" si="33"/>
        <v>26730809</v>
      </c>
      <c r="R168" s="61">
        <f t="shared" si="34"/>
        <v>26730809</v>
      </c>
    </row>
    <row r="169" spans="2:18" s="14" customFormat="1" ht="17.100000000000001" customHeight="1" x14ac:dyDescent="0.25">
      <c r="B169" s="71"/>
      <c r="C169" s="99" t="s">
        <v>75</v>
      </c>
      <c r="D169" s="98"/>
      <c r="E169" s="98"/>
      <c r="F169" s="98"/>
      <c r="G169" s="97"/>
      <c r="H169" s="67">
        <v>0</v>
      </c>
      <c r="I169" s="63">
        <v>0</v>
      </c>
      <c r="J169" s="66">
        <f t="shared" si="32"/>
        <v>0</v>
      </c>
      <c r="K169" s="65"/>
      <c r="L169" s="64">
        <v>0</v>
      </c>
      <c r="M169" s="64">
        <v>0</v>
      </c>
      <c r="N169" s="64">
        <v>403524</v>
      </c>
      <c r="O169" s="64">
        <v>9708672</v>
      </c>
      <c r="P169" s="63">
        <v>4983552</v>
      </c>
      <c r="Q169" s="62">
        <f t="shared" si="33"/>
        <v>15095748</v>
      </c>
      <c r="R169" s="61">
        <f t="shared" si="34"/>
        <v>15095748</v>
      </c>
    </row>
    <row r="170" spans="2:18" s="14" customFormat="1" ht="17.100000000000001" customHeight="1" x14ac:dyDescent="0.25">
      <c r="B170" s="96"/>
      <c r="C170" s="95" t="s">
        <v>74</v>
      </c>
      <c r="D170" s="94"/>
      <c r="E170" s="94"/>
      <c r="F170" s="94"/>
      <c r="G170" s="93"/>
      <c r="H170" s="92">
        <v>0</v>
      </c>
      <c r="I170" s="89">
        <v>0</v>
      </c>
      <c r="J170" s="91">
        <f t="shared" si="32"/>
        <v>0</v>
      </c>
      <c r="K170" s="54"/>
      <c r="L170" s="90">
        <v>2847689</v>
      </c>
      <c r="M170" s="90">
        <v>6479303</v>
      </c>
      <c r="N170" s="90">
        <v>8141715</v>
      </c>
      <c r="O170" s="90">
        <v>9383319</v>
      </c>
      <c r="P170" s="89">
        <v>9182119</v>
      </c>
      <c r="Q170" s="88">
        <f t="shared" si="33"/>
        <v>36034145</v>
      </c>
      <c r="R170" s="87">
        <f t="shared" si="34"/>
        <v>36034145</v>
      </c>
    </row>
    <row r="171" spans="2:18" s="14" customFormat="1" ht="17.100000000000001" customHeight="1" x14ac:dyDescent="0.25">
      <c r="B171" s="86" t="s">
        <v>73</v>
      </c>
      <c r="C171" s="85"/>
      <c r="D171" s="85"/>
      <c r="E171" s="85"/>
      <c r="F171" s="85"/>
      <c r="G171" s="84"/>
      <c r="H171" s="45">
        <f>SUM(H172:H175)</f>
        <v>0</v>
      </c>
      <c r="I171" s="44">
        <f>SUM(I172:I175)</f>
        <v>0</v>
      </c>
      <c r="J171" s="43">
        <f>SUM(J172:J175)</f>
        <v>0</v>
      </c>
      <c r="K171" s="83"/>
      <c r="L171" s="41">
        <f t="shared" ref="L171:R171" si="35">SUM(L172:L175)</f>
        <v>13652161</v>
      </c>
      <c r="M171" s="41">
        <f t="shared" si="35"/>
        <v>14637026</v>
      </c>
      <c r="N171" s="41">
        <f t="shared" si="35"/>
        <v>87451888</v>
      </c>
      <c r="O171" s="41">
        <f t="shared" si="35"/>
        <v>308367793</v>
      </c>
      <c r="P171" s="40">
        <f t="shared" si="35"/>
        <v>301961197</v>
      </c>
      <c r="Q171" s="39">
        <f t="shared" si="35"/>
        <v>726070065</v>
      </c>
      <c r="R171" s="38">
        <f t="shared" si="35"/>
        <v>726070065</v>
      </c>
    </row>
    <row r="172" spans="2:18" s="14" customFormat="1" ht="17.100000000000001" customHeight="1" x14ac:dyDescent="0.25">
      <c r="B172" s="72"/>
      <c r="C172" s="82" t="s">
        <v>72</v>
      </c>
      <c r="D172" s="81"/>
      <c r="E172" s="81"/>
      <c r="F172" s="81"/>
      <c r="G172" s="80"/>
      <c r="H172" s="79">
        <v>0</v>
      </c>
      <c r="I172" s="75">
        <v>0</v>
      </c>
      <c r="J172" s="78">
        <f>SUM(H172:I172)</f>
        <v>0</v>
      </c>
      <c r="K172" s="77"/>
      <c r="L172" s="76">
        <v>0</v>
      </c>
      <c r="M172" s="76">
        <v>417555</v>
      </c>
      <c r="N172" s="76">
        <v>43173488</v>
      </c>
      <c r="O172" s="76">
        <v>147318204</v>
      </c>
      <c r="P172" s="75">
        <v>123394307</v>
      </c>
      <c r="Q172" s="74">
        <f>SUM(K172:P172)</f>
        <v>314303554</v>
      </c>
      <c r="R172" s="73">
        <f>SUM(J172,Q172)</f>
        <v>314303554</v>
      </c>
    </row>
    <row r="173" spans="2:18" s="14" customFormat="1" ht="17.100000000000001" customHeight="1" x14ac:dyDescent="0.25">
      <c r="B173" s="72"/>
      <c r="C173" s="70" t="s">
        <v>71</v>
      </c>
      <c r="D173" s="69"/>
      <c r="E173" s="69"/>
      <c r="F173" s="69"/>
      <c r="G173" s="68"/>
      <c r="H173" s="67">
        <v>0</v>
      </c>
      <c r="I173" s="63">
        <v>0</v>
      </c>
      <c r="J173" s="66">
        <f>SUM(H173:I173)</f>
        <v>0</v>
      </c>
      <c r="K173" s="65"/>
      <c r="L173" s="64">
        <v>13367842</v>
      </c>
      <c r="M173" s="64">
        <v>13983015</v>
      </c>
      <c r="N173" s="64">
        <v>35370479</v>
      </c>
      <c r="O173" s="64">
        <v>45598443</v>
      </c>
      <c r="P173" s="63">
        <v>21082578</v>
      </c>
      <c r="Q173" s="62">
        <f>SUM(K173:P173)</f>
        <v>129402357</v>
      </c>
      <c r="R173" s="61">
        <f>SUM(J173,Q173)</f>
        <v>129402357</v>
      </c>
    </row>
    <row r="174" spans="2:18" s="14" customFormat="1" ht="17.100000000000001" customHeight="1" x14ac:dyDescent="0.25">
      <c r="B174" s="71"/>
      <c r="C174" s="70" t="s">
        <v>70</v>
      </c>
      <c r="D174" s="69"/>
      <c r="E174" s="69"/>
      <c r="F174" s="69"/>
      <c r="G174" s="68"/>
      <c r="H174" s="67">
        <v>0</v>
      </c>
      <c r="I174" s="63">
        <v>0</v>
      </c>
      <c r="J174" s="66">
        <f>SUM(H174:I174)</f>
        <v>0</v>
      </c>
      <c r="K174" s="65"/>
      <c r="L174" s="64">
        <v>0</v>
      </c>
      <c r="M174" s="64">
        <v>0</v>
      </c>
      <c r="N174" s="64">
        <v>945783</v>
      </c>
      <c r="O174" s="64">
        <v>10362387</v>
      </c>
      <c r="P174" s="63">
        <v>17169927</v>
      </c>
      <c r="Q174" s="62">
        <f>SUM(K174:P174)</f>
        <v>28478097</v>
      </c>
      <c r="R174" s="61">
        <f>SUM(J174,Q174)</f>
        <v>28478097</v>
      </c>
    </row>
    <row r="175" spans="2:18" s="49" customFormat="1" ht="17.100000000000001" customHeight="1" x14ac:dyDescent="0.25">
      <c r="B175" s="60"/>
      <c r="C175" s="59" t="s">
        <v>69</v>
      </c>
      <c r="D175" s="58"/>
      <c r="E175" s="58"/>
      <c r="F175" s="58"/>
      <c r="G175" s="57"/>
      <c r="H175" s="56">
        <v>0</v>
      </c>
      <c r="I175" s="52">
        <v>0</v>
      </c>
      <c r="J175" s="55">
        <f>SUM(H175:I175)</f>
        <v>0</v>
      </c>
      <c r="K175" s="54"/>
      <c r="L175" s="53">
        <v>284319</v>
      </c>
      <c r="M175" s="53">
        <v>236456</v>
      </c>
      <c r="N175" s="53">
        <v>7962138</v>
      </c>
      <c r="O175" s="53">
        <v>105088759</v>
      </c>
      <c r="P175" s="52">
        <v>140314385</v>
      </c>
      <c r="Q175" s="51">
        <f>SUM(K175:P175)</f>
        <v>253886057</v>
      </c>
      <c r="R175" s="50">
        <f>SUM(J175,Q175)</f>
        <v>253886057</v>
      </c>
    </row>
    <row r="176" spans="2:18" s="14" customFormat="1" ht="17.100000000000001" customHeight="1" x14ac:dyDescent="0.25">
      <c r="B176" s="48" t="s">
        <v>68</v>
      </c>
      <c r="C176" s="47"/>
      <c r="D176" s="47"/>
      <c r="E176" s="47"/>
      <c r="F176" s="47"/>
      <c r="G176" s="46"/>
      <c r="H176" s="45">
        <f t="shared" ref="H176:R176" si="36">SUM(H140,H161,H171)</f>
        <v>16296690</v>
      </c>
      <c r="I176" s="44">
        <f t="shared" si="36"/>
        <v>32808846</v>
      </c>
      <c r="J176" s="43">
        <f t="shared" si="36"/>
        <v>49105536</v>
      </c>
      <c r="K176" s="42">
        <f t="shared" si="36"/>
        <v>0</v>
      </c>
      <c r="L176" s="41">
        <f t="shared" si="36"/>
        <v>424875487</v>
      </c>
      <c r="M176" s="41">
        <f t="shared" si="36"/>
        <v>391688069</v>
      </c>
      <c r="N176" s="41">
        <f t="shared" si="36"/>
        <v>442790813</v>
      </c>
      <c r="O176" s="41">
        <f t="shared" si="36"/>
        <v>573403192</v>
      </c>
      <c r="P176" s="40">
        <f t="shared" si="36"/>
        <v>452027059</v>
      </c>
      <c r="Q176" s="39">
        <f t="shared" si="36"/>
        <v>2284784620</v>
      </c>
      <c r="R176" s="38">
        <f t="shared" si="36"/>
        <v>2333890156</v>
      </c>
    </row>
  </sheetData>
  <mergeCells count="54">
    <mergeCell ref="K96:Q96"/>
    <mergeCell ref="R96:R97"/>
    <mergeCell ref="B96:G97"/>
    <mergeCell ref="J1:O1"/>
    <mergeCell ref="P1:Q1"/>
    <mergeCell ref="C13:G13"/>
    <mergeCell ref="C22:G22"/>
    <mergeCell ref="C32:G32"/>
    <mergeCell ref="C42:G42"/>
    <mergeCell ref="Q12:R12"/>
    <mergeCell ref="R6:R7"/>
    <mergeCell ref="K46:R46"/>
    <mergeCell ref="J63:Q63"/>
    <mergeCell ref="K72:P72"/>
    <mergeCell ref="R55:R56"/>
    <mergeCell ref="K54:R54"/>
    <mergeCell ref="H4:I4"/>
    <mergeCell ref="B47:G48"/>
    <mergeCell ref="B55:G56"/>
    <mergeCell ref="B64:G65"/>
    <mergeCell ref="B138:G139"/>
    <mergeCell ref="H96:J96"/>
    <mergeCell ref="I137:R137"/>
    <mergeCell ref="H55:J55"/>
    <mergeCell ref="K55:Q55"/>
    <mergeCell ref="B88:G89"/>
    <mergeCell ref="B5:G5"/>
    <mergeCell ref="H5:I5"/>
    <mergeCell ref="H47:J47"/>
    <mergeCell ref="H80:J80"/>
    <mergeCell ref="B72:G73"/>
    <mergeCell ref="B13:B22"/>
    <mergeCell ref="B23:B32"/>
    <mergeCell ref="B33:B42"/>
    <mergeCell ref="B80:G81"/>
    <mergeCell ref="J87:Q87"/>
    <mergeCell ref="H64:J64"/>
    <mergeCell ref="H72:J72"/>
    <mergeCell ref="R47:R48"/>
    <mergeCell ref="H88:J88"/>
    <mergeCell ref="K88:P88"/>
    <mergeCell ref="K138:Q138"/>
    <mergeCell ref="Q80:Q81"/>
    <mergeCell ref="J71:Q71"/>
    <mergeCell ref="Q72:Q73"/>
    <mergeCell ref="K47:Q47"/>
    <mergeCell ref="K64:P64"/>
    <mergeCell ref="I95:R95"/>
    <mergeCell ref="K80:P80"/>
    <mergeCell ref="H138:J138"/>
    <mergeCell ref="R138:R139"/>
    <mergeCell ref="Q88:Q89"/>
    <mergeCell ref="Q64:Q65"/>
    <mergeCell ref="J79:Q79"/>
  </mergeCells>
  <phoneticPr fontId="7"/>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election activeCell="R175" sqref="R175"/>
    </sheetView>
  </sheetViews>
  <sheetFormatPr defaultColWidth="7.6640625" defaultRowHeight="17.100000000000001" customHeight="1" x14ac:dyDescent="0.25"/>
  <cols>
    <col min="1" max="2" width="2.6640625" style="1" customWidth="1"/>
    <col min="3" max="3" width="5.6640625" style="1" customWidth="1"/>
    <col min="4" max="4" width="7.6640625" style="1" customWidth="1"/>
    <col min="5" max="5" width="2.6640625" style="1" customWidth="1"/>
    <col min="6" max="6" width="6.6640625" style="1" customWidth="1"/>
    <col min="7" max="7" width="10.46484375" style="1" customWidth="1"/>
    <col min="8" max="11" width="10.6640625" style="1" customWidth="1"/>
    <col min="12" max="16" width="12.33203125" style="1" customWidth="1"/>
    <col min="17" max="18" width="12.6640625" style="1" customWidth="1"/>
    <col min="19" max="19" width="7.6640625" style="1" customWidth="1"/>
    <col min="20" max="22" width="9.33203125" style="1" customWidth="1"/>
    <col min="23" max="16384" width="7.6640625" style="1"/>
  </cols>
  <sheetData>
    <row r="1" spans="1:18" ht="17.100000000000001" customHeight="1" thickTop="1" thickBot="1" x14ac:dyDescent="0.3">
      <c r="A1" s="4" t="str">
        <f>"介護保険事業状況報告　令和" &amp; DBCS($A$2) &amp; "年（" &amp; DBCS($B$2) &amp; "年）" &amp; DBCS($C$2) &amp; "月※"</f>
        <v>介護保険事業状況報告　令和４年（２０２２年）１月※</v>
      </c>
      <c r="J1" s="670" t="s">
        <v>148</v>
      </c>
      <c r="K1" s="671"/>
      <c r="L1" s="671"/>
      <c r="M1" s="671"/>
      <c r="N1" s="671"/>
      <c r="O1" s="672"/>
      <c r="P1" s="673">
        <v>44645</v>
      </c>
      <c r="Q1" s="674"/>
      <c r="R1" s="344" t="s">
        <v>147</v>
      </c>
    </row>
    <row r="2" spans="1:18" ht="17.100000000000001" customHeight="1" thickTop="1" x14ac:dyDescent="0.25">
      <c r="A2" s="319">
        <v>4</v>
      </c>
      <c r="B2" s="319">
        <v>2022</v>
      </c>
      <c r="C2" s="319">
        <v>1</v>
      </c>
      <c r="D2" s="319">
        <v>1</v>
      </c>
      <c r="E2" s="319">
        <v>31</v>
      </c>
      <c r="Q2" s="344"/>
    </row>
    <row r="3" spans="1:18" ht="17.100000000000001" customHeight="1" x14ac:dyDescent="0.25">
      <c r="A3" s="4" t="s">
        <v>146</v>
      </c>
    </row>
    <row r="4" spans="1:18" ht="17.100000000000001" customHeight="1" x14ac:dyDescent="0.25">
      <c r="B4" s="23"/>
      <c r="C4" s="23"/>
      <c r="D4" s="23"/>
      <c r="E4" s="144"/>
      <c r="F4" s="144"/>
      <c r="G4" s="144"/>
      <c r="H4" s="683" t="s">
        <v>135</v>
      </c>
      <c r="I4" s="683"/>
    </row>
    <row r="5" spans="1:18" ht="17.100000000000001" customHeight="1" x14ac:dyDescent="0.25">
      <c r="B5" s="706" t="str">
        <f>"令和" &amp; DBCS($A$2) &amp; "年（" &amp; DBCS($B$2) &amp; "年）" &amp; DBCS($C$2) &amp; "月末日現在"</f>
        <v>令和４年（２０２２年）１月末日現在</v>
      </c>
      <c r="C5" s="707"/>
      <c r="D5" s="707"/>
      <c r="E5" s="707"/>
      <c r="F5" s="707"/>
      <c r="G5" s="708"/>
      <c r="H5" s="709" t="s">
        <v>145</v>
      </c>
      <c r="I5" s="710"/>
      <c r="L5" s="365" t="s">
        <v>135</v>
      </c>
      <c r="Q5" s="24" t="s">
        <v>144</v>
      </c>
    </row>
    <row r="6" spans="1:18" ht="17.100000000000001" customHeight="1" x14ac:dyDescent="0.25">
      <c r="B6" s="3" t="s">
        <v>143</v>
      </c>
      <c r="C6" s="342"/>
      <c r="D6" s="342"/>
      <c r="E6" s="342"/>
      <c r="F6" s="342"/>
      <c r="G6" s="240"/>
      <c r="H6" s="341"/>
      <c r="I6" s="340">
        <v>46617</v>
      </c>
      <c r="K6" s="339" t="s">
        <v>142</v>
      </c>
      <c r="L6" s="338">
        <f>(I7+I8)-I6</f>
        <v>4046</v>
      </c>
      <c r="Q6" s="337">
        <f>R42</f>
        <v>20138</v>
      </c>
      <c r="R6" s="682">
        <f>Q6/Q7</f>
        <v>0.20701069078947368</v>
      </c>
    </row>
    <row r="7" spans="1:18" s="192" customFormat="1" ht="17.100000000000001" customHeight="1" x14ac:dyDescent="0.25">
      <c r="B7" s="336" t="s">
        <v>141</v>
      </c>
      <c r="C7" s="335"/>
      <c r="D7" s="335"/>
      <c r="E7" s="335"/>
      <c r="F7" s="335"/>
      <c r="G7" s="334"/>
      <c r="H7" s="333"/>
      <c r="I7" s="332">
        <v>32135</v>
      </c>
      <c r="K7" s="192" t="s">
        <v>140</v>
      </c>
      <c r="Q7" s="331">
        <f>I9</f>
        <v>97280</v>
      </c>
      <c r="R7" s="682"/>
    </row>
    <row r="8" spans="1:18" s="192" customFormat="1" ht="17.100000000000001" customHeight="1" x14ac:dyDescent="0.25">
      <c r="B8" s="330" t="s">
        <v>139</v>
      </c>
      <c r="C8" s="329"/>
      <c r="D8" s="329"/>
      <c r="E8" s="329"/>
      <c r="F8" s="329"/>
      <c r="G8" s="230"/>
      <c r="H8" s="328"/>
      <c r="I8" s="327">
        <v>18528</v>
      </c>
      <c r="K8" s="192" t="s">
        <v>138</v>
      </c>
      <c r="Q8" s="326"/>
      <c r="R8" s="325"/>
    </row>
    <row r="9" spans="1:18" ht="17.100000000000001" customHeight="1" x14ac:dyDescent="0.25">
      <c r="B9" s="13" t="s">
        <v>137</v>
      </c>
      <c r="C9" s="12"/>
      <c r="D9" s="12"/>
      <c r="E9" s="12"/>
      <c r="F9" s="12"/>
      <c r="G9" s="324"/>
      <c r="H9" s="323"/>
      <c r="I9" s="322">
        <f>I6+I7+I8</f>
        <v>97280</v>
      </c>
    </row>
    <row r="11" spans="1:18" ht="17.100000000000001" customHeight="1" x14ac:dyDescent="0.25">
      <c r="A11" s="4" t="s">
        <v>136</v>
      </c>
    </row>
    <row r="12" spans="1:18" ht="17.100000000000001" customHeight="1" thickBot="1" x14ac:dyDescent="0.3">
      <c r="B12" s="5"/>
      <c r="C12" s="5"/>
      <c r="D12" s="5"/>
      <c r="E12" s="321"/>
      <c r="F12" s="321"/>
      <c r="G12" s="321"/>
      <c r="H12" s="321"/>
      <c r="I12" s="321"/>
      <c r="J12" s="321"/>
      <c r="K12" s="321"/>
      <c r="L12" s="321"/>
      <c r="M12" s="321"/>
      <c r="P12" s="321"/>
      <c r="Q12" s="681" t="s">
        <v>135</v>
      </c>
      <c r="R12" s="681"/>
    </row>
    <row r="13" spans="1:18" ht="17.100000000000001" customHeight="1" x14ac:dyDescent="0.25">
      <c r="A13" s="320" t="s">
        <v>134</v>
      </c>
      <c r="B13" s="713" t="s">
        <v>133</v>
      </c>
      <c r="C13" s="675" t="str">
        <f>"令和" &amp; DBCS($A$2) &amp; "年（" &amp; DBCS($B$2) &amp; "年）" &amp; DBCS($C$2) &amp; "月末日現在"</f>
        <v>令和４年（２０２２年）１月末日現在</v>
      </c>
      <c r="D13" s="676"/>
      <c r="E13" s="676"/>
      <c r="F13" s="676"/>
      <c r="G13" s="677"/>
      <c r="H13" s="306" t="s">
        <v>67</v>
      </c>
      <c r="I13" s="305" t="s">
        <v>66</v>
      </c>
      <c r="J13" s="304" t="s">
        <v>59</v>
      </c>
      <c r="K13" s="303" t="s">
        <v>65</v>
      </c>
      <c r="L13" s="302" t="s">
        <v>64</v>
      </c>
      <c r="M13" s="302" t="s">
        <v>63</v>
      </c>
      <c r="N13" s="302" t="s">
        <v>62</v>
      </c>
      <c r="O13" s="302" t="s">
        <v>61</v>
      </c>
      <c r="P13" s="301" t="s">
        <v>60</v>
      </c>
      <c r="Q13" s="300" t="s">
        <v>59</v>
      </c>
      <c r="R13" s="299" t="s">
        <v>58</v>
      </c>
    </row>
    <row r="14" spans="1:18" ht="17.100000000000001" customHeight="1" x14ac:dyDescent="0.25">
      <c r="A14" s="319">
        <v>875</v>
      </c>
      <c r="B14" s="714"/>
      <c r="C14" s="298" t="s">
        <v>113</v>
      </c>
      <c r="D14" s="47"/>
      <c r="E14" s="47"/>
      <c r="F14" s="47"/>
      <c r="G14" s="46"/>
      <c r="H14" s="270">
        <f>H15+H16+H17+H18+H19+H20</f>
        <v>825</v>
      </c>
      <c r="I14" s="271">
        <f>I15+I16+I17+I18+I19+I20</f>
        <v>689</v>
      </c>
      <c r="J14" s="297">
        <f t="shared" ref="J14:J22" si="0">SUM(H14:I14)</f>
        <v>1514</v>
      </c>
      <c r="K14" s="296" t="s">
        <v>160</v>
      </c>
      <c r="L14" s="33">
        <f>L15+L16+L17+L18+L19+L20</f>
        <v>1479</v>
      </c>
      <c r="M14" s="33">
        <f>M15+M16+M17+M18+M19+M20</f>
        <v>1015</v>
      </c>
      <c r="N14" s="33">
        <f>N15+N16+N17+N18+N19+N20</f>
        <v>744</v>
      </c>
      <c r="O14" s="33">
        <f>O15+O16+O17+O18+O19+O20</f>
        <v>679</v>
      </c>
      <c r="P14" s="33">
        <f>P15+P16+P17+P18+P19+P20</f>
        <v>441</v>
      </c>
      <c r="Q14" s="268">
        <f t="shared" ref="Q14:Q22" si="1">SUM(K14:P14)</f>
        <v>4358</v>
      </c>
      <c r="R14" s="294">
        <f t="shared" ref="R14:R22" si="2">SUM(J14,Q14)</f>
        <v>5872</v>
      </c>
    </row>
    <row r="15" spans="1:18" ht="17.100000000000001" customHeight="1" x14ac:dyDescent="0.25">
      <c r="A15" s="319">
        <v>156</v>
      </c>
      <c r="B15" s="714"/>
      <c r="C15" s="82"/>
      <c r="D15" s="152" t="s">
        <v>129</v>
      </c>
      <c r="E15" s="152"/>
      <c r="F15" s="152"/>
      <c r="G15" s="152"/>
      <c r="H15" s="318">
        <v>65</v>
      </c>
      <c r="I15" s="315">
        <v>41</v>
      </c>
      <c r="J15" s="282">
        <f t="shared" si="0"/>
        <v>106</v>
      </c>
      <c r="K15" s="317" t="s">
        <v>160</v>
      </c>
      <c r="L15" s="316">
        <v>94</v>
      </c>
      <c r="M15" s="316">
        <v>58</v>
      </c>
      <c r="N15" s="316">
        <v>37</v>
      </c>
      <c r="O15" s="316">
        <v>36</v>
      </c>
      <c r="P15" s="315">
        <v>29</v>
      </c>
      <c r="Q15" s="282">
        <f t="shared" si="1"/>
        <v>254</v>
      </c>
      <c r="R15" s="288">
        <f t="shared" si="2"/>
        <v>360</v>
      </c>
    </row>
    <row r="16" spans="1:18" ht="17.100000000000001" customHeight="1" x14ac:dyDescent="0.25">
      <c r="A16" s="319"/>
      <c r="B16" s="714"/>
      <c r="C16" s="153"/>
      <c r="D16" s="69" t="s">
        <v>128</v>
      </c>
      <c r="E16" s="69"/>
      <c r="F16" s="69"/>
      <c r="G16" s="69"/>
      <c r="H16" s="318">
        <v>135</v>
      </c>
      <c r="I16" s="315">
        <v>120</v>
      </c>
      <c r="J16" s="282">
        <f t="shared" si="0"/>
        <v>255</v>
      </c>
      <c r="K16" s="317" t="s">
        <v>160</v>
      </c>
      <c r="L16" s="316">
        <v>183</v>
      </c>
      <c r="M16" s="316">
        <v>158</v>
      </c>
      <c r="N16" s="316">
        <v>85</v>
      </c>
      <c r="O16" s="316">
        <v>86</v>
      </c>
      <c r="P16" s="315">
        <v>66</v>
      </c>
      <c r="Q16" s="282">
        <f t="shared" si="1"/>
        <v>578</v>
      </c>
      <c r="R16" s="281">
        <f t="shared" si="2"/>
        <v>833</v>
      </c>
    </row>
    <row r="17" spans="1:18" ht="17.100000000000001" customHeight="1" x14ac:dyDescent="0.25">
      <c r="A17" s="319"/>
      <c r="B17" s="714"/>
      <c r="C17" s="153"/>
      <c r="D17" s="69" t="s">
        <v>127</v>
      </c>
      <c r="E17" s="69"/>
      <c r="F17" s="69"/>
      <c r="G17" s="69"/>
      <c r="H17" s="318">
        <v>127</v>
      </c>
      <c r="I17" s="315">
        <v>111</v>
      </c>
      <c r="J17" s="282">
        <f t="shared" si="0"/>
        <v>238</v>
      </c>
      <c r="K17" s="317" t="s">
        <v>160</v>
      </c>
      <c r="L17" s="316">
        <v>245</v>
      </c>
      <c r="M17" s="316">
        <v>180</v>
      </c>
      <c r="N17" s="316">
        <v>129</v>
      </c>
      <c r="O17" s="316">
        <v>122</v>
      </c>
      <c r="P17" s="315">
        <v>75</v>
      </c>
      <c r="Q17" s="282">
        <f t="shared" si="1"/>
        <v>751</v>
      </c>
      <c r="R17" s="281">
        <f t="shared" si="2"/>
        <v>989</v>
      </c>
    </row>
    <row r="18" spans="1:18" ht="17.100000000000001" customHeight="1" x14ac:dyDescent="0.25">
      <c r="A18" s="319"/>
      <c r="B18" s="714"/>
      <c r="C18" s="153"/>
      <c r="D18" s="69" t="s">
        <v>126</v>
      </c>
      <c r="E18" s="69"/>
      <c r="F18" s="69"/>
      <c r="G18" s="69"/>
      <c r="H18" s="318">
        <v>178</v>
      </c>
      <c r="I18" s="315">
        <v>160</v>
      </c>
      <c r="J18" s="282">
        <f t="shared" si="0"/>
        <v>338</v>
      </c>
      <c r="K18" s="317" t="s">
        <v>160</v>
      </c>
      <c r="L18" s="316">
        <v>314</v>
      </c>
      <c r="M18" s="316">
        <v>201</v>
      </c>
      <c r="N18" s="316">
        <v>162</v>
      </c>
      <c r="O18" s="316">
        <v>142</v>
      </c>
      <c r="P18" s="315">
        <v>103</v>
      </c>
      <c r="Q18" s="282">
        <f t="shared" si="1"/>
        <v>922</v>
      </c>
      <c r="R18" s="281">
        <f t="shared" si="2"/>
        <v>1260</v>
      </c>
    </row>
    <row r="19" spans="1:18" ht="17.100000000000001" customHeight="1" x14ac:dyDescent="0.25">
      <c r="A19" s="319"/>
      <c r="B19" s="714"/>
      <c r="C19" s="153"/>
      <c r="D19" s="69" t="s">
        <v>125</v>
      </c>
      <c r="E19" s="69"/>
      <c r="F19" s="69"/>
      <c r="G19" s="69"/>
      <c r="H19" s="318">
        <v>195</v>
      </c>
      <c r="I19" s="315">
        <v>143</v>
      </c>
      <c r="J19" s="282">
        <f t="shared" si="0"/>
        <v>338</v>
      </c>
      <c r="K19" s="317" t="s">
        <v>160</v>
      </c>
      <c r="L19" s="316">
        <v>366</v>
      </c>
      <c r="M19" s="316">
        <v>230</v>
      </c>
      <c r="N19" s="316">
        <v>173</v>
      </c>
      <c r="O19" s="316">
        <v>156</v>
      </c>
      <c r="P19" s="315">
        <v>82</v>
      </c>
      <c r="Q19" s="282">
        <f t="shared" si="1"/>
        <v>1007</v>
      </c>
      <c r="R19" s="281">
        <f t="shared" si="2"/>
        <v>1345</v>
      </c>
    </row>
    <row r="20" spans="1:18" ht="17.100000000000001" customHeight="1" x14ac:dyDescent="0.25">
      <c r="A20" s="319">
        <v>719</v>
      </c>
      <c r="B20" s="714"/>
      <c r="C20" s="133"/>
      <c r="D20" s="132" t="s">
        <v>124</v>
      </c>
      <c r="E20" s="132"/>
      <c r="F20" s="132"/>
      <c r="G20" s="132"/>
      <c r="H20" s="280">
        <v>125</v>
      </c>
      <c r="I20" s="312">
        <v>114</v>
      </c>
      <c r="J20" s="278">
        <f t="shared" si="0"/>
        <v>239</v>
      </c>
      <c r="K20" s="314" t="s">
        <v>160</v>
      </c>
      <c r="L20" s="313">
        <v>277</v>
      </c>
      <c r="M20" s="313">
        <v>188</v>
      </c>
      <c r="N20" s="313">
        <v>158</v>
      </c>
      <c r="O20" s="313">
        <v>137</v>
      </c>
      <c r="P20" s="312">
        <v>86</v>
      </c>
      <c r="Q20" s="282">
        <f t="shared" si="1"/>
        <v>846</v>
      </c>
      <c r="R20" s="273">
        <f t="shared" si="2"/>
        <v>1085</v>
      </c>
    </row>
    <row r="21" spans="1:18" ht="17.100000000000001" customHeight="1" x14ac:dyDescent="0.25">
      <c r="A21" s="319">
        <v>25</v>
      </c>
      <c r="B21" s="714"/>
      <c r="C21" s="272" t="s">
        <v>112</v>
      </c>
      <c r="D21" s="272"/>
      <c r="E21" s="272"/>
      <c r="F21" s="272"/>
      <c r="G21" s="272"/>
      <c r="H21" s="270">
        <v>16</v>
      </c>
      <c r="I21" s="311">
        <v>24</v>
      </c>
      <c r="J21" s="297">
        <f t="shared" si="0"/>
        <v>40</v>
      </c>
      <c r="K21" s="296" t="s">
        <v>160</v>
      </c>
      <c r="L21" s="33">
        <v>45</v>
      </c>
      <c r="M21" s="33">
        <v>21</v>
      </c>
      <c r="N21" s="33">
        <v>15</v>
      </c>
      <c r="O21" s="33">
        <v>13</v>
      </c>
      <c r="P21" s="32">
        <v>24</v>
      </c>
      <c r="Q21" s="310">
        <f t="shared" si="1"/>
        <v>118</v>
      </c>
      <c r="R21" s="309">
        <f t="shared" si="2"/>
        <v>158</v>
      </c>
    </row>
    <row r="22" spans="1:18" ht="17.100000000000001" customHeight="1" thickBot="1" x14ac:dyDescent="0.3">
      <c r="A22" s="319">
        <v>900</v>
      </c>
      <c r="B22" s="715"/>
      <c r="C22" s="678" t="s">
        <v>123</v>
      </c>
      <c r="D22" s="679"/>
      <c r="E22" s="679"/>
      <c r="F22" s="679"/>
      <c r="G22" s="680"/>
      <c r="H22" s="266">
        <f>H14+H21</f>
        <v>841</v>
      </c>
      <c r="I22" s="263">
        <f>I14+I21</f>
        <v>713</v>
      </c>
      <c r="J22" s="262">
        <f t="shared" si="0"/>
        <v>1554</v>
      </c>
      <c r="K22" s="265" t="s">
        <v>160</v>
      </c>
      <c r="L22" s="264">
        <f>L14+L21</f>
        <v>1524</v>
      </c>
      <c r="M22" s="264">
        <f>M14+M21</f>
        <v>1036</v>
      </c>
      <c r="N22" s="264">
        <f>N14+N21</f>
        <v>759</v>
      </c>
      <c r="O22" s="264">
        <f>O14+O21</f>
        <v>692</v>
      </c>
      <c r="P22" s="263">
        <f>P14+P21</f>
        <v>465</v>
      </c>
      <c r="Q22" s="262">
        <f t="shared" si="1"/>
        <v>4476</v>
      </c>
      <c r="R22" s="261">
        <f t="shared" si="2"/>
        <v>6030</v>
      </c>
    </row>
    <row r="23" spans="1:18" ht="17.100000000000001" customHeight="1" x14ac:dyDescent="0.25">
      <c r="B23" s="716" t="s">
        <v>131</v>
      </c>
      <c r="C23" s="308"/>
      <c r="D23" s="308"/>
      <c r="E23" s="308"/>
      <c r="F23" s="308"/>
      <c r="G23" s="307"/>
      <c r="H23" s="306" t="s">
        <v>67</v>
      </c>
      <c r="I23" s="305" t="s">
        <v>66</v>
      </c>
      <c r="J23" s="304" t="s">
        <v>59</v>
      </c>
      <c r="K23" s="303" t="s">
        <v>65</v>
      </c>
      <c r="L23" s="302" t="s">
        <v>64</v>
      </c>
      <c r="M23" s="302" t="s">
        <v>63</v>
      </c>
      <c r="N23" s="302" t="s">
        <v>62</v>
      </c>
      <c r="O23" s="302" t="s">
        <v>61</v>
      </c>
      <c r="P23" s="301" t="s">
        <v>60</v>
      </c>
      <c r="Q23" s="300" t="s">
        <v>59</v>
      </c>
      <c r="R23" s="299" t="s">
        <v>58</v>
      </c>
    </row>
    <row r="24" spans="1:18" ht="17.100000000000001" customHeight="1" x14ac:dyDescent="0.25">
      <c r="B24" s="717"/>
      <c r="C24" s="298" t="s">
        <v>113</v>
      </c>
      <c r="D24" s="47"/>
      <c r="E24" s="47"/>
      <c r="F24" s="47"/>
      <c r="G24" s="46"/>
      <c r="H24" s="270">
        <f>H25+H26+H27+H28+H29+H30</f>
        <v>1929</v>
      </c>
      <c r="I24" s="271">
        <f>I25+I26+I27+I28+I29+I30</f>
        <v>1817</v>
      </c>
      <c r="J24" s="297">
        <f t="shared" ref="J24:J32" si="3">SUM(H24:I24)</f>
        <v>3746</v>
      </c>
      <c r="K24" s="296" t="s">
        <v>159</v>
      </c>
      <c r="L24" s="33">
        <f>L25+L26+L27+L28+L29+L30</f>
        <v>3294</v>
      </c>
      <c r="M24" s="33">
        <f>M25+M26+M27+M28+M29+M30</f>
        <v>1955</v>
      </c>
      <c r="N24" s="33">
        <f>N25+N26+N27+N28+N29+N30</f>
        <v>1611</v>
      </c>
      <c r="O24" s="33">
        <f>O25+O26+O27+O28+O29+O30</f>
        <v>1924</v>
      </c>
      <c r="P24" s="33">
        <f>P25+P26+P27+P28+P29+P30</f>
        <v>1433</v>
      </c>
      <c r="Q24" s="268">
        <f t="shared" ref="Q24:Q32" si="4">SUM(K24:P24)</f>
        <v>10217</v>
      </c>
      <c r="R24" s="294">
        <f t="shared" ref="R24:R32" si="5">SUM(J24,Q24)</f>
        <v>13963</v>
      </c>
    </row>
    <row r="25" spans="1:18" ht="17.100000000000001" customHeight="1" x14ac:dyDescent="0.25">
      <c r="B25" s="717"/>
      <c r="C25" s="81"/>
      <c r="D25" s="152" t="s">
        <v>129</v>
      </c>
      <c r="E25" s="152"/>
      <c r="F25" s="152"/>
      <c r="G25" s="152"/>
      <c r="H25" s="318">
        <v>63</v>
      </c>
      <c r="I25" s="315">
        <v>58</v>
      </c>
      <c r="J25" s="282">
        <f t="shared" si="3"/>
        <v>121</v>
      </c>
      <c r="K25" s="317" t="s">
        <v>159</v>
      </c>
      <c r="L25" s="316">
        <v>54</v>
      </c>
      <c r="M25" s="316">
        <v>52</v>
      </c>
      <c r="N25" s="316">
        <v>27</v>
      </c>
      <c r="O25" s="316">
        <v>22</v>
      </c>
      <c r="P25" s="315">
        <v>21</v>
      </c>
      <c r="Q25" s="282">
        <f t="shared" si="4"/>
        <v>176</v>
      </c>
      <c r="R25" s="288">
        <f t="shared" si="5"/>
        <v>297</v>
      </c>
    </row>
    <row r="26" spans="1:18" ht="17.100000000000001" customHeight="1" x14ac:dyDescent="0.25">
      <c r="B26" s="717"/>
      <c r="C26" s="152"/>
      <c r="D26" s="69" t="s">
        <v>128</v>
      </c>
      <c r="E26" s="69"/>
      <c r="F26" s="69"/>
      <c r="G26" s="69"/>
      <c r="H26" s="318">
        <v>156</v>
      </c>
      <c r="I26" s="315">
        <v>172</v>
      </c>
      <c r="J26" s="282">
        <f t="shared" si="3"/>
        <v>328</v>
      </c>
      <c r="K26" s="317" t="s">
        <v>159</v>
      </c>
      <c r="L26" s="316">
        <v>195</v>
      </c>
      <c r="M26" s="316">
        <v>115</v>
      </c>
      <c r="N26" s="316">
        <v>84</v>
      </c>
      <c r="O26" s="316">
        <v>79</v>
      </c>
      <c r="P26" s="315">
        <v>73</v>
      </c>
      <c r="Q26" s="282">
        <f t="shared" si="4"/>
        <v>546</v>
      </c>
      <c r="R26" s="281">
        <f t="shared" si="5"/>
        <v>874</v>
      </c>
    </row>
    <row r="27" spans="1:18" ht="17.100000000000001" customHeight="1" x14ac:dyDescent="0.25">
      <c r="B27" s="717"/>
      <c r="C27" s="152"/>
      <c r="D27" s="69" t="s">
        <v>127</v>
      </c>
      <c r="E27" s="69"/>
      <c r="F27" s="69"/>
      <c r="G27" s="69"/>
      <c r="H27" s="318">
        <v>270</v>
      </c>
      <c r="I27" s="315">
        <v>242</v>
      </c>
      <c r="J27" s="282">
        <f t="shared" si="3"/>
        <v>512</v>
      </c>
      <c r="K27" s="317" t="s">
        <v>159</v>
      </c>
      <c r="L27" s="316">
        <v>362</v>
      </c>
      <c r="M27" s="316">
        <v>171</v>
      </c>
      <c r="N27" s="316">
        <v>134</v>
      </c>
      <c r="O27" s="316">
        <v>157</v>
      </c>
      <c r="P27" s="315">
        <v>132</v>
      </c>
      <c r="Q27" s="282">
        <f t="shared" si="4"/>
        <v>956</v>
      </c>
      <c r="R27" s="281">
        <f t="shared" si="5"/>
        <v>1468</v>
      </c>
    </row>
    <row r="28" spans="1:18" ht="17.100000000000001" customHeight="1" x14ac:dyDescent="0.25">
      <c r="B28" s="717"/>
      <c r="C28" s="152"/>
      <c r="D28" s="69" t="s">
        <v>126</v>
      </c>
      <c r="E28" s="69"/>
      <c r="F28" s="69"/>
      <c r="G28" s="69"/>
      <c r="H28" s="318">
        <v>479</v>
      </c>
      <c r="I28" s="315">
        <v>388</v>
      </c>
      <c r="J28" s="282">
        <f t="shared" si="3"/>
        <v>867</v>
      </c>
      <c r="K28" s="317" t="s">
        <v>159</v>
      </c>
      <c r="L28" s="316">
        <v>653</v>
      </c>
      <c r="M28" s="316">
        <v>330</v>
      </c>
      <c r="N28" s="316">
        <v>226</v>
      </c>
      <c r="O28" s="316">
        <v>280</v>
      </c>
      <c r="P28" s="315">
        <v>179</v>
      </c>
      <c r="Q28" s="282">
        <f t="shared" si="4"/>
        <v>1668</v>
      </c>
      <c r="R28" s="281">
        <f t="shared" si="5"/>
        <v>2535</v>
      </c>
    </row>
    <row r="29" spans="1:18" ht="17.100000000000001" customHeight="1" x14ac:dyDescent="0.25">
      <c r="B29" s="717"/>
      <c r="C29" s="152"/>
      <c r="D29" s="69" t="s">
        <v>125</v>
      </c>
      <c r="E29" s="69"/>
      <c r="F29" s="69"/>
      <c r="G29" s="69"/>
      <c r="H29" s="318">
        <v>579</v>
      </c>
      <c r="I29" s="315">
        <v>529</v>
      </c>
      <c r="J29" s="282">
        <f t="shared" si="3"/>
        <v>1108</v>
      </c>
      <c r="K29" s="317" t="s">
        <v>159</v>
      </c>
      <c r="L29" s="316">
        <v>998</v>
      </c>
      <c r="M29" s="316">
        <v>543</v>
      </c>
      <c r="N29" s="316">
        <v>415</v>
      </c>
      <c r="O29" s="316">
        <v>455</v>
      </c>
      <c r="P29" s="315">
        <v>356</v>
      </c>
      <c r="Q29" s="282">
        <f t="shared" si="4"/>
        <v>2767</v>
      </c>
      <c r="R29" s="281">
        <f t="shared" si="5"/>
        <v>3875</v>
      </c>
    </row>
    <row r="30" spans="1:18" ht="17.100000000000001" customHeight="1" x14ac:dyDescent="0.25">
      <c r="B30" s="717"/>
      <c r="C30" s="132"/>
      <c r="D30" s="132" t="s">
        <v>124</v>
      </c>
      <c r="E30" s="132"/>
      <c r="F30" s="132"/>
      <c r="G30" s="132"/>
      <c r="H30" s="280">
        <v>382</v>
      </c>
      <c r="I30" s="312">
        <v>428</v>
      </c>
      <c r="J30" s="278">
        <f t="shared" si="3"/>
        <v>810</v>
      </c>
      <c r="K30" s="314" t="s">
        <v>159</v>
      </c>
      <c r="L30" s="313">
        <v>1032</v>
      </c>
      <c r="M30" s="313">
        <v>744</v>
      </c>
      <c r="N30" s="313">
        <v>725</v>
      </c>
      <c r="O30" s="313">
        <v>931</v>
      </c>
      <c r="P30" s="312">
        <v>672</v>
      </c>
      <c r="Q30" s="278">
        <f t="shared" si="4"/>
        <v>4104</v>
      </c>
      <c r="R30" s="273">
        <f t="shared" si="5"/>
        <v>4914</v>
      </c>
    </row>
    <row r="31" spans="1:18" ht="17.100000000000001" customHeight="1" x14ac:dyDescent="0.25">
      <c r="B31" s="717"/>
      <c r="C31" s="272" t="s">
        <v>112</v>
      </c>
      <c r="D31" s="272"/>
      <c r="E31" s="272"/>
      <c r="F31" s="272"/>
      <c r="G31" s="272"/>
      <c r="H31" s="270">
        <v>16</v>
      </c>
      <c r="I31" s="311">
        <v>29</v>
      </c>
      <c r="J31" s="297">
        <f t="shared" si="3"/>
        <v>45</v>
      </c>
      <c r="K31" s="296" t="s">
        <v>159</v>
      </c>
      <c r="L31" s="33">
        <v>25</v>
      </c>
      <c r="M31" s="33">
        <v>24</v>
      </c>
      <c r="N31" s="33">
        <v>19</v>
      </c>
      <c r="O31" s="33">
        <v>14</v>
      </c>
      <c r="P31" s="32">
        <v>18</v>
      </c>
      <c r="Q31" s="310">
        <f t="shared" si="4"/>
        <v>100</v>
      </c>
      <c r="R31" s="309">
        <f t="shared" si="5"/>
        <v>145</v>
      </c>
    </row>
    <row r="32" spans="1:18" ht="17.100000000000001" customHeight="1" thickBot="1" x14ac:dyDescent="0.3">
      <c r="B32" s="718"/>
      <c r="C32" s="678" t="s">
        <v>123</v>
      </c>
      <c r="D32" s="679"/>
      <c r="E32" s="679"/>
      <c r="F32" s="679"/>
      <c r="G32" s="680"/>
      <c r="H32" s="266">
        <f>H24+H31</f>
        <v>1945</v>
      </c>
      <c r="I32" s="263">
        <f>I24+I31</f>
        <v>1846</v>
      </c>
      <c r="J32" s="262">
        <f t="shared" si="3"/>
        <v>3791</v>
      </c>
      <c r="K32" s="265" t="s">
        <v>159</v>
      </c>
      <c r="L32" s="264">
        <f>L24+L31</f>
        <v>3319</v>
      </c>
      <c r="M32" s="264">
        <f>M24+M31</f>
        <v>1979</v>
      </c>
      <c r="N32" s="264">
        <f>N24+N31</f>
        <v>1630</v>
      </c>
      <c r="O32" s="264">
        <f>O24+O31</f>
        <v>1938</v>
      </c>
      <c r="P32" s="263">
        <f>P24+P31</f>
        <v>1451</v>
      </c>
      <c r="Q32" s="262">
        <f t="shared" si="4"/>
        <v>10317</v>
      </c>
      <c r="R32" s="261">
        <f t="shared" si="5"/>
        <v>14108</v>
      </c>
    </row>
    <row r="33" spans="1:18" ht="17.100000000000001" customHeight="1" x14ac:dyDescent="0.25">
      <c r="B33" s="719" t="s">
        <v>59</v>
      </c>
      <c r="C33" s="308"/>
      <c r="D33" s="308"/>
      <c r="E33" s="308"/>
      <c r="F33" s="308"/>
      <c r="G33" s="307"/>
      <c r="H33" s="306" t="s">
        <v>67</v>
      </c>
      <c r="I33" s="305" t="s">
        <v>66</v>
      </c>
      <c r="J33" s="304" t="s">
        <v>59</v>
      </c>
      <c r="K33" s="303" t="s">
        <v>65</v>
      </c>
      <c r="L33" s="302" t="s">
        <v>64</v>
      </c>
      <c r="M33" s="302" t="s">
        <v>63</v>
      </c>
      <c r="N33" s="302" t="s">
        <v>62</v>
      </c>
      <c r="O33" s="302" t="s">
        <v>61</v>
      </c>
      <c r="P33" s="301" t="s">
        <v>60</v>
      </c>
      <c r="Q33" s="300" t="s">
        <v>59</v>
      </c>
      <c r="R33" s="299" t="s">
        <v>58</v>
      </c>
    </row>
    <row r="34" spans="1:18" ht="17.100000000000001" customHeight="1" x14ac:dyDescent="0.25">
      <c r="B34" s="720"/>
      <c r="C34" s="298" t="s">
        <v>113</v>
      </c>
      <c r="D34" s="47"/>
      <c r="E34" s="47"/>
      <c r="F34" s="47"/>
      <c r="G34" s="46"/>
      <c r="H34" s="270">
        <f t="shared" ref="H34:I41" si="6">H14+H24</f>
        <v>2754</v>
      </c>
      <c r="I34" s="271">
        <f t="shared" si="6"/>
        <v>2506</v>
      </c>
      <c r="J34" s="297">
        <f t="shared" ref="J34:J42" si="7">SUM(H34:I34)</f>
        <v>5260</v>
      </c>
      <c r="K34" s="296" t="s">
        <v>159</v>
      </c>
      <c r="L34" s="295">
        <f t="shared" ref="L34:P41" si="8">L14+L24</f>
        <v>4773</v>
      </c>
      <c r="M34" s="295">
        <f t="shared" si="8"/>
        <v>2970</v>
      </c>
      <c r="N34" s="295">
        <f t="shared" si="8"/>
        <v>2355</v>
      </c>
      <c r="O34" s="295">
        <f t="shared" si="8"/>
        <v>2603</v>
      </c>
      <c r="P34" s="295">
        <f t="shared" si="8"/>
        <v>1874</v>
      </c>
      <c r="Q34" s="268">
        <f t="shared" ref="Q34:Q42" si="9">SUM(K34:P34)</f>
        <v>14575</v>
      </c>
      <c r="R34" s="294">
        <f t="shared" ref="R34:R42" si="10">SUM(J34,Q34)</f>
        <v>19835</v>
      </c>
    </row>
    <row r="35" spans="1:18" ht="17.100000000000001" customHeight="1" x14ac:dyDescent="0.25">
      <c r="B35" s="720"/>
      <c r="C35" s="82"/>
      <c r="D35" s="152" t="s">
        <v>129</v>
      </c>
      <c r="E35" s="152"/>
      <c r="F35" s="152"/>
      <c r="G35" s="152"/>
      <c r="H35" s="293">
        <f t="shared" si="6"/>
        <v>128</v>
      </c>
      <c r="I35" s="292">
        <f t="shared" si="6"/>
        <v>99</v>
      </c>
      <c r="J35" s="282">
        <f t="shared" si="7"/>
        <v>227</v>
      </c>
      <c r="K35" s="291" t="s">
        <v>159</v>
      </c>
      <c r="L35" s="290">
        <f t="shared" si="8"/>
        <v>148</v>
      </c>
      <c r="M35" s="290">
        <f t="shared" si="8"/>
        <v>110</v>
      </c>
      <c r="N35" s="290">
        <f t="shared" si="8"/>
        <v>64</v>
      </c>
      <c r="O35" s="290">
        <f t="shared" si="8"/>
        <v>58</v>
      </c>
      <c r="P35" s="289">
        <f t="shared" si="8"/>
        <v>50</v>
      </c>
      <c r="Q35" s="282">
        <f t="shared" si="9"/>
        <v>430</v>
      </c>
      <c r="R35" s="288">
        <f t="shared" si="10"/>
        <v>657</v>
      </c>
    </row>
    <row r="36" spans="1:18" ht="17.100000000000001" customHeight="1" x14ac:dyDescent="0.25">
      <c r="B36" s="720"/>
      <c r="C36" s="153"/>
      <c r="D36" s="69" t="s">
        <v>128</v>
      </c>
      <c r="E36" s="69"/>
      <c r="F36" s="69"/>
      <c r="G36" s="69"/>
      <c r="H36" s="287">
        <f t="shared" si="6"/>
        <v>291</v>
      </c>
      <c r="I36" s="286">
        <f t="shared" si="6"/>
        <v>292</v>
      </c>
      <c r="J36" s="282">
        <f t="shared" si="7"/>
        <v>583</v>
      </c>
      <c r="K36" s="285" t="s">
        <v>159</v>
      </c>
      <c r="L36" s="284">
        <f t="shared" si="8"/>
        <v>378</v>
      </c>
      <c r="M36" s="284">
        <f t="shared" si="8"/>
        <v>273</v>
      </c>
      <c r="N36" s="284">
        <f t="shared" si="8"/>
        <v>169</v>
      </c>
      <c r="O36" s="284">
        <f t="shared" si="8"/>
        <v>165</v>
      </c>
      <c r="P36" s="283">
        <f t="shared" si="8"/>
        <v>139</v>
      </c>
      <c r="Q36" s="282">
        <f t="shared" si="9"/>
        <v>1124</v>
      </c>
      <c r="R36" s="281">
        <f t="shared" si="10"/>
        <v>1707</v>
      </c>
    </row>
    <row r="37" spans="1:18" ht="17.100000000000001" customHeight="1" x14ac:dyDescent="0.25">
      <c r="B37" s="720"/>
      <c r="C37" s="153"/>
      <c r="D37" s="69" t="s">
        <v>127</v>
      </c>
      <c r="E37" s="69"/>
      <c r="F37" s="69"/>
      <c r="G37" s="69"/>
      <c r="H37" s="287">
        <f t="shared" si="6"/>
        <v>397</v>
      </c>
      <c r="I37" s="286">
        <f t="shared" si="6"/>
        <v>353</v>
      </c>
      <c r="J37" s="282">
        <f t="shared" si="7"/>
        <v>750</v>
      </c>
      <c r="K37" s="285" t="s">
        <v>159</v>
      </c>
      <c r="L37" s="284">
        <f t="shared" si="8"/>
        <v>607</v>
      </c>
      <c r="M37" s="284">
        <f t="shared" si="8"/>
        <v>351</v>
      </c>
      <c r="N37" s="284">
        <f t="shared" si="8"/>
        <v>263</v>
      </c>
      <c r="O37" s="284">
        <f t="shared" si="8"/>
        <v>279</v>
      </c>
      <c r="P37" s="283">
        <f t="shared" si="8"/>
        <v>207</v>
      </c>
      <c r="Q37" s="282">
        <f t="shared" si="9"/>
        <v>1707</v>
      </c>
      <c r="R37" s="281">
        <f t="shared" si="10"/>
        <v>2457</v>
      </c>
    </row>
    <row r="38" spans="1:18" ht="17.100000000000001" customHeight="1" x14ac:dyDescent="0.25">
      <c r="B38" s="720"/>
      <c r="C38" s="153"/>
      <c r="D38" s="69" t="s">
        <v>126</v>
      </c>
      <c r="E38" s="69"/>
      <c r="F38" s="69"/>
      <c r="G38" s="69"/>
      <c r="H38" s="287">
        <f t="shared" si="6"/>
        <v>657</v>
      </c>
      <c r="I38" s="286">
        <f t="shared" si="6"/>
        <v>548</v>
      </c>
      <c r="J38" s="282">
        <f t="shared" si="7"/>
        <v>1205</v>
      </c>
      <c r="K38" s="285" t="s">
        <v>159</v>
      </c>
      <c r="L38" s="284">
        <f t="shared" si="8"/>
        <v>967</v>
      </c>
      <c r="M38" s="284">
        <f t="shared" si="8"/>
        <v>531</v>
      </c>
      <c r="N38" s="284">
        <f t="shared" si="8"/>
        <v>388</v>
      </c>
      <c r="O38" s="284">
        <f t="shared" si="8"/>
        <v>422</v>
      </c>
      <c r="P38" s="283">
        <f t="shared" si="8"/>
        <v>282</v>
      </c>
      <c r="Q38" s="282">
        <f t="shared" si="9"/>
        <v>2590</v>
      </c>
      <c r="R38" s="281">
        <f t="shared" si="10"/>
        <v>3795</v>
      </c>
    </row>
    <row r="39" spans="1:18" ht="17.100000000000001" customHeight="1" x14ac:dyDescent="0.25">
      <c r="B39" s="720"/>
      <c r="C39" s="153"/>
      <c r="D39" s="69" t="s">
        <v>125</v>
      </c>
      <c r="E39" s="69"/>
      <c r="F39" s="69"/>
      <c r="G39" s="69"/>
      <c r="H39" s="287">
        <f t="shared" si="6"/>
        <v>774</v>
      </c>
      <c r="I39" s="286">
        <f t="shared" si="6"/>
        <v>672</v>
      </c>
      <c r="J39" s="282">
        <f t="shared" si="7"/>
        <v>1446</v>
      </c>
      <c r="K39" s="285" t="s">
        <v>159</v>
      </c>
      <c r="L39" s="284">
        <f t="shared" si="8"/>
        <v>1364</v>
      </c>
      <c r="M39" s="284">
        <f t="shared" si="8"/>
        <v>773</v>
      </c>
      <c r="N39" s="284">
        <f t="shared" si="8"/>
        <v>588</v>
      </c>
      <c r="O39" s="284">
        <f t="shared" si="8"/>
        <v>611</v>
      </c>
      <c r="P39" s="283">
        <f t="shared" si="8"/>
        <v>438</v>
      </c>
      <c r="Q39" s="282">
        <f t="shared" si="9"/>
        <v>3774</v>
      </c>
      <c r="R39" s="281">
        <f t="shared" si="10"/>
        <v>5220</v>
      </c>
    </row>
    <row r="40" spans="1:18" ht="17.100000000000001" customHeight="1" x14ac:dyDescent="0.25">
      <c r="B40" s="720"/>
      <c r="C40" s="133"/>
      <c r="D40" s="132" t="s">
        <v>124</v>
      </c>
      <c r="E40" s="132"/>
      <c r="F40" s="132"/>
      <c r="G40" s="132"/>
      <c r="H40" s="280">
        <f t="shared" si="6"/>
        <v>507</v>
      </c>
      <c r="I40" s="279">
        <f t="shared" si="6"/>
        <v>542</v>
      </c>
      <c r="J40" s="278">
        <f t="shared" si="7"/>
        <v>1049</v>
      </c>
      <c r="K40" s="277" t="s">
        <v>159</v>
      </c>
      <c r="L40" s="276">
        <f t="shared" si="8"/>
        <v>1309</v>
      </c>
      <c r="M40" s="276">
        <f t="shared" si="8"/>
        <v>932</v>
      </c>
      <c r="N40" s="276">
        <f t="shared" si="8"/>
        <v>883</v>
      </c>
      <c r="O40" s="276">
        <f t="shared" si="8"/>
        <v>1068</v>
      </c>
      <c r="P40" s="275">
        <f t="shared" si="8"/>
        <v>758</v>
      </c>
      <c r="Q40" s="274">
        <f t="shared" si="9"/>
        <v>4950</v>
      </c>
      <c r="R40" s="273">
        <f t="shared" si="10"/>
        <v>5999</v>
      </c>
    </row>
    <row r="41" spans="1:18" ht="17.100000000000001" customHeight="1" x14ac:dyDescent="0.25">
      <c r="B41" s="720"/>
      <c r="C41" s="272" t="s">
        <v>112</v>
      </c>
      <c r="D41" s="272"/>
      <c r="E41" s="272"/>
      <c r="F41" s="272"/>
      <c r="G41" s="272"/>
      <c r="H41" s="270">
        <f t="shared" si="6"/>
        <v>32</v>
      </c>
      <c r="I41" s="271">
        <f t="shared" si="6"/>
        <v>53</v>
      </c>
      <c r="J41" s="270">
        <f t="shared" si="7"/>
        <v>85</v>
      </c>
      <c r="K41" s="269" t="s">
        <v>159</v>
      </c>
      <c r="L41" s="35">
        <f t="shared" si="8"/>
        <v>70</v>
      </c>
      <c r="M41" s="35">
        <f t="shared" si="8"/>
        <v>45</v>
      </c>
      <c r="N41" s="35">
        <f t="shared" si="8"/>
        <v>34</v>
      </c>
      <c r="O41" s="35">
        <f t="shared" si="8"/>
        <v>27</v>
      </c>
      <c r="P41" s="34">
        <f t="shared" si="8"/>
        <v>42</v>
      </c>
      <c r="Q41" s="268">
        <f t="shared" si="9"/>
        <v>218</v>
      </c>
      <c r="R41" s="267">
        <f t="shared" si="10"/>
        <v>303</v>
      </c>
    </row>
    <row r="42" spans="1:18" ht="17.100000000000001" customHeight="1" thickBot="1" x14ac:dyDescent="0.3">
      <c r="B42" s="721"/>
      <c r="C42" s="678" t="s">
        <v>123</v>
      </c>
      <c r="D42" s="679"/>
      <c r="E42" s="679"/>
      <c r="F42" s="679"/>
      <c r="G42" s="680"/>
      <c r="H42" s="266">
        <f>H34+H41</f>
        <v>2786</v>
      </c>
      <c r="I42" s="263">
        <f>I34+I41</f>
        <v>2559</v>
      </c>
      <c r="J42" s="262">
        <f t="shared" si="7"/>
        <v>5345</v>
      </c>
      <c r="K42" s="265" t="s">
        <v>159</v>
      </c>
      <c r="L42" s="264">
        <f>L34+L41</f>
        <v>4843</v>
      </c>
      <c r="M42" s="264">
        <f>M34+M41</f>
        <v>3015</v>
      </c>
      <c r="N42" s="264">
        <f>N34+N41</f>
        <v>2389</v>
      </c>
      <c r="O42" s="264">
        <f>O34+O41</f>
        <v>2630</v>
      </c>
      <c r="P42" s="263">
        <f>P34+P41</f>
        <v>1916</v>
      </c>
      <c r="Q42" s="262">
        <f t="shared" si="9"/>
        <v>14793</v>
      </c>
      <c r="R42" s="261">
        <f t="shared" si="10"/>
        <v>20138</v>
      </c>
    </row>
    <row r="45" spans="1:18" ht="17.100000000000001" customHeight="1" x14ac:dyDescent="0.25">
      <c r="A45" s="4" t="s">
        <v>121</v>
      </c>
    </row>
    <row r="46" spans="1:18" ht="17.100000000000001" customHeight="1" x14ac:dyDescent="0.25">
      <c r="B46" s="23"/>
      <c r="C46" s="23"/>
      <c r="D46" s="23"/>
      <c r="E46" s="144"/>
      <c r="F46" s="144"/>
      <c r="G46" s="144"/>
      <c r="H46" s="144"/>
      <c r="I46" s="144"/>
      <c r="J46" s="144"/>
      <c r="K46" s="683" t="s">
        <v>114</v>
      </c>
      <c r="L46" s="683"/>
      <c r="M46" s="683"/>
      <c r="N46" s="683"/>
      <c r="O46" s="683"/>
      <c r="P46" s="683"/>
      <c r="Q46" s="683"/>
      <c r="R46" s="683"/>
    </row>
    <row r="47" spans="1:18" ht="17.100000000000001" customHeight="1" x14ac:dyDescent="0.25">
      <c r="B47" s="689" t="str">
        <f>"令和" &amp; DBCS($A$2) &amp; "年（" &amp; DBCS($B$2) &amp; "年）" &amp; DBCS($C$2) &amp; "月"</f>
        <v>令和４年（２０２２年）１月</v>
      </c>
      <c r="C47" s="690"/>
      <c r="D47" s="690"/>
      <c r="E47" s="690"/>
      <c r="F47" s="690"/>
      <c r="G47" s="687"/>
      <c r="H47" s="695" t="s">
        <v>106</v>
      </c>
      <c r="I47" s="696"/>
      <c r="J47" s="696"/>
      <c r="K47" s="697" t="s">
        <v>105</v>
      </c>
      <c r="L47" s="698"/>
      <c r="M47" s="698"/>
      <c r="N47" s="698"/>
      <c r="O47" s="698"/>
      <c r="P47" s="698"/>
      <c r="Q47" s="699"/>
      <c r="R47" s="730" t="s">
        <v>58</v>
      </c>
    </row>
    <row r="48" spans="1:18" ht="17.100000000000001" customHeight="1" x14ac:dyDescent="0.25">
      <c r="B48" s="691"/>
      <c r="C48" s="692"/>
      <c r="D48" s="692"/>
      <c r="E48" s="692"/>
      <c r="F48" s="692"/>
      <c r="G48" s="688"/>
      <c r="H48" s="143" t="s">
        <v>67</v>
      </c>
      <c r="I48" s="142" t="s">
        <v>66</v>
      </c>
      <c r="J48" s="141" t="s">
        <v>59</v>
      </c>
      <c r="K48" s="140" t="s">
        <v>65</v>
      </c>
      <c r="L48" s="139" t="s">
        <v>64</v>
      </c>
      <c r="M48" s="139" t="s">
        <v>63</v>
      </c>
      <c r="N48" s="139" t="s">
        <v>62</v>
      </c>
      <c r="O48" s="139" t="s">
        <v>61</v>
      </c>
      <c r="P48" s="138" t="s">
        <v>60</v>
      </c>
      <c r="Q48" s="367" t="s">
        <v>59</v>
      </c>
      <c r="R48" s="731"/>
    </row>
    <row r="49" spans="1:18" ht="17.100000000000001" customHeight="1" x14ac:dyDescent="0.25">
      <c r="B49" s="3" t="s">
        <v>113</v>
      </c>
      <c r="C49" s="240"/>
      <c r="D49" s="240"/>
      <c r="E49" s="240"/>
      <c r="F49" s="240"/>
      <c r="G49" s="240"/>
      <c r="H49" s="22">
        <v>883</v>
      </c>
      <c r="I49" s="21">
        <v>1320</v>
      </c>
      <c r="J49" s="20">
        <f>SUM(H49:I49)</f>
        <v>2203</v>
      </c>
      <c r="K49" s="19">
        <v>0</v>
      </c>
      <c r="L49" s="31">
        <v>3730</v>
      </c>
      <c r="M49" s="31">
        <v>2371</v>
      </c>
      <c r="N49" s="31">
        <v>1536</v>
      </c>
      <c r="O49" s="31">
        <v>984</v>
      </c>
      <c r="P49" s="30">
        <v>491</v>
      </c>
      <c r="Q49" s="260">
        <f>SUM(K49:P49)</f>
        <v>9112</v>
      </c>
      <c r="R49" s="259">
        <f>SUM(J49,Q49)</f>
        <v>11315</v>
      </c>
    </row>
    <row r="50" spans="1:18" ht="17.100000000000001" customHeight="1" x14ac:dyDescent="0.25">
      <c r="B50" s="2" t="s">
        <v>112</v>
      </c>
      <c r="C50" s="29"/>
      <c r="D50" s="29"/>
      <c r="E50" s="29"/>
      <c r="F50" s="29"/>
      <c r="G50" s="29"/>
      <c r="H50" s="18">
        <v>10</v>
      </c>
      <c r="I50" s="17">
        <v>29</v>
      </c>
      <c r="J50" s="16">
        <f>SUM(H50:I50)</f>
        <v>39</v>
      </c>
      <c r="K50" s="15">
        <v>0</v>
      </c>
      <c r="L50" s="28">
        <v>49</v>
      </c>
      <c r="M50" s="28">
        <v>42</v>
      </c>
      <c r="N50" s="28">
        <v>28</v>
      </c>
      <c r="O50" s="28">
        <v>16</v>
      </c>
      <c r="P50" s="27">
        <v>17</v>
      </c>
      <c r="Q50" s="258">
        <f>SUM(K50:P50)</f>
        <v>152</v>
      </c>
      <c r="R50" s="257">
        <f>SUM(J50,Q50)</f>
        <v>191</v>
      </c>
    </row>
    <row r="51" spans="1:18" ht="17.100000000000001" customHeight="1" x14ac:dyDescent="0.25">
      <c r="B51" s="13" t="s">
        <v>57</v>
      </c>
      <c r="C51" s="12"/>
      <c r="D51" s="12"/>
      <c r="E51" s="12"/>
      <c r="F51" s="12"/>
      <c r="G51" s="12"/>
      <c r="H51" s="11">
        <f t="shared" ref="H51:P51" si="11">H49+H50</f>
        <v>893</v>
      </c>
      <c r="I51" s="8">
        <f t="shared" si="11"/>
        <v>1349</v>
      </c>
      <c r="J51" s="7">
        <f t="shared" si="11"/>
        <v>2242</v>
      </c>
      <c r="K51" s="10">
        <f t="shared" si="11"/>
        <v>0</v>
      </c>
      <c r="L51" s="9">
        <f t="shared" si="11"/>
        <v>3779</v>
      </c>
      <c r="M51" s="9">
        <f t="shared" si="11"/>
        <v>2413</v>
      </c>
      <c r="N51" s="9">
        <f t="shared" si="11"/>
        <v>1564</v>
      </c>
      <c r="O51" s="9">
        <f t="shared" si="11"/>
        <v>1000</v>
      </c>
      <c r="P51" s="8">
        <f t="shared" si="11"/>
        <v>508</v>
      </c>
      <c r="Q51" s="7">
        <f>SUM(K51:P51)</f>
        <v>9264</v>
      </c>
      <c r="R51" s="6">
        <f>SUM(J51,Q51)</f>
        <v>11506</v>
      </c>
    </row>
    <row r="53" spans="1:18" ht="17.100000000000001" customHeight="1" x14ac:dyDescent="0.25">
      <c r="A53" s="4" t="s">
        <v>120</v>
      </c>
    </row>
    <row r="54" spans="1:18" ht="17.100000000000001" customHeight="1" x14ac:dyDescent="0.25">
      <c r="B54" s="23"/>
      <c r="C54" s="23"/>
      <c r="D54" s="23"/>
      <c r="E54" s="144"/>
      <c r="F54" s="144"/>
      <c r="G54" s="144"/>
      <c r="H54" s="144"/>
      <c r="I54" s="144"/>
      <c r="J54" s="144"/>
      <c r="K54" s="683" t="s">
        <v>114</v>
      </c>
      <c r="L54" s="683"/>
      <c r="M54" s="683"/>
      <c r="N54" s="683"/>
      <c r="O54" s="683"/>
      <c r="P54" s="683"/>
      <c r="Q54" s="683"/>
      <c r="R54" s="683"/>
    </row>
    <row r="55" spans="1:18" ht="17.100000000000001" customHeight="1" x14ac:dyDescent="0.25">
      <c r="B55" s="689" t="str">
        <f>"令和" &amp; DBCS($A$2) &amp; "年（" &amp; DBCS($B$2) &amp; "年）" &amp; DBCS($C$2) &amp; "月"</f>
        <v>令和４年（２０２２年）１月</v>
      </c>
      <c r="C55" s="690"/>
      <c r="D55" s="690"/>
      <c r="E55" s="690"/>
      <c r="F55" s="690"/>
      <c r="G55" s="687"/>
      <c r="H55" s="695" t="s">
        <v>106</v>
      </c>
      <c r="I55" s="696"/>
      <c r="J55" s="696"/>
      <c r="K55" s="697" t="s">
        <v>105</v>
      </c>
      <c r="L55" s="698"/>
      <c r="M55" s="698"/>
      <c r="N55" s="698"/>
      <c r="O55" s="698"/>
      <c r="P55" s="698"/>
      <c r="Q55" s="699"/>
      <c r="R55" s="687" t="s">
        <v>58</v>
      </c>
    </row>
    <row r="56" spans="1:18" ht="17.100000000000001" customHeight="1" x14ac:dyDescent="0.25">
      <c r="B56" s="691"/>
      <c r="C56" s="692"/>
      <c r="D56" s="692"/>
      <c r="E56" s="692"/>
      <c r="F56" s="692"/>
      <c r="G56" s="688"/>
      <c r="H56" s="143" t="s">
        <v>67</v>
      </c>
      <c r="I56" s="142" t="s">
        <v>66</v>
      </c>
      <c r="J56" s="141" t="s">
        <v>59</v>
      </c>
      <c r="K56" s="140" t="s">
        <v>65</v>
      </c>
      <c r="L56" s="139" t="s">
        <v>64</v>
      </c>
      <c r="M56" s="139" t="s">
        <v>63</v>
      </c>
      <c r="N56" s="139" t="s">
        <v>62</v>
      </c>
      <c r="O56" s="139" t="s">
        <v>61</v>
      </c>
      <c r="P56" s="138" t="s">
        <v>60</v>
      </c>
      <c r="Q56" s="255" t="s">
        <v>59</v>
      </c>
      <c r="R56" s="688"/>
    </row>
    <row r="57" spans="1:18" ht="17.100000000000001" customHeight="1" x14ac:dyDescent="0.25">
      <c r="B57" s="3" t="s">
        <v>113</v>
      </c>
      <c r="C57" s="240"/>
      <c r="D57" s="240"/>
      <c r="E57" s="240"/>
      <c r="F57" s="240"/>
      <c r="G57" s="240"/>
      <c r="H57" s="22">
        <v>11</v>
      </c>
      <c r="I57" s="21">
        <v>14</v>
      </c>
      <c r="J57" s="20">
        <f>SUM(H57:I57)</f>
        <v>25</v>
      </c>
      <c r="K57" s="19">
        <v>0</v>
      </c>
      <c r="L57" s="31">
        <v>1456</v>
      </c>
      <c r="M57" s="31">
        <v>999</v>
      </c>
      <c r="N57" s="31">
        <v>784</v>
      </c>
      <c r="O57" s="31">
        <v>544</v>
      </c>
      <c r="P57" s="30">
        <v>248</v>
      </c>
      <c r="Q57" s="238">
        <f>SUM(K57:P57)</f>
        <v>4031</v>
      </c>
      <c r="R57" s="237">
        <f>SUM(J57,Q57)</f>
        <v>4056</v>
      </c>
    </row>
    <row r="58" spans="1:18" ht="17.100000000000001" customHeight="1" x14ac:dyDescent="0.25">
      <c r="B58" s="2" t="s">
        <v>112</v>
      </c>
      <c r="C58" s="29"/>
      <c r="D58" s="29"/>
      <c r="E58" s="29"/>
      <c r="F58" s="29"/>
      <c r="G58" s="29"/>
      <c r="H58" s="18">
        <v>0</v>
      </c>
      <c r="I58" s="17">
        <v>0</v>
      </c>
      <c r="J58" s="16">
        <f>SUM(H58:I58)</f>
        <v>0</v>
      </c>
      <c r="K58" s="15">
        <v>0</v>
      </c>
      <c r="L58" s="28">
        <v>5</v>
      </c>
      <c r="M58" s="28">
        <v>8</v>
      </c>
      <c r="N58" s="28">
        <v>9</v>
      </c>
      <c r="O58" s="28">
        <v>6</v>
      </c>
      <c r="P58" s="27">
        <v>7</v>
      </c>
      <c r="Q58" s="235">
        <f>SUM(K58:P58)</f>
        <v>35</v>
      </c>
      <c r="R58" s="234">
        <f>SUM(J58,Q58)</f>
        <v>35</v>
      </c>
    </row>
    <row r="59" spans="1:18" ht="17.100000000000001" customHeight="1" x14ac:dyDescent="0.25">
      <c r="B59" s="13" t="s">
        <v>57</v>
      </c>
      <c r="C59" s="12"/>
      <c r="D59" s="12"/>
      <c r="E59" s="12"/>
      <c r="F59" s="12"/>
      <c r="G59" s="12"/>
      <c r="H59" s="11">
        <f>H57+H58</f>
        <v>11</v>
      </c>
      <c r="I59" s="8">
        <f>I57+I58</f>
        <v>14</v>
      </c>
      <c r="J59" s="7">
        <f>SUM(H59:I59)</f>
        <v>25</v>
      </c>
      <c r="K59" s="10">
        <f t="shared" ref="K59:P59" si="12">K57+K58</f>
        <v>0</v>
      </c>
      <c r="L59" s="9">
        <f t="shared" si="12"/>
        <v>1461</v>
      </c>
      <c r="M59" s="9">
        <f t="shared" si="12"/>
        <v>1007</v>
      </c>
      <c r="N59" s="9">
        <f t="shared" si="12"/>
        <v>793</v>
      </c>
      <c r="O59" s="9">
        <f t="shared" si="12"/>
        <v>550</v>
      </c>
      <c r="P59" s="8">
        <f t="shared" si="12"/>
        <v>255</v>
      </c>
      <c r="Q59" s="232">
        <f>SUM(K59:P59)</f>
        <v>4066</v>
      </c>
      <c r="R59" s="231">
        <f>SUM(J59,Q59)</f>
        <v>4091</v>
      </c>
    </row>
    <row r="61" spans="1:18" ht="17.100000000000001" customHeight="1" x14ac:dyDescent="0.25">
      <c r="A61" s="4" t="s">
        <v>119</v>
      </c>
    </row>
    <row r="62" spans="1:18" ht="17.100000000000001" customHeight="1" x14ac:dyDescent="0.25">
      <c r="A62" s="4" t="s">
        <v>118</v>
      </c>
    </row>
    <row r="63" spans="1:18" ht="17.100000000000001" customHeight="1" x14ac:dyDescent="0.25">
      <c r="B63" s="23"/>
      <c r="C63" s="23"/>
      <c r="D63" s="23"/>
      <c r="E63" s="144"/>
      <c r="F63" s="144"/>
      <c r="G63" s="144"/>
      <c r="H63" s="144"/>
      <c r="I63" s="144"/>
      <c r="J63" s="683" t="s">
        <v>114</v>
      </c>
      <c r="K63" s="683"/>
      <c r="L63" s="683"/>
      <c r="M63" s="683"/>
      <c r="N63" s="683"/>
      <c r="O63" s="683"/>
      <c r="P63" s="683"/>
      <c r="Q63" s="683"/>
    </row>
    <row r="64" spans="1:18" ht="17.100000000000001" customHeight="1" x14ac:dyDescent="0.25">
      <c r="B64" s="689" t="str">
        <f>"令和" &amp; DBCS($A$2) &amp; "年（" &amp; DBCS($B$2) &amp; "年）" &amp; DBCS($C$2) &amp; "月"</f>
        <v>令和４年（２０２２年）１月</v>
      </c>
      <c r="C64" s="690"/>
      <c r="D64" s="690"/>
      <c r="E64" s="690"/>
      <c r="F64" s="690"/>
      <c r="G64" s="687"/>
      <c r="H64" s="695" t="s">
        <v>106</v>
      </c>
      <c r="I64" s="696"/>
      <c r="J64" s="696"/>
      <c r="K64" s="697" t="s">
        <v>105</v>
      </c>
      <c r="L64" s="698"/>
      <c r="M64" s="698"/>
      <c r="N64" s="698"/>
      <c r="O64" s="698"/>
      <c r="P64" s="699"/>
      <c r="Q64" s="687" t="s">
        <v>58</v>
      </c>
    </row>
    <row r="65" spans="1:17" ht="17.100000000000001" customHeight="1" x14ac:dyDescent="0.25">
      <c r="B65" s="691"/>
      <c r="C65" s="692"/>
      <c r="D65" s="692"/>
      <c r="E65" s="692"/>
      <c r="F65" s="692"/>
      <c r="G65" s="688"/>
      <c r="H65" s="143" t="s">
        <v>67</v>
      </c>
      <c r="I65" s="142" t="s">
        <v>66</v>
      </c>
      <c r="J65" s="141" t="s">
        <v>59</v>
      </c>
      <c r="K65" s="256" t="s">
        <v>64</v>
      </c>
      <c r="L65" s="139" t="s">
        <v>63</v>
      </c>
      <c r="M65" s="139" t="s">
        <v>62</v>
      </c>
      <c r="N65" s="139" t="s">
        <v>61</v>
      </c>
      <c r="O65" s="138" t="s">
        <v>60</v>
      </c>
      <c r="P65" s="255" t="s">
        <v>59</v>
      </c>
      <c r="Q65" s="688"/>
    </row>
    <row r="66" spans="1:17" ht="17.100000000000001" customHeight="1" x14ac:dyDescent="0.25">
      <c r="B66" s="3" t="s">
        <v>113</v>
      </c>
      <c r="C66" s="240"/>
      <c r="D66" s="240"/>
      <c r="E66" s="240"/>
      <c r="F66" s="240"/>
      <c r="G66" s="240"/>
      <c r="H66" s="22">
        <v>0</v>
      </c>
      <c r="I66" s="21">
        <v>0</v>
      </c>
      <c r="J66" s="20">
        <f>SUM(H66:I66)</f>
        <v>0</v>
      </c>
      <c r="K66" s="239">
        <v>0</v>
      </c>
      <c r="L66" s="31">
        <v>3</v>
      </c>
      <c r="M66" s="31">
        <v>181</v>
      </c>
      <c r="N66" s="31">
        <v>534</v>
      </c>
      <c r="O66" s="30">
        <v>432</v>
      </c>
      <c r="P66" s="238">
        <f>SUM(K66:O66)</f>
        <v>1150</v>
      </c>
      <c r="Q66" s="237">
        <f>SUM(J66,P66)</f>
        <v>1150</v>
      </c>
    </row>
    <row r="67" spans="1:17" ht="17.100000000000001" customHeight="1" x14ac:dyDescent="0.25">
      <c r="B67" s="2" t="s">
        <v>112</v>
      </c>
      <c r="C67" s="29"/>
      <c r="D67" s="29"/>
      <c r="E67" s="29"/>
      <c r="F67" s="29"/>
      <c r="G67" s="29"/>
      <c r="H67" s="18">
        <v>0</v>
      </c>
      <c r="I67" s="17">
        <v>0</v>
      </c>
      <c r="J67" s="16">
        <f>SUM(H67:I67)</f>
        <v>0</v>
      </c>
      <c r="K67" s="236">
        <v>0</v>
      </c>
      <c r="L67" s="28">
        <v>0</v>
      </c>
      <c r="M67" s="28">
        <v>0</v>
      </c>
      <c r="N67" s="28">
        <v>2</v>
      </c>
      <c r="O67" s="27">
        <v>3</v>
      </c>
      <c r="P67" s="235">
        <f>SUM(K67:O67)</f>
        <v>5</v>
      </c>
      <c r="Q67" s="234">
        <f>SUM(J67,P67)</f>
        <v>5</v>
      </c>
    </row>
    <row r="68" spans="1:17" ht="17.100000000000001" customHeight="1" x14ac:dyDescent="0.25">
      <c r="B68" s="13" t="s">
        <v>57</v>
      </c>
      <c r="C68" s="12"/>
      <c r="D68" s="12"/>
      <c r="E68" s="12"/>
      <c r="F68" s="12"/>
      <c r="G68" s="12"/>
      <c r="H68" s="11">
        <f>H66+H67</f>
        <v>0</v>
      </c>
      <c r="I68" s="8">
        <f>I66+I67</f>
        <v>0</v>
      </c>
      <c r="J68" s="7">
        <f>SUM(H68:I68)</f>
        <v>0</v>
      </c>
      <c r="K68" s="233">
        <f>K66+K67</f>
        <v>0</v>
      </c>
      <c r="L68" s="9">
        <f>L66+L67</f>
        <v>3</v>
      </c>
      <c r="M68" s="9">
        <f>M66+M67</f>
        <v>181</v>
      </c>
      <c r="N68" s="9">
        <f>N66+N67</f>
        <v>536</v>
      </c>
      <c r="O68" s="8">
        <f>O66+O67</f>
        <v>435</v>
      </c>
      <c r="P68" s="232">
        <f>SUM(K68:O68)</f>
        <v>1155</v>
      </c>
      <c r="Q68" s="231">
        <f>SUM(J68,P68)</f>
        <v>1155</v>
      </c>
    </row>
    <row r="70" spans="1:17" ht="17.100000000000001" customHeight="1" x14ac:dyDescent="0.25">
      <c r="A70" s="4" t="s">
        <v>117</v>
      </c>
    </row>
    <row r="71" spans="1:17" ht="17.100000000000001" customHeight="1" x14ac:dyDescent="0.25">
      <c r="B71" s="23"/>
      <c r="C71" s="23"/>
      <c r="D71" s="23"/>
      <c r="E71" s="144"/>
      <c r="F71" s="144"/>
      <c r="G71" s="144"/>
      <c r="H71" s="144"/>
      <c r="I71" s="144"/>
      <c r="J71" s="683" t="s">
        <v>114</v>
      </c>
      <c r="K71" s="683"/>
      <c r="L71" s="683"/>
      <c r="M71" s="683"/>
      <c r="N71" s="683"/>
      <c r="O71" s="683"/>
      <c r="P71" s="683"/>
      <c r="Q71" s="683"/>
    </row>
    <row r="72" spans="1:17" ht="17.100000000000001" customHeight="1" x14ac:dyDescent="0.25">
      <c r="B72" s="689" t="str">
        <f>"令和" &amp; DBCS($A$2) &amp; "年（" &amp; DBCS($B$2) &amp; "年）" &amp; DBCS($C$2) &amp; "月"</f>
        <v>令和４年（２０２２年）１月</v>
      </c>
      <c r="C72" s="690"/>
      <c r="D72" s="690"/>
      <c r="E72" s="690"/>
      <c r="F72" s="690"/>
      <c r="G72" s="687"/>
      <c r="H72" s="729" t="s">
        <v>106</v>
      </c>
      <c r="I72" s="685"/>
      <c r="J72" s="685"/>
      <c r="K72" s="684" t="s">
        <v>105</v>
      </c>
      <c r="L72" s="685"/>
      <c r="M72" s="685"/>
      <c r="N72" s="685"/>
      <c r="O72" s="685"/>
      <c r="P72" s="686"/>
      <c r="Q72" s="736" t="s">
        <v>58</v>
      </c>
    </row>
    <row r="73" spans="1:17" ht="17.100000000000001" customHeight="1" x14ac:dyDescent="0.25">
      <c r="B73" s="691"/>
      <c r="C73" s="692"/>
      <c r="D73" s="692"/>
      <c r="E73" s="692"/>
      <c r="F73" s="692"/>
      <c r="G73" s="688"/>
      <c r="H73" s="254" t="s">
        <v>67</v>
      </c>
      <c r="I73" s="253" t="s">
        <v>66</v>
      </c>
      <c r="J73" s="252" t="s">
        <v>59</v>
      </c>
      <c r="K73" s="251" t="s">
        <v>64</v>
      </c>
      <c r="L73" s="250" t="s">
        <v>63</v>
      </c>
      <c r="M73" s="250" t="s">
        <v>62</v>
      </c>
      <c r="N73" s="250" t="s">
        <v>61</v>
      </c>
      <c r="O73" s="249" t="s">
        <v>60</v>
      </c>
      <c r="P73" s="248" t="s">
        <v>59</v>
      </c>
      <c r="Q73" s="737"/>
    </row>
    <row r="74" spans="1:17" ht="17.100000000000001" customHeight="1" x14ac:dyDescent="0.25">
      <c r="B74" s="3" t="s">
        <v>113</v>
      </c>
      <c r="C74" s="240"/>
      <c r="D74" s="240"/>
      <c r="E74" s="240"/>
      <c r="F74" s="240"/>
      <c r="G74" s="240"/>
      <c r="H74" s="22">
        <v>0</v>
      </c>
      <c r="I74" s="21">
        <v>0</v>
      </c>
      <c r="J74" s="20">
        <f>SUM(H74:I74)</f>
        <v>0</v>
      </c>
      <c r="K74" s="239">
        <v>56</v>
      </c>
      <c r="L74" s="31">
        <v>52</v>
      </c>
      <c r="M74" s="31">
        <v>115</v>
      </c>
      <c r="N74" s="31">
        <v>150</v>
      </c>
      <c r="O74" s="30">
        <v>58</v>
      </c>
      <c r="P74" s="238">
        <f>SUM(K74:O74)</f>
        <v>431</v>
      </c>
      <c r="Q74" s="237">
        <f>SUM(J74,P74)</f>
        <v>431</v>
      </c>
    </row>
    <row r="75" spans="1:17" ht="17.100000000000001" customHeight="1" x14ac:dyDescent="0.25">
      <c r="B75" s="2" t="s">
        <v>112</v>
      </c>
      <c r="C75" s="29"/>
      <c r="D75" s="29"/>
      <c r="E75" s="29"/>
      <c r="F75" s="29"/>
      <c r="G75" s="29"/>
      <c r="H75" s="18">
        <v>0</v>
      </c>
      <c r="I75" s="17">
        <v>0</v>
      </c>
      <c r="J75" s="16">
        <f>SUM(H75:I75)</f>
        <v>0</v>
      </c>
      <c r="K75" s="236">
        <v>0</v>
      </c>
      <c r="L75" s="28">
        <v>0</v>
      </c>
      <c r="M75" s="28">
        <v>0</v>
      </c>
      <c r="N75" s="28">
        <v>0</v>
      </c>
      <c r="O75" s="27">
        <v>2</v>
      </c>
      <c r="P75" s="235">
        <f>SUM(K75:O75)</f>
        <v>2</v>
      </c>
      <c r="Q75" s="234">
        <f>SUM(J75,P75)</f>
        <v>2</v>
      </c>
    </row>
    <row r="76" spans="1:17" ht="17.100000000000001" customHeight="1" x14ac:dyDescent="0.25">
      <c r="B76" s="13" t="s">
        <v>57</v>
      </c>
      <c r="C76" s="12"/>
      <c r="D76" s="12"/>
      <c r="E76" s="12"/>
      <c r="F76" s="12"/>
      <c r="G76" s="12"/>
      <c r="H76" s="11">
        <f>H74+H75</f>
        <v>0</v>
      </c>
      <c r="I76" s="8">
        <f>I74+I75</f>
        <v>0</v>
      </c>
      <c r="J76" s="7">
        <f>SUM(H76:I76)</f>
        <v>0</v>
      </c>
      <c r="K76" s="233">
        <f>K74+K75</f>
        <v>56</v>
      </c>
      <c r="L76" s="9">
        <f>L74+L75</f>
        <v>52</v>
      </c>
      <c r="M76" s="9">
        <f>M74+M75</f>
        <v>115</v>
      </c>
      <c r="N76" s="9">
        <f>N74+N75</f>
        <v>150</v>
      </c>
      <c r="O76" s="8">
        <f>O74+O75</f>
        <v>60</v>
      </c>
      <c r="P76" s="232">
        <f>SUM(K76:O76)</f>
        <v>433</v>
      </c>
      <c r="Q76" s="231">
        <f>SUM(J76,P76)</f>
        <v>433</v>
      </c>
    </row>
    <row r="78" spans="1:17" ht="17.100000000000001" customHeight="1" x14ac:dyDescent="0.25">
      <c r="A78" s="4" t="s">
        <v>116</v>
      </c>
    </row>
    <row r="79" spans="1:17" ht="17.100000000000001" customHeight="1" x14ac:dyDescent="0.25">
      <c r="B79" s="23"/>
      <c r="C79" s="23"/>
      <c r="D79" s="23"/>
      <c r="E79" s="144"/>
      <c r="F79" s="144"/>
      <c r="G79" s="144"/>
      <c r="H79" s="144"/>
      <c r="I79" s="144"/>
      <c r="J79" s="683" t="s">
        <v>114</v>
      </c>
      <c r="K79" s="683"/>
      <c r="L79" s="683"/>
      <c r="M79" s="683"/>
      <c r="N79" s="683"/>
      <c r="O79" s="683"/>
      <c r="P79" s="683"/>
      <c r="Q79" s="683"/>
    </row>
    <row r="80" spans="1:17" ht="17.100000000000001" customHeight="1" x14ac:dyDescent="0.25">
      <c r="B80" s="722" t="str">
        <f>"令和" &amp; DBCS($A$2) &amp; "年（" &amp; DBCS($B$2) &amp; "年）" &amp; DBCS($C$2) &amp; "月"</f>
        <v>令和４年（２０２２年）１月</v>
      </c>
      <c r="C80" s="723"/>
      <c r="D80" s="723"/>
      <c r="E80" s="723"/>
      <c r="F80" s="723"/>
      <c r="G80" s="724"/>
      <c r="H80" s="711" t="s">
        <v>106</v>
      </c>
      <c r="I80" s="712"/>
      <c r="J80" s="712"/>
      <c r="K80" s="738" t="s">
        <v>105</v>
      </c>
      <c r="L80" s="712"/>
      <c r="M80" s="712"/>
      <c r="N80" s="712"/>
      <c r="O80" s="712"/>
      <c r="P80" s="739"/>
      <c r="Q80" s="724" t="s">
        <v>58</v>
      </c>
    </row>
    <row r="81" spans="1:18" ht="17.100000000000001" customHeight="1" x14ac:dyDescent="0.25">
      <c r="B81" s="725"/>
      <c r="C81" s="726"/>
      <c r="D81" s="726"/>
      <c r="E81" s="726"/>
      <c r="F81" s="726"/>
      <c r="G81" s="727"/>
      <c r="H81" s="246" t="s">
        <v>67</v>
      </c>
      <c r="I81" s="242" t="s">
        <v>66</v>
      </c>
      <c r="J81" s="366" t="s">
        <v>59</v>
      </c>
      <c r="K81" s="244" t="s">
        <v>64</v>
      </c>
      <c r="L81" s="243" t="s">
        <v>63</v>
      </c>
      <c r="M81" s="243" t="s">
        <v>62</v>
      </c>
      <c r="N81" s="243" t="s">
        <v>61</v>
      </c>
      <c r="O81" s="242" t="s">
        <v>60</v>
      </c>
      <c r="P81" s="241" t="s">
        <v>59</v>
      </c>
      <c r="Q81" s="727"/>
    </row>
    <row r="82" spans="1:18" ht="17.100000000000001" customHeight="1" x14ac:dyDescent="0.25">
      <c r="B82" s="3" t="s">
        <v>113</v>
      </c>
      <c r="C82" s="240"/>
      <c r="D82" s="240"/>
      <c r="E82" s="240"/>
      <c r="F82" s="240"/>
      <c r="G82" s="240"/>
      <c r="H82" s="22">
        <v>0</v>
      </c>
      <c r="I82" s="21">
        <v>0</v>
      </c>
      <c r="J82" s="20">
        <f>SUM(H82:I82)</f>
        <v>0</v>
      </c>
      <c r="K82" s="239">
        <v>0</v>
      </c>
      <c r="L82" s="31">
        <v>0</v>
      </c>
      <c r="M82" s="31">
        <v>3</v>
      </c>
      <c r="N82" s="31">
        <v>30</v>
      </c>
      <c r="O82" s="30">
        <v>47</v>
      </c>
      <c r="P82" s="238">
        <f>SUM(K82:O82)</f>
        <v>80</v>
      </c>
      <c r="Q82" s="237">
        <f>SUM(J82,P82)</f>
        <v>80</v>
      </c>
    </row>
    <row r="83" spans="1:18" ht="17.100000000000001" customHeight="1" x14ac:dyDescent="0.25">
      <c r="B83" s="2" t="s">
        <v>112</v>
      </c>
      <c r="C83" s="29"/>
      <c r="D83" s="29"/>
      <c r="E83" s="29"/>
      <c r="F83" s="29"/>
      <c r="G83" s="29"/>
      <c r="H83" s="18">
        <v>0</v>
      </c>
      <c r="I83" s="17">
        <v>0</v>
      </c>
      <c r="J83" s="16">
        <f>SUM(H83:I83)</f>
        <v>0</v>
      </c>
      <c r="K83" s="236">
        <v>0</v>
      </c>
      <c r="L83" s="28">
        <v>0</v>
      </c>
      <c r="M83" s="28">
        <v>0</v>
      </c>
      <c r="N83" s="28">
        <v>0</v>
      </c>
      <c r="O83" s="27">
        <v>0</v>
      </c>
      <c r="P83" s="235">
        <f>SUM(K83:O83)</f>
        <v>0</v>
      </c>
      <c r="Q83" s="234">
        <f>SUM(J83,P83)</f>
        <v>0</v>
      </c>
    </row>
    <row r="84" spans="1:18" ht="17.100000000000001" customHeight="1" x14ac:dyDescent="0.25">
      <c r="B84" s="13" t="s">
        <v>57</v>
      </c>
      <c r="C84" s="12"/>
      <c r="D84" s="12"/>
      <c r="E84" s="12"/>
      <c r="F84" s="12"/>
      <c r="G84" s="12"/>
      <c r="H84" s="11">
        <f>H82+H83</f>
        <v>0</v>
      </c>
      <c r="I84" s="8">
        <f>I82+I83</f>
        <v>0</v>
      </c>
      <c r="J84" s="7">
        <f>SUM(H84:I84)</f>
        <v>0</v>
      </c>
      <c r="K84" s="233">
        <f>K82+K83</f>
        <v>0</v>
      </c>
      <c r="L84" s="9">
        <f>L82+L83</f>
        <v>0</v>
      </c>
      <c r="M84" s="9">
        <f>M82+M83</f>
        <v>3</v>
      </c>
      <c r="N84" s="9">
        <f>N82+N83</f>
        <v>30</v>
      </c>
      <c r="O84" s="8">
        <f>O82+O83</f>
        <v>47</v>
      </c>
      <c r="P84" s="232">
        <f>SUM(K84:O84)</f>
        <v>80</v>
      </c>
      <c r="Q84" s="231">
        <f>SUM(J84,P84)</f>
        <v>80</v>
      </c>
    </row>
    <row r="86" spans="1:18" s="192" customFormat="1" ht="17.100000000000001" customHeight="1" x14ac:dyDescent="0.25">
      <c r="A86" s="4" t="s">
        <v>115</v>
      </c>
    </row>
    <row r="87" spans="1:18" s="192" customFormat="1" ht="17.100000000000001" customHeight="1" x14ac:dyDescent="0.25">
      <c r="B87" s="230"/>
      <c r="C87" s="230"/>
      <c r="D87" s="230"/>
      <c r="E87" s="190"/>
      <c r="F87" s="190"/>
      <c r="G87" s="190"/>
      <c r="H87" s="190"/>
      <c r="I87" s="190"/>
      <c r="J87" s="728" t="s">
        <v>114</v>
      </c>
      <c r="K87" s="728"/>
      <c r="L87" s="728"/>
      <c r="M87" s="728"/>
      <c r="N87" s="728"/>
      <c r="O87" s="728"/>
      <c r="P87" s="728"/>
      <c r="Q87" s="728"/>
    </row>
    <row r="88" spans="1:18" s="192" customFormat="1" ht="17.100000000000001" customHeight="1" x14ac:dyDescent="0.25">
      <c r="B88" s="700" t="str">
        <f>"令和" &amp; DBCS($A$2) &amp; "年（" &amp; DBCS($B$2) &amp; "年）" &amp; DBCS($C$2) &amp; "月"</f>
        <v>令和４年（２０２２年）１月</v>
      </c>
      <c r="C88" s="701"/>
      <c r="D88" s="701"/>
      <c r="E88" s="701"/>
      <c r="F88" s="701"/>
      <c r="G88" s="702"/>
      <c r="H88" s="732" t="s">
        <v>106</v>
      </c>
      <c r="I88" s="733"/>
      <c r="J88" s="733"/>
      <c r="K88" s="734" t="s">
        <v>105</v>
      </c>
      <c r="L88" s="733"/>
      <c r="M88" s="733"/>
      <c r="N88" s="733"/>
      <c r="O88" s="733"/>
      <c r="P88" s="735"/>
      <c r="Q88" s="702" t="s">
        <v>58</v>
      </c>
    </row>
    <row r="89" spans="1:18" s="192" customFormat="1" ht="17.100000000000001" customHeight="1" x14ac:dyDescent="0.25">
      <c r="B89" s="703"/>
      <c r="C89" s="704"/>
      <c r="D89" s="704"/>
      <c r="E89" s="704"/>
      <c r="F89" s="704"/>
      <c r="G89" s="705"/>
      <c r="H89" s="228" t="s">
        <v>67</v>
      </c>
      <c r="I89" s="224" t="s">
        <v>66</v>
      </c>
      <c r="J89" s="368" t="s">
        <v>59</v>
      </c>
      <c r="K89" s="226" t="s">
        <v>64</v>
      </c>
      <c r="L89" s="225" t="s">
        <v>63</v>
      </c>
      <c r="M89" s="225" t="s">
        <v>62</v>
      </c>
      <c r="N89" s="225" t="s">
        <v>61</v>
      </c>
      <c r="O89" s="224" t="s">
        <v>60</v>
      </c>
      <c r="P89" s="223" t="s">
        <v>59</v>
      </c>
      <c r="Q89" s="705"/>
    </row>
    <row r="90" spans="1:18" s="192" customFormat="1" ht="17.100000000000001" customHeight="1" x14ac:dyDescent="0.25">
      <c r="B90" s="222" t="s">
        <v>113</v>
      </c>
      <c r="C90" s="221"/>
      <c r="D90" s="221"/>
      <c r="E90" s="221"/>
      <c r="F90" s="221"/>
      <c r="G90" s="221"/>
      <c r="H90" s="220">
        <v>0</v>
      </c>
      <c r="I90" s="219">
        <v>0</v>
      </c>
      <c r="J90" s="218">
        <f>SUM(H90:I90)</f>
        <v>0</v>
      </c>
      <c r="K90" s="217">
        <v>2</v>
      </c>
      <c r="L90" s="216">
        <v>1</v>
      </c>
      <c r="M90" s="216">
        <v>24</v>
      </c>
      <c r="N90" s="216">
        <v>292</v>
      </c>
      <c r="O90" s="215">
        <v>368</v>
      </c>
      <c r="P90" s="214">
        <f>SUM(K90:O90)</f>
        <v>687</v>
      </c>
      <c r="Q90" s="213">
        <f>SUM(J90,P90)</f>
        <v>687</v>
      </c>
    </row>
    <row r="91" spans="1:18" s="192" customFormat="1" ht="17.100000000000001" customHeight="1" x14ac:dyDescent="0.25">
      <c r="B91" s="212" t="s">
        <v>112</v>
      </c>
      <c r="C91" s="211"/>
      <c r="D91" s="211"/>
      <c r="E91" s="211"/>
      <c r="F91" s="211"/>
      <c r="G91" s="211"/>
      <c r="H91" s="210">
        <v>0</v>
      </c>
      <c r="I91" s="209">
        <v>0</v>
      </c>
      <c r="J91" s="208">
        <f>SUM(H91:I91)</f>
        <v>0</v>
      </c>
      <c r="K91" s="207">
        <v>0</v>
      </c>
      <c r="L91" s="206">
        <v>0</v>
      </c>
      <c r="M91" s="206">
        <v>0</v>
      </c>
      <c r="N91" s="206">
        <v>1</v>
      </c>
      <c r="O91" s="205">
        <v>3</v>
      </c>
      <c r="P91" s="204">
        <f>SUM(K91:O91)</f>
        <v>4</v>
      </c>
      <c r="Q91" s="203">
        <f>SUM(J91,P91)</f>
        <v>4</v>
      </c>
    </row>
    <row r="92" spans="1:18" s="192" customFormat="1" ht="17.100000000000001" customHeight="1" x14ac:dyDescent="0.25">
      <c r="B92" s="202" t="s">
        <v>57</v>
      </c>
      <c r="C92" s="201"/>
      <c r="D92" s="201"/>
      <c r="E92" s="201"/>
      <c r="F92" s="201"/>
      <c r="G92" s="201"/>
      <c r="H92" s="200">
        <f>H90+H91</f>
        <v>0</v>
      </c>
      <c r="I92" s="196">
        <f>I90+I91</f>
        <v>0</v>
      </c>
      <c r="J92" s="199">
        <f>SUM(H92:I92)</f>
        <v>0</v>
      </c>
      <c r="K92" s="198">
        <f>K90+K91</f>
        <v>2</v>
      </c>
      <c r="L92" s="197">
        <f>L90+L91</f>
        <v>1</v>
      </c>
      <c r="M92" s="197">
        <f>M90+M91</f>
        <v>24</v>
      </c>
      <c r="N92" s="197">
        <f>N90+N91</f>
        <v>293</v>
      </c>
      <c r="O92" s="196">
        <f>O90+O91</f>
        <v>371</v>
      </c>
      <c r="P92" s="195">
        <f>SUM(K92:O92)</f>
        <v>691</v>
      </c>
      <c r="Q92" s="194">
        <f>SUM(J92,P92)</f>
        <v>691</v>
      </c>
    </row>
    <row r="93" spans="1:18" s="192" customFormat="1" ht="17.100000000000001" customHeight="1" x14ac:dyDescent="0.25"/>
    <row r="94" spans="1:18" s="49" customFormat="1" ht="17.100000000000001" customHeight="1" x14ac:dyDescent="0.25">
      <c r="A94" s="26" t="s">
        <v>111</v>
      </c>
      <c r="J94" s="193"/>
      <c r="K94" s="193"/>
    </row>
    <row r="95" spans="1:18" s="49" customFormat="1" ht="17.100000000000001" customHeight="1" x14ac:dyDescent="0.25">
      <c r="B95" s="192"/>
      <c r="C95" s="191"/>
      <c r="D95" s="191"/>
      <c r="E95" s="191"/>
      <c r="F95" s="190"/>
      <c r="G95" s="190"/>
      <c r="H95" s="190"/>
      <c r="I95" s="728" t="s">
        <v>110</v>
      </c>
      <c r="J95" s="728"/>
      <c r="K95" s="728"/>
      <c r="L95" s="728"/>
      <c r="M95" s="728"/>
      <c r="N95" s="728"/>
      <c r="O95" s="728"/>
      <c r="P95" s="728"/>
      <c r="Q95" s="728"/>
      <c r="R95" s="728"/>
    </row>
    <row r="96" spans="1:18" s="49" customFormat="1" ht="17.100000000000001" customHeight="1" x14ac:dyDescent="0.25">
      <c r="B96" s="664" t="str">
        <f>"令和" &amp; DBCS($A$2) &amp; "年（" &amp; DBCS($B$2) &amp; "年）" &amp; DBCS($C$2) &amp; "月"</f>
        <v>令和４年（２０２２年）１月</v>
      </c>
      <c r="C96" s="665"/>
      <c r="D96" s="665"/>
      <c r="E96" s="665"/>
      <c r="F96" s="665"/>
      <c r="G96" s="666"/>
      <c r="H96" s="693" t="s">
        <v>106</v>
      </c>
      <c r="I96" s="694"/>
      <c r="J96" s="694"/>
      <c r="K96" s="659" t="s">
        <v>105</v>
      </c>
      <c r="L96" s="660"/>
      <c r="M96" s="660"/>
      <c r="N96" s="660"/>
      <c r="O96" s="660"/>
      <c r="P96" s="660"/>
      <c r="Q96" s="661"/>
      <c r="R96" s="662" t="s">
        <v>58</v>
      </c>
    </row>
    <row r="97" spans="2:18" s="49" customFormat="1" ht="17.100000000000001" customHeight="1" x14ac:dyDescent="0.25">
      <c r="B97" s="667"/>
      <c r="C97" s="668"/>
      <c r="D97" s="668"/>
      <c r="E97" s="668"/>
      <c r="F97" s="668"/>
      <c r="G97" s="669"/>
      <c r="H97" s="188" t="s">
        <v>67</v>
      </c>
      <c r="I97" s="187" t="s">
        <v>66</v>
      </c>
      <c r="J97" s="186" t="s">
        <v>59</v>
      </c>
      <c r="K97" s="140" t="s">
        <v>65</v>
      </c>
      <c r="L97" s="185" t="s">
        <v>64</v>
      </c>
      <c r="M97" s="185" t="s">
        <v>63</v>
      </c>
      <c r="N97" s="185" t="s">
        <v>62</v>
      </c>
      <c r="O97" s="185" t="s">
        <v>61</v>
      </c>
      <c r="P97" s="184" t="s">
        <v>60</v>
      </c>
      <c r="Q97" s="369" t="s">
        <v>59</v>
      </c>
      <c r="R97" s="663"/>
    </row>
    <row r="98" spans="2:18" s="49" customFormat="1" ht="17.100000000000001" customHeight="1" x14ac:dyDescent="0.25">
      <c r="B98" s="163" t="s">
        <v>104</v>
      </c>
      <c r="C98" s="162"/>
      <c r="D98" s="162"/>
      <c r="E98" s="162"/>
      <c r="F98" s="162"/>
      <c r="G98" s="161"/>
      <c r="H98" s="160">
        <f t="shared" ref="H98:R98" si="13">SUM(H99,H105,H108,H113,H117:H118)</f>
        <v>1901</v>
      </c>
      <c r="I98" s="159">
        <f t="shared" si="13"/>
        <v>2995</v>
      </c>
      <c r="J98" s="158">
        <f t="shared" si="13"/>
        <v>4896</v>
      </c>
      <c r="K98" s="42">
        <f t="shared" si="13"/>
        <v>0</v>
      </c>
      <c r="L98" s="157">
        <f t="shared" si="13"/>
        <v>10033</v>
      </c>
      <c r="M98" s="157">
        <f t="shared" si="13"/>
        <v>7204</v>
      </c>
      <c r="N98" s="157">
        <f t="shared" si="13"/>
        <v>4864</v>
      </c>
      <c r="O98" s="157">
        <f t="shared" si="13"/>
        <v>3280</v>
      </c>
      <c r="P98" s="156">
        <f t="shared" si="13"/>
        <v>1908</v>
      </c>
      <c r="Q98" s="155">
        <f t="shared" si="13"/>
        <v>27289</v>
      </c>
      <c r="R98" s="154">
        <f t="shared" si="13"/>
        <v>32185</v>
      </c>
    </row>
    <row r="99" spans="2:18" s="49" customFormat="1" ht="17.100000000000001" customHeight="1" x14ac:dyDescent="0.25">
      <c r="B99" s="111"/>
      <c r="C99" s="163" t="s">
        <v>103</v>
      </c>
      <c r="D99" s="162"/>
      <c r="E99" s="162"/>
      <c r="F99" s="162"/>
      <c r="G99" s="161"/>
      <c r="H99" s="160">
        <f t="shared" ref="H99:Q99" si="14">SUM(H100:H104)</f>
        <v>147</v>
      </c>
      <c r="I99" s="159">
        <f t="shared" si="14"/>
        <v>234</v>
      </c>
      <c r="J99" s="158">
        <f t="shared" si="14"/>
        <v>381</v>
      </c>
      <c r="K99" s="42">
        <f t="shared" si="14"/>
        <v>0</v>
      </c>
      <c r="L99" s="157">
        <f t="shared" si="14"/>
        <v>2680</v>
      </c>
      <c r="M99" s="157">
        <f t="shared" si="14"/>
        <v>1978</v>
      </c>
      <c r="N99" s="157">
        <f t="shared" si="14"/>
        <v>1438</v>
      </c>
      <c r="O99" s="157">
        <f t="shared" si="14"/>
        <v>1104</v>
      </c>
      <c r="P99" s="156">
        <f t="shared" si="14"/>
        <v>801</v>
      </c>
      <c r="Q99" s="155">
        <f t="shared" si="14"/>
        <v>8001</v>
      </c>
      <c r="R99" s="154">
        <f t="shared" ref="R99:R104" si="15">SUM(J99,Q99)</f>
        <v>8382</v>
      </c>
    </row>
    <row r="100" spans="2:18" s="49" customFormat="1" ht="17.100000000000001" customHeight="1" x14ac:dyDescent="0.25">
      <c r="B100" s="111"/>
      <c r="C100" s="111"/>
      <c r="D100" s="173" t="s">
        <v>102</v>
      </c>
      <c r="E100" s="172"/>
      <c r="F100" s="172"/>
      <c r="G100" s="171"/>
      <c r="H100" s="170">
        <v>0</v>
      </c>
      <c r="I100" s="167">
        <v>0</v>
      </c>
      <c r="J100" s="166">
        <f>SUM(H100:I100)</f>
        <v>0</v>
      </c>
      <c r="K100" s="134">
        <v>0</v>
      </c>
      <c r="L100" s="168">
        <v>1479</v>
      </c>
      <c r="M100" s="168">
        <v>932</v>
      </c>
      <c r="N100" s="168">
        <v>518</v>
      </c>
      <c r="O100" s="168">
        <v>314</v>
      </c>
      <c r="P100" s="167">
        <v>202</v>
      </c>
      <c r="Q100" s="166">
        <f>SUM(K100:P100)</f>
        <v>3445</v>
      </c>
      <c r="R100" s="165">
        <f t="shared" si="15"/>
        <v>3445</v>
      </c>
    </row>
    <row r="101" spans="2:18" s="49" customFormat="1" ht="17.100000000000001" customHeight="1" x14ac:dyDescent="0.25">
      <c r="B101" s="111"/>
      <c r="C101" s="111"/>
      <c r="D101" s="110" t="s">
        <v>101</v>
      </c>
      <c r="E101" s="109"/>
      <c r="F101" s="109"/>
      <c r="G101" s="108"/>
      <c r="H101" s="107">
        <v>0</v>
      </c>
      <c r="I101" s="104">
        <v>0</v>
      </c>
      <c r="J101" s="103">
        <f>SUM(H101:I101)</f>
        <v>0</v>
      </c>
      <c r="K101" s="101">
        <v>0</v>
      </c>
      <c r="L101" s="105">
        <v>0</v>
      </c>
      <c r="M101" s="105">
        <v>2</v>
      </c>
      <c r="N101" s="105">
        <v>5</v>
      </c>
      <c r="O101" s="105">
        <v>10</v>
      </c>
      <c r="P101" s="104">
        <v>19</v>
      </c>
      <c r="Q101" s="103">
        <f>SUM(K101:P101)</f>
        <v>36</v>
      </c>
      <c r="R101" s="102">
        <f t="shared" si="15"/>
        <v>36</v>
      </c>
    </row>
    <row r="102" spans="2:18" s="49" customFormat="1" ht="17.100000000000001" customHeight="1" x14ac:dyDescent="0.25">
      <c r="B102" s="111"/>
      <c r="C102" s="111"/>
      <c r="D102" s="110" t="s">
        <v>100</v>
      </c>
      <c r="E102" s="109"/>
      <c r="F102" s="109"/>
      <c r="G102" s="108"/>
      <c r="H102" s="107">
        <v>52</v>
      </c>
      <c r="I102" s="104">
        <v>95</v>
      </c>
      <c r="J102" s="103">
        <f>SUM(H102:I102)</f>
        <v>147</v>
      </c>
      <c r="K102" s="101">
        <v>0</v>
      </c>
      <c r="L102" s="105">
        <v>374</v>
      </c>
      <c r="M102" s="105">
        <v>282</v>
      </c>
      <c r="N102" s="105">
        <v>181</v>
      </c>
      <c r="O102" s="105">
        <v>145</v>
      </c>
      <c r="P102" s="104">
        <v>121</v>
      </c>
      <c r="Q102" s="103">
        <f>SUM(K102:P102)</f>
        <v>1103</v>
      </c>
      <c r="R102" s="102">
        <f t="shared" si="15"/>
        <v>1250</v>
      </c>
    </row>
    <row r="103" spans="2:18" s="49" customFormat="1" ht="17.100000000000001" customHeight="1" x14ac:dyDescent="0.25">
      <c r="B103" s="111"/>
      <c r="C103" s="111"/>
      <c r="D103" s="110" t="s">
        <v>99</v>
      </c>
      <c r="E103" s="109"/>
      <c r="F103" s="109"/>
      <c r="G103" s="108"/>
      <c r="H103" s="107">
        <v>13</v>
      </c>
      <c r="I103" s="104">
        <v>53</v>
      </c>
      <c r="J103" s="103">
        <f>SUM(H103:I103)</f>
        <v>66</v>
      </c>
      <c r="K103" s="101">
        <v>0</v>
      </c>
      <c r="L103" s="105">
        <v>92</v>
      </c>
      <c r="M103" s="105">
        <v>94</v>
      </c>
      <c r="N103" s="105">
        <v>74</v>
      </c>
      <c r="O103" s="105">
        <v>60</v>
      </c>
      <c r="P103" s="104">
        <v>29</v>
      </c>
      <c r="Q103" s="103">
        <f>SUM(K103:P103)</f>
        <v>349</v>
      </c>
      <c r="R103" s="102">
        <f t="shared" si="15"/>
        <v>415</v>
      </c>
    </row>
    <row r="104" spans="2:18" s="49" customFormat="1" ht="17.100000000000001" customHeight="1" x14ac:dyDescent="0.25">
      <c r="B104" s="111"/>
      <c r="C104" s="111"/>
      <c r="D104" s="182" t="s">
        <v>98</v>
      </c>
      <c r="E104" s="181"/>
      <c r="F104" s="181"/>
      <c r="G104" s="180"/>
      <c r="H104" s="179">
        <v>82</v>
      </c>
      <c r="I104" s="176">
        <v>86</v>
      </c>
      <c r="J104" s="175">
        <f>SUM(H104:I104)</f>
        <v>168</v>
      </c>
      <c r="K104" s="128">
        <v>0</v>
      </c>
      <c r="L104" s="177">
        <v>735</v>
      </c>
      <c r="M104" s="177">
        <v>668</v>
      </c>
      <c r="N104" s="177">
        <v>660</v>
      </c>
      <c r="O104" s="177">
        <v>575</v>
      </c>
      <c r="P104" s="176">
        <v>430</v>
      </c>
      <c r="Q104" s="175">
        <f>SUM(K104:P104)</f>
        <v>3068</v>
      </c>
      <c r="R104" s="174">
        <f t="shared" si="15"/>
        <v>3236</v>
      </c>
    </row>
    <row r="105" spans="2:18" s="49" customFormat="1" ht="17.100000000000001" customHeight="1" x14ac:dyDescent="0.25">
      <c r="B105" s="111"/>
      <c r="C105" s="163" t="s">
        <v>97</v>
      </c>
      <c r="D105" s="162"/>
      <c r="E105" s="162"/>
      <c r="F105" s="162"/>
      <c r="G105" s="161"/>
      <c r="H105" s="160">
        <f t="shared" ref="H105:R105" si="16">SUM(H106:H107)</f>
        <v>129</v>
      </c>
      <c r="I105" s="159">
        <f t="shared" si="16"/>
        <v>178</v>
      </c>
      <c r="J105" s="158">
        <f t="shared" si="16"/>
        <v>307</v>
      </c>
      <c r="K105" s="42">
        <f t="shared" si="16"/>
        <v>0</v>
      </c>
      <c r="L105" s="157">
        <f t="shared" si="16"/>
        <v>1781</v>
      </c>
      <c r="M105" s="157">
        <f t="shared" si="16"/>
        <v>1199</v>
      </c>
      <c r="N105" s="157">
        <f t="shared" si="16"/>
        <v>730</v>
      </c>
      <c r="O105" s="157">
        <f t="shared" si="16"/>
        <v>438</v>
      </c>
      <c r="P105" s="156">
        <f t="shared" si="16"/>
        <v>202</v>
      </c>
      <c r="Q105" s="155">
        <f t="shared" si="16"/>
        <v>4350</v>
      </c>
      <c r="R105" s="154">
        <f t="shared" si="16"/>
        <v>4657</v>
      </c>
    </row>
    <row r="106" spans="2:18" s="49" customFormat="1" ht="17.100000000000001" customHeight="1" x14ac:dyDescent="0.25">
      <c r="B106" s="111"/>
      <c r="C106" s="111"/>
      <c r="D106" s="173" t="s">
        <v>96</v>
      </c>
      <c r="E106" s="172"/>
      <c r="F106" s="172"/>
      <c r="G106" s="171"/>
      <c r="H106" s="170">
        <v>0</v>
      </c>
      <c r="I106" s="167">
        <v>0</v>
      </c>
      <c r="J106" s="169">
        <f>SUM(H106:I106)</f>
        <v>0</v>
      </c>
      <c r="K106" s="134">
        <v>0</v>
      </c>
      <c r="L106" s="168">
        <v>1322</v>
      </c>
      <c r="M106" s="168">
        <v>835</v>
      </c>
      <c r="N106" s="168">
        <v>532</v>
      </c>
      <c r="O106" s="168">
        <v>327</v>
      </c>
      <c r="P106" s="167">
        <v>145</v>
      </c>
      <c r="Q106" s="166">
        <f>SUM(K106:P106)</f>
        <v>3161</v>
      </c>
      <c r="R106" s="165">
        <f>SUM(J106,Q106)</f>
        <v>3161</v>
      </c>
    </row>
    <row r="107" spans="2:18" s="49" customFormat="1" ht="17.100000000000001" customHeight="1" x14ac:dyDescent="0.25">
      <c r="B107" s="111"/>
      <c r="C107" s="111"/>
      <c r="D107" s="182" t="s">
        <v>95</v>
      </c>
      <c r="E107" s="181"/>
      <c r="F107" s="181"/>
      <c r="G107" s="180"/>
      <c r="H107" s="179">
        <v>129</v>
      </c>
      <c r="I107" s="176">
        <v>178</v>
      </c>
      <c r="J107" s="178">
        <f>SUM(H107:I107)</f>
        <v>307</v>
      </c>
      <c r="K107" s="128">
        <v>0</v>
      </c>
      <c r="L107" s="177">
        <v>459</v>
      </c>
      <c r="M107" s="177">
        <v>364</v>
      </c>
      <c r="N107" s="177">
        <v>198</v>
      </c>
      <c r="O107" s="177">
        <v>111</v>
      </c>
      <c r="P107" s="176">
        <v>57</v>
      </c>
      <c r="Q107" s="175">
        <f>SUM(K107:P107)</f>
        <v>1189</v>
      </c>
      <c r="R107" s="174">
        <f>SUM(J107,Q107)</f>
        <v>1496</v>
      </c>
    </row>
    <row r="108" spans="2:18" s="49" customFormat="1" ht="17.100000000000001" customHeight="1" x14ac:dyDescent="0.25">
      <c r="B108" s="111"/>
      <c r="C108" s="163" t="s">
        <v>94</v>
      </c>
      <c r="D108" s="162"/>
      <c r="E108" s="162"/>
      <c r="F108" s="162"/>
      <c r="G108" s="161"/>
      <c r="H108" s="160">
        <f t="shared" ref="H108:R108" si="17">SUM(H109:H112)</f>
        <v>4</v>
      </c>
      <c r="I108" s="159">
        <f t="shared" si="17"/>
        <v>4</v>
      </c>
      <c r="J108" s="158">
        <f t="shared" si="17"/>
        <v>8</v>
      </c>
      <c r="K108" s="42">
        <f t="shared" si="17"/>
        <v>0</v>
      </c>
      <c r="L108" s="157">
        <f t="shared" si="17"/>
        <v>165</v>
      </c>
      <c r="M108" s="157">
        <f t="shared" si="17"/>
        <v>173</v>
      </c>
      <c r="N108" s="157">
        <f t="shared" si="17"/>
        <v>208</v>
      </c>
      <c r="O108" s="157">
        <f t="shared" si="17"/>
        <v>145</v>
      </c>
      <c r="P108" s="156">
        <f t="shared" si="17"/>
        <v>83</v>
      </c>
      <c r="Q108" s="155">
        <f t="shared" si="17"/>
        <v>774</v>
      </c>
      <c r="R108" s="154">
        <f t="shared" si="17"/>
        <v>782</v>
      </c>
    </row>
    <row r="109" spans="2:18" s="49" customFormat="1" ht="17.100000000000001" customHeight="1" x14ac:dyDescent="0.25">
      <c r="B109" s="111"/>
      <c r="C109" s="111"/>
      <c r="D109" s="173" t="s">
        <v>93</v>
      </c>
      <c r="E109" s="172"/>
      <c r="F109" s="172"/>
      <c r="G109" s="171"/>
      <c r="H109" s="170">
        <v>4</v>
      </c>
      <c r="I109" s="167">
        <v>3</v>
      </c>
      <c r="J109" s="169">
        <f>SUM(H109:I109)</f>
        <v>7</v>
      </c>
      <c r="K109" s="134">
        <v>0</v>
      </c>
      <c r="L109" s="168">
        <v>142</v>
      </c>
      <c r="M109" s="168">
        <v>153</v>
      </c>
      <c r="N109" s="168">
        <v>177</v>
      </c>
      <c r="O109" s="168">
        <v>123</v>
      </c>
      <c r="P109" s="167">
        <v>59</v>
      </c>
      <c r="Q109" s="166">
        <f>SUM(K109:P109)</f>
        <v>654</v>
      </c>
      <c r="R109" s="165">
        <f>SUM(J109,Q109)</f>
        <v>661</v>
      </c>
    </row>
    <row r="110" spans="2:18" s="49" customFormat="1" ht="17.100000000000001" customHeight="1" x14ac:dyDescent="0.25">
      <c r="B110" s="111"/>
      <c r="C110" s="111"/>
      <c r="D110" s="110" t="s">
        <v>92</v>
      </c>
      <c r="E110" s="109"/>
      <c r="F110" s="109"/>
      <c r="G110" s="108"/>
      <c r="H110" s="107">
        <v>0</v>
      </c>
      <c r="I110" s="104">
        <v>1</v>
      </c>
      <c r="J110" s="106">
        <f>SUM(H110:I110)</f>
        <v>1</v>
      </c>
      <c r="K110" s="101">
        <v>0</v>
      </c>
      <c r="L110" s="105">
        <v>23</v>
      </c>
      <c r="M110" s="105">
        <v>19</v>
      </c>
      <c r="N110" s="105">
        <v>31</v>
      </c>
      <c r="O110" s="105">
        <v>22</v>
      </c>
      <c r="P110" s="104">
        <v>24</v>
      </c>
      <c r="Q110" s="103">
        <f>SUM(K110:P110)</f>
        <v>119</v>
      </c>
      <c r="R110" s="102">
        <f>SUM(J110,Q110)</f>
        <v>120</v>
      </c>
    </row>
    <row r="111" spans="2:18" s="49" customFormat="1" ht="17.100000000000001" customHeight="1" x14ac:dyDescent="0.25">
      <c r="B111" s="111"/>
      <c r="C111" s="164"/>
      <c r="D111" s="110" t="s">
        <v>91</v>
      </c>
      <c r="E111" s="109"/>
      <c r="F111" s="109"/>
      <c r="G111" s="108"/>
      <c r="H111" s="107">
        <v>0</v>
      </c>
      <c r="I111" s="104">
        <v>0</v>
      </c>
      <c r="J111" s="106">
        <f>SUM(H111:I111)</f>
        <v>0</v>
      </c>
      <c r="K111" s="101">
        <v>0</v>
      </c>
      <c r="L111" s="105">
        <v>0</v>
      </c>
      <c r="M111" s="105">
        <v>0</v>
      </c>
      <c r="N111" s="105">
        <v>0</v>
      </c>
      <c r="O111" s="105">
        <v>0</v>
      </c>
      <c r="P111" s="104">
        <v>0</v>
      </c>
      <c r="Q111" s="103">
        <f>SUM(K111:P111)</f>
        <v>0</v>
      </c>
      <c r="R111" s="102">
        <f>SUM(J111,Q111)</f>
        <v>0</v>
      </c>
    </row>
    <row r="112" spans="2:18" s="49" customFormat="1" ht="16.5" customHeight="1" x14ac:dyDescent="0.25">
      <c r="B112" s="111"/>
      <c r="C112" s="136"/>
      <c r="D112" s="59" t="s">
        <v>90</v>
      </c>
      <c r="E112" s="58"/>
      <c r="F112" s="58"/>
      <c r="G112" s="57"/>
      <c r="H112" s="56">
        <v>0</v>
      </c>
      <c r="I112" s="52">
        <v>0</v>
      </c>
      <c r="J112" s="55">
        <f>SUM(H112:I112)</f>
        <v>0</v>
      </c>
      <c r="K112" s="135">
        <v>0</v>
      </c>
      <c r="L112" s="53">
        <v>0</v>
      </c>
      <c r="M112" s="53">
        <v>1</v>
      </c>
      <c r="N112" s="53">
        <v>0</v>
      </c>
      <c r="O112" s="53">
        <v>0</v>
      </c>
      <c r="P112" s="52">
        <v>0</v>
      </c>
      <c r="Q112" s="51">
        <f>SUM(K112:P112)</f>
        <v>1</v>
      </c>
      <c r="R112" s="50">
        <f>SUM(J112,Q112)</f>
        <v>1</v>
      </c>
    </row>
    <row r="113" spans="2:18" s="49" customFormat="1" ht="17.100000000000001" customHeight="1" x14ac:dyDescent="0.25">
      <c r="B113" s="111"/>
      <c r="C113" s="163" t="s">
        <v>89</v>
      </c>
      <c r="D113" s="162"/>
      <c r="E113" s="162"/>
      <c r="F113" s="162"/>
      <c r="G113" s="161"/>
      <c r="H113" s="160">
        <f t="shared" ref="H113:R113" si="18">SUM(H114:H116)</f>
        <v>759</v>
      </c>
      <c r="I113" s="159">
        <f t="shared" si="18"/>
        <v>1253</v>
      </c>
      <c r="J113" s="158">
        <f t="shared" si="18"/>
        <v>2012</v>
      </c>
      <c r="K113" s="42">
        <f t="shared" si="18"/>
        <v>0</v>
      </c>
      <c r="L113" s="157">
        <f t="shared" si="18"/>
        <v>1784</v>
      </c>
      <c r="M113" s="157">
        <f t="shared" si="18"/>
        <v>1642</v>
      </c>
      <c r="N113" s="157">
        <f t="shared" si="18"/>
        <v>1116</v>
      </c>
      <c r="O113" s="157">
        <f t="shared" si="18"/>
        <v>762</v>
      </c>
      <c r="P113" s="156">
        <f t="shared" si="18"/>
        <v>422</v>
      </c>
      <c r="Q113" s="155">
        <f t="shared" si="18"/>
        <v>5726</v>
      </c>
      <c r="R113" s="154">
        <f t="shared" si="18"/>
        <v>7738</v>
      </c>
    </row>
    <row r="114" spans="2:18" s="14" customFormat="1" ht="17.100000000000001" customHeight="1" x14ac:dyDescent="0.25">
      <c r="B114" s="72"/>
      <c r="C114" s="72"/>
      <c r="D114" s="82" t="s">
        <v>88</v>
      </c>
      <c r="E114" s="81"/>
      <c r="F114" s="81"/>
      <c r="G114" s="80"/>
      <c r="H114" s="79">
        <v>719</v>
      </c>
      <c r="I114" s="75">
        <v>1200</v>
      </c>
      <c r="J114" s="78">
        <f>SUM(H114:I114)</f>
        <v>1919</v>
      </c>
      <c r="K114" s="134">
        <v>0</v>
      </c>
      <c r="L114" s="76">
        <v>1730</v>
      </c>
      <c r="M114" s="76">
        <v>1596</v>
      </c>
      <c r="N114" s="76">
        <v>1086</v>
      </c>
      <c r="O114" s="76">
        <v>742</v>
      </c>
      <c r="P114" s="75">
        <v>411</v>
      </c>
      <c r="Q114" s="74">
        <f>SUM(K114:P114)</f>
        <v>5565</v>
      </c>
      <c r="R114" s="73">
        <f>SUM(J114,Q114)</f>
        <v>7484</v>
      </c>
    </row>
    <row r="115" spans="2:18" s="14" customFormat="1" ht="17.100000000000001" customHeight="1" x14ac:dyDescent="0.25">
      <c r="B115" s="72"/>
      <c r="C115" s="72"/>
      <c r="D115" s="70" t="s">
        <v>87</v>
      </c>
      <c r="E115" s="69"/>
      <c r="F115" s="69"/>
      <c r="G115" s="68"/>
      <c r="H115" s="67">
        <v>15</v>
      </c>
      <c r="I115" s="63">
        <v>25</v>
      </c>
      <c r="J115" s="66">
        <f>SUM(H115:I115)</f>
        <v>40</v>
      </c>
      <c r="K115" s="101">
        <v>0</v>
      </c>
      <c r="L115" s="64">
        <v>27</v>
      </c>
      <c r="M115" s="64">
        <v>29</v>
      </c>
      <c r="N115" s="64">
        <v>14</v>
      </c>
      <c r="O115" s="64">
        <v>13</v>
      </c>
      <c r="P115" s="63">
        <v>8</v>
      </c>
      <c r="Q115" s="62">
        <f>SUM(K115:P115)</f>
        <v>91</v>
      </c>
      <c r="R115" s="61">
        <f>SUM(J115,Q115)</f>
        <v>131</v>
      </c>
    </row>
    <row r="116" spans="2:18" s="14" customFormat="1" ht="17.100000000000001" customHeight="1" x14ac:dyDescent="0.25">
      <c r="B116" s="72"/>
      <c r="C116" s="72"/>
      <c r="D116" s="133" t="s">
        <v>86</v>
      </c>
      <c r="E116" s="132"/>
      <c r="F116" s="132"/>
      <c r="G116" s="131"/>
      <c r="H116" s="130">
        <v>25</v>
      </c>
      <c r="I116" s="126">
        <v>28</v>
      </c>
      <c r="J116" s="129">
        <f>SUM(H116:I116)</f>
        <v>53</v>
      </c>
      <c r="K116" s="128">
        <v>0</v>
      </c>
      <c r="L116" s="127">
        <v>27</v>
      </c>
      <c r="M116" s="127">
        <v>17</v>
      </c>
      <c r="N116" s="127">
        <v>16</v>
      </c>
      <c r="O116" s="127">
        <v>7</v>
      </c>
      <c r="P116" s="126">
        <v>3</v>
      </c>
      <c r="Q116" s="125">
        <f>SUM(K116:P116)</f>
        <v>70</v>
      </c>
      <c r="R116" s="124">
        <f>SUM(J116,Q116)</f>
        <v>123</v>
      </c>
    </row>
    <row r="117" spans="2:18" s="14" customFormat="1" ht="17.100000000000001" customHeight="1" x14ac:dyDescent="0.25">
      <c r="B117" s="72"/>
      <c r="C117" s="122" t="s">
        <v>85</v>
      </c>
      <c r="D117" s="121"/>
      <c r="E117" s="121"/>
      <c r="F117" s="121"/>
      <c r="G117" s="120"/>
      <c r="H117" s="45">
        <v>26</v>
      </c>
      <c r="I117" s="44">
        <v>17</v>
      </c>
      <c r="J117" s="43">
        <f>SUM(H117:I117)</f>
        <v>43</v>
      </c>
      <c r="K117" s="42">
        <v>0</v>
      </c>
      <c r="L117" s="41">
        <v>115</v>
      </c>
      <c r="M117" s="41">
        <v>102</v>
      </c>
      <c r="N117" s="41">
        <v>124</v>
      </c>
      <c r="O117" s="41">
        <v>88</v>
      </c>
      <c r="P117" s="40">
        <v>38</v>
      </c>
      <c r="Q117" s="39">
        <f>SUM(K117:P117)</f>
        <v>467</v>
      </c>
      <c r="R117" s="38">
        <f>SUM(J117,Q117)</f>
        <v>510</v>
      </c>
    </row>
    <row r="118" spans="2:18" s="14" customFormat="1" ht="17.100000000000001" customHeight="1" x14ac:dyDescent="0.25">
      <c r="B118" s="123"/>
      <c r="C118" s="122" t="s">
        <v>84</v>
      </c>
      <c r="D118" s="121"/>
      <c r="E118" s="121"/>
      <c r="F118" s="121"/>
      <c r="G118" s="120"/>
      <c r="H118" s="45">
        <v>836</v>
      </c>
      <c r="I118" s="44">
        <v>1309</v>
      </c>
      <c r="J118" s="43">
        <f>SUM(H118:I118)</f>
        <v>2145</v>
      </c>
      <c r="K118" s="42">
        <v>0</v>
      </c>
      <c r="L118" s="41">
        <v>3508</v>
      </c>
      <c r="M118" s="41">
        <v>2110</v>
      </c>
      <c r="N118" s="41">
        <v>1248</v>
      </c>
      <c r="O118" s="41">
        <v>743</v>
      </c>
      <c r="P118" s="40">
        <v>362</v>
      </c>
      <c r="Q118" s="39">
        <f>SUM(K118:P118)</f>
        <v>7971</v>
      </c>
      <c r="R118" s="38">
        <f>SUM(J118,Q118)</f>
        <v>10116</v>
      </c>
    </row>
    <row r="119" spans="2:18" s="14" customFormat="1" ht="17.100000000000001" customHeight="1" x14ac:dyDescent="0.25">
      <c r="B119" s="86" t="s">
        <v>83</v>
      </c>
      <c r="C119" s="85"/>
      <c r="D119" s="85"/>
      <c r="E119" s="85"/>
      <c r="F119" s="85"/>
      <c r="G119" s="84"/>
      <c r="H119" s="45">
        <f t="shared" ref="H119:R119" si="19">SUM(H120:H128)</f>
        <v>11</v>
      </c>
      <c r="I119" s="44">
        <f t="shared" si="19"/>
        <v>15</v>
      </c>
      <c r="J119" s="43">
        <f t="shared" si="19"/>
        <v>26</v>
      </c>
      <c r="K119" s="42">
        <f t="shared" si="19"/>
        <v>0</v>
      </c>
      <c r="L119" s="41">
        <f t="shared" si="19"/>
        <v>1538</v>
      </c>
      <c r="M119" s="41">
        <f t="shared" si="19"/>
        <v>1069</v>
      </c>
      <c r="N119" s="41">
        <f t="shared" si="19"/>
        <v>862</v>
      </c>
      <c r="O119" s="41">
        <f t="shared" si="19"/>
        <v>586</v>
      </c>
      <c r="P119" s="40">
        <f t="shared" si="19"/>
        <v>277</v>
      </c>
      <c r="Q119" s="39">
        <f t="shared" si="19"/>
        <v>4332</v>
      </c>
      <c r="R119" s="38">
        <f t="shared" si="19"/>
        <v>4358</v>
      </c>
    </row>
    <row r="120" spans="2:18" s="14" customFormat="1" ht="17.100000000000001" customHeight="1" x14ac:dyDescent="0.25">
      <c r="B120" s="72"/>
      <c r="C120" s="82" t="s">
        <v>109</v>
      </c>
      <c r="D120" s="81"/>
      <c r="E120" s="81"/>
      <c r="F120" s="81"/>
      <c r="G120" s="80"/>
      <c r="H120" s="79">
        <v>0</v>
      </c>
      <c r="I120" s="75">
        <v>0</v>
      </c>
      <c r="J120" s="78">
        <f t="shared" ref="J120:J128" si="20">SUM(H120:I120)</f>
        <v>0</v>
      </c>
      <c r="K120" s="77"/>
      <c r="L120" s="76">
        <v>60</v>
      </c>
      <c r="M120" s="76">
        <v>44</v>
      </c>
      <c r="N120" s="76">
        <v>42</v>
      </c>
      <c r="O120" s="76">
        <v>34</v>
      </c>
      <c r="P120" s="75">
        <v>25</v>
      </c>
      <c r="Q120" s="74">
        <f t="shared" ref="Q120:Q128" si="21">SUM(K120:P120)</f>
        <v>205</v>
      </c>
      <c r="R120" s="73">
        <f t="shared" ref="R120:R128" si="22">SUM(J120,Q120)</f>
        <v>205</v>
      </c>
    </row>
    <row r="121" spans="2:18" s="14" customFormat="1" ht="17.100000000000001" customHeight="1" x14ac:dyDescent="0.25">
      <c r="B121" s="72"/>
      <c r="C121" s="153" t="s">
        <v>81</v>
      </c>
      <c r="D121" s="152"/>
      <c r="E121" s="152"/>
      <c r="F121" s="152"/>
      <c r="G121" s="151"/>
      <c r="H121" s="67">
        <v>0</v>
      </c>
      <c r="I121" s="63">
        <v>0</v>
      </c>
      <c r="J121" s="66">
        <f t="shared" si="20"/>
        <v>0</v>
      </c>
      <c r="K121" s="150"/>
      <c r="L121" s="149">
        <v>0</v>
      </c>
      <c r="M121" s="149">
        <v>0</v>
      </c>
      <c r="N121" s="149">
        <v>0</v>
      </c>
      <c r="O121" s="149">
        <v>0</v>
      </c>
      <c r="P121" s="148">
        <v>0</v>
      </c>
      <c r="Q121" s="147">
        <f t="shared" si="21"/>
        <v>0</v>
      </c>
      <c r="R121" s="146">
        <f t="shared" si="22"/>
        <v>0</v>
      </c>
    </row>
    <row r="122" spans="2:18" s="49" customFormat="1" ht="17.100000000000001" customHeight="1" x14ac:dyDescent="0.25">
      <c r="B122" s="111"/>
      <c r="C122" s="110" t="s">
        <v>80</v>
      </c>
      <c r="D122" s="109"/>
      <c r="E122" s="109"/>
      <c r="F122" s="109"/>
      <c r="G122" s="108"/>
      <c r="H122" s="107">
        <v>0</v>
      </c>
      <c r="I122" s="104">
        <v>0</v>
      </c>
      <c r="J122" s="106">
        <f t="shared" si="20"/>
        <v>0</v>
      </c>
      <c r="K122" s="65"/>
      <c r="L122" s="105">
        <v>1042</v>
      </c>
      <c r="M122" s="105">
        <v>566</v>
      </c>
      <c r="N122" s="105">
        <v>363</v>
      </c>
      <c r="O122" s="105">
        <v>218</v>
      </c>
      <c r="P122" s="104">
        <v>86</v>
      </c>
      <c r="Q122" s="103">
        <f t="shared" si="21"/>
        <v>2275</v>
      </c>
      <c r="R122" s="102">
        <f t="shared" si="22"/>
        <v>2275</v>
      </c>
    </row>
    <row r="123" spans="2:18" s="14" customFormat="1" ht="17.100000000000001" customHeight="1" x14ac:dyDescent="0.25">
      <c r="B123" s="72"/>
      <c r="C123" s="70" t="s">
        <v>79</v>
      </c>
      <c r="D123" s="69"/>
      <c r="E123" s="69"/>
      <c r="F123" s="69"/>
      <c r="G123" s="68"/>
      <c r="H123" s="67">
        <v>1</v>
      </c>
      <c r="I123" s="63">
        <v>2</v>
      </c>
      <c r="J123" s="66">
        <f t="shared" si="20"/>
        <v>3</v>
      </c>
      <c r="K123" s="101">
        <v>0</v>
      </c>
      <c r="L123" s="64">
        <v>104</v>
      </c>
      <c r="M123" s="64">
        <v>79</v>
      </c>
      <c r="N123" s="64">
        <v>65</v>
      </c>
      <c r="O123" s="64">
        <v>45</v>
      </c>
      <c r="P123" s="63">
        <v>20</v>
      </c>
      <c r="Q123" s="62">
        <f t="shared" si="21"/>
        <v>313</v>
      </c>
      <c r="R123" s="61">
        <f t="shared" si="22"/>
        <v>316</v>
      </c>
    </row>
    <row r="124" spans="2:18" s="14" customFormat="1" ht="17.100000000000001" customHeight="1" x14ac:dyDescent="0.25">
      <c r="B124" s="72"/>
      <c r="C124" s="70" t="s">
        <v>78</v>
      </c>
      <c r="D124" s="69"/>
      <c r="E124" s="69"/>
      <c r="F124" s="69"/>
      <c r="G124" s="68"/>
      <c r="H124" s="67">
        <v>10</v>
      </c>
      <c r="I124" s="63">
        <v>13</v>
      </c>
      <c r="J124" s="66">
        <f t="shared" si="20"/>
        <v>23</v>
      </c>
      <c r="K124" s="101">
        <v>0</v>
      </c>
      <c r="L124" s="64">
        <v>86</v>
      </c>
      <c r="M124" s="64">
        <v>83</v>
      </c>
      <c r="N124" s="64">
        <v>87</v>
      </c>
      <c r="O124" s="64">
        <v>79</v>
      </c>
      <c r="P124" s="63">
        <v>37</v>
      </c>
      <c r="Q124" s="62">
        <f t="shared" si="21"/>
        <v>372</v>
      </c>
      <c r="R124" s="61">
        <f t="shared" si="22"/>
        <v>395</v>
      </c>
    </row>
    <row r="125" spans="2:18" s="14" customFormat="1" ht="17.100000000000001" customHeight="1" x14ac:dyDescent="0.25">
      <c r="B125" s="72"/>
      <c r="C125" s="70" t="s">
        <v>77</v>
      </c>
      <c r="D125" s="69"/>
      <c r="E125" s="69"/>
      <c r="F125" s="69"/>
      <c r="G125" s="68"/>
      <c r="H125" s="67">
        <v>0</v>
      </c>
      <c r="I125" s="63">
        <v>0</v>
      </c>
      <c r="J125" s="66">
        <f t="shared" si="20"/>
        <v>0</v>
      </c>
      <c r="K125" s="65"/>
      <c r="L125" s="64">
        <v>192</v>
      </c>
      <c r="M125" s="64">
        <v>229</v>
      </c>
      <c r="N125" s="64">
        <v>233</v>
      </c>
      <c r="O125" s="64">
        <v>127</v>
      </c>
      <c r="P125" s="63">
        <v>55</v>
      </c>
      <c r="Q125" s="62">
        <f t="shared" si="21"/>
        <v>836</v>
      </c>
      <c r="R125" s="61">
        <f t="shared" si="22"/>
        <v>836</v>
      </c>
    </row>
    <row r="126" spans="2:18" s="14" customFormat="1" ht="17.100000000000001" customHeight="1" x14ac:dyDescent="0.25">
      <c r="B126" s="72"/>
      <c r="C126" s="100" t="s">
        <v>76</v>
      </c>
      <c r="D126" s="98"/>
      <c r="E126" s="98"/>
      <c r="F126" s="98"/>
      <c r="G126" s="97"/>
      <c r="H126" s="67">
        <v>0</v>
      </c>
      <c r="I126" s="63">
        <v>0</v>
      </c>
      <c r="J126" s="66">
        <f t="shared" si="20"/>
        <v>0</v>
      </c>
      <c r="K126" s="65"/>
      <c r="L126" s="64">
        <v>32</v>
      </c>
      <c r="M126" s="64">
        <v>36</v>
      </c>
      <c r="N126" s="64">
        <v>39</v>
      </c>
      <c r="O126" s="64">
        <v>22</v>
      </c>
      <c r="P126" s="63">
        <v>12</v>
      </c>
      <c r="Q126" s="62">
        <f t="shared" si="21"/>
        <v>141</v>
      </c>
      <c r="R126" s="61">
        <f t="shared" si="22"/>
        <v>141</v>
      </c>
    </row>
    <row r="127" spans="2:18" s="14" customFormat="1" ht="17.100000000000001" customHeight="1" x14ac:dyDescent="0.25">
      <c r="B127" s="71"/>
      <c r="C127" s="99" t="s">
        <v>75</v>
      </c>
      <c r="D127" s="98"/>
      <c r="E127" s="98"/>
      <c r="F127" s="98"/>
      <c r="G127" s="97"/>
      <c r="H127" s="67">
        <v>0</v>
      </c>
      <c r="I127" s="63">
        <v>0</v>
      </c>
      <c r="J127" s="66">
        <f t="shared" si="20"/>
        <v>0</v>
      </c>
      <c r="K127" s="65"/>
      <c r="L127" s="64">
        <v>0</v>
      </c>
      <c r="M127" s="64">
        <v>0</v>
      </c>
      <c r="N127" s="64">
        <v>2</v>
      </c>
      <c r="O127" s="64">
        <v>30</v>
      </c>
      <c r="P127" s="63">
        <v>15</v>
      </c>
      <c r="Q127" s="62">
        <f t="shared" si="21"/>
        <v>47</v>
      </c>
      <c r="R127" s="61">
        <f t="shared" si="22"/>
        <v>47</v>
      </c>
    </row>
    <row r="128" spans="2:18" s="14" customFormat="1" ht="17.100000000000001" customHeight="1" x14ac:dyDescent="0.25">
      <c r="B128" s="96"/>
      <c r="C128" s="95" t="s">
        <v>74</v>
      </c>
      <c r="D128" s="94"/>
      <c r="E128" s="94"/>
      <c r="F128" s="94"/>
      <c r="G128" s="93"/>
      <c r="H128" s="92">
        <v>0</v>
      </c>
      <c r="I128" s="89">
        <v>0</v>
      </c>
      <c r="J128" s="91">
        <f t="shared" si="20"/>
        <v>0</v>
      </c>
      <c r="K128" s="54"/>
      <c r="L128" s="90">
        <v>22</v>
      </c>
      <c r="M128" s="90">
        <v>32</v>
      </c>
      <c r="N128" s="90">
        <v>31</v>
      </c>
      <c r="O128" s="90">
        <v>31</v>
      </c>
      <c r="P128" s="89">
        <v>27</v>
      </c>
      <c r="Q128" s="88">
        <f t="shared" si="21"/>
        <v>143</v>
      </c>
      <c r="R128" s="87">
        <f t="shared" si="22"/>
        <v>143</v>
      </c>
    </row>
    <row r="129" spans="1:18" s="14" customFormat="1" ht="17.100000000000001" customHeight="1" x14ac:dyDescent="0.25">
      <c r="B129" s="86" t="s">
        <v>73</v>
      </c>
      <c r="C129" s="85"/>
      <c r="D129" s="85"/>
      <c r="E129" s="85"/>
      <c r="F129" s="85"/>
      <c r="G129" s="84"/>
      <c r="H129" s="45">
        <f>SUM(H130:H133)</f>
        <v>0</v>
      </c>
      <c r="I129" s="44">
        <f>SUM(I130:I133)</f>
        <v>0</v>
      </c>
      <c r="J129" s="43">
        <f>SUM(J130:J133)</f>
        <v>0</v>
      </c>
      <c r="K129" s="83"/>
      <c r="L129" s="41">
        <f t="shared" ref="L129:R129" si="23">SUM(L130:L133)</f>
        <v>60</v>
      </c>
      <c r="M129" s="41">
        <f t="shared" si="23"/>
        <v>56</v>
      </c>
      <c r="N129" s="41">
        <f t="shared" si="23"/>
        <v>330</v>
      </c>
      <c r="O129" s="41">
        <f t="shared" si="23"/>
        <v>1044</v>
      </c>
      <c r="P129" s="40">
        <f t="shared" si="23"/>
        <v>947</v>
      </c>
      <c r="Q129" s="39">
        <f t="shared" si="23"/>
        <v>2437</v>
      </c>
      <c r="R129" s="38">
        <f t="shared" si="23"/>
        <v>2437</v>
      </c>
    </row>
    <row r="130" spans="1:18" s="14" customFormat="1" ht="17.100000000000001" customHeight="1" x14ac:dyDescent="0.25">
      <c r="B130" s="72"/>
      <c r="C130" s="82" t="s">
        <v>72</v>
      </c>
      <c r="D130" s="81"/>
      <c r="E130" s="81"/>
      <c r="F130" s="81"/>
      <c r="G130" s="80"/>
      <c r="H130" s="79">
        <v>0</v>
      </c>
      <c r="I130" s="75">
        <v>0</v>
      </c>
      <c r="J130" s="78">
        <f>SUM(H130:I130)</f>
        <v>0</v>
      </c>
      <c r="K130" s="77"/>
      <c r="L130" s="76">
        <v>0</v>
      </c>
      <c r="M130" s="76">
        <v>3</v>
      </c>
      <c r="N130" s="76">
        <v>183</v>
      </c>
      <c r="O130" s="76">
        <v>549</v>
      </c>
      <c r="P130" s="75">
        <v>439</v>
      </c>
      <c r="Q130" s="74">
        <f>SUM(K130:P130)</f>
        <v>1174</v>
      </c>
      <c r="R130" s="73">
        <f>SUM(J130,Q130)</f>
        <v>1174</v>
      </c>
    </row>
    <row r="131" spans="1:18" s="14" customFormat="1" ht="17.100000000000001" customHeight="1" x14ac:dyDescent="0.25">
      <c r="B131" s="72"/>
      <c r="C131" s="70" t="s">
        <v>71</v>
      </c>
      <c r="D131" s="69"/>
      <c r="E131" s="69"/>
      <c r="F131" s="69"/>
      <c r="G131" s="68"/>
      <c r="H131" s="67">
        <v>0</v>
      </c>
      <c r="I131" s="63">
        <v>0</v>
      </c>
      <c r="J131" s="66">
        <f>SUM(H131:I131)</f>
        <v>0</v>
      </c>
      <c r="K131" s="65"/>
      <c r="L131" s="64">
        <v>57</v>
      </c>
      <c r="M131" s="64">
        <v>52</v>
      </c>
      <c r="N131" s="64">
        <v>119</v>
      </c>
      <c r="O131" s="64">
        <v>156</v>
      </c>
      <c r="P131" s="63">
        <v>63</v>
      </c>
      <c r="Q131" s="62">
        <f>SUM(K131:P131)</f>
        <v>447</v>
      </c>
      <c r="R131" s="61">
        <f>SUM(J131,Q131)</f>
        <v>447</v>
      </c>
    </row>
    <row r="132" spans="1:18" s="14" customFormat="1" ht="16.5" customHeight="1" x14ac:dyDescent="0.25">
      <c r="B132" s="71"/>
      <c r="C132" s="70" t="s">
        <v>70</v>
      </c>
      <c r="D132" s="69"/>
      <c r="E132" s="69"/>
      <c r="F132" s="69"/>
      <c r="G132" s="68"/>
      <c r="H132" s="67">
        <v>0</v>
      </c>
      <c r="I132" s="63">
        <v>0</v>
      </c>
      <c r="J132" s="66">
        <f>SUM(H132:I132)</f>
        <v>0</v>
      </c>
      <c r="K132" s="65"/>
      <c r="L132" s="64">
        <v>0</v>
      </c>
      <c r="M132" s="64">
        <v>0</v>
      </c>
      <c r="N132" s="64">
        <v>3</v>
      </c>
      <c r="O132" s="64">
        <v>30</v>
      </c>
      <c r="P132" s="63">
        <v>47</v>
      </c>
      <c r="Q132" s="62">
        <f>SUM(K132:P132)</f>
        <v>80</v>
      </c>
      <c r="R132" s="61">
        <f>SUM(J132,Q132)</f>
        <v>80</v>
      </c>
    </row>
    <row r="133" spans="1:18" s="49" customFormat="1" ht="17.100000000000001" customHeight="1" x14ac:dyDescent="0.25">
      <c r="B133" s="60"/>
      <c r="C133" s="59" t="s">
        <v>69</v>
      </c>
      <c r="D133" s="58"/>
      <c r="E133" s="58"/>
      <c r="F133" s="58"/>
      <c r="G133" s="57"/>
      <c r="H133" s="56">
        <v>0</v>
      </c>
      <c r="I133" s="52">
        <v>0</v>
      </c>
      <c r="J133" s="55">
        <f>SUM(H133:I133)</f>
        <v>0</v>
      </c>
      <c r="K133" s="54"/>
      <c r="L133" s="53">
        <v>3</v>
      </c>
      <c r="M133" s="53">
        <v>1</v>
      </c>
      <c r="N133" s="53">
        <v>25</v>
      </c>
      <c r="O133" s="53">
        <v>309</v>
      </c>
      <c r="P133" s="52">
        <v>398</v>
      </c>
      <c r="Q133" s="51">
        <f>SUM(K133:P133)</f>
        <v>736</v>
      </c>
      <c r="R133" s="50">
        <f>SUM(J133,Q133)</f>
        <v>736</v>
      </c>
    </row>
    <row r="134" spans="1:18" s="14" customFormat="1" ht="17.100000000000001" customHeight="1" x14ac:dyDescent="0.25">
      <c r="B134" s="48" t="s">
        <v>68</v>
      </c>
      <c r="C134" s="47"/>
      <c r="D134" s="47"/>
      <c r="E134" s="47"/>
      <c r="F134" s="47"/>
      <c r="G134" s="46"/>
      <c r="H134" s="45">
        <f t="shared" ref="H134:R134" si="24">SUM(H98,H119,H129)</f>
        <v>1912</v>
      </c>
      <c r="I134" s="44">
        <f t="shared" si="24"/>
        <v>3010</v>
      </c>
      <c r="J134" s="43">
        <f t="shared" si="24"/>
        <v>4922</v>
      </c>
      <c r="K134" s="42">
        <f t="shared" si="24"/>
        <v>0</v>
      </c>
      <c r="L134" s="41">
        <f t="shared" si="24"/>
        <v>11631</v>
      </c>
      <c r="M134" s="41">
        <f t="shared" si="24"/>
        <v>8329</v>
      </c>
      <c r="N134" s="41">
        <f t="shared" si="24"/>
        <v>6056</v>
      </c>
      <c r="O134" s="41">
        <f t="shared" si="24"/>
        <v>4910</v>
      </c>
      <c r="P134" s="40">
        <f t="shared" si="24"/>
        <v>3132</v>
      </c>
      <c r="Q134" s="39">
        <f t="shared" si="24"/>
        <v>34058</v>
      </c>
      <c r="R134" s="38">
        <f t="shared" si="24"/>
        <v>38980</v>
      </c>
    </row>
    <row r="135" spans="1:18" s="14" customFormat="1" ht="17.100000000000001" customHeight="1" x14ac:dyDescent="0.25">
      <c r="B135" s="37"/>
      <c r="C135" s="37"/>
      <c r="D135" s="37"/>
      <c r="E135" s="37"/>
      <c r="F135" s="37"/>
      <c r="G135" s="37"/>
      <c r="H135" s="36"/>
      <c r="I135" s="36"/>
      <c r="J135" s="36"/>
      <c r="K135" s="36"/>
      <c r="L135" s="36"/>
      <c r="M135" s="36"/>
      <c r="N135" s="36"/>
      <c r="O135" s="36"/>
      <c r="P135" s="36"/>
      <c r="Q135" s="36"/>
      <c r="R135" s="36"/>
    </row>
    <row r="136" spans="1:18" s="14" customFormat="1" ht="17.100000000000001" customHeight="1" x14ac:dyDescent="0.25">
      <c r="A136" s="26" t="s">
        <v>108</v>
      </c>
      <c r="H136" s="25"/>
      <c r="I136" s="25"/>
      <c r="J136" s="25"/>
      <c r="K136" s="25"/>
    </row>
    <row r="137" spans="1:18" s="14" customFormat="1" ht="17.100000000000001" customHeight="1" x14ac:dyDescent="0.25">
      <c r="B137" s="145"/>
      <c r="C137" s="145"/>
      <c r="D137" s="145"/>
      <c r="E137" s="145"/>
      <c r="F137" s="144"/>
      <c r="G137" s="144"/>
      <c r="H137" s="144"/>
      <c r="I137" s="683" t="s">
        <v>107</v>
      </c>
      <c r="J137" s="683"/>
      <c r="K137" s="683"/>
      <c r="L137" s="683"/>
      <c r="M137" s="683"/>
      <c r="N137" s="683"/>
      <c r="O137" s="683"/>
      <c r="P137" s="683"/>
      <c r="Q137" s="683"/>
      <c r="R137" s="683"/>
    </row>
    <row r="138" spans="1:18" s="14" customFormat="1" ht="17.100000000000001" customHeight="1" x14ac:dyDescent="0.25">
      <c r="B138" s="689" t="str">
        <f>"令和" &amp; DBCS($A$2) &amp; "年（" &amp; DBCS($B$2) &amp; "年）" &amp; DBCS($C$2) &amp; "月"</f>
        <v>令和４年（２０２２年）１月</v>
      </c>
      <c r="C138" s="690"/>
      <c r="D138" s="690"/>
      <c r="E138" s="690"/>
      <c r="F138" s="690"/>
      <c r="G138" s="687"/>
      <c r="H138" s="695" t="s">
        <v>106</v>
      </c>
      <c r="I138" s="696"/>
      <c r="J138" s="696"/>
      <c r="K138" s="697" t="s">
        <v>105</v>
      </c>
      <c r="L138" s="698"/>
      <c r="M138" s="698"/>
      <c r="N138" s="698"/>
      <c r="O138" s="698"/>
      <c r="P138" s="698"/>
      <c r="Q138" s="699"/>
      <c r="R138" s="730" t="s">
        <v>58</v>
      </c>
    </row>
    <row r="139" spans="1:18" s="14" customFormat="1" ht="17.100000000000001" customHeight="1" x14ac:dyDescent="0.25">
      <c r="B139" s="691"/>
      <c r="C139" s="692"/>
      <c r="D139" s="692"/>
      <c r="E139" s="692"/>
      <c r="F139" s="692"/>
      <c r="G139" s="688"/>
      <c r="H139" s="143" t="s">
        <v>67</v>
      </c>
      <c r="I139" s="142" t="s">
        <v>66</v>
      </c>
      <c r="J139" s="141" t="s">
        <v>59</v>
      </c>
      <c r="K139" s="140" t="s">
        <v>65</v>
      </c>
      <c r="L139" s="139" t="s">
        <v>64</v>
      </c>
      <c r="M139" s="139" t="s">
        <v>63</v>
      </c>
      <c r="N139" s="139" t="s">
        <v>62</v>
      </c>
      <c r="O139" s="139" t="s">
        <v>61</v>
      </c>
      <c r="P139" s="138" t="s">
        <v>60</v>
      </c>
      <c r="Q139" s="367" t="s">
        <v>59</v>
      </c>
      <c r="R139" s="731"/>
    </row>
    <row r="140" spans="1:18" s="14" customFormat="1" ht="17.100000000000001" customHeight="1" x14ac:dyDescent="0.25">
      <c r="B140" s="86" t="s">
        <v>104</v>
      </c>
      <c r="C140" s="85"/>
      <c r="D140" s="85"/>
      <c r="E140" s="85"/>
      <c r="F140" s="85"/>
      <c r="G140" s="84"/>
      <c r="H140" s="45">
        <f t="shared" ref="H140:R140" si="25">SUM(H141,H147,H150,H155,H159:H160)</f>
        <v>16340081</v>
      </c>
      <c r="I140" s="44">
        <f t="shared" si="25"/>
        <v>31677385</v>
      </c>
      <c r="J140" s="43">
        <f t="shared" si="25"/>
        <v>48017466</v>
      </c>
      <c r="K140" s="42">
        <f t="shared" si="25"/>
        <v>0</v>
      </c>
      <c r="L140" s="41">
        <f t="shared" si="25"/>
        <v>254512411</v>
      </c>
      <c r="M140" s="41">
        <f t="shared" si="25"/>
        <v>221897871</v>
      </c>
      <c r="N140" s="41">
        <f t="shared" si="25"/>
        <v>192270738</v>
      </c>
      <c r="O140" s="41">
        <f t="shared" si="25"/>
        <v>138709426</v>
      </c>
      <c r="P140" s="40">
        <f t="shared" si="25"/>
        <v>86188084</v>
      </c>
      <c r="Q140" s="39">
        <f t="shared" si="25"/>
        <v>893578530</v>
      </c>
      <c r="R140" s="38">
        <f t="shared" si="25"/>
        <v>941595996</v>
      </c>
    </row>
    <row r="141" spans="1:18" s="14" customFormat="1" ht="17.100000000000001" customHeight="1" x14ac:dyDescent="0.25">
      <c r="B141" s="72"/>
      <c r="C141" s="86" t="s">
        <v>103</v>
      </c>
      <c r="D141" s="85"/>
      <c r="E141" s="85"/>
      <c r="F141" s="85"/>
      <c r="G141" s="84"/>
      <c r="H141" s="45">
        <f t="shared" ref="H141:Q141" si="26">SUM(H142:H146)</f>
        <v>1946057</v>
      </c>
      <c r="I141" s="44">
        <f t="shared" si="26"/>
        <v>5495531</v>
      </c>
      <c r="J141" s="43">
        <f t="shared" si="26"/>
        <v>7441588</v>
      </c>
      <c r="K141" s="42">
        <f t="shared" si="26"/>
        <v>0</v>
      </c>
      <c r="L141" s="41">
        <f t="shared" si="26"/>
        <v>60406068</v>
      </c>
      <c r="M141" s="41">
        <f t="shared" si="26"/>
        <v>51113412</v>
      </c>
      <c r="N141" s="41">
        <f t="shared" si="26"/>
        <v>41008600</v>
      </c>
      <c r="O141" s="41">
        <f t="shared" si="26"/>
        <v>34414972</v>
      </c>
      <c r="P141" s="40">
        <f t="shared" si="26"/>
        <v>28180319</v>
      </c>
      <c r="Q141" s="39">
        <f t="shared" si="26"/>
        <v>215123371</v>
      </c>
      <c r="R141" s="38">
        <f t="shared" ref="R141:R146" si="27">SUM(J141,Q141)</f>
        <v>222564959</v>
      </c>
    </row>
    <row r="142" spans="1:18" s="14" customFormat="1" ht="17.100000000000001" customHeight="1" x14ac:dyDescent="0.25">
      <c r="B142" s="72"/>
      <c r="C142" s="72"/>
      <c r="D142" s="82" t="s">
        <v>102</v>
      </c>
      <c r="E142" s="81"/>
      <c r="F142" s="81"/>
      <c r="G142" s="80"/>
      <c r="H142" s="79">
        <v>0</v>
      </c>
      <c r="I142" s="75">
        <v>0</v>
      </c>
      <c r="J142" s="74">
        <f>SUM(H142:I142)</f>
        <v>0</v>
      </c>
      <c r="K142" s="134">
        <v>0</v>
      </c>
      <c r="L142" s="76">
        <v>38129085</v>
      </c>
      <c r="M142" s="76">
        <v>31488749</v>
      </c>
      <c r="N142" s="76">
        <v>26614168</v>
      </c>
      <c r="O142" s="76">
        <v>22321148</v>
      </c>
      <c r="P142" s="75">
        <v>17748626</v>
      </c>
      <c r="Q142" s="74">
        <f>SUM(K142:P142)</f>
        <v>136301776</v>
      </c>
      <c r="R142" s="73">
        <f t="shared" si="27"/>
        <v>136301776</v>
      </c>
    </row>
    <row r="143" spans="1:18" s="14" customFormat="1" ht="17.100000000000001" customHeight="1" x14ac:dyDescent="0.25">
      <c r="B143" s="72"/>
      <c r="C143" s="72"/>
      <c r="D143" s="70" t="s">
        <v>101</v>
      </c>
      <c r="E143" s="69"/>
      <c r="F143" s="69"/>
      <c r="G143" s="68"/>
      <c r="H143" s="67">
        <v>0</v>
      </c>
      <c r="I143" s="63">
        <v>0</v>
      </c>
      <c r="J143" s="62">
        <f>SUM(H143:I143)</f>
        <v>0</v>
      </c>
      <c r="K143" s="101">
        <v>0</v>
      </c>
      <c r="L143" s="64">
        <v>0</v>
      </c>
      <c r="M143" s="64">
        <v>74450</v>
      </c>
      <c r="N143" s="64">
        <v>232866</v>
      </c>
      <c r="O143" s="64">
        <v>522384</v>
      </c>
      <c r="P143" s="63">
        <v>798581</v>
      </c>
      <c r="Q143" s="62">
        <f>SUM(K143:P143)</f>
        <v>1628281</v>
      </c>
      <c r="R143" s="61">
        <f t="shared" si="27"/>
        <v>1628281</v>
      </c>
    </row>
    <row r="144" spans="1:18" s="14" customFormat="1" ht="17.100000000000001" customHeight="1" x14ac:dyDescent="0.25">
      <c r="B144" s="72"/>
      <c r="C144" s="72"/>
      <c r="D144" s="70" t="s">
        <v>100</v>
      </c>
      <c r="E144" s="69"/>
      <c r="F144" s="69"/>
      <c r="G144" s="68"/>
      <c r="H144" s="67">
        <v>1139795</v>
      </c>
      <c r="I144" s="63">
        <v>3035456</v>
      </c>
      <c r="J144" s="62">
        <f>SUM(H144:I144)</f>
        <v>4175251</v>
      </c>
      <c r="K144" s="101">
        <v>0</v>
      </c>
      <c r="L144" s="64">
        <v>13813330</v>
      </c>
      <c r="M144" s="64">
        <v>11764180</v>
      </c>
      <c r="N144" s="64">
        <v>7354274</v>
      </c>
      <c r="O144" s="64">
        <v>5967143</v>
      </c>
      <c r="P144" s="63">
        <v>5790113</v>
      </c>
      <c r="Q144" s="62">
        <f>SUM(K144:P144)</f>
        <v>44689040</v>
      </c>
      <c r="R144" s="61">
        <f t="shared" si="27"/>
        <v>48864291</v>
      </c>
    </row>
    <row r="145" spans="2:18" s="14" customFormat="1" ht="17.100000000000001" customHeight="1" x14ac:dyDescent="0.25">
      <c r="B145" s="72"/>
      <c r="C145" s="72"/>
      <c r="D145" s="70" t="s">
        <v>99</v>
      </c>
      <c r="E145" s="69"/>
      <c r="F145" s="69"/>
      <c r="G145" s="68"/>
      <c r="H145" s="67">
        <v>319361</v>
      </c>
      <c r="I145" s="63">
        <v>1887056</v>
      </c>
      <c r="J145" s="62">
        <f>SUM(H145:I145)</f>
        <v>2206417</v>
      </c>
      <c r="K145" s="101">
        <v>0</v>
      </c>
      <c r="L145" s="64">
        <v>3609603</v>
      </c>
      <c r="M145" s="64">
        <v>3533013</v>
      </c>
      <c r="N145" s="64">
        <v>2836996</v>
      </c>
      <c r="O145" s="64">
        <v>2158166</v>
      </c>
      <c r="P145" s="63">
        <v>1195107</v>
      </c>
      <c r="Q145" s="62">
        <f>SUM(K145:P145)</f>
        <v>13332885</v>
      </c>
      <c r="R145" s="61">
        <f t="shared" si="27"/>
        <v>15539302</v>
      </c>
    </row>
    <row r="146" spans="2:18" s="14" customFormat="1" ht="17.100000000000001" customHeight="1" x14ac:dyDescent="0.25">
      <c r="B146" s="72"/>
      <c r="C146" s="72"/>
      <c r="D146" s="133" t="s">
        <v>98</v>
      </c>
      <c r="E146" s="132"/>
      <c r="F146" s="132"/>
      <c r="G146" s="131"/>
      <c r="H146" s="130">
        <v>486901</v>
      </c>
      <c r="I146" s="126">
        <v>573019</v>
      </c>
      <c r="J146" s="125">
        <f>SUM(H146:I146)</f>
        <v>1059920</v>
      </c>
      <c r="K146" s="128">
        <v>0</v>
      </c>
      <c r="L146" s="127">
        <v>4854050</v>
      </c>
      <c r="M146" s="127">
        <v>4253020</v>
      </c>
      <c r="N146" s="127">
        <v>3970296</v>
      </c>
      <c r="O146" s="127">
        <v>3446131</v>
      </c>
      <c r="P146" s="126">
        <v>2647892</v>
      </c>
      <c r="Q146" s="125">
        <f>SUM(K146:P146)</f>
        <v>19171389</v>
      </c>
      <c r="R146" s="124">
        <f t="shared" si="27"/>
        <v>20231309</v>
      </c>
    </row>
    <row r="147" spans="2:18" s="14" customFormat="1" ht="17.100000000000001" customHeight="1" x14ac:dyDescent="0.25">
      <c r="B147" s="72"/>
      <c r="C147" s="86" t="s">
        <v>97</v>
      </c>
      <c r="D147" s="85"/>
      <c r="E147" s="85"/>
      <c r="F147" s="85"/>
      <c r="G147" s="84"/>
      <c r="H147" s="45">
        <f t="shared" ref="H147:R147" si="28">SUM(H148:H149)</f>
        <v>2828013</v>
      </c>
      <c r="I147" s="44">
        <f t="shared" si="28"/>
        <v>7201994</v>
      </c>
      <c r="J147" s="43">
        <f t="shared" si="28"/>
        <v>10030007</v>
      </c>
      <c r="K147" s="42">
        <f t="shared" si="28"/>
        <v>0</v>
      </c>
      <c r="L147" s="41">
        <f t="shared" si="28"/>
        <v>106904795</v>
      </c>
      <c r="M147" s="41">
        <f t="shared" si="28"/>
        <v>95274755</v>
      </c>
      <c r="N147" s="41">
        <f t="shared" si="28"/>
        <v>74705751</v>
      </c>
      <c r="O147" s="41">
        <f t="shared" si="28"/>
        <v>48708351</v>
      </c>
      <c r="P147" s="40">
        <f t="shared" si="28"/>
        <v>27163597</v>
      </c>
      <c r="Q147" s="39">
        <f t="shared" si="28"/>
        <v>352757249</v>
      </c>
      <c r="R147" s="38">
        <f t="shared" si="28"/>
        <v>362787256</v>
      </c>
    </row>
    <row r="148" spans="2:18" s="14" customFormat="1" ht="17.100000000000001" customHeight="1" x14ac:dyDescent="0.25">
      <c r="B148" s="72"/>
      <c r="C148" s="72"/>
      <c r="D148" s="82" t="s">
        <v>96</v>
      </c>
      <c r="E148" s="81"/>
      <c r="F148" s="81"/>
      <c r="G148" s="80"/>
      <c r="H148" s="79">
        <v>0</v>
      </c>
      <c r="I148" s="75">
        <v>0</v>
      </c>
      <c r="J148" s="78">
        <f>SUM(H148:I148)</f>
        <v>0</v>
      </c>
      <c r="K148" s="134">
        <v>0</v>
      </c>
      <c r="L148" s="76">
        <v>81539185</v>
      </c>
      <c r="M148" s="76">
        <v>69018159</v>
      </c>
      <c r="N148" s="76">
        <v>56608512</v>
      </c>
      <c r="O148" s="76">
        <v>36636109</v>
      </c>
      <c r="P148" s="75">
        <v>19757353</v>
      </c>
      <c r="Q148" s="74">
        <f>SUM(K148:P148)</f>
        <v>263559318</v>
      </c>
      <c r="R148" s="73">
        <f>SUM(J148,Q148)</f>
        <v>263559318</v>
      </c>
    </row>
    <row r="149" spans="2:18" s="14" customFormat="1" ht="17.100000000000001" customHeight="1" x14ac:dyDescent="0.25">
      <c r="B149" s="72"/>
      <c r="C149" s="72"/>
      <c r="D149" s="133" t="s">
        <v>95</v>
      </c>
      <c r="E149" s="132"/>
      <c r="F149" s="132"/>
      <c r="G149" s="131"/>
      <c r="H149" s="130">
        <v>2828013</v>
      </c>
      <c r="I149" s="126">
        <v>7201994</v>
      </c>
      <c r="J149" s="129">
        <f>SUM(H149:I149)</f>
        <v>10030007</v>
      </c>
      <c r="K149" s="128">
        <v>0</v>
      </c>
      <c r="L149" s="127">
        <v>25365610</v>
      </c>
      <c r="M149" s="127">
        <v>26256596</v>
      </c>
      <c r="N149" s="127">
        <v>18097239</v>
      </c>
      <c r="O149" s="127">
        <v>12072242</v>
      </c>
      <c r="P149" s="126">
        <v>7406244</v>
      </c>
      <c r="Q149" s="125">
        <f>SUM(K149:P149)</f>
        <v>89197931</v>
      </c>
      <c r="R149" s="124">
        <f>SUM(J149,Q149)</f>
        <v>99227938</v>
      </c>
    </row>
    <row r="150" spans="2:18" s="14" customFormat="1" ht="17.100000000000001" customHeight="1" x14ac:dyDescent="0.25">
      <c r="B150" s="72"/>
      <c r="C150" s="86" t="s">
        <v>94</v>
      </c>
      <c r="D150" s="85"/>
      <c r="E150" s="85"/>
      <c r="F150" s="85"/>
      <c r="G150" s="84"/>
      <c r="H150" s="45">
        <f t="shared" ref="H150:R150" si="29">SUM(H151:H154)</f>
        <v>80226</v>
      </c>
      <c r="I150" s="44">
        <f t="shared" si="29"/>
        <v>259389</v>
      </c>
      <c r="J150" s="43">
        <f t="shared" si="29"/>
        <v>339615</v>
      </c>
      <c r="K150" s="42">
        <f t="shared" si="29"/>
        <v>0</v>
      </c>
      <c r="L150" s="41">
        <f t="shared" si="29"/>
        <v>7915727</v>
      </c>
      <c r="M150" s="41">
        <f t="shared" si="29"/>
        <v>9558856</v>
      </c>
      <c r="N150" s="41">
        <f t="shared" si="29"/>
        <v>16361301</v>
      </c>
      <c r="O150" s="41">
        <f t="shared" si="29"/>
        <v>12848620</v>
      </c>
      <c r="P150" s="40">
        <f t="shared" si="29"/>
        <v>7468292</v>
      </c>
      <c r="Q150" s="39">
        <f t="shared" si="29"/>
        <v>54152796</v>
      </c>
      <c r="R150" s="38">
        <f t="shared" si="29"/>
        <v>54492411</v>
      </c>
    </row>
    <row r="151" spans="2:18" s="14" customFormat="1" ht="17.100000000000001" customHeight="1" x14ac:dyDescent="0.25">
      <c r="B151" s="72"/>
      <c r="C151" s="72"/>
      <c r="D151" s="82" t="s">
        <v>93</v>
      </c>
      <c r="E151" s="81"/>
      <c r="F151" s="81"/>
      <c r="G151" s="80"/>
      <c r="H151" s="79">
        <v>80226</v>
      </c>
      <c r="I151" s="75">
        <v>218979</v>
      </c>
      <c r="J151" s="78">
        <f>SUM(H151:I151)</f>
        <v>299205</v>
      </c>
      <c r="K151" s="134">
        <v>0</v>
      </c>
      <c r="L151" s="76">
        <v>6747468</v>
      </c>
      <c r="M151" s="76">
        <v>8386728</v>
      </c>
      <c r="N151" s="76">
        <v>13501797</v>
      </c>
      <c r="O151" s="76">
        <v>10653276</v>
      </c>
      <c r="P151" s="75">
        <v>5133415</v>
      </c>
      <c r="Q151" s="74">
        <f>SUM(K151:P151)</f>
        <v>44422684</v>
      </c>
      <c r="R151" s="73">
        <f>SUM(J151,Q151)</f>
        <v>44721889</v>
      </c>
    </row>
    <row r="152" spans="2:18" s="14" customFormat="1" ht="17.100000000000001" customHeight="1" x14ac:dyDescent="0.25">
      <c r="B152" s="72"/>
      <c r="C152" s="72"/>
      <c r="D152" s="70" t="s">
        <v>92</v>
      </c>
      <c r="E152" s="69"/>
      <c r="F152" s="69"/>
      <c r="G152" s="68"/>
      <c r="H152" s="67">
        <v>0</v>
      </c>
      <c r="I152" s="63">
        <v>40410</v>
      </c>
      <c r="J152" s="66">
        <f>SUM(H152:I152)</f>
        <v>40410</v>
      </c>
      <c r="K152" s="101">
        <v>0</v>
      </c>
      <c r="L152" s="64">
        <v>1168259</v>
      </c>
      <c r="M152" s="64">
        <v>1027876</v>
      </c>
      <c r="N152" s="64">
        <v>2859504</v>
      </c>
      <c r="O152" s="64">
        <v>2195344</v>
      </c>
      <c r="P152" s="63">
        <v>2334877</v>
      </c>
      <c r="Q152" s="62">
        <f>SUM(K152:P152)</f>
        <v>9585860</v>
      </c>
      <c r="R152" s="61">
        <f>SUM(J152,Q152)</f>
        <v>9626270</v>
      </c>
    </row>
    <row r="153" spans="2:18" s="14" customFormat="1" ht="16.5" customHeight="1" x14ac:dyDescent="0.25">
      <c r="B153" s="72"/>
      <c r="C153" s="71"/>
      <c r="D153" s="70" t="s">
        <v>91</v>
      </c>
      <c r="E153" s="69"/>
      <c r="F153" s="69"/>
      <c r="G153" s="68"/>
      <c r="H153" s="67">
        <v>0</v>
      </c>
      <c r="I153" s="63">
        <v>0</v>
      </c>
      <c r="J153" s="66">
        <f>SUM(H153:I153)</f>
        <v>0</v>
      </c>
      <c r="K153" s="101">
        <v>0</v>
      </c>
      <c r="L153" s="64">
        <v>0</v>
      </c>
      <c r="M153" s="64">
        <v>0</v>
      </c>
      <c r="N153" s="64">
        <v>0</v>
      </c>
      <c r="O153" s="64">
        <v>0</v>
      </c>
      <c r="P153" s="63">
        <v>0</v>
      </c>
      <c r="Q153" s="62">
        <f>SUM(K153:P153)</f>
        <v>0</v>
      </c>
      <c r="R153" s="61">
        <f>SUM(J153,Q153)</f>
        <v>0</v>
      </c>
    </row>
    <row r="154" spans="2:18" s="49" customFormat="1" ht="16.5" customHeight="1" x14ac:dyDescent="0.25">
      <c r="B154" s="111"/>
      <c r="C154" s="136"/>
      <c r="D154" s="59" t="s">
        <v>90</v>
      </c>
      <c r="E154" s="58"/>
      <c r="F154" s="58"/>
      <c r="G154" s="57"/>
      <c r="H154" s="56">
        <v>0</v>
      </c>
      <c r="I154" s="52">
        <v>0</v>
      </c>
      <c r="J154" s="55">
        <f>SUM(H154:I154)</f>
        <v>0</v>
      </c>
      <c r="K154" s="135">
        <v>0</v>
      </c>
      <c r="L154" s="53">
        <v>0</v>
      </c>
      <c r="M154" s="53">
        <v>144252</v>
      </c>
      <c r="N154" s="53">
        <v>0</v>
      </c>
      <c r="O154" s="53">
        <v>0</v>
      </c>
      <c r="P154" s="52">
        <v>0</v>
      </c>
      <c r="Q154" s="51">
        <f>SUM(K154:P154)</f>
        <v>144252</v>
      </c>
      <c r="R154" s="50">
        <f>SUM(J154,Q154)</f>
        <v>144252</v>
      </c>
    </row>
    <row r="155" spans="2:18" s="14" customFormat="1" ht="17.100000000000001" customHeight="1" x14ac:dyDescent="0.25">
      <c r="B155" s="72"/>
      <c r="C155" s="86" t="s">
        <v>89</v>
      </c>
      <c r="D155" s="85"/>
      <c r="E155" s="85"/>
      <c r="F155" s="85"/>
      <c r="G155" s="84"/>
      <c r="H155" s="45">
        <f t="shared" ref="H155:R155" si="30">SUM(H156:H158)</f>
        <v>6275083</v>
      </c>
      <c r="I155" s="44">
        <f t="shared" si="30"/>
        <v>11053893</v>
      </c>
      <c r="J155" s="43">
        <f t="shared" si="30"/>
        <v>17328976</v>
      </c>
      <c r="K155" s="42">
        <f t="shared" si="30"/>
        <v>0</v>
      </c>
      <c r="L155" s="41">
        <f t="shared" si="30"/>
        <v>15160520</v>
      </c>
      <c r="M155" s="41">
        <f t="shared" si="30"/>
        <v>20924719</v>
      </c>
      <c r="N155" s="41">
        <f t="shared" si="30"/>
        <v>16015849</v>
      </c>
      <c r="O155" s="41">
        <f t="shared" si="30"/>
        <v>13111231</v>
      </c>
      <c r="P155" s="40">
        <f t="shared" si="30"/>
        <v>9228767</v>
      </c>
      <c r="Q155" s="39">
        <f t="shared" si="30"/>
        <v>74441086</v>
      </c>
      <c r="R155" s="38">
        <f t="shared" si="30"/>
        <v>91770062</v>
      </c>
    </row>
    <row r="156" spans="2:18" s="14" customFormat="1" ht="17.100000000000001" customHeight="1" x14ac:dyDescent="0.25">
      <c r="B156" s="72"/>
      <c r="C156" s="72"/>
      <c r="D156" s="82" t="s">
        <v>88</v>
      </c>
      <c r="E156" s="81"/>
      <c r="F156" s="81"/>
      <c r="G156" s="80"/>
      <c r="H156" s="79">
        <v>4296236</v>
      </c>
      <c r="I156" s="75">
        <v>9056183</v>
      </c>
      <c r="J156" s="78">
        <f>SUM(H156:I156)</f>
        <v>13352419</v>
      </c>
      <c r="K156" s="134">
        <v>0</v>
      </c>
      <c r="L156" s="76">
        <v>13218377</v>
      </c>
      <c r="M156" s="76">
        <v>19151434</v>
      </c>
      <c r="N156" s="76">
        <v>14646010</v>
      </c>
      <c r="O156" s="76">
        <v>12370461</v>
      </c>
      <c r="P156" s="75">
        <v>8835743</v>
      </c>
      <c r="Q156" s="74">
        <f>SUM(K156:P156)</f>
        <v>68222025</v>
      </c>
      <c r="R156" s="73">
        <f>SUM(J156,Q156)</f>
        <v>81574444</v>
      </c>
    </row>
    <row r="157" spans="2:18" s="14" customFormat="1" ht="17.100000000000001" customHeight="1" x14ac:dyDescent="0.25">
      <c r="B157" s="72"/>
      <c r="C157" s="72"/>
      <c r="D157" s="70" t="s">
        <v>87</v>
      </c>
      <c r="E157" s="69"/>
      <c r="F157" s="69"/>
      <c r="G157" s="68"/>
      <c r="H157" s="67">
        <v>262791</v>
      </c>
      <c r="I157" s="63">
        <v>623539</v>
      </c>
      <c r="J157" s="66">
        <f>SUM(H157:I157)</f>
        <v>886330</v>
      </c>
      <c r="K157" s="101">
        <v>0</v>
      </c>
      <c r="L157" s="64">
        <v>590647</v>
      </c>
      <c r="M157" s="64">
        <v>709350</v>
      </c>
      <c r="N157" s="64">
        <v>293354</v>
      </c>
      <c r="O157" s="64">
        <v>315691</v>
      </c>
      <c r="P157" s="63">
        <v>156594</v>
      </c>
      <c r="Q157" s="62">
        <f>SUM(K157:P157)</f>
        <v>2065636</v>
      </c>
      <c r="R157" s="61">
        <f>SUM(J157,Q157)</f>
        <v>2951966</v>
      </c>
    </row>
    <row r="158" spans="2:18" s="14" customFormat="1" ht="17.100000000000001" customHeight="1" x14ac:dyDescent="0.25">
      <c r="B158" s="72"/>
      <c r="C158" s="72"/>
      <c r="D158" s="133" t="s">
        <v>86</v>
      </c>
      <c r="E158" s="132"/>
      <c r="F158" s="132"/>
      <c r="G158" s="131"/>
      <c r="H158" s="130">
        <v>1716056</v>
      </c>
      <c r="I158" s="126">
        <v>1374171</v>
      </c>
      <c r="J158" s="129">
        <f>SUM(H158:I158)</f>
        <v>3090227</v>
      </c>
      <c r="K158" s="128">
        <v>0</v>
      </c>
      <c r="L158" s="127">
        <v>1351496</v>
      </c>
      <c r="M158" s="127">
        <v>1063935</v>
      </c>
      <c r="N158" s="127">
        <v>1076485</v>
      </c>
      <c r="O158" s="127">
        <v>425079</v>
      </c>
      <c r="P158" s="126">
        <v>236430</v>
      </c>
      <c r="Q158" s="125">
        <f>SUM(K158:P158)</f>
        <v>4153425</v>
      </c>
      <c r="R158" s="124">
        <f>SUM(J158,Q158)</f>
        <v>7243652</v>
      </c>
    </row>
    <row r="159" spans="2:18" s="14" customFormat="1" ht="17.100000000000001" customHeight="1" x14ac:dyDescent="0.25">
      <c r="B159" s="72"/>
      <c r="C159" s="122" t="s">
        <v>85</v>
      </c>
      <c r="D159" s="121"/>
      <c r="E159" s="121"/>
      <c r="F159" s="121"/>
      <c r="G159" s="120"/>
      <c r="H159" s="45">
        <v>1411022</v>
      </c>
      <c r="I159" s="44">
        <v>1701852</v>
      </c>
      <c r="J159" s="43">
        <f>SUM(H159:I159)</f>
        <v>3112874</v>
      </c>
      <c r="K159" s="42">
        <v>0</v>
      </c>
      <c r="L159" s="41">
        <v>17537524</v>
      </c>
      <c r="M159" s="41">
        <v>17319074</v>
      </c>
      <c r="N159" s="41">
        <v>23794836</v>
      </c>
      <c r="O159" s="41">
        <v>17458418</v>
      </c>
      <c r="P159" s="40">
        <v>8191808</v>
      </c>
      <c r="Q159" s="39">
        <f>SUM(K159:P159)</f>
        <v>84301660</v>
      </c>
      <c r="R159" s="38">
        <f>SUM(J159,Q159)</f>
        <v>87414534</v>
      </c>
    </row>
    <row r="160" spans="2:18" s="14" customFormat="1" ht="17.100000000000001" customHeight="1" x14ac:dyDescent="0.25">
      <c r="B160" s="123"/>
      <c r="C160" s="122" t="s">
        <v>84</v>
      </c>
      <c r="D160" s="121"/>
      <c r="E160" s="121"/>
      <c r="F160" s="121"/>
      <c r="G160" s="120"/>
      <c r="H160" s="45">
        <v>3799680</v>
      </c>
      <c r="I160" s="44">
        <v>5964726</v>
      </c>
      <c r="J160" s="43">
        <f>SUM(H160:I160)</f>
        <v>9764406</v>
      </c>
      <c r="K160" s="42">
        <v>0</v>
      </c>
      <c r="L160" s="41">
        <v>46587777</v>
      </c>
      <c r="M160" s="41">
        <v>27707055</v>
      </c>
      <c r="N160" s="41">
        <v>20384401</v>
      </c>
      <c r="O160" s="41">
        <v>12167834</v>
      </c>
      <c r="P160" s="40">
        <v>5955301</v>
      </c>
      <c r="Q160" s="39">
        <f>SUM(K160:P160)</f>
        <v>112802368</v>
      </c>
      <c r="R160" s="38">
        <f>SUM(J160,Q160)</f>
        <v>122566774</v>
      </c>
    </row>
    <row r="161" spans="2:18" s="14" customFormat="1" ht="17.100000000000001" customHeight="1" x14ac:dyDescent="0.25">
      <c r="B161" s="86" t="s">
        <v>83</v>
      </c>
      <c r="C161" s="85"/>
      <c r="D161" s="85"/>
      <c r="E161" s="85"/>
      <c r="F161" s="85"/>
      <c r="G161" s="84"/>
      <c r="H161" s="45">
        <f t="shared" ref="H161:R161" si="31">SUM(H162:H170)</f>
        <v>522280</v>
      </c>
      <c r="I161" s="44">
        <f t="shared" si="31"/>
        <v>1195170</v>
      </c>
      <c r="J161" s="43">
        <f t="shared" si="31"/>
        <v>1717450</v>
      </c>
      <c r="K161" s="42">
        <f t="shared" si="31"/>
        <v>0</v>
      </c>
      <c r="L161" s="41">
        <f t="shared" si="31"/>
        <v>156532122</v>
      </c>
      <c r="M161" s="41">
        <f t="shared" si="31"/>
        <v>146228723</v>
      </c>
      <c r="N161" s="41">
        <f t="shared" si="31"/>
        <v>156443805</v>
      </c>
      <c r="O161" s="41">
        <f t="shared" si="31"/>
        <v>116778788</v>
      </c>
      <c r="P161" s="40">
        <f t="shared" si="31"/>
        <v>63834272</v>
      </c>
      <c r="Q161" s="39">
        <f t="shared" si="31"/>
        <v>639817710</v>
      </c>
      <c r="R161" s="38">
        <f t="shared" si="31"/>
        <v>641535160</v>
      </c>
    </row>
    <row r="162" spans="2:18" s="14" customFormat="1" ht="17.100000000000001" customHeight="1" x14ac:dyDescent="0.25">
      <c r="B162" s="72"/>
      <c r="C162" s="119" t="s">
        <v>82</v>
      </c>
      <c r="D162" s="118"/>
      <c r="E162" s="118"/>
      <c r="F162" s="118"/>
      <c r="G162" s="117"/>
      <c r="H162" s="79">
        <v>0</v>
      </c>
      <c r="I162" s="75">
        <v>0</v>
      </c>
      <c r="J162" s="78">
        <f t="shared" ref="J162:J170" si="32">SUM(H162:I162)</f>
        <v>0</v>
      </c>
      <c r="K162" s="116"/>
      <c r="L162" s="115">
        <v>4234305</v>
      </c>
      <c r="M162" s="115">
        <v>4695970</v>
      </c>
      <c r="N162" s="115">
        <v>6771269</v>
      </c>
      <c r="O162" s="115">
        <v>6247662</v>
      </c>
      <c r="P162" s="114">
        <v>6884715</v>
      </c>
      <c r="Q162" s="113">
        <f t="shared" ref="Q162:Q170" si="33">SUM(K162:P162)</f>
        <v>28833921</v>
      </c>
      <c r="R162" s="112">
        <f t="shared" ref="R162:R170" si="34">SUM(J162,Q162)</f>
        <v>28833921</v>
      </c>
    </row>
    <row r="163" spans="2:18" s="14" customFormat="1" ht="17.100000000000001" customHeight="1" x14ac:dyDescent="0.25">
      <c r="B163" s="72"/>
      <c r="C163" s="70" t="s">
        <v>81</v>
      </c>
      <c r="D163" s="69"/>
      <c r="E163" s="69"/>
      <c r="F163" s="69"/>
      <c r="G163" s="68"/>
      <c r="H163" s="67">
        <v>0</v>
      </c>
      <c r="I163" s="63">
        <v>0</v>
      </c>
      <c r="J163" s="66">
        <f t="shared" si="32"/>
        <v>0</v>
      </c>
      <c r="K163" s="65"/>
      <c r="L163" s="64">
        <v>0</v>
      </c>
      <c r="M163" s="64">
        <v>0</v>
      </c>
      <c r="N163" s="64">
        <v>0</v>
      </c>
      <c r="O163" s="64">
        <v>0</v>
      </c>
      <c r="P163" s="63">
        <v>0</v>
      </c>
      <c r="Q163" s="62">
        <f t="shared" si="33"/>
        <v>0</v>
      </c>
      <c r="R163" s="61">
        <f t="shared" si="34"/>
        <v>0</v>
      </c>
    </row>
    <row r="164" spans="2:18" s="49" customFormat="1" ht="17.100000000000001" customHeight="1" x14ac:dyDescent="0.25">
      <c r="B164" s="111"/>
      <c r="C164" s="110" t="s">
        <v>80</v>
      </c>
      <c r="D164" s="109"/>
      <c r="E164" s="109"/>
      <c r="F164" s="109"/>
      <c r="G164" s="108"/>
      <c r="H164" s="107">
        <v>0</v>
      </c>
      <c r="I164" s="104">
        <v>0</v>
      </c>
      <c r="J164" s="106">
        <f t="shared" si="32"/>
        <v>0</v>
      </c>
      <c r="K164" s="65"/>
      <c r="L164" s="105">
        <v>76006673</v>
      </c>
      <c r="M164" s="105">
        <v>49486341</v>
      </c>
      <c r="N164" s="105">
        <v>44171150</v>
      </c>
      <c r="O164" s="105">
        <v>27897209</v>
      </c>
      <c r="P164" s="104">
        <v>12464308</v>
      </c>
      <c r="Q164" s="103">
        <f t="shared" si="33"/>
        <v>210025681</v>
      </c>
      <c r="R164" s="102">
        <f t="shared" si="34"/>
        <v>210025681</v>
      </c>
    </row>
    <row r="165" spans="2:18" s="14" customFormat="1" ht="17.100000000000001" customHeight="1" x14ac:dyDescent="0.25">
      <c r="B165" s="72"/>
      <c r="C165" s="70" t="s">
        <v>79</v>
      </c>
      <c r="D165" s="69"/>
      <c r="E165" s="69"/>
      <c r="F165" s="69"/>
      <c r="G165" s="68"/>
      <c r="H165" s="67">
        <v>31168</v>
      </c>
      <c r="I165" s="63">
        <v>133794</v>
      </c>
      <c r="J165" s="66">
        <f t="shared" si="32"/>
        <v>164962</v>
      </c>
      <c r="K165" s="101">
        <v>0</v>
      </c>
      <c r="L165" s="64">
        <v>11740369</v>
      </c>
      <c r="M165" s="64">
        <v>10433806</v>
      </c>
      <c r="N165" s="64">
        <v>10194152</v>
      </c>
      <c r="O165" s="64">
        <v>7351558</v>
      </c>
      <c r="P165" s="63">
        <v>4100661</v>
      </c>
      <c r="Q165" s="62">
        <f t="shared" si="33"/>
        <v>43820546</v>
      </c>
      <c r="R165" s="61">
        <f t="shared" si="34"/>
        <v>43985508</v>
      </c>
    </row>
    <row r="166" spans="2:18" s="14" customFormat="1" ht="17.100000000000001" customHeight="1" x14ac:dyDescent="0.25">
      <c r="B166" s="72"/>
      <c r="C166" s="70" t="s">
        <v>78</v>
      </c>
      <c r="D166" s="69"/>
      <c r="E166" s="69"/>
      <c r="F166" s="69"/>
      <c r="G166" s="68"/>
      <c r="H166" s="67">
        <v>491112</v>
      </c>
      <c r="I166" s="63">
        <v>1061376</v>
      </c>
      <c r="J166" s="66">
        <f t="shared" si="32"/>
        <v>1552488</v>
      </c>
      <c r="K166" s="101">
        <v>0</v>
      </c>
      <c r="L166" s="64">
        <v>10860906</v>
      </c>
      <c r="M166" s="64">
        <v>13968791</v>
      </c>
      <c r="N166" s="64">
        <v>20242148</v>
      </c>
      <c r="O166" s="64">
        <v>20080648</v>
      </c>
      <c r="P166" s="63">
        <v>9984068</v>
      </c>
      <c r="Q166" s="62">
        <f t="shared" si="33"/>
        <v>75136561</v>
      </c>
      <c r="R166" s="61">
        <f t="shared" si="34"/>
        <v>76689049</v>
      </c>
    </row>
    <row r="167" spans="2:18" s="14" customFormat="1" ht="17.100000000000001" customHeight="1" x14ac:dyDescent="0.25">
      <c r="B167" s="72"/>
      <c r="C167" s="70" t="s">
        <v>77</v>
      </c>
      <c r="D167" s="69"/>
      <c r="E167" s="69"/>
      <c r="F167" s="69"/>
      <c r="G167" s="68"/>
      <c r="H167" s="67">
        <v>0</v>
      </c>
      <c r="I167" s="63">
        <v>0</v>
      </c>
      <c r="J167" s="66">
        <f t="shared" si="32"/>
        <v>0</v>
      </c>
      <c r="K167" s="65"/>
      <c r="L167" s="64">
        <v>45601537</v>
      </c>
      <c r="M167" s="64">
        <v>55436107</v>
      </c>
      <c r="N167" s="64">
        <v>58984026</v>
      </c>
      <c r="O167" s="64">
        <v>32814132</v>
      </c>
      <c r="P167" s="63">
        <v>14364954</v>
      </c>
      <c r="Q167" s="62">
        <f t="shared" si="33"/>
        <v>207200756</v>
      </c>
      <c r="R167" s="61">
        <f t="shared" si="34"/>
        <v>207200756</v>
      </c>
    </row>
    <row r="168" spans="2:18" s="14" customFormat="1" ht="17.100000000000001" customHeight="1" x14ac:dyDescent="0.25">
      <c r="B168" s="72"/>
      <c r="C168" s="100" t="s">
        <v>76</v>
      </c>
      <c r="D168" s="98"/>
      <c r="E168" s="98"/>
      <c r="F168" s="98"/>
      <c r="G168" s="97"/>
      <c r="H168" s="67">
        <v>0</v>
      </c>
      <c r="I168" s="63">
        <v>0</v>
      </c>
      <c r="J168" s="66">
        <f t="shared" si="32"/>
        <v>0</v>
      </c>
      <c r="K168" s="65"/>
      <c r="L168" s="64">
        <v>5057740</v>
      </c>
      <c r="M168" s="64">
        <v>6281662</v>
      </c>
      <c r="N168" s="64">
        <v>7465552</v>
      </c>
      <c r="O168" s="64">
        <v>4636576</v>
      </c>
      <c r="P168" s="63">
        <v>2697101</v>
      </c>
      <c r="Q168" s="62">
        <f t="shared" si="33"/>
        <v>26138631</v>
      </c>
      <c r="R168" s="61">
        <f t="shared" si="34"/>
        <v>26138631</v>
      </c>
    </row>
    <row r="169" spans="2:18" s="14" customFormat="1" ht="17.100000000000001" customHeight="1" x14ac:dyDescent="0.25">
      <c r="B169" s="71"/>
      <c r="C169" s="99" t="s">
        <v>75</v>
      </c>
      <c r="D169" s="98"/>
      <c r="E169" s="98"/>
      <c r="F169" s="98"/>
      <c r="G169" s="97"/>
      <c r="H169" s="67">
        <v>0</v>
      </c>
      <c r="I169" s="63">
        <v>0</v>
      </c>
      <c r="J169" s="66">
        <f t="shared" si="32"/>
        <v>0</v>
      </c>
      <c r="K169" s="65"/>
      <c r="L169" s="64">
        <v>0</v>
      </c>
      <c r="M169" s="64">
        <v>0</v>
      </c>
      <c r="N169" s="64">
        <v>589014</v>
      </c>
      <c r="O169" s="64">
        <v>8681208</v>
      </c>
      <c r="P169" s="63">
        <v>4723420</v>
      </c>
      <c r="Q169" s="62">
        <f t="shared" si="33"/>
        <v>13993642</v>
      </c>
      <c r="R169" s="61">
        <f t="shared" si="34"/>
        <v>13993642</v>
      </c>
    </row>
    <row r="170" spans="2:18" s="14" customFormat="1" ht="17.100000000000001" customHeight="1" x14ac:dyDescent="0.25">
      <c r="B170" s="96"/>
      <c r="C170" s="95" t="s">
        <v>74</v>
      </c>
      <c r="D170" s="94"/>
      <c r="E170" s="94"/>
      <c r="F170" s="94"/>
      <c r="G170" s="93"/>
      <c r="H170" s="92">
        <v>0</v>
      </c>
      <c r="I170" s="89">
        <v>0</v>
      </c>
      <c r="J170" s="91">
        <f t="shared" si="32"/>
        <v>0</v>
      </c>
      <c r="K170" s="54"/>
      <c r="L170" s="90">
        <v>3030592</v>
      </c>
      <c r="M170" s="90">
        <v>5926046</v>
      </c>
      <c r="N170" s="90">
        <v>8026494</v>
      </c>
      <c r="O170" s="90">
        <v>9069795</v>
      </c>
      <c r="P170" s="89">
        <v>8615045</v>
      </c>
      <c r="Q170" s="88">
        <f t="shared" si="33"/>
        <v>34667972</v>
      </c>
      <c r="R170" s="87">
        <f t="shared" si="34"/>
        <v>34667972</v>
      </c>
    </row>
    <row r="171" spans="2:18" s="14" customFormat="1" ht="17.100000000000001" customHeight="1" x14ac:dyDescent="0.25">
      <c r="B171" s="86" t="s">
        <v>73</v>
      </c>
      <c r="C171" s="85"/>
      <c r="D171" s="85"/>
      <c r="E171" s="85"/>
      <c r="F171" s="85"/>
      <c r="G171" s="84"/>
      <c r="H171" s="45">
        <f>SUM(H172:H175)</f>
        <v>0</v>
      </c>
      <c r="I171" s="44">
        <f>SUM(I172:I175)</f>
        <v>0</v>
      </c>
      <c r="J171" s="43">
        <f>SUM(J172:J175)</f>
        <v>0</v>
      </c>
      <c r="K171" s="83"/>
      <c r="L171" s="41">
        <f t="shared" ref="L171:R171" si="35">SUM(L172:L175)</f>
        <v>14098011</v>
      </c>
      <c r="M171" s="41">
        <f t="shared" si="35"/>
        <v>14393685</v>
      </c>
      <c r="N171" s="41">
        <f t="shared" si="35"/>
        <v>85491389</v>
      </c>
      <c r="O171" s="41">
        <f t="shared" si="35"/>
        <v>305182127</v>
      </c>
      <c r="P171" s="40">
        <f t="shared" si="35"/>
        <v>310535528</v>
      </c>
      <c r="Q171" s="39">
        <f t="shared" si="35"/>
        <v>729700740</v>
      </c>
      <c r="R171" s="38">
        <f t="shared" si="35"/>
        <v>729700740</v>
      </c>
    </row>
    <row r="172" spans="2:18" s="14" customFormat="1" ht="17.100000000000001" customHeight="1" x14ac:dyDescent="0.25">
      <c r="B172" s="72"/>
      <c r="C172" s="82" t="s">
        <v>72</v>
      </c>
      <c r="D172" s="81"/>
      <c r="E172" s="81"/>
      <c r="F172" s="81"/>
      <c r="G172" s="80"/>
      <c r="H172" s="79">
        <v>0</v>
      </c>
      <c r="I172" s="75">
        <v>0</v>
      </c>
      <c r="J172" s="78">
        <f>SUM(H172:I172)</f>
        <v>0</v>
      </c>
      <c r="K172" s="77"/>
      <c r="L172" s="76">
        <v>0</v>
      </c>
      <c r="M172" s="76">
        <v>427131</v>
      </c>
      <c r="N172" s="76">
        <v>42108551</v>
      </c>
      <c r="O172" s="76">
        <v>137688719</v>
      </c>
      <c r="P172" s="75">
        <v>118817410</v>
      </c>
      <c r="Q172" s="74">
        <f>SUM(K172:P172)</f>
        <v>299041811</v>
      </c>
      <c r="R172" s="73">
        <f>SUM(J172,Q172)</f>
        <v>299041811</v>
      </c>
    </row>
    <row r="173" spans="2:18" s="14" customFormat="1" ht="17.100000000000001" customHeight="1" x14ac:dyDescent="0.25">
      <c r="B173" s="72"/>
      <c r="C173" s="70" t="s">
        <v>71</v>
      </c>
      <c r="D173" s="69"/>
      <c r="E173" s="69"/>
      <c r="F173" s="69"/>
      <c r="G173" s="68"/>
      <c r="H173" s="67">
        <v>0</v>
      </c>
      <c r="I173" s="63">
        <v>0</v>
      </c>
      <c r="J173" s="66">
        <f>SUM(H173:I173)</f>
        <v>0</v>
      </c>
      <c r="K173" s="65"/>
      <c r="L173" s="64">
        <v>13415724</v>
      </c>
      <c r="M173" s="64">
        <v>13740170</v>
      </c>
      <c r="N173" s="64">
        <v>34381793</v>
      </c>
      <c r="O173" s="64">
        <v>45126457</v>
      </c>
      <c r="P173" s="63">
        <v>19612946</v>
      </c>
      <c r="Q173" s="62">
        <f>SUM(K173:P173)</f>
        <v>126277090</v>
      </c>
      <c r="R173" s="61">
        <f>SUM(J173,Q173)</f>
        <v>126277090</v>
      </c>
    </row>
    <row r="174" spans="2:18" s="14" customFormat="1" ht="17.100000000000001" customHeight="1" x14ac:dyDescent="0.25">
      <c r="B174" s="71"/>
      <c r="C174" s="70" t="s">
        <v>70</v>
      </c>
      <c r="D174" s="69"/>
      <c r="E174" s="69"/>
      <c r="F174" s="69"/>
      <c r="G174" s="68"/>
      <c r="H174" s="67">
        <v>0</v>
      </c>
      <c r="I174" s="63">
        <v>0</v>
      </c>
      <c r="J174" s="66">
        <f>SUM(H174:I174)</f>
        <v>0</v>
      </c>
      <c r="K174" s="65"/>
      <c r="L174" s="64">
        <v>0</v>
      </c>
      <c r="M174" s="64">
        <v>0</v>
      </c>
      <c r="N174" s="64">
        <v>912780</v>
      </c>
      <c r="O174" s="64">
        <v>9937452</v>
      </c>
      <c r="P174" s="63">
        <v>16961761</v>
      </c>
      <c r="Q174" s="62">
        <f>SUM(K174:P174)</f>
        <v>27811993</v>
      </c>
      <c r="R174" s="61">
        <f>SUM(J174,Q174)</f>
        <v>27811993</v>
      </c>
    </row>
    <row r="175" spans="2:18" s="49" customFormat="1" ht="17.100000000000001" customHeight="1" x14ac:dyDescent="0.25">
      <c r="B175" s="60"/>
      <c r="C175" s="59" t="s">
        <v>69</v>
      </c>
      <c r="D175" s="58"/>
      <c r="E175" s="58"/>
      <c r="F175" s="58"/>
      <c r="G175" s="57"/>
      <c r="H175" s="56">
        <v>0</v>
      </c>
      <c r="I175" s="52">
        <v>0</v>
      </c>
      <c r="J175" s="55">
        <f>SUM(H175:I175)</f>
        <v>0</v>
      </c>
      <c r="K175" s="54"/>
      <c r="L175" s="53">
        <v>682287</v>
      </c>
      <c r="M175" s="53">
        <v>226384</v>
      </c>
      <c r="N175" s="53">
        <v>8088265</v>
      </c>
      <c r="O175" s="53">
        <v>112429499</v>
      </c>
      <c r="P175" s="52">
        <v>155143411</v>
      </c>
      <c r="Q175" s="51">
        <f>SUM(K175:P175)</f>
        <v>276569846</v>
      </c>
      <c r="R175" s="50">
        <f>SUM(J175,Q175)</f>
        <v>276569846</v>
      </c>
    </row>
    <row r="176" spans="2:18" s="14" customFormat="1" ht="17.100000000000001" customHeight="1" x14ac:dyDescent="0.25">
      <c r="B176" s="48" t="s">
        <v>68</v>
      </c>
      <c r="C176" s="47"/>
      <c r="D176" s="47"/>
      <c r="E176" s="47"/>
      <c r="F176" s="47"/>
      <c r="G176" s="46"/>
      <c r="H176" s="45">
        <f t="shared" ref="H176:R176" si="36">SUM(H140,H161,H171)</f>
        <v>16862361</v>
      </c>
      <c r="I176" s="44">
        <f t="shared" si="36"/>
        <v>32872555</v>
      </c>
      <c r="J176" s="43">
        <f t="shared" si="36"/>
        <v>49734916</v>
      </c>
      <c r="K176" s="42">
        <f t="shared" si="36"/>
        <v>0</v>
      </c>
      <c r="L176" s="41">
        <f t="shared" si="36"/>
        <v>425142544</v>
      </c>
      <c r="M176" s="41">
        <f t="shared" si="36"/>
        <v>382520279</v>
      </c>
      <c r="N176" s="41">
        <f t="shared" si="36"/>
        <v>434205932</v>
      </c>
      <c r="O176" s="41">
        <f t="shared" si="36"/>
        <v>560670341</v>
      </c>
      <c r="P176" s="40">
        <f t="shared" si="36"/>
        <v>460557884</v>
      </c>
      <c r="Q176" s="39">
        <f t="shared" si="36"/>
        <v>2263096980</v>
      </c>
      <c r="R176" s="38">
        <f t="shared" si="36"/>
        <v>2312831896</v>
      </c>
    </row>
  </sheetData>
  <mergeCells count="54">
    <mergeCell ref="B88:G89"/>
    <mergeCell ref="I95:R95"/>
    <mergeCell ref="K88:P88"/>
    <mergeCell ref="Q88:Q89"/>
    <mergeCell ref="Q64:Q65"/>
    <mergeCell ref="J79:Q79"/>
    <mergeCell ref="B5:G5"/>
    <mergeCell ref="B80:G81"/>
    <mergeCell ref="C13:G13"/>
    <mergeCell ref="C22:G22"/>
    <mergeCell ref="K72:P72"/>
    <mergeCell ref="C32:G32"/>
    <mergeCell ref="C42:G42"/>
    <mergeCell ref="B13:B22"/>
    <mergeCell ref="B23:B32"/>
    <mergeCell ref="B33:B42"/>
    <mergeCell ref="K55:Q55"/>
    <mergeCell ref="B47:G48"/>
    <mergeCell ref="B55:G56"/>
    <mergeCell ref="B64:G65"/>
    <mergeCell ref="H138:J138"/>
    <mergeCell ref="R138:R139"/>
    <mergeCell ref="B72:G73"/>
    <mergeCell ref="R55:R56"/>
    <mergeCell ref="H55:J55"/>
    <mergeCell ref="H64:J64"/>
    <mergeCell ref="H72:J72"/>
    <mergeCell ref="J71:Q71"/>
    <mergeCell ref="H80:J80"/>
    <mergeCell ref="K80:P80"/>
    <mergeCell ref="Q72:Q73"/>
    <mergeCell ref="K138:Q138"/>
    <mergeCell ref="Q80:Q81"/>
    <mergeCell ref="J87:Q87"/>
    <mergeCell ref="H88:J88"/>
    <mergeCell ref="B138:G139"/>
    <mergeCell ref="H96:J96"/>
    <mergeCell ref="K96:Q96"/>
    <mergeCell ref="R96:R97"/>
    <mergeCell ref="B96:G97"/>
    <mergeCell ref="I137:R137"/>
    <mergeCell ref="J1:O1"/>
    <mergeCell ref="P1:Q1"/>
    <mergeCell ref="K47:Q47"/>
    <mergeCell ref="H47:J47"/>
    <mergeCell ref="K64:P64"/>
    <mergeCell ref="Q12:R12"/>
    <mergeCell ref="R6:R7"/>
    <mergeCell ref="K46:R46"/>
    <mergeCell ref="J63:Q63"/>
    <mergeCell ref="K54:R54"/>
    <mergeCell ref="H4:I4"/>
    <mergeCell ref="H5:I5"/>
    <mergeCell ref="R47:R48"/>
  </mergeCells>
  <phoneticPr fontId="7"/>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6383" man="1"/>
    <brk id="135"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topLeftCell="A157" zoomScale="95" zoomScaleNormal="55" zoomScaleSheetLayoutView="95" workbookViewId="0">
      <selection activeCell="L178" sqref="L178"/>
    </sheetView>
  </sheetViews>
  <sheetFormatPr defaultColWidth="7.6640625" defaultRowHeight="17.100000000000001" customHeight="1" x14ac:dyDescent="0.25"/>
  <cols>
    <col min="1" max="2" width="2.6640625" style="1" customWidth="1"/>
    <col min="3" max="3" width="5.6640625" style="1" customWidth="1"/>
    <col min="4" max="4" width="7.6640625" style="1" customWidth="1"/>
    <col min="5" max="5" width="2.6640625" style="1" customWidth="1"/>
    <col min="6" max="6" width="6.6640625" style="1" customWidth="1"/>
    <col min="7" max="7" width="10.46484375" style="1" customWidth="1"/>
    <col min="8" max="11" width="10.6640625" style="1" customWidth="1"/>
    <col min="12" max="16" width="12.33203125" style="1" customWidth="1"/>
    <col min="17" max="18" width="12.6640625" style="1" customWidth="1"/>
    <col min="19" max="19" width="7.6640625" style="1" customWidth="1"/>
    <col min="20" max="22" width="9.33203125" style="1" customWidth="1"/>
    <col min="23" max="256" width="7.6640625" style="1"/>
    <col min="257" max="258" width="2.6640625" style="1" customWidth="1"/>
    <col min="259" max="259" width="5.6640625" style="1" customWidth="1"/>
    <col min="260" max="260" width="7.6640625" style="1" customWidth="1"/>
    <col min="261" max="261" width="2.6640625" style="1" customWidth="1"/>
    <col min="262" max="262" width="6.6640625" style="1" customWidth="1"/>
    <col min="263" max="263" width="10.46484375" style="1" customWidth="1"/>
    <col min="264" max="267" width="10.6640625" style="1" customWidth="1"/>
    <col min="268" max="272" width="12.33203125" style="1" customWidth="1"/>
    <col min="273" max="274" width="12.6640625" style="1" customWidth="1"/>
    <col min="275" max="275" width="7.6640625" style="1" customWidth="1"/>
    <col min="276" max="278" width="9.33203125" style="1" customWidth="1"/>
    <col min="279" max="512" width="7.6640625" style="1"/>
    <col min="513" max="514" width="2.6640625" style="1" customWidth="1"/>
    <col min="515" max="515" width="5.6640625" style="1" customWidth="1"/>
    <col min="516" max="516" width="7.6640625" style="1" customWidth="1"/>
    <col min="517" max="517" width="2.6640625" style="1" customWidth="1"/>
    <col min="518" max="518" width="6.6640625" style="1" customWidth="1"/>
    <col min="519" max="519" width="10.46484375" style="1" customWidth="1"/>
    <col min="520" max="523" width="10.6640625" style="1" customWidth="1"/>
    <col min="524" max="528" width="12.33203125" style="1" customWidth="1"/>
    <col min="529" max="530" width="12.6640625" style="1" customWidth="1"/>
    <col min="531" max="531" width="7.6640625" style="1" customWidth="1"/>
    <col min="532" max="534" width="9.33203125" style="1" customWidth="1"/>
    <col min="535" max="768" width="7.6640625" style="1"/>
    <col min="769" max="770" width="2.6640625" style="1" customWidth="1"/>
    <col min="771" max="771" width="5.6640625" style="1" customWidth="1"/>
    <col min="772" max="772" width="7.6640625" style="1" customWidth="1"/>
    <col min="773" max="773" width="2.6640625" style="1" customWidth="1"/>
    <col min="774" max="774" width="6.6640625" style="1" customWidth="1"/>
    <col min="775" max="775" width="10.46484375" style="1" customWidth="1"/>
    <col min="776" max="779" width="10.6640625" style="1" customWidth="1"/>
    <col min="780" max="784" width="12.33203125" style="1" customWidth="1"/>
    <col min="785" max="786" width="12.6640625" style="1" customWidth="1"/>
    <col min="787" max="787" width="7.6640625" style="1" customWidth="1"/>
    <col min="788" max="790" width="9.33203125" style="1" customWidth="1"/>
    <col min="791" max="1024" width="7.6640625" style="1"/>
    <col min="1025" max="1026" width="2.6640625" style="1" customWidth="1"/>
    <col min="1027" max="1027" width="5.6640625" style="1" customWidth="1"/>
    <col min="1028" max="1028" width="7.6640625" style="1" customWidth="1"/>
    <col min="1029" max="1029" width="2.6640625" style="1" customWidth="1"/>
    <col min="1030" max="1030" width="6.6640625" style="1" customWidth="1"/>
    <col min="1031" max="1031" width="10.46484375" style="1" customWidth="1"/>
    <col min="1032" max="1035" width="10.6640625" style="1" customWidth="1"/>
    <col min="1036" max="1040" width="12.33203125" style="1" customWidth="1"/>
    <col min="1041" max="1042" width="12.6640625" style="1" customWidth="1"/>
    <col min="1043" max="1043" width="7.6640625" style="1" customWidth="1"/>
    <col min="1044" max="1046" width="9.33203125" style="1" customWidth="1"/>
    <col min="1047" max="1280" width="7.6640625" style="1"/>
    <col min="1281" max="1282" width="2.6640625" style="1" customWidth="1"/>
    <col min="1283" max="1283" width="5.6640625" style="1" customWidth="1"/>
    <col min="1284" max="1284" width="7.6640625" style="1" customWidth="1"/>
    <col min="1285" max="1285" width="2.6640625" style="1" customWidth="1"/>
    <col min="1286" max="1286" width="6.6640625" style="1" customWidth="1"/>
    <col min="1287" max="1287" width="10.46484375" style="1" customWidth="1"/>
    <col min="1288" max="1291" width="10.6640625" style="1" customWidth="1"/>
    <col min="1292" max="1296" width="12.33203125" style="1" customWidth="1"/>
    <col min="1297" max="1298" width="12.6640625" style="1" customWidth="1"/>
    <col min="1299" max="1299" width="7.6640625" style="1" customWidth="1"/>
    <col min="1300" max="1302" width="9.33203125" style="1" customWidth="1"/>
    <col min="1303" max="1536" width="7.6640625" style="1"/>
    <col min="1537" max="1538" width="2.6640625" style="1" customWidth="1"/>
    <col min="1539" max="1539" width="5.6640625" style="1" customWidth="1"/>
    <col min="1540" max="1540" width="7.6640625" style="1" customWidth="1"/>
    <col min="1541" max="1541" width="2.6640625" style="1" customWidth="1"/>
    <col min="1542" max="1542" width="6.6640625" style="1" customWidth="1"/>
    <col min="1543" max="1543" width="10.46484375" style="1" customWidth="1"/>
    <col min="1544" max="1547" width="10.6640625" style="1" customWidth="1"/>
    <col min="1548" max="1552" width="12.33203125" style="1" customWidth="1"/>
    <col min="1553" max="1554" width="12.6640625" style="1" customWidth="1"/>
    <col min="1555" max="1555" width="7.6640625" style="1" customWidth="1"/>
    <col min="1556" max="1558" width="9.33203125" style="1" customWidth="1"/>
    <col min="1559" max="1792" width="7.6640625" style="1"/>
    <col min="1793" max="1794" width="2.6640625" style="1" customWidth="1"/>
    <col min="1795" max="1795" width="5.6640625" style="1" customWidth="1"/>
    <col min="1796" max="1796" width="7.6640625" style="1" customWidth="1"/>
    <col min="1797" max="1797" width="2.6640625" style="1" customWidth="1"/>
    <col min="1798" max="1798" width="6.6640625" style="1" customWidth="1"/>
    <col min="1799" max="1799" width="10.46484375" style="1" customWidth="1"/>
    <col min="1800" max="1803" width="10.6640625" style="1" customWidth="1"/>
    <col min="1804" max="1808" width="12.33203125" style="1" customWidth="1"/>
    <col min="1809" max="1810" width="12.6640625" style="1" customWidth="1"/>
    <col min="1811" max="1811" width="7.6640625" style="1" customWidth="1"/>
    <col min="1812" max="1814" width="9.33203125" style="1" customWidth="1"/>
    <col min="1815" max="2048" width="7.6640625" style="1"/>
    <col min="2049" max="2050" width="2.6640625" style="1" customWidth="1"/>
    <col min="2051" max="2051" width="5.6640625" style="1" customWidth="1"/>
    <col min="2052" max="2052" width="7.6640625" style="1" customWidth="1"/>
    <col min="2053" max="2053" width="2.6640625" style="1" customWidth="1"/>
    <col min="2054" max="2054" width="6.6640625" style="1" customWidth="1"/>
    <col min="2055" max="2055" width="10.46484375" style="1" customWidth="1"/>
    <col min="2056" max="2059" width="10.6640625" style="1" customWidth="1"/>
    <col min="2060" max="2064" width="12.33203125" style="1" customWidth="1"/>
    <col min="2065" max="2066" width="12.6640625" style="1" customWidth="1"/>
    <col min="2067" max="2067" width="7.6640625" style="1" customWidth="1"/>
    <col min="2068" max="2070" width="9.33203125" style="1" customWidth="1"/>
    <col min="2071" max="2304" width="7.6640625" style="1"/>
    <col min="2305" max="2306" width="2.6640625" style="1" customWidth="1"/>
    <col min="2307" max="2307" width="5.6640625" style="1" customWidth="1"/>
    <col min="2308" max="2308" width="7.6640625" style="1" customWidth="1"/>
    <col min="2309" max="2309" width="2.6640625" style="1" customWidth="1"/>
    <col min="2310" max="2310" width="6.6640625" style="1" customWidth="1"/>
    <col min="2311" max="2311" width="10.46484375" style="1" customWidth="1"/>
    <col min="2312" max="2315" width="10.6640625" style="1" customWidth="1"/>
    <col min="2316" max="2320" width="12.33203125" style="1" customWidth="1"/>
    <col min="2321" max="2322" width="12.6640625" style="1" customWidth="1"/>
    <col min="2323" max="2323" width="7.6640625" style="1" customWidth="1"/>
    <col min="2324" max="2326" width="9.33203125" style="1" customWidth="1"/>
    <col min="2327" max="2560" width="7.6640625" style="1"/>
    <col min="2561" max="2562" width="2.6640625" style="1" customWidth="1"/>
    <col min="2563" max="2563" width="5.6640625" style="1" customWidth="1"/>
    <col min="2564" max="2564" width="7.6640625" style="1" customWidth="1"/>
    <col min="2565" max="2565" width="2.6640625" style="1" customWidth="1"/>
    <col min="2566" max="2566" width="6.6640625" style="1" customWidth="1"/>
    <col min="2567" max="2567" width="10.46484375" style="1" customWidth="1"/>
    <col min="2568" max="2571" width="10.6640625" style="1" customWidth="1"/>
    <col min="2572" max="2576" width="12.33203125" style="1" customWidth="1"/>
    <col min="2577" max="2578" width="12.6640625" style="1" customWidth="1"/>
    <col min="2579" max="2579" width="7.6640625" style="1" customWidth="1"/>
    <col min="2580" max="2582" width="9.33203125" style="1" customWidth="1"/>
    <col min="2583" max="2816" width="7.6640625" style="1"/>
    <col min="2817" max="2818" width="2.6640625" style="1" customWidth="1"/>
    <col min="2819" max="2819" width="5.6640625" style="1" customWidth="1"/>
    <col min="2820" max="2820" width="7.6640625" style="1" customWidth="1"/>
    <col min="2821" max="2821" width="2.6640625" style="1" customWidth="1"/>
    <col min="2822" max="2822" width="6.6640625" style="1" customWidth="1"/>
    <col min="2823" max="2823" width="10.46484375" style="1" customWidth="1"/>
    <col min="2824" max="2827" width="10.6640625" style="1" customWidth="1"/>
    <col min="2828" max="2832" width="12.33203125" style="1" customWidth="1"/>
    <col min="2833" max="2834" width="12.6640625" style="1" customWidth="1"/>
    <col min="2835" max="2835" width="7.6640625" style="1" customWidth="1"/>
    <col min="2836" max="2838" width="9.33203125" style="1" customWidth="1"/>
    <col min="2839" max="3072" width="7.6640625" style="1"/>
    <col min="3073" max="3074" width="2.6640625" style="1" customWidth="1"/>
    <col min="3075" max="3075" width="5.6640625" style="1" customWidth="1"/>
    <col min="3076" max="3076" width="7.6640625" style="1" customWidth="1"/>
    <col min="3077" max="3077" width="2.6640625" style="1" customWidth="1"/>
    <col min="3078" max="3078" width="6.6640625" style="1" customWidth="1"/>
    <col min="3079" max="3079" width="10.46484375" style="1" customWidth="1"/>
    <col min="3080" max="3083" width="10.6640625" style="1" customWidth="1"/>
    <col min="3084" max="3088" width="12.33203125" style="1" customWidth="1"/>
    <col min="3089" max="3090" width="12.6640625" style="1" customWidth="1"/>
    <col min="3091" max="3091" width="7.6640625" style="1" customWidth="1"/>
    <col min="3092" max="3094" width="9.33203125" style="1" customWidth="1"/>
    <col min="3095" max="3328" width="7.6640625" style="1"/>
    <col min="3329" max="3330" width="2.6640625" style="1" customWidth="1"/>
    <col min="3331" max="3331" width="5.6640625" style="1" customWidth="1"/>
    <col min="3332" max="3332" width="7.6640625" style="1" customWidth="1"/>
    <col min="3333" max="3333" width="2.6640625" style="1" customWidth="1"/>
    <col min="3334" max="3334" width="6.6640625" style="1" customWidth="1"/>
    <col min="3335" max="3335" width="10.46484375" style="1" customWidth="1"/>
    <col min="3336" max="3339" width="10.6640625" style="1" customWidth="1"/>
    <col min="3340" max="3344" width="12.33203125" style="1" customWidth="1"/>
    <col min="3345" max="3346" width="12.6640625" style="1" customWidth="1"/>
    <col min="3347" max="3347" width="7.6640625" style="1" customWidth="1"/>
    <col min="3348" max="3350" width="9.33203125" style="1" customWidth="1"/>
    <col min="3351" max="3584" width="7.6640625" style="1"/>
    <col min="3585" max="3586" width="2.6640625" style="1" customWidth="1"/>
    <col min="3587" max="3587" width="5.6640625" style="1" customWidth="1"/>
    <col min="3588" max="3588" width="7.6640625" style="1" customWidth="1"/>
    <col min="3589" max="3589" width="2.6640625" style="1" customWidth="1"/>
    <col min="3590" max="3590" width="6.6640625" style="1" customWidth="1"/>
    <col min="3591" max="3591" width="10.46484375" style="1" customWidth="1"/>
    <col min="3592" max="3595" width="10.6640625" style="1" customWidth="1"/>
    <col min="3596" max="3600" width="12.33203125" style="1" customWidth="1"/>
    <col min="3601" max="3602" width="12.6640625" style="1" customWidth="1"/>
    <col min="3603" max="3603" width="7.6640625" style="1" customWidth="1"/>
    <col min="3604" max="3606" width="9.33203125" style="1" customWidth="1"/>
    <col min="3607" max="3840" width="7.6640625" style="1"/>
    <col min="3841" max="3842" width="2.6640625" style="1" customWidth="1"/>
    <col min="3843" max="3843" width="5.6640625" style="1" customWidth="1"/>
    <col min="3844" max="3844" width="7.6640625" style="1" customWidth="1"/>
    <col min="3845" max="3845" width="2.6640625" style="1" customWidth="1"/>
    <col min="3846" max="3846" width="6.6640625" style="1" customWidth="1"/>
    <col min="3847" max="3847" width="10.46484375" style="1" customWidth="1"/>
    <col min="3848" max="3851" width="10.6640625" style="1" customWidth="1"/>
    <col min="3852" max="3856" width="12.33203125" style="1" customWidth="1"/>
    <col min="3857" max="3858" width="12.6640625" style="1" customWidth="1"/>
    <col min="3859" max="3859" width="7.6640625" style="1" customWidth="1"/>
    <col min="3860" max="3862" width="9.33203125" style="1" customWidth="1"/>
    <col min="3863" max="4096" width="7.6640625" style="1"/>
    <col min="4097" max="4098" width="2.6640625" style="1" customWidth="1"/>
    <col min="4099" max="4099" width="5.6640625" style="1" customWidth="1"/>
    <col min="4100" max="4100" width="7.6640625" style="1" customWidth="1"/>
    <col min="4101" max="4101" width="2.6640625" style="1" customWidth="1"/>
    <col min="4102" max="4102" width="6.6640625" style="1" customWidth="1"/>
    <col min="4103" max="4103" width="10.46484375" style="1" customWidth="1"/>
    <col min="4104" max="4107" width="10.6640625" style="1" customWidth="1"/>
    <col min="4108" max="4112" width="12.33203125" style="1" customWidth="1"/>
    <col min="4113" max="4114" width="12.6640625" style="1" customWidth="1"/>
    <col min="4115" max="4115" width="7.6640625" style="1" customWidth="1"/>
    <col min="4116" max="4118" width="9.33203125" style="1" customWidth="1"/>
    <col min="4119" max="4352" width="7.6640625" style="1"/>
    <col min="4353" max="4354" width="2.6640625" style="1" customWidth="1"/>
    <col min="4355" max="4355" width="5.6640625" style="1" customWidth="1"/>
    <col min="4356" max="4356" width="7.6640625" style="1" customWidth="1"/>
    <col min="4357" max="4357" width="2.6640625" style="1" customWidth="1"/>
    <col min="4358" max="4358" width="6.6640625" style="1" customWidth="1"/>
    <col min="4359" max="4359" width="10.46484375" style="1" customWidth="1"/>
    <col min="4360" max="4363" width="10.6640625" style="1" customWidth="1"/>
    <col min="4364" max="4368" width="12.33203125" style="1" customWidth="1"/>
    <col min="4369" max="4370" width="12.6640625" style="1" customWidth="1"/>
    <col min="4371" max="4371" width="7.6640625" style="1" customWidth="1"/>
    <col min="4372" max="4374" width="9.33203125" style="1" customWidth="1"/>
    <col min="4375" max="4608" width="7.6640625" style="1"/>
    <col min="4609" max="4610" width="2.6640625" style="1" customWidth="1"/>
    <col min="4611" max="4611" width="5.6640625" style="1" customWidth="1"/>
    <col min="4612" max="4612" width="7.6640625" style="1" customWidth="1"/>
    <col min="4613" max="4613" width="2.6640625" style="1" customWidth="1"/>
    <col min="4614" max="4614" width="6.6640625" style="1" customWidth="1"/>
    <col min="4615" max="4615" width="10.46484375" style="1" customWidth="1"/>
    <col min="4616" max="4619" width="10.6640625" style="1" customWidth="1"/>
    <col min="4620" max="4624" width="12.33203125" style="1" customWidth="1"/>
    <col min="4625" max="4626" width="12.6640625" style="1" customWidth="1"/>
    <col min="4627" max="4627" width="7.6640625" style="1" customWidth="1"/>
    <col min="4628" max="4630" width="9.33203125" style="1" customWidth="1"/>
    <col min="4631" max="4864" width="7.6640625" style="1"/>
    <col min="4865" max="4866" width="2.6640625" style="1" customWidth="1"/>
    <col min="4867" max="4867" width="5.6640625" style="1" customWidth="1"/>
    <col min="4868" max="4868" width="7.6640625" style="1" customWidth="1"/>
    <col min="4869" max="4869" width="2.6640625" style="1" customWidth="1"/>
    <col min="4870" max="4870" width="6.6640625" style="1" customWidth="1"/>
    <col min="4871" max="4871" width="10.46484375" style="1" customWidth="1"/>
    <col min="4872" max="4875" width="10.6640625" style="1" customWidth="1"/>
    <col min="4876" max="4880" width="12.33203125" style="1" customWidth="1"/>
    <col min="4881" max="4882" width="12.6640625" style="1" customWidth="1"/>
    <col min="4883" max="4883" width="7.6640625" style="1" customWidth="1"/>
    <col min="4884" max="4886" width="9.33203125" style="1" customWidth="1"/>
    <col min="4887" max="5120" width="7.6640625" style="1"/>
    <col min="5121" max="5122" width="2.6640625" style="1" customWidth="1"/>
    <col min="5123" max="5123" width="5.6640625" style="1" customWidth="1"/>
    <col min="5124" max="5124" width="7.6640625" style="1" customWidth="1"/>
    <col min="5125" max="5125" width="2.6640625" style="1" customWidth="1"/>
    <col min="5126" max="5126" width="6.6640625" style="1" customWidth="1"/>
    <col min="5127" max="5127" width="10.46484375" style="1" customWidth="1"/>
    <col min="5128" max="5131" width="10.6640625" style="1" customWidth="1"/>
    <col min="5132" max="5136" width="12.33203125" style="1" customWidth="1"/>
    <col min="5137" max="5138" width="12.6640625" style="1" customWidth="1"/>
    <col min="5139" max="5139" width="7.6640625" style="1" customWidth="1"/>
    <col min="5140" max="5142" width="9.33203125" style="1" customWidth="1"/>
    <col min="5143" max="5376" width="7.6640625" style="1"/>
    <col min="5377" max="5378" width="2.6640625" style="1" customWidth="1"/>
    <col min="5379" max="5379" width="5.6640625" style="1" customWidth="1"/>
    <col min="5380" max="5380" width="7.6640625" style="1" customWidth="1"/>
    <col min="5381" max="5381" width="2.6640625" style="1" customWidth="1"/>
    <col min="5382" max="5382" width="6.6640625" style="1" customWidth="1"/>
    <col min="5383" max="5383" width="10.46484375" style="1" customWidth="1"/>
    <col min="5384" max="5387" width="10.6640625" style="1" customWidth="1"/>
    <col min="5388" max="5392" width="12.33203125" style="1" customWidth="1"/>
    <col min="5393" max="5394" width="12.6640625" style="1" customWidth="1"/>
    <col min="5395" max="5395" width="7.6640625" style="1" customWidth="1"/>
    <col min="5396" max="5398" width="9.33203125" style="1" customWidth="1"/>
    <col min="5399" max="5632" width="7.6640625" style="1"/>
    <col min="5633" max="5634" width="2.6640625" style="1" customWidth="1"/>
    <col min="5635" max="5635" width="5.6640625" style="1" customWidth="1"/>
    <col min="5636" max="5636" width="7.6640625" style="1" customWidth="1"/>
    <col min="5637" max="5637" width="2.6640625" style="1" customWidth="1"/>
    <col min="5638" max="5638" width="6.6640625" style="1" customWidth="1"/>
    <col min="5639" max="5639" width="10.46484375" style="1" customWidth="1"/>
    <col min="5640" max="5643" width="10.6640625" style="1" customWidth="1"/>
    <col min="5644" max="5648" width="12.33203125" style="1" customWidth="1"/>
    <col min="5649" max="5650" width="12.6640625" style="1" customWidth="1"/>
    <col min="5651" max="5651" width="7.6640625" style="1" customWidth="1"/>
    <col min="5652" max="5654" width="9.33203125" style="1" customWidth="1"/>
    <col min="5655" max="5888" width="7.6640625" style="1"/>
    <col min="5889" max="5890" width="2.6640625" style="1" customWidth="1"/>
    <col min="5891" max="5891" width="5.6640625" style="1" customWidth="1"/>
    <col min="5892" max="5892" width="7.6640625" style="1" customWidth="1"/>
    <col min="5893" max="5893" width="2.6640625" style="1" customWidth="1"/>
    <col min="5894" max="5894" width="6.6640625" style="1" customWidth="1"/>
    <col min="5895" max="5895" width="10.46484375" style="1" customWidth="1"/>
    <col min="5896" max="5899" width="10.6640625" style="1" customWidth="1"/>
    <col min="5900" max="5904" width="12.33203125" style="1" customWidth="1"/>
    <col min="5905" max="5906" width="12.6640625" style="1" customWidth="1"/>
    <col min="5907" max="5907" width="7.6640625" style="1" customWidth="1"/>
    <col min="5908" max="5910" width="9.33203125" style="1" customWidth="1"/>
    <col min="5911" max="6144" width="7.6640625" style="1"/>
    <col min="6145" max="6146" width="2.6640625" style="1" customWidth="1"/>
    <col min="6147" max="6147" width="5.6640625" style="1" customWidth="1"/>
    <col min="6148" max="6148" width="7.6640625" style="1" customWidth="1"/>
    <col min="6149" max="6149" width="2.6640625" style="1" customWidth="1"/>
    <col min="6150" max="6150" width="6.6640625" style="1" customWidth="1"/>
    <col min="6151" max="6151" width="10.46484375" style="1" customWidth="1"/>
    <col min="6152" max="6155" width="10.6640625" style="1" customWidth="1"/>
    <col min="6156" max="6160" width="12.33203125" style="1" customWidth="1"/>
    <col min="6161" max="6162" width="12.6640625" style="1" customWidth="1"/>
    <col min="6163" max="6163" width="7.6640625" style="1" customWidth="1"/>
    <col min="6164" max="6166" width="9.33203125" style="1" customWidth="1"/>
    <col min="6167" max="6400" width="7.6640625" style="1"/>
    <col min="6401" max="6402" width="2.6640625" style="1" customWidth="1"/>
    <col min="6403" max="6403" width="5.6640625" style="1" customWidth="1"/>
    <col min="6404" max="6404" width="7.6640625" style="1" customWidth="1"/>
    <col min="6405" max="6405" width="2.6640625" style="1" customWidth="1"/>
    <col min="6406" max="6406" width="6.6640625" style="1" customWidth="1"/>
    <col min="6407" max="6407" width="10.46484375" style="1" customWidth="1"/>
    <col min="6408" max="6411" width="10.6640625" style="1" customWidth="1"/>
    <col min="6412" max="6416" width="12.33203125" style="1" customWidth="1"/>
    <col min="6417" max="6418" width="12.6640625" style="1" customWidth="1"/>
    <col min="6419" max="6419" width="7.6640625" style="1" customWidth="1"/>
    <col min="6420" max="6422" width="9.33203125" style="1" customWidth="1"/>
    <col min="6423" max="6656" width="7.6640625" style="1"/>
    <col min="6657" max="6658" width="2.6640625" style="1" customWidth="1"/>
    <col min="6659" max="6659" width="5.6640625" style="1" customWidth="1"/>
    <col min="6660" max="6660" width="7.6640625" style="1" customWidth="1"/>
    <col min="6661" max="6661" width="2.6640625" style="1" customWidth="1"/>
    <col min="6662" max="6662" width="6.6640625" style="1" customWidth="1"/>
    <col min="6663" max="6663" width="10.46484375" style="1" customWidth="1"/>
    <col min="6664" max="6667" width="10.6640625" style="1" customWidth="1"/>
    <col min="6668" max="6672" width="12.33203125" style="1" customWidth="1"/>
    <col min="6673" max="6674" width="12.6640625" style="1" customWidth="1"/>
    <col min="6675" max="6675" width="7.6640625" style="1" customWidth="1"/>
    <col min="6676" max="6678" width="9.33203125" style="1" customWidth="1"/>
    <col min="6679" max="6912" width="7.6640625" style="1"/>
    <col min="6913" max="6914" width="2.6640625" style="1" customWidth="1"/>
    <col min="6915" max="6915" width="5.6640625" style="1" customWidth="1"/>
    <col min="6916" max="6916" width="7.6640625" style="1" customWidth="1"/>
    <col min="6917" max="6917" width="2.6640625" style="1" customWidth="1"/>
    <col min="6918" max="6918" width="6.6640625" style="1" customWidth="1"/>
    <col min="6919" max="6919" width="10.46484375" style="1" customWidth="1"/>
    <col min="6920" max="6923" width="10.6640625" style="1" customWidth="1"/>
    <col min="6924" max="6928" width="12.33203125" style="1" customWidth="1"/>
    <col min="6929" max="6930" width="12.6640625" style="1" customWidth="1"/>
    <col min="6931" max="6931" width="7.6640625" style="1" customWidth="1"/>
    <col min="6932" max="6934" width="9.33203125" style="1" customWidth="1"/>
    <col min="6935" max="7168" width="7.6640625" style="1"/>
    <col min="7169" max="7170" width="2.6640625" style="1" customWidth="1"/>
    <col min="7171" max="7171" width="5.6640625" style="1" customWidth="1"/>
    <col min="7172" max="7172" width="7.6640625" style="1" customWidth="1"/>
    <col min="7173" max="7173" width="2.6640625" style="1" customWidth="1"/>
    <col min="7174" max="7174" width="6.6640625" style="1" customWidth="1"/>
    <col min="7175" max="7175" width="10.46484375" style="1" customWidth="1"/>
    <col min="7176" max="7179" width="10.6640625" style="1" customWidth="1"/>
    <col min="7180" max="7184" width="12.33203125" style="1" customWidth="1"/>
    <col min="7185" max="7186" width="12.6640625" style="1" customWidth="1"/>
    <col min="7187" max="7187" width="7.6640625" style="1" customWidth="1"/>
    <col min="7188" max="7190" width="9.33203125" style="1" customWidth="1"/>
    <col min="7191" max="7424" width="7.6640625" style="1"/>
    <col min="7425" max="7426" width="2.6640625" style="1" customWidth="1"/>
    <col min="7427" max="7427" width="5.6640625" style="1" customWidth="1"/>
    <col min="7428" max="7428" width="7.6640625" style="1" customWidth="1"/>
    <col min="7429" max="7429" width="2.6640625" style="1" customWidth="1"/>
    <col min="7430" max="7430" width="6.6640625" style="1" customWidth="1"/>
    <col min="7431" max="7431" width="10.46484375" style="1" customWidth="1"/>
    <col min="7432" max="7435" width="10.6640625" style="1" customWidth="1"/>
    <col min="7436" max="7440" width="12.33203125" style="1" customWidth="1"/>
    <col min="7441" max="7442" width="12.6640625" style="1" customWidth="1"/>
    <col min="7443" max="7443" width="7.6640625" style="1" customWidth="1"/>
    <col min="7444" max="7446" width="9.33203125" style="1" customWidth="1"/>
    <col min="7447" max="7680" width="7.6640625" style="1"/>
    <col min="7681" max="7682" width="2.6640625" style="1" customWidth="1"/>
    <col min="7683" max="7683" width="5.6640625" style="1" customWidth="1"/>
    <col min="7684" max="7684" width="7.6640625" style="1" customWidth="1"/>
    <col min="7685" max="7685" width="2.6640625" style="1" customWidth="1"/>
    <col min="7686" max="7686" width="6.6640625" style="1" customWidth="1"/>
    <col min="7687" max="7687" width="10.46484375" style="1" customWidth="1"/>
    <col min="7688" max="7691" width="10.6640625" style="1" customWidth="1"/>
    <col min="7692" max="7696" width="12.33203125" style="1" customWidth="1"/>
    <col min="7697" max="7698" width="12.6640625" style="1" customWidth="1"/>
    <col min="7699" max="7699" width="7.6640625" style="1" customWidth="1"/>
    <col min="7700" max="7702" width="9.33203125" style="1" customWidth="1"/>
    <col min="7703" max="7936" width="7.6640625" style="1"/>
    <col min="7937" max="7938" width="2.6640625" style="1" customWidth="1"/>
    <col min="7939" max="7939" width="5.6640625" style="1" customWidth="1"/>
    <col min="7940" max="7940" width="7.6640625" style="1" customWidth="1"/>
    <col min="7941" max="7941" width="2.6640625" style="1" customWidth="1"/>
    <col min="7942" max="7942" width="6.6640625" style="1" customWidth="1"/>
    <col min="7943" max="7943" width="10.46484375" style="1" customWidth="1"/>
    <col min="7944" max="7947" width="10.6640625" style="1" customWidth="1"/>
    <col min="7948" max="7952" width="12.33203125" style="1" customWidth="1"/>
    <col min="7953" max="7954" width="12.6640625" style="1" customWidth="1"/>
    <col min="7955" max="7955" width="7.6640625" style="1" customWidth="1"/>
    <col min="7956" max="7958" width="9.33203125" style="1" customWidth="1"/>
    <col min="7959" max="8192" width="7.6640625" style="1"/>
    <col min="8193" max="8194" width="2.6640625" style="1" customWidth="1"/>
    <col min="8195" max="8195" width="5.6640625" style="1" customWidth="1"/>
    <col min="8196" max="8196" width="7.6640625" style="1" customWidth="1"/>
    <col min="8197" max="8197" width="2.6640625" style="1" customWidth="1"/>
    <col min="8198" max="8198" width="6.6640625" style="1" customWidth="1"/>
    <col min="8199" max="8199" width="10.46484375" style="1" customWidth="1"/>
    <col min="8200" max="8203" width="10.6640625" style="1" customWidth="1"/>
    <col min="8204" max="8208" width="12.33203125" style="1" customWidth="1"/>
    <col min="8209" max="8210" width="12.6640625" style="1" customWidth="1"/>
    <col min="8211" max="8211" width="7.6640625" style="1" customWidth="1"/>
    <col min="8212" max="8214" width="9.33203125" style="1" customWidth="1"/>
    <col min="8215" max="8448" width="7.6640625" style="1"/>
    <col min="8449" max="8450" width="2.6640625" style="1" customWidth="1"/>
    <col min="8451" max="8451" width="5.6640625" style="1" customWidth="1"/>
    <col min="8452" max="8452" width="7.6640625" style="1" customWidth="1"/>
    <col min="8453" max="8453" width="2.6640625" style="1" customWidth="1"/>
    <col min="8454" max="8454" width="6.6640625" style="1" customWidth="1"/>
    <col min="8455" max="8455" width="10.46484375" style="1" customWidth="1"/>
    <col min="8456" max="8459" width="10.6640625" style="1" customWidth="1"/>
    <col min="8460" max="8464" width="12.33203125" style="1" customWidth="1"/>
    <col min="8465" max="8466" width="12.6640625" style="1" customWidth="1"/>
    <col min="8467" max="8467" width="7.6640625" style="1" customWidth="1"/>
    <col min="8468" max="8470" width="9.33203125" style="1" customWidth="1"/>
    <col min="8471" max="8704" width="7.6640625" style="1"/>
    <col min="8705" max="8706" width="2.6640625" style="1" customWidth="1"/>
    <col min="8707" max="8707" width="5.6640625" style="1" customWidth="1"/>
    <col min="8708" max="8708" width="7.6640625" style="1" customWidth="1"/>
    <col min="8709" max="8709" width="2.6640625" style="1" customWidth="1"/>
    <col min="8710" max="8710" width="6.6640625" style="1" customWidth="1"/>
    <col min="8711" max="8711" width="10.46484375" style="1" customWidth="1"/>
    <col min="8712" max="8715" width="10.6640625" style="1" customWidth="1"/>
    <col min="8716" max="8720" width="12.33203125" style="1" customWidth="1"/>
    <col min="8721" max="8722" width="12.6640625" style="1" customWidth="1"/>
    <col min="8723" max="8723" width="7.6640625" style="1" customWidth="1"/>
    <col min="8724" max="8726" width="9.33203125" style="1" customWidth="1"/>
    <col min="8727" max="8960" width="7.6640625" style="1"/>
    <col min="8961" max="8962" width="2.6640625" style="1" customWidth="1"/>
    <col min="8963" max="8963" width="5.6640625" style="1" customWidth="1"/>
    <col min="8964" max="8964" width="7.6640625" style="1" customWidth="1"/>
    <col min="8965" max="8965" width="2.6640625" style="1" customWidth="1"/>
    <col min="8966" max="8966" width="6.6640625" style="1" customWidth="1"/>
    <col min="8967" max="8967" width="10.46484375" style="1" customWidth="1"/>
    <col min="8968" max="8971" width="10.6640625" style="1" customWidth="1"/>
    <col min="8972" max="8976" width="12.33203125" style="1" customWidth="1"/>
    <col min="8977" max="8978" width="12.6640625" style="1" customWidth="1"/>
    <col min="8979" max="8979" width="7.6640625" style="1" customWidth="1"/>
    <col min="8980" max="8982" width="9.33203125" style="1" customWidth="1"/>
    <col min="8983" max="9216" width="7.6640625" style="1"/>
    <col min="9217" max="9218" width="2.6640625" style="1" customWidth="1"/>
    <col min="9219" max="9219" width="5.6640625" style="1" customWidth="1"/>
    <col min="9220" max="9220" width="7.6640625" style="1" customWidth="1"/>
    <col min="9221" max="9221" width="2.6640625" style="1" customWidth="1"/>
    <col min="9222" max="9222" width="6.6640625" style="1" customWidth="1"/>
    <col min="9223" max="9223" width="10.46484375" style="1" customWidth="1"/>
    <col min="9224" max="9227" width="10.6640625" style="1" customWidth="1"/>
    <col min="9228" max="9232" width="12.33203125" style="1" customWidth="1"/>
    <col min="9233" max="9234" width="12.6640625" style="1" customWidth="1"/>
    <col min="9235" max="9235" width="7.6640625" style="1" customWidth="1"/>
    <col min="9236" max="9238" width="9.33203125" style="1" customWidth="1"/>
    <col min="9239" max="9472" width="7.6640625" style="1"/>
    <col min="9473" max="9474" width="2.6640625" style="1" customWidth="1"/>
    <col min="9475" max="9475" width="5.6640625" style="1" customWidth="1"/>
    <col min="9476" max="9476" width="7.6640625" style="1" customWidth="1"/>
    <col min="9477" max="9477" width="2.6640625" style="1" customWidth="1"/>
    <col min="9478" max="9478" width="6.6640625" style="1" customWidth="1"/>
    <col min="9479" max="9479" width="10.46484375" style="1" customWidth="1"/>
    <col min="9480" max="9483" width="10.6640625" style="1" customWidth="1"/>
    <col min="9484" max="9488" width="12.33203125" style="1" customWidth="1"/>
    <col min="9489" max="9490" width="12.6640625" style="1" customWidth="1"/>
    <col min="9491" max="9491" width="7.6640625" style="1" customWidth="1"/>
    <col min="9492" max="9494" width="9.33203125" style="1" customWidth="1"/>
    <col min="9495" max="9728" width="7.6640625" style="1"/>
    <col min="9729" max="9730" width="2.6640625" style="1" customWidth="1"/>
    <col min="9731" max="9731" width="5.6640625" style="1" customWidth="1"/>
    <col min="9732" max="9732" width="7.6640625" style="1" customWidth="1"/>
    <col min="9733" max="9733" width="2.6640625" style="1" customWidth="1"/>
    <col min="9734" max="9734" width="6.6640625" style="1" customWidth="1"/>
    <col min="9735" max="9735" width="10.46484375" style="1" customWidth="1"/>
    <col min="9736" max="9739" width="10.6640625" style="1" customWidth="1"/>
    <col min="9740" max="9744" width="12.33203125" style="1" customWidth="1"/>
    <col min="9745" max="9746" width="12.6640625" style="1" customWidth="1"/>
    <col min="9747" max="9747" width="7.6640625" style="1" customWidth="1"/>
    <col min="9748" max="9750" width="9.33203125" style="1" customWidth="1"/>
    <col min="9751" max="9984" width="7.6640625" style="1"/>
    <col min="9985" max="9986" width="2.6640625" style="1" customWidth="1"/>
    <col min="9987" max="9987" width="5.6640625" style="1" customWidth="1"/>
    <col min="9988" max="9988" width="7.6640625" style="1" customWidth="1"/>
    <col min="9989" max="9989" width="2.6640625" style="1" customWidth="1"/>
    <col min="9990" max="9990" width="6.6640625" style="1" customWidth="1"/>
    <col min="9991" max="9991" width="10.46484375" style="1" customWidth="1"/>
    <col min="9992" max="9995" width="10.6640625" style="1" customWidth="1"/>
    <col min="9996" max="10000" width="12.33203125" style="1" customWidth="1"/>
    <col min="10001" max="10002" width="12.6640625" style="1" customWidth="1"/>
    <col min="10003" max="10003" width="7.6640625" style="1" customWidth="1"/>
    <col min="10004" max="10006" width="9.33203125" style="1" customWidth="1"/>
    <col min="10007" max="10240" width="7.6640625" style="1"/>
    <col min="10241" max="10242" width="2.6640625" style="1" customWidth="1"/>
    <col min="10243" max="10243" width="5.6640625" style="1" customWidth="1"/>
    <col min="10244" max="10244" width="7.6640625" style="1" customWidth="1"/>
    <col min="10245" max="10245" width="2.6640625" style="1" customWidth="1"/>
    <col min="10246" max="10246" width="6.6640625" style="1" customWidth="1"/>
    <col min="10247" max="10247" width="10.46484375" style="1" customWidth="1"/>
    <col min="10248" max="10251" width="10.6640625" style="1" customWidth="1"/>
    <col min="10252" max="10256" width="12.33203125" style="1" customWidth="1"/>
    <col min="10257" max="10258" width="12.6640625" style="1" customWidth="1"/>
    <col min="10259" max="10259" width="7.6640625" style="1" customWidth="1"/>
    <col min="10260" max="10262" width="9.33203125" style="1" customWidth="1"/>
    <col min="10263" max="10496" width="7.6640625" style="1"/>
    <col min="10497" max="10498" width="2.6640625" style="1" customWidth="1"/>
    <col min="10499" max="10499" width="5.6640625" style="1" customWidth="1"/>
    <col min="10500" max="10500" width="7.6640625" style="1" customWidth="1"/>
    <col min="10501" max="10501" width="2.6640625" style="1" customWidth="1"/>
    <col min="10502" max="10502" width="6.6640625" style="1" customWidth="1"/>
    <col min="10503" max="10503" width="10.46484375" style="1" customWidth="1"/>
    <col min="10504" max="10507" width="10.6640625" style="1" customWidth="1"/>
    <col min="10508" max="10512" width="12.33203125" style="1" customWidth="1"/>
    <col min="10513" max="10514" width="12.6640625" style="1" customWidth="1"/>
    <col min="10515" max="10515" width="7.6640625" style="1" customWidth="1"/>
    <col min="10516" max="10518" width="9.33203125" style="1" customWidth="1"/>
    <col min="10519" max="10752" width="7.6640625" style="1"/>
    <col min="10753" max="10754" width="2.6640625" style="1" customWidth="1"/>
    <col min="10755" max="10755" width="5.6640625" style="1" customWidth="1"/>
    <col min="10756" max="10756" width="7.6640625" style="1" customWidth="1"/>
    <col min="10757" max="10757" width="2.6640625" style="1" customWidth="1"/>
    <col min="10758" max="10758" width="6.6640625" style="1" customWidth="1"/>
    <col min="10759" max="10759" width="10.46484375" style="1" customWidth="1"/>
    <col min="10760" max="10763" width="10.6640625" style="1" customWidth="1"/>
    <col min="10764" max="10768" width="12.33203125" style="1" customWidth="1"/>
    <col min="10769" max="10770" width="12.6640625" style="1" customWidth="1"/>
    <col min="10771" max="10771" width="7.6640625" style="1" customWidth="1"/>
    <col min="10772" max="10774" width="9.33203125" style="1" customWidth="1"/>
    <col min="10775" max="11008" width="7.6640625" style="1"/>
    <col min="11009" max="11010" width="2.6640625" style="1" customWidth="1"/>
    <col min="11011" max="11011" width="5.6640625" style="1" customWidth="1"/>
    <col min="11012" max="11012" width="7.6640625" style="1" customWidth="1"/>
    <col min="11013" max="11013" width="2.6640625" style="1" customWidth="1"/>
    <col min="11014" max="11014" width="6.6640625" style="1" customWidth="1"/>
    <col min="11015" max="11015" width="10.46484375" style="1" customWidth="1"/>
    <col min="11016" max="11019" width="10.6640625" style="1" customWidth="1"/>
    <col min="11020" max="11024" width="12.33203125" style="1" customWidth="1"/>
    <col min="11025" max="11026" width="12.6640625" style="1" customWidth="1"/>
    <col min="11027" max="11027" width="7.6640625" style="1" customWidth="1"/>
    <col min="11028" max="11030" width="9.33203125" style="1" customWidth="1"/>
    <col min="11031" max="11264" width="7.6640625" style="1"/>
    <col min="11265" max="11266" width="2.6640625" style="1" customWidth="1"/>
    <col min="11267" max="11267" width="5.6640625" style="1" customWidth="1"/>
    <col min="11268" max="11268" width="7.6640625" style="1" customWidth="1"/>
    <col min="11269" max="11269" width="2.6640625" style="1" customWidth="1"/>
    <col min="11270" max="11270" width="6.6640625" style="1" customWidth="1"/>
    <col min="11271" max="11271" width="10.46484375" style="1" customWidth="1"/>
    <col min="11272" max="11275" width="10.6640625" style="1" customWidth="1"/>
    <col min="11276" max="11280" width="12.33203125" style="1" customWidth="1"/>
    <col min="11281" max="11282" width="12.6640625" style="1" customWidth="1"/>
    <col min="11283" max="11283" width="7.6640625" style="1" customWidth="1"/>
    <col min="11284" max="11286" width="9.33203125" style="1" customWidth="1"/>
    <col min="11287" max="11520" width="7.6640625" style="1"/>
    <col min="11521" max="11522" width="2.6640625" style="1" customWidth="1"/>
    <col min="11523" max="11523" width="5.6640625" style="1" customWidth="1"/>
    <col min="11524" max="11524" width="7.6640625" style="1" customWidth="1"/>
    <col min="11525" max="11525" width="2.6640625" style="1" customWidth="1"/>
    <col min="11526" max="11526" width="6.6640625" style="1" customWidth="1"/>
    <col min="11527" max="11527" width="10.46484375" style="1" customWidth="1"/>
    <col min="11528" max="11531" width="10.6640625" style="1" customWidth="1"/>
    <col min="11532" max="11536" width="12.33203125" style="1" customWidth="1"/>
    <col min="11537" max="11538" width="12.6640625" style="1" customWidth="1"/>
    <col min="11539" max="11539" width="7.6640625" style="1" customWidth="1"/>
    <col min="11540" max="11542" width="9.33203125" style="1" customWidth="1"/>
    <col min="11543" max="11776" width="7.6640625" style="1"/>
    <col min="11777" max="11778" width="2.6640625" style="1" customWidth="1"/>
    <col min="11779" max="11779" width="5.6640625" style="1" customWidth="1"/>
    <col min="11780" max="11780" width="7.6640625" style="1" customWidth="1"/>
    <col min="11781" max="11781" width="2.6640625" style="1" customWidth="1"/>
    <col min="11782" max="11782" width="6.6640625" style="1" customWidth="1"/>
    <col min="11783" max="11783" width="10.46484375" style="1" customWidth="1"/>
    <col min="11784" max="11787" width="10.6640625" style="1" customWidth="1"/>
    <col min="11788" max="11792" width="12.33203125" style="1" customWidth="1"/>
    <col min="11793" max="11794" width="12.6640625" style="1" customWidth="1"/>
    <col min="11795" max="11795" width="7.6640625" style="1" customWidth="1"/>
    <col min="11796" max="11798" width="9.33203125" style="1" customWidth="1"/>
    <col min="11799" max="12032" width="7.6640625" style="1"/>
    <col min="12033" max="12034" width="2.6640625" style="1" customWidth="1"/>
    <col min="12035" max="12035" width="5.6640625" style="1" customWidth="1"/>
    <col min="12036" max="12036" width="7.6640625" style="1" customWidth="1"/>
    <col min="12037" max="12037" width="2.6640625" style="1" customWidth="1"/>
    <col min="12038" max="12038" width="6.6640625" style="1" customWidth="1"/>
    <col min="12039" max="12039" width="10.46484375" style="1" customWidth="1"/>
    <col min="12040" max="12043" width="10.6640625" style="1" customWidth="1"/>
    <col min="12044" max="12048" width="12.33203125" style="1" customWidth="1"/>
    <col min="12049" max="12050" width="12.6640625" style="1" customWidth="1"/>
    <col min="12051" max="12051" width="7.6640625" style="1" customWidth="1"/>
    <col min="12052" max="12054" width="9.33203125" style="1" customWidth="1"/>
    <col min="12055" max="12288" width="7.6640625" style="1"/>
    <col min="12289" max="12290" width="2.6640625" style="1" customWidth="1"/>
    <col min="12291" max="12291" width="5.6640625" style="1" customWidth="1"/>
    <col min="12292" max="12292" width="7.6640625" style="1" customWidth="1"/>
    <col min="12293" max="12293" width="2.6640625" style="1" customWidth="1"/>
    <col min="12294" max="12294" width="6.6640625" style="1" customWidth="1"/>
    <col min="12295" max="12295" width="10.46484375" style="1" customWidth="1"/>
    <col min="12296" max="12299" width="10.6640625" style="1" customWidth="1"/>
    <col min="12300" max="12304" width="12.33203125" style="1" customWidth="1"/>
    <col min="12305" max="12306" width="12.6640625" style="1" customWidth="1"/>
    <col min="12307" max="12307" width="7.6640625" style="1" customWidth="1"/>
    <col min="12308" max="12310" width="9.33203125" style="1" customWidth="1"/>
    <col min="12311" max="12544" width="7.6640625" style="1"/>
    <col min="12545" max="12546" width="2.6640625" style="1" customWidth="1"/>
    <col min="12547" max="12547" width="5.6640625" style="1" customWidth="1"/>
    <col min="12548" max="12548" width="7.6640625" style="1" customWidth="1"/>
    <col min="12549" max="12549" width="2.6640625" style="1" customWidth="1"/>
    <col min="12550" max="12550" width="6.6640625" style="1" customWidth="1"/>
    <col min="12551" max="12551" width="10.46484375" style="1" customWidth="1"/>
    <col min="12552" max="12555" width="10.6640625" style="1" customWidth="1"/>
    <col min="12556" max="12560" width="12.33203125" style="1" customWidth="1"/>
    <col min="12561" max="12562" width="12.6640625" style="1" customWidth="1"/>
    <col min="12563" max="12563" width="7.6640625" style="1" customWidth="1"/>
    <col min="12564" max="12566" width="9.33203125" style="1" customWidth="1"/>
    <col min="12567" max="12800" width="7.6640625" style="1"/>
    <col min="12801" max="12802" width="2.6640625" style="1" customWidth="1"/>
    <col min="12803" max="12803" width="5.6640625" style="1" customWidth="1"/>
    <col min="12804" max="12804" width="7.6640625" style="1" customWidth="1"/>
    <col min="12805" max="12805" width="2.6640625" style="1" customWidth="1"/>
    <col min="12806" max="12806" width="6.6640625" style="1" customWidth="1"/>
    <col min="12807" max="12807" width="10.46484375" style="1" customWidth="1"/>
    <col min="12808" max="12811" width="10.6640625" style="1" customWidth="1"/>
    <col min="12812" max="12816" width="12.33203125" style="1" customWidth="1"/>
    <col min="12817" max="12818" width="12.6640625" style="1" customWidth="1"/>
    <col min="12819" max="12819" width="7.6640625" style="1" customWidth="1"/>
    <col min="12820" max="12822" width="9.33203125" style="1" customWidth="1"/>
    <col min="12823" max="13056" width="7.6640625" style="1"/>
    <col min="13057" max="13058" width="2.6640625" style="1" customWidth="1"/>
    <col min="13059" max="13059" width="5.6640625" style="1" customWidth="1"/>
    <col min="13060" max="13060" width="7.6640625" style="1" customWidth="1"/>
    <col min="13061" max="13061" width="2.6640625" style="1" customWidth="1"/>
    <col min="13062" max="13062" width="6.6640625" style="1" customWidth="1"/>
    <col min="13063" max="13063" width="10.46484375" style="1" customWidth="1"/>
    <col min="13064" max="13067" width="10.6640625" style="1" customWidth="1"/>
    <col min="13068" max="13072" width="12.33203125" style="1" customWidth="1"/>
    <col min="13073" max="13074" width="12.6640625" style="1" customWidth="1"/>
    <col min="13075" max="13075" width="7.6640625" style="1" customWidth="1"/>
    <col min="13076" max="13078" width="9.33203125" style="1" customWidth="1"/>
    <col min="13079" max="13312" width="7.6640625" style="1"/>
    <col min="13313" max="13314" width="2.6640625" style="1" customWidth="1"/>
    <col min="13315" max="13315" width="5.6640625" style="1" customWidth="1"/>
    <col min="13316" max="13316" width="7.6640625" style="1" customWidth="1"/>
    <col min="13317" max="13317" width="2.6640625" style="1" customWidth="1"/>
    <col min="13318" max="13318" width="6.6640625" style="1" customWidth="1"/>
    <col min="13319" max="13319" width="10.46484375" style="1" customWidth="1"/>
    <col min="13320" max="13323" width="10.6640625" style="1" customWidth="1"/>
    <col min="13324" max="13328" width="12.33203125" style="1" customWidth="1"/>
    <col min="13329" max="13330" width="12.6640625" style="1" customWidth="1"/>
    <col min="13331" max="13331" width="7.6640625" style="1" customWidth="1"/>
    <col min="13332" max="13334" width="9.33203125" style="1" customWidth="1"/>
    <col min="13335" max="13568" width="7.6640625" style="1"/>
    <col min="13569" max="13570" width="2.6640625" style="1" customWidth="1"/>
    <col min="13571" max="13571" width="5.6640625" style="1" customWidth="1"/>
    <col min="13572" max="13572" width="7.6640625" style="1" customWidth="1"/>
    <col min="13573" max="13573" width="2.6640625" style="1" customWidth="1"/>
    <col min="13574" max="13574" width="6.6640625" style="1" customWidth="1"/>
    <col min="13575" max="13575" width="10.46484375" style="1" customWidth="1"/>
    <col min="13576" max="13579" width="10.6640625" style="1" customWidth="1"/>
    <col min="13580" max="13584" width="12.33203125" style="1" customWidth="1"/>
    <col min="13585" max="13586" width="12.6640625" style="1" customWidth="1"/>
    <col min="13587" max="13587" width="7.6640625" style="1" customWidth="1"/>
    <col min="13588" max="13590" width="9.33203125" style="1" customWidth="1"/>
    <col min="13591" max="13824" width="7.6640625" style="1"/>
    <col min="13825" max="13826" width="2.6640625" style="1" customWidth="1"/>
    <col min="13827" max="13827" width="5.6640625" style="1" customWidth="1"/>
    <col min="13828" max="13828" width="7.6640625" style="1" customWidth="1"/>
    <col min="13829" max="13829" width="2.6640625" style="1" customWidth="1"/>
    <col min="13830" max="13830" width="6.6640625" style="1" customWidth="1"/>
    <col min="13831" max="13831" width="10.46484375" style="1" customWidth="1"/>
    <col min="13832" max="13835" width="10.6640625" style="1" customWidth="1"/>
    <col min="13836" max="13840" width="12.33203125" style="1" customWidth="1"/>
    <col min="13841" max="13842" width="12.6640625" style="1" customWidth="1"/>
    <col min="13843" max="13843" width="7.6640625" style="1" customWidth="1"/>
    <col min="13844" max="13846" width="9.33203125" style="1" customWidth="1"/>
    <col min="13847" max="14080" width="7.6640625" style="1"/>
    <col min="14081" max="14082" width="2.6640625" style="1" customWidth="1"/>
    <col min="14083" max="14083" width="5.6640625" style="1" customWidth="1"/>
    <col min="14084" max="14084" width="7.6640625" style="1" customWidth="1"/>
    <col min="14085" max="14085" width="2.6640625" style="1" customWidth="1"/>
    <col min="14086" max="14086" width="6.6640625" style="1" customWidth="1"/>
    <col min="14087" max="14087" width="10.46484375" style="1" customWidth="1"/>
    <col min="14088" max="14091" width="10.6640625" style="1" customWidth="1"/>
    <col min="14092" max="14096" width="12.33203125" style="1" customWidth="1"/>
    <col min="14097" max="14098" width="12.6640625" style="1" customWidth="1"/>
    <col min="14099" max="14099" width="7.6640625" style="1" customWidth="1"/>
    <col min="14100" max="14102" width="9.33203125" style="1" customWidth="1"/>
    <col min="14103" max="14336" width="7.6640625" style="1"/>
    <col min="14337" max="14338" width="2.6640625" style="1" customWidth="1"/>
    <col min="14339" max="14339" width="5.6640625" style="1" customWidth="1"/>
    <col min="14340" max="14340" width="7.6640625" style="1" customWidth="1"/>
    <col min="14341" max="14341" width="2.6640625" style="1" customWidth="1"/>
    <col min="14342" max="14342" width="6.6640625" style="1" customWidth="1"/>
    <col min="14343" max="14343" width="10.46484375" style="1" customWidth="1"/>
    <col min="14344" max="14347" width="10.6640625" style="1" customWidth="1"/>
    <col min="14348" max="14352" width="12.33203125" style="1" customWidth="1"/>
    <col min="14353" max="14354" width="12.6640625" style="1" customWidth="1"/>
    <col min="14355" max="14355" width="7.6640625" style="1" customWidth="1"/>
    <col min="14356" max="14358" width="9.33203125" style="1" customWidth="1"/>
    <col min="14359" max="14592" width="7.6640625" style="1"/>
    <col min="14593" max="14594" width="2.6640625" style="1" customWidth="1"/>
    <col min="14595" max="14595" width="5.6640625" style="1" customWidth="1"/>
    <col min="14596" max="14596" width="7.6640625" style="1" customWidth="1"/>
    <col min="14597" max="14597" width="2.6640625" style="1" customWidth="1"/>
    <col min="14598" max="14598" width="6.6640625" style="1" customWidth="1"/>
    <col min="14599" max="14599" width="10.46484375" style="1" customWidth="1"/>
    <col min="14600" max="14603" width="10.6640625" style="1" customWidth="1"/>
    <col min="14604" max="14608" width="12.33203125" style="1" customWidth="1"/>
    <col min="14609" max="14610" width="12.6640625" style="1" customWidth="1"/>
    <col min="14611" max="14611" width="7.6640625" style="1" customWidth="1"/>
    <col min="14612" max="14614" width="9.33203125" style="1" customWidth="1"/>
    <col min="14615" max="14848" width="7.6640625" style="1"/>
    <col min="14849" max="14850" width="2.6640625" style="1" customWidth="1"/>
    <col min="14851" max="14851" width="5.6640625" style="1" customWidth="1"/>
    <col min="14852" max="14852" width="7.6640625" style="1" customWidth="1"/>
    <col min="14853" max="14853" width="2.6640625" style="1" customWidth="1"/>
    <col min="14854" max="14854" width="6.6640625" style="1" customWidth="1"/>
    <col min="14855" max="14855" width="10.46484375" style="1" customWidth="1"/>
    <col min="14856" max="14859" width="10.6640625" style="1" customWidth="1"/>
    <col min="14860" max="14864" width="12.33203125" style="1" customWidth="1"/>
    <col min="14865" max="14866" width="12.6640625" style="1" customWidth="1"/>
    <col min="14867" max="14867" width="7.6640625" style="1" customWidth="1"/>
    <col min="14868" max="14870" width="9.33203125" style="1" customWidth="1"/>
    <col min="14871" max="15104" width="7.6640625" style="1"/>
    <col min="15105" max="15106" width="2.6640625" style="1" customWidth="1"/>
    <col min="15107" max="15107" width="5.6640625" style="1" customWidth="1"/>
    <col min="15108" max="15108" width="7.6640625" style="1" customWidth="1"/>
    <col min="15109" max="15109" width="2.6640625" style="1" customWidth="1"/>
    <col min="15110" max="15110" width="6.6640625" style="1" customWidth="1"/>
    <col min="15111" max="15111" width="10.46484375" style="1" customWidth="1"/>
    <col min="15112" max="15115" width="10.6640625" style="1" customWidth="1"/>
    <col min="15116" max="15120" width="12.33203125" style="1" customWidth="1"/>
    <col min="15121" max="15122" width="12.6640625" style="1" customWidth="1"/>
    <col min="15123" max="15123" width="7.6640625" style="1" customWidth="1"/>
    <col min="15124" max="15126" width="9.33203125" style="1" customWidth="1"/>
    <col min="15127" max="15360" width="7.6640625" style="1"/>
    <col min="15361" max="15362" width="2.6640625" style="1" customWidth="1"/>
    <col min="15363" max="15363" width="5.6640625" style="1" customWidth="1"/>
    <col min="15364" max="15364" width="7.6640625" style="1" customWidth="1"/>
    <col min="15365" max="15365" width="2.6640625" style="1" customWidth="1"/>
    <col min="15366" max="15366" width="6.6640625" style="1" customWidth="1"/>
    <col min="15367" max="15367" width="10.46484375" style="1" customWidth="1"/>
    <col min="15368" max="15371" width="10.6640625" style="1" customWidth="1"/>
    <col min="15372" max="15376" width="12.33203125" style="1" customWidth="1"/>
    <col min="15377" max="15378" width="12.6640625" style="1" customWidth="1"/>
    <col min="15379" max="15379" width="7.6640625" style="1" customWidth="1"/>
    <col min="15380" max="15382" width="9.33203125" style="1" customWidth="1"/>
    <col min="15383" max="15616" width="7.6640625" style="1"/>
    <col min="15617" max="15618" width="2.6640625" style="1" customWidth="1"/>
    <col min="15619" max="15619" width="5.6640625" style="1" customWidth="1"/>
    <col min="15620" max="15620" width="7.6640625" style="1" customWidth="1"/>
    <col min="15621" max="15621" width="2.6640625" style="1" customWidth="1"/>
    <col min="15622" max="15622" width="6.6640625" style="1" customWidth="1"/>
    <col min="15623" max="15623" width="10.46484375" style="1" customWidth="1"/>
    <col min="15624" max="15627" width="10.6640625" style="1" customWidth="1"/>
    <col min="15628" max="15632" width="12.33203125" style="1" customWidth="1"/>
    <col min="15633" max="15634" width="12.6640625" style="1" customWidth="1"/>
    <col min="15635" max="15635" width="7.6640625" style="1" customWidth="1"/>
    <col min="15636" max="15638" width="9.33203125" style="1" customWidth="1"/>
    <col min="15639" max="15872" width="7.6640625" style="1"/>
    <col min="15873" max="15874" width="2.6640625" style="1" customWidth="1"/>
    <col min="15875" max="15875" width="5.6640625" style="1" customWidth="1"/>
    <col min="15876" max="15876" width="7.6640625" style="1" customWidth="1"/>
    <col min="15877" max="15877" width="2.6640625" style="1" customWidth="1"/>
    <col min="15878" max="15878" width="6.6640625" style="1" customWidth="1"/>
    <col min="15879" max="15879" width="10.46484375" style="1" customWidth="1"/>
    <col min="15880" max="15883" width="10.6640625" style="1" customWidth="1"/>
    <col min="15884" max="15888" width="12.33203125" style="1" customWidth="1"/>
    <col min="15889" max="15890" width="12.6640625" style="1" customWidth="1"/>
    <col min="15891" max="15891" width="7.6640625" style="1" customWidth="1"/>
    <col min="15892" max="15894" width="9.33203125" style="1" customWidth="1"/>
    <col min="15895" max="16128" width="7.6640625" style="1"/>
    <col min="16129" max="16130" width="2.6640625" style="1" customWidth="1"/>
    <col min="16131" max="16131" width="5.6640625" style="1" customWidth="1"/>
    <col min="16132" max="16132" width="7.6640625" style="1" customWidth="1"/>
    <col min="16133" max="16133" width="2.6640625" style="1" customWidth="1"/>
    <col min="16134" max="16134" width="6.6640625" style="1" customWidth="1"/>
    <col min="16135" max="16135" width="10.46484375" style="1" customWidth="1"/>
    <col min="16136" max="16139" width="10.6640625" style="1" customWidth="1"/>
    <col min="16140" max="16144" width="12.33203125" style="1" customWidth="1"/>
    <col min="16145" max="16146" width="12.6640625" style="1" customWidth="1"/>
    <col min="16147" max="16147" width="7.6640625" style="1" customWidth="1"/>
    <col min="16148" max="16150" width="9.33203125" style="1" customWidth="1"/>
    <col min="16151" max="16384" width="7.6640625" style="1"/>
  </cols>
  <sheetData>
    <row r="1" spans="1:18" ht="17.100000000000001" customHeight="1" thickTop="1" thickBot="1" x14ac:dyDescent="0.3">
      <c r="A1" s="4" t="str">
        <f>"介護保険事業状況報告　令和" &amp; DBCS($A$2) &amp; "年（" &amp; DBCS($B$2) &amp; "年）" &amp; DBCS($C$2) &amp; "月※"</f>
        <v>介護保険事業状況報告　令和４年（２０２２年）２月※</v>
      </c>
      <c r="J1" s="670" t="s">
        <v>148</v>
      </c>
      <c r="K1" s="671"/>
      <c r="L1" s="671"/>
      <c r="M1" s="671"/>
      <c r="N1" s="671"/>
      <c r="O1" s="672"/>
      <c r="P1" s="740">
        <v>44693</v>
      </c>
      <c r="Q1" s="741"/>
      <c r="R1" s="344" t="s">
        <v>147</v>
      </c>
    </row>
    <row r="2" spans="1:18" ht="17.100000000000001" customHeight="1" thickTop="1" x14ac:dyDescent="0.25">
      <c r="A2" s="319">
        <v>4</v>
      </c>
      <c r="B2" s="319">
        <v>2022</v>
      </c>
      <c r="C2" s="319">
        <v>2</v>
      </c>
      <c r="D2" s="319">
        <v>1</v>
      </c>
      <c r="E2" s="319">
        <v>31</v>
      </c>
      <c r="Q2" s="344"/>
    </row>
    <row r="3" spans="1:18" ht="17.100000000000001" customHeight="1" x14ac:dyDescent="0.25">
      <c r="A3" s="4" t="s">
        <v>146</v>
      </c>
    </row>
    <row r="4" spans="1:18" ht="17.100000000000001" customHeight="1" x14ac:dyDescent="0.25">
      <c r="B4" s="23"/>
      <c r="C4" s="23"/>
      <c r="D4" s="23"/>
      <c r="E4" s="144"/>
      <c r="F4" s="144"/>
      <c r="G4" s="144"/>
      <c r="H4" s="683" t="s">
        <v>135</v>
      </c>
      <c r="I4" s="683"/>
    </row>
    <row r="5" spans="1:18" ht="17.100000000000001" customHeight="1" x14ac:dyDescent="0.25">
      <c r="B5" s="706" t="str">
        <f>"令和" &amp; DBCS($A$2) &amp; "年（" &amp; DBCS($B$2) &amp; "年）" &amp; DBCS($C$2) &amp; "月末日現在"</f>
        <v>令和４年（２０２２年）２月末日現在</v>
      </c>
      <c r="C5" s="707"/>
      <c r="D5" s="707"/>
      <c r="E5" s="707"/>
      <c r="F5" s="707"/>
      <c r="G5" s="708"/>
      <c r="H5" s="709" t="s">
        <v>145</v>
      </c>
      <c r="I5" s="710"/>
      <c r="L5" s="371" t="s">
        <v>135</v>
      </c>
      <c r="Q5" s="24" t="s">
        <v>144</v>
      </c>
    </row>
    <row r="6" spans="1:18" ht="17.100000000000001" customHeight="1" x14ac:dyDescent="0.25">
      <c r="B6" s="3" t="s">
        <v>143</v>
      </c>
      <c r="C6" s="342"/>
      <c r="D6" s="342"/>
      <c r="E6" s="342"/>
      <c r="F6" s="342"/>
      <c r="G6" s="240"/>
      <c r="H6" s="341"/>
      <c r="I6" s="340">
        <v>46467</v>
      </c>
      <c r="K6" s="339" t="s">
        <v>142</v>
      </c>
      <c r="L6" s="338">
        <f>(I7+I8)-I6</f>
        <v>4374</v>
      </c>
      <c r="Q6" s="337">
        <f>R42</f>
        <v>20096</v>
      </c>
      <c r="R6" s="682">
        <f>Q6/Q7</f>
        <v>0.20651950507666378</v>
      </c>
    </row>
    <row r="7" spans="1:18" s="192" customFormat="1" ht="17.100000000000001" customHeight="1" x14ac:dyDescent="0.25">
      <c r="B7" s="336" t="s">
        <v>141</v>
      </c>
      <c r="C7" s="335"/>
      <c r="D7" s="335"/>
      <c r="E7" s="335"/>
      <c r="F7" s="335"/>
      <c r="G7" s="334"/>
      <c r="H7" s="333"/>
      <c r="I7" s="332">
        <v>32282</v>
      </c>
      <c r="K7" s="192" t="s">
        <v>140</v>
      </c>
      <c r="Q7" s="331">
        <f>I9</f>
        <v>97308</v>
      </c>
      <c r="R7" s="682"/>
    </row>
    <row r="8" spans="1:18" s="192" customFormat="1" ht="17.100000000000001" customHeight="1" x14ac:dyDescent="0.25">
      <c r="B8" s="330" t="s">
        <v>139</v>
      </c>
      <c r="C8" s="329"/>
      <c r="D8" s="329"/>
      <c r="E8" s="329"/>
      <c r="F8" s="329"/>
      <c r="G8" s="230"/>
      <c r="H8" s="328"/>
      <c r="I8" s="327">
        <v>18559</v>
      </c>
      <c r="K8" s="192" t="s">
        <v>138</v>
      </c>
      <c r="Q8" s="326"/>
      <c r="R8" s="325"/>
    </row>
    <row r="9" spans="1:18" ht="17.100000000000001" customHeight="1" x14ac:dyDescent="0.25">
      <c r="B9" s="13" t="s">
        <v>137</v>
      </c>
      <c r="C9" s="12"/>
      <c r="D9" s="12"/>
      <c r="E9" s="12"/>
      <c r="F9" s="12"/>
      <c r="G9" s="324"/>
      <c r="H9" s="323"/>
      <c r="I9" s="322">
        <f>I6+I7+I8</f>
        <v>97308</v>
      </c>
    </row>
    <row r="11" spans="1:18" ht="17.100000000000001" customHeight="1" x14ac:dyDescent="0.25">
      <c r="A11" s="4" t="s">
        <v>136</v>
      </c>
    </row>
    <row r="12" spans="1:18" ht="17.100000000000001" customHeight="1" thickBot="1" x14ac:dyDescent="0.3">
      <c r="B12" s="5"/>
      <c r="C12" s="5"/>
      <c r="D12" s="5"/>
      <c r="E12" s="321"/>
      <c r="F12" s="321"/>
      <c r="G12" s="321"/>
      <c r="H12" s="321"/>
      <c r="I12" s="321"/>
      <c r="J12" s="321"/>
      <c r="K12" s="321"/>
      <c r="L12" s="321"/>
      <c r="M12" s="321"/>
      <c r="P12" s="321"/>
      <c r="Q12" s="681" t="s">
        <v>135</v>
      </c>
      <c r="R12" s="681"/>
    </row>
    <row r="13" spans="1:18" ht="17.100000000000001" customHeight="1" x14ac:dyDescent="0.25">
      <c r="A13" s="320" t="s">
        <v>134</v>
      </c>
      <c r="B13" s="713" t="s">
        <v>133</v>
      </c>
      <c r="C13" s="675" t="str">
        <f>"令和" &amp; DBCS($A$2) &amp; "年（" &amp; DBCS($B$2) &amp; "年）" &amp; DBCS($C$2) &amp; "月末日現在"</f>
        <v>令和４年（２０２２年）２月末日現在</v>
      </c>
      <c r="D13" s="676"/>
      <c r="E13" s="676"/>
      <c r="F13" s="676"/>
      <c r="G13" s="677"/>
      <c r="H13" s="306" t="s">
        <v>67</v>
      </c>
      <c r="I13" s="305" t="s">
        <v>66</v>
      </c>
      <c r="J13" s="304" t="s">
        <v>59</v>
      </c>
      <c r="K13" s="303" t="s">
        <v>65</v>
      </c>
      <c r="L13" s="302" t="s">
        <v>64</v>
      </c>
      <c r="M13" s="302" t="s">
        <v>63</v>
      </c>
      <c r="N13" s="302" t="s">
        <v>62</v>
      </c>
      <c r="O13" s="302" t="s">
        <v>61</v>
      </c>
      <c r="P13" s="301" t="s">
        <v>60</v>
      </c>
      <c r="Q13" s="300" t="s">
        <v>59</v>
      </c>
      <c r="R13" s="299" t="s">
        <v>58</v>
      </c>
    </row>
    <row r="14" spans="1:18" ht="17.100000000000001" customHeight="1" x14ac:dyDescent="0.25">
      <c r="A14" s="319">
        <v>875</v>
      </c>
      <c r="B14" s="714"/>
      <c r="C14" s="298" t="s">
        <v>113</v>
      </c>
      <c r="D14" s="47"/>
      <c r="E14" s="47"/>
      <c r="F14" s="47"/>
      <c r="G14" s="46"/>
      <c r="H14" s="270">
        <f>H15+H16+H17+H18+H19+H20</f>
        <v>811</v>
      </c>
      <c r="I14" s="271">
        <f>I15+I16+I17+I18+I19+I20</f>
        <v>677</v>
      </c>
      <c r="J14" s="297">
        <f t="shared" ref="J14:J22" si="0">SUM(H14:I14)</f>
        <v>1488</v>
      </c>
      <c r="K14" s="296" t="s">
        <v>161</v>
      </c>
      <c r="L14" s="33">
        <f>L15+L16+L17+L18+L19+L20</f>
        <v>1471</v>
      </c>
      <c r="M14" s="33">
        <f>M15+M16+M17+M18+M19+M20</f>
        <v>1020</v>
      </c>
      <c r="N14" s="33">
        <f>N15+N16+N17+N18+N19+N20</f>
        <v>747</v>
      </c>
      <c r="O14" s="33">
        <f>O15+O16+O17+O18+O19+O20</f>
        <v>671</v>
      </c>
      <c r="P14" s="33">
        <f>P15+P16+P17+P18+P19+P20</f>
        <v>434</v>
      </c>
      <c r="Q14" s="268">
        <f t="shared" ref="Q14:Q22" si="1">SUM(K14:P14)</f>
        <v>4343</v>
      </c>
      <c r="R14" s="294">
        <f t="shared" ref="R14:R22" si="2">SUM(J14,Q14)</f>
        <v>5831</v>
      </c>
    </row>
    <row r="15" spans="1:18" ht="17.100000000000001" customHeight="1" x14ac:dyDescent="0.25">
      <c r="A15" s="319">
        <v>156</v>
      </c>
      <c r="B15" s="714"/>
      <c r="C15" s="82"/>
      <c r="D15" s="152" t="s">
        <v>129</v>
      </c>
      <c r="E15" s="152"/>
      <c r="F15" s="152"/>
      <c r="G15" s="152"/>
      <c r="H15" s="318">
        <v>64</v>
      </c>
      <c r="I15" s="315">
        <v>48</v>
      </c>
      <c r="J15" s="282">
        <f t="shared" si="0"/>
        <v>112</v>
      </c>
      <c r="K15" s="317" t="s">
        <v>162</v>
      </c>
      <c r="L15" s="316">
        <v>88</v>
      </c>
      <c r="M15" s="316">
        <v>58</v>
      </c>
      <c r="N15" s="316">
        <v>34</v>
      </c>
      <c r="O15" s="316">
        <v>36</v>
      </c>
      <c r="P15" s="315">
        <v>27</v>
      </c>
      <c r="Q15" s="282">
        <f t="shared" si="1"/>
        <v>243</v>
      </c>
      <c r="R15" s="288">
        <f t="shared" si="2"/>
        <v>355</v>
      </c>
    </row>
    <row r="16" spans="1:18" ht="17.100000000000001" customHeight="1" x14ac:dyDescent="0.25">
      <c r="A16" s="319"/>
      <c r="B16" s="714"/>
      <c r="C16" s="153"/>
      <c r="D16" s="69" t="s">
        <v>128</v>
      </c>
      <c r="E16" s="69"/>
      <c r="F16" s="69"/>
      <c r="G16" s="69"/>
      <c r="H16" s="318">
        <v>133</v>
      </c>
      <c r="I16" s="315">
        <v>119</v>
      </c>
      <c r="J16" s="282">
        <f t="shared" si="0"/>
        <v>252</v>
      </c>
      <c r="K16" s="317" t="s">
        <v>162</v>
      </c>
      <c r="L16" s="316">
        <v>177</v>
      </c>
      <c r="M16" s="316">
        <v>156</v>
      </c>
      <c r="N16" s="316">
        <v>89</v>
      </c>
      <c r="O16" s="316">
        <v>86</v>
      </c>
      <c r="P16" s="315">
        <v>61</v>
      </c>
      <c r="Q16" s="282">
        <f t="shared" si="1"/>
        <v>569</v>
      </c>
      <c r="R16" s="281">
        <f t="shared" si="2"/>
        <v>821</v>
      </c>
    </row>
    <row r="17" spans="1:18" ht="17.100000000000001" customHeight="1" x14ac:dyDescent="0.25">
      <c r="A17" s="319"/>
      <c r="B17" s="714"/>
      <c r="C17" s="153"/>
      <c r="D17" s="69" t="s">
        <v>127</v>
      </c>
      <c r="E17" s="69"/>
      <c r="F17" s="69"/>
      <c r="G17" s="69"/>
      <c r="H17" s="318">
        <v>127</v>
      </c>
      <c r="I17" s="315">
        <v>109</v>
      </c>
      <c r="J17" s="282">
        <f t="shared" si="0"/>
        <v>236</v>
      </c>
      <c r="K17" s="317" t="s">
        <v>161</v>
      </c>
      <c r="L17" s="316">
        <v>248</v>
      </c>
      <c r="M17" s="316">
        <v>179</v>
      </c>
      <c r="N17" s="316">
        <v>126</v>
      </c>
      <c r="O17" s="316">
        <v>116</v>
      </c>
      <c r="P17" s="315">
        <v>76</v>
      </c>
      <c r="Q17" s="282">
        <f t="shared" si="1"/>
        <v>745</v>
      </c>
      <c r="R17" s="281">
        <f t="shared" si="2"/>
        <v>981</v>
      </c>
    </row>
    <row r="18" spans="1:18" ht="17.100000000000001" customHeight="1" x14ac:dyDescent="0.25">
      <c r="A18" s="319"/>
      <c r="B18" s="714"/>
      <c r="C18" s="153"/>
      <c r="D18" s="69" t="s">
        <v>126</v>
      </c>
      <c r="E18" s="69"/>
      <c r="F18" s="69"/>
      <c r="G18" s="69"/>
      <c r="H18" s="318">
        <v>175</v>
      </c>
      <c r="I18" s="315">
        <v>151</v>
      </c>
      <c r="J18" s="282">
        <f t="shared" si="0"/>
        <v>326</v>
      </c>
      <c r="K18" s="317" t="s">
        <v>162</v>
      </c>
      <c r="L18" s="316">
        <v>317</v>
      </c>
      <c r="M18" s="316">
        <v>200</v>
      </c>
      <c r="N18" s="316">
        <v>164</v>
      </c>
      <c r="O18" s="316">
        <v>142</v>
      </c>
      <c r="P18" s="315">
        <v>105</v>
      </c>
      <c r="Q18" s="282">
        <f t="shared" si="1"/>
        <v>928</v>
      </c>
      <c r="R18" s="281">
        <f t="shared" si="2"/>
        <v>1254</v>
      </c>
    </row>
    <row r="19" spans="1:18" ht="17.100000000000001" customHeight="1" x14ac:dyDescent="0.25">
      <c r="A19" s="319"/>
      <c r="B19" s="714"/>
      <c r="C19" s="153"/>
      <c r="D19" s="69" t="s">
        <v>125</v>
      </c>
      <c r="E19" s="69"/>
      <c r="F19" s="69"/>
      <c r="G19" s="69"/>
      <c r="H19" s="318">
        <v>192</v>
      </c>
      <c r="I19" s="315">
        <v>144</v>
      </c>
      <c r="J19" s="282">
        <f t="shared" si="0"/>
        <v>336</v>
      </c>
      <c r="K19" s="317" t="s">
        <v>161</v>
      </c>
      <c r="L19" s="316">
        <v>363</v>
      </c>
      <c r="M19" s="316">
        <v>233</v>
      </c>
      <c r="N19" s="316">
        <v>174</v>
      </c>
      <c r="O19" s="316">
        <v>153</v>
      </c>
      <c r="P19" s="315">
        <v>79</v>
      </c>
      <c r="Q19" s="282">
        <f t="shared" si="1"/>
        <v>1002</v>
      </c>
      <c r="R19" s="281">
        <f t="shared" si="2"/>
        <v>1338</v>
      </c>
    </row>
    <row r="20" spans="1:18" ht="17.100000000000001" customHeight="1" x14ac:dyDescent="0.25">
      <c r="A20" s="319">
        <v>719</v>
      </c>
      <c r="B20" s="714"/>
      <c r="C20" s="133"/>
      <c r="D20" s="132" t="s">
        <v>124</v>
      </c>
      <c r="E20" s="132"/>
      <c r="F20" s="132"/>
      <c r="G20" s="132"/>
      <c r="H20" s="280">
        <v>120</v>
      </c>
      <c r="I20" s="312">
        <v>106</v>
      </c>
      <c r="J20" s="278">
        <f t="shared" si="0"/>
        <v>226</v>
      </c>
      <c r="K20" s="314" t="s">
        <v>161</v>
      </c>
      <c r="L20" s="313">
        <v>278</v>
      </c>
      <c r="M20" s="313">
        <v>194</v>
      </c>
      <c r="N20" s="313">
        <v>160</v>
      </c>
      <c r="O20" s="313">
        <v>138</v>
      </c>
      <c r="P20" s="312">
        <v>86</v>
      </c>
      <c r="Q20" s="282">
        <f t="shared" si="1"/>
        <v>856</v>
      </c>
      <c r="R20" s="273">
        <f t="shared" si="2"/>
        <v>1082</v>
      </c>
    </row>
    <row r="21" spans="1:18" ht="17.100000000000001" customHeight="1" x14ac:dyDescent="0.25">
      <c r="A21" s="319">
        <v>25</v>
      </c>
      <c r="B21" s="714"/>
      <c r="C21" s="272" t="s">
        <v>112</v>
      </c>
      <c r="D21" s="272"/>
      <c r="E21" s="272"/>
      <c r="F21" s="272"/>
      <c r="G21" s="272"/>
      <c r="H21" s="270">
        <v>16</v>
      </c>
      <c r="I21" s="311">
        <v>24</v>
      </c>
      <c r="J21" s="297">
        <f t="shared" si="0"/>
        <v>40</v>
      </c>
      <c r="K21" s="296" t="s">
        <v>161</v>
      </c>
      <c r="L21" s="33">
        <v>45</v>
      </c>
      <c r="M21" s="33">
        <v>21</v>
      </c>
      <c r="N21" s="33">
        <v>16</v>
      </c>
      <c r="O21" s="33">
        <v>13</v>
      </c>
      <c r="P21" s="32">
        <v>24</v>
      </c>
      <c r="Q21" s="310">
        <f t="shared" si="1"/>
        <v>119</v>
      </c>
      <c r="R21" s="309">
        <f t="shared" si="2"/>
        <v>159</v>
      </c>
    </row>
    <row r="22" spans="1:18" ht="17.100000000000001" customHeight="1" thickBot="1" x14ac:dyDescent="0.3">
      <c r="A22" s="319">
        <v>900</v>
      </c>
      <c r="B22" s="715"/>
      <c r="C22" s="678" t="s">
        <v>123</v>
      </c>
      <c r="D22" s="679"/>
      <c r="E22" s="679"/>
      <c r="F22" s="679"/>
      <c r="G22" s="680"/>
      <c r="H22" s="266">
        <f>H14+H21</f>
        <v>827</v>
      </c>
      <c r="I22" s="263">
        <f>I14+I21</f>
        <v>701</v>
      </c>
      <c r="J22" s="262">
        <f t="shared" si="0"/>
        <v>1528</v>
      </c>
      <c r="K22" s="265" t="s">
        <v>161</v>
      </c>
      <c r="L22" s="264">
        <f>L14+L21</f>
        <v>1516</v>
      </c>
      <c r="M22" s="264">
        <f>M14+M21</f>
        <v>1041</v>
      </c>
      <c r="N22" s="264">
        <f>N14+N21</f>
        <v>763</v>
      </c>
      <c r="O22" s="264">
        <f>O14+O21</f>
        <v>684</v>
      </c>
      <c r="P22" s="263">
        <f>P14+P21</f>
        <v>458</v>
      </c>
      <c r="Q22" s="262">
        <f t="shared" si="1"/>
        <v>4462</v>
      </c>
      <c r="R22" s="261">
        <f t="shared" si="2"/>
        <v>5990</v>
      </c>
    </row>
    <row r="23" spans="1:18" ht="17.100000000000001" customHeight="1" x14ac:dyDescent="0.25">
      <c r="B23" s="716" t="s">
        <v>131</v>
      </c>
      <c r="C23" s="308"/>
      <c r="D23" s="308"/>
      <c r="E23" s="308"/>
      <c r="F23" s="308"/>
      <c r="G23" s="307"/>
      <c r="H23" s="306" t="s">
        <v>67</v>
      </c>
      <c r="I23" s="305" t="s">
        <v>66</v>
      </c>
      <c r="J23" s="304" t="s">
        <v>59</v>
      </c>
      <c r="K23" s="303" t="s">
        <v>65</v>
      </c>
      <c r="L23" s="302" t="s">
        <v>64</v>
      </c>
      <c r="M23" s="302" t="s">
        <v>63</v>
      </c>
      <c r="N23" s="302" t="s">
        <v>62</v>
      </c>
      <c r="O23" s="302" t="s">
        <v>61</v>
      </c>
      <c r="P23" s="301" t="s">
        <v>60</v>
      </c>
      <c r="Q23" s="300" t="s">
        <v>59</v>
      </c>
      <c r="R23" s="299" t="s">
        <v>58</v>
      </c>
    </row>
    <row r="24" spans="1:18" ht="17.100000000000001" customHeight="1" x14ac:dyDescent="0.25">
      <c r="B24" s="717"/>
      <c r="C24" s="298" t="s">
        <v>113</v>
      </c>
      <c r="D24" s="47"/>
      <c r="E24" s="47"/>
      <c r="F24" s="47"/>
      <c r="G24" s="46"/>
      <c r="H24" s="270">
        <f>H25+H26+H27+H28+H29+H30</f>
        <v>1929</v>
      </c>
      <c r="I24" s="271">
        <f>I25+I26+I27+I28+I29+I30</f>
        <v>1817</v>
      </c>
      <c r="J24" s="297">
        <f t="shared" ref="J24:J32" si="3">SUM(H24:I24)</f>
        <v>3746</v>
      </c>
      <c r="K24" s="296" t="s">
        <v>161</v>
      </c>
      <c r="L24" s="33">
        <f>L25+L26+L27+L28+L29+L30</f>
        <v>3307</v>
      </c>
      <c r="M24" s="33">
        <f>M25+M26+M27+M28+M29+M30</f>
        <v>1939</v>
      </c>
      <c r="N24" s="33">
        <f>N25+N26+N27+N28+N29+N30</f>
        <v>1601</v>
      </c>
      <c r="O24" s="33">
        <f>O25+O26+O27+O28+O29+O30</f>
        <v>1933</v>
      </c>
      <c r="P24" s="33">
        <f>P25+P26+P27+P28+P29+P30</f>
        <v>1434</v>
      </c>
      <c r="Q24" s="268">
        <f t="shared" ref="Q24:Q32" si="4">SUM(K24:P24)</f>
        <v>10214</v>
      </c>
      <c r="R24" s="294">
        <f t="shared" ref="R24:R32" si="5">SUM(J24,Q24)</f>
        <v>13960</v>
      </c>
    </row>
    <row r="25" spans="1:18" ht="17.100000000000001" customHeight="1" x14ac:dyDescent="0.25">
      <c r="B25" s="717"/>
      <c r="C25" s="81"/>
      <c r="D25" s="152" t="s">
        <v>129</v>
      </c>
      <c r="E25" s="152"/>
      <c r="F25" s="152"/>
      <c r="G25" s="152"/>
      <c r="H25" s="318">
        <v>62</v>
      </c>
      <c r="I25" s="315">
        <v>51</v>
      </c>
      <c r="J25" s="282">
        <f t="shared" si="3"/>
        <v>113</v>
      </c>
      <c r="K25" s="317" t="s">
        <v>162</v>
      </c>
      <c r="L25" s="316">
        <v>58</v>
      </c>
      <c r="M25" s="316">
        <v>51</v>
      </c>
      <c r="N25" s="316">
        <v>27</v>
      </c>
      <c r="O25" s="316">
        <v>23</v>
      </c>
      <c r="P25" s="315">
        <v>22</v>
      </c>
      <c r="Q25" s="282">
        <f t="shared" si="4"/>
        <v>181</v>
      </c>
      <c r="R25" s="288">
        <f t="shared" si="5"/>
        <v>294</v>
      </c>
    </row>
    <row r="26" spans="1:18" ht="17.100000000000001" customHeight="1" x14ac:dyDescent="0.25">
      <c r="B26" s="717"/>
      <c r="C26" s="152"/>
      <c r="D26" s="69" t="s">
        <v>128</v>
      </c>
      <c r="E26" s="69"/>
      <c r="F26" s="69"/>
      <c r="G26" s="69"/>
      <c r="H26" s="318">
        <v>153</v>
      </c>
      <c r="I26" s="315">
        <v>169</v>
      </c>
      <c r="J26" s="282">
        <f t="shared" si="3"/>
        <v>322</v>
      </c>
      <c r="K26" s="317" t="s">
        <v>161</v>
      </c>
      <c r="L26" s="316">
        <v>175</v>
      </c>
      <c r="M26" s="316">
        <v>113</v>
      </c>
      <c r="N26" s="316">
        <v>85</v>
      </c>
      <c r="O26" s="316">
        <v>84</v>
      </c>
      <c r="P26" s="315">
        <v>74</v>
      </c>
      <c r="Q26" s="282">
        <f t="shared" si="4"/>
        <v>531</v>
      </c>
      <c r="R26" s="281">
        <f t="shared" si="5"/>
        <v>853</v>
      </c>
    </row>
    <row r="27" spans="1:18" ht="17.100000000000001" customHeight="1" x14ac:dyDescent="0.25">
      <c r="B27" s="717"/>
      <c r="C27" s="152"/>
      <c r="D27" s="69" t="s">
        <v>127</v>
      </c>
      <c r="E27" s="69"/>
      <c r="F27" s="69"/>
      <c r="G27" s="69"/>
      <c r="H27" s="318">
        <v>272</v>
      </c>
      <c r="I27" s="315">
        <v>239</v>
      </c>
      <c r="J27" s="282">
        <f t="shared" si="3"/>
        <v>511</v>
      </c>
      <c r="K27" s="317" t="s">
        <v>163</v>
      </c>
      <c r="L27" s="316">
        <v>382</v>
      </c>
      <c r="M27" s="316">
        <v>170</v>
      </c>
      <c r="N27" s="316">
        <v>141</v>
      </c>
      <c r="O27" s="316">
        <v>160</v>
      </c>
      <c r="P27" s="315">
        <v>132</v>
      </c>
      <c r="Q27" s="282">
        <f t="shared" si="4"/>
        <v>985</v>
      </c>
      <c r="R27" s="281">
        <f t="shared" si="5"/>
        <v>1496</v>
      </c>
    </row>
    <row r="28" spans="1:18" ht="17.100000000000001" customHeight="1" x14ac:dyDescent="0.25">
      <c r="B28" s="717"/>
      <c r="C28" s="152"/>
      <c r="D28" s="69" t="s">
        <v>126</v>
      </c>
      <c r="E28" s="69"/>
      <c r="F28" s="69"/>
      <c r="G28" s="69"/>
      <c r="H28" s="318">
        <v>480</v>
      </c>
      <c r="I28" s="315">
        <v>390</v>
      </c>
      <c r="J28" s="282">
        <f t="shared" si="3"/>
        <v>870</v>
      </c>
      <c r="K28" s="317" t="s">
        <v>162</v>
      </c>
      <c r="L28" s="316">
        <v>652</v>
      </c>
      <c r="M28" s="316">
        <v>322</v>
      </c>
      <c r="N28" s="316">
        <v>223</v>
      </c>
      <c r="O28" s="316">
        <v>272</v>
      </c>
      <c r="P28" s="315">
        <v>180</v>
      </c>
      <c r="Q28" s="282">
        <f t="shared" si="4"/>
        <v>1649</v>
      </c>
      <c r="R28" s="281">
        <f t="shared" si="5"/>
        <v>2519</v>
      </c>
    </row>
    <row r="29" spans="1:18" ht="17.100000000000001" customHeight="1" x14ac:dyDescent="0.25">
      <c r="B29" s="717"/>
      <c r="C29" s="152"/>
      <c r="D29" s="69" t="s">
        <v>125</v>
      </c>
      <c r="E29" s="69"/>
      <c r="F29" s="69"/>
      <c r="G29" s="69"/>
      <c r="H29" s="318">
        <v>567</v>
      </c>
      <c r="I29" s="315">
        <v>519</v>
      </c>
      <c r="J29" s="282">
        <f t="shared" si="3"/>
        <v>1086</v>
      </c>
      <c r="K29" s="317" t="s">
        <v>162</v>
      </c>
      <c r="L29" s="316">
        <v>1007</v>
      </c>
      <c r="M29" s="316">
        <v>539</v>
      </c>
      <c r="N29" s="316">
        <v>419</v>
      </c>
      <c r="O29" s="316">
        <v>450</v>
      </c>
      <c r="P29" s="315">
        <v>359</v>
      </c>
      <c r="Q29" s="282">
        <f t="shared" si="4"/>
        <v>2774</v>
      </c>
      <c r="R29" s="281">
        <f t="shared" si="5"/>
        <v>3860</v>
      </c>
    </row>
    <row r="30" spans="1:18" ht="17.100000000000001" customHeight="1" x14ac:dyDescent="0.25">
      <c r="B30" s="717"/>
      <c r="C30" s="132"/>
      <c r="D30" s="132" t="s">
        <v>124</v>
      </c>
      <c r="E30" s="132"/>
      <c r="F30" s="132"/>
      <c r="G30" s="132"/>
      <c r="H30" s="280">
        <v>395</v>
      </c>
      <c r="I30" s="312">
        <v>449</v>
      </c>
      <c r="J30" s="278">
        <f t="shared" si="3"/>
        <v>844</v>
      </c>
      <c r="K30" s="314" t="s">
        <v>161</v>
      </c>
      <c r="L30" s="313">
        <v>1033</v>
      </c>
      <c r="M30" s="313">
        <v>744</v>
      </c>
      <c r="N30" s="313">
        <v>706</v>
      </c>
      <c r="O30" s="313">
        <v>944</v>
      </c>
      <c r="P30" s="312">
        <v>667</v>
      </c>
      <c r="Q30" s="278">
        <f t="shared" si="4"/>
        <v>4094</v>
      </c>
      <c r="R30" s="273">
        <f t="shared" si="5"/>
        <v>4938</v>
      </c>
    </row>
    <row r="31" spans="1:18" ht="17.100000000000001" customHeight="1" x14ac:dyDescent="0.25">
      <c r="B31" s="717"/>
      <c r="C31" s="272" t="s">
        <v>112</v>
      </c>
      <c r="D31" s="272"/>
      <c r="E31" s="272"/>
      <c r="F31" s="272"/>
      <c r="G31" s="272"/>
      <c r="H31" s="270">
        <v>17</v>
      </c>
      <c r="I31" s="311">
        <v>28</v>
      </c>
      <c r="J31" s="297">
        <f t="shared" si="3"/>
        <v>45</v>
      </c>
      <c r="K31" s="296" t="s">
        <v>164</v>
      </c>
      <c r="L31" s="33">
        <v>26</v>
      </c>
      <c r="M31" s="33">
        <v>25</v>
      </c>
      <c r="N31" s="33">
        <v>19</v>
      </c>
      <c r="O31" s="33">
        <v>14</v>
      </c>
      <c r="P31" s="32">
        <v>17</v>
      </c>
      <c r="Q31" s="310">
        <f t="shared" si="4"/>
        <v>101</v>
      </c>
      <c r="R31" s="309">
        <f t="shared" si="5"/>
        <v>146</v>
      </c>
    </row>
    <row r="32" spans="1:18" ht="17.100000000000001" customHeight="1" thickBot="1" x14ac:dyDescent="0.3">
      <c r="B32" s="718"/>
      <c r="C32" s="678" t="s">
        <v>123</v>
      </c>
      <c r="D32" s="679"/>
      <c r="E32" s="679"/>
      <c r="F32" s="679"/>
      <c r="G32" s="680"/>
      <c r="H32" s="266">
        <f>H24+H31</f>
        <v>1946</v>
      </c>
      <c r="I32" s="263">
        <f>I24+I31</f>
        <v>1845</v>
      </c>
      <c r="J32" s="262">
        <f t="shared" si="3"/>
        <v>3791</v>
      </c>
      <c r="K32" s="265" t="s">
        <v>164</v>
      </c>
      <c r="L32" s="264">
        <f>L24+L31</f>
        <v>3333</v>
      </c>
      <c r="M32" s="264">
        <f>M24+M31</f>
        <v>1964</v>
      </c>
      <c r="N32" s="264">
        <f>N24+N31</f>
        <v>1620</v>
      </c>
      <c r="O32" s="264">
        <f>O24+O31</f>
        <v>1947</v>
      </c>
      <c r="P32" s="263">
        <f>P24+P31</f>
        <v>1451</v>
      </c>
      <c r="Q32" s="262">
        <f t="shared" si="4"/>
        <v>10315</v>
      </c>
      <c r="R32" s="261">
        <f t="shared" si="5"/>
        <v>14106</v>
      </c>
    </row>
    <row r="33" spans="1:18" ht="17.100000000000001" customHeight="1" x14ac:dyDescent="0.25">
      <c r="B33" s="719" t="s">
        <v>59</v>
      </c>
      <c r="C33" s="308"/>
      <c r="D33" s="308"/>
      <c r="E33" s="308"/>
      <c r="F33" s="308"/>
      <c r="G33" s="307"/>
      <c r="H33" s="306" t="s">
        <v>67</v>
      </c>
      <c r="I33" s="305" t="s">
        <v>66</v>
      </c>
      <c r="J33" s="304" t="s">
        <v>59</v>
      </c>
      <c r="K33" s="303" t="s">
        <v>65</v>
      </c>
      <c r="L33" s="302" t="s">
        <v>64</v>
      </c>
      <c r="M33" s="302" t="s">
        <v>63</v>
      </c>
      <c r="N33" s="302" t="s">
        <v>62</v>
      </c>
      <c r="O33" s="302" t="s">
        <v>61</v>
      </c>
      <c r="P33" s="301" t="s">
        <v>60</v>
      </c>
      <c r="Q33" s="300" t="s">
        <v>59</v>
      </c>
      <c r="R33" s="299" t="s">
        <v>58</v>
      </c>
    </row>
    <row r="34" spans="1:18" ht="17.100000000000001" customHeight="1" x14ac:dyDescent="0.25">
      <c r="B34" s="720"/>
      <c r="C34" s="298" t="s">
        <v>113</v>
      </c>
      <c r="D34" s="47"/>
      <c r="E34" s="47"/>
      <c r="F34" s="47"/>
      <c r="G34" s="46"/>
      <c r="H34" s="270">
        <f t="shared" ref="H34:I41" si="6">H14+H24</f>
        <v>2740</v>
      </c>
      <c r="I34" s="271">
        <f t="shared" si="6"/>
        <v>2494</v>
      </c>
      <c r="J34" s="297">
        <f>SUM(H34:I34)</f>
        <v>5234</v>
      </c>
      <c r="K34" s="296" t="s">
        <v>162</v>
      </c>
      <c r="L34" s="295">
        <f>L14+L24</f>
        <v>4778</v>
      </c>
      <c r="M34" s="295">
        <f>M14+M24</f>
        <v>2959</v>
      </c>
      <c r="N34" s="295">
        <f>N14+N24</f>
        <v>2348</v>
      </c>
      <c r="O34" s="295">
        <f>O14+O24</f>
        <v>2604</v>
      </c>
      <c r="P34" s="295">
        <f>P14+P24</f>
        <v>1868</v>
      </c>
      <c r="Q34" s="268">
        <f t="shared" ref="Q34:Q42" si="7">SUM(K34:P34)</f>
        <v>14557</v>
      </c>
      <c r="R34" s="294">
        <f t="shared" ref="R34:R42" si="8">SUM(J34,Q34)</f>
        <v>19791</v>
      </c>
    </row>
    <row r="35" spans="1:18" ht="17.100000000000001" customHeight="1" x14ac:dyDescent="0.25">
      <c r="B35" s="720"/>
      <c r="C35" s="82"/>
      <c r="D35" s="152" t="s">
        <v>129</v>
      </c>
      <c r="E35" s="152"/>
      <c r="F35" s="152"/>
      <c r="G35" s="152"/>
      <c r="H35" s="293">
        <f t="shared" si="6"/>
        <v>126</v>
      </c>
      <c r="I35" s="292">
        <f t="shared" si="6"/>
        <v>99</v>
      </c>
      <c r="J35" s="282">
        <f>SUM(H35:I35)</f>
        <v>225</v>
      </c>
      <c r="K35" s="291" t="s">
        <v>164</v>
      </c>
      <c r="L35" s="290">
        <f t="shared" ref="L35:P41" si="9">L15+L25</f>
        <v>146</v>
      </c>
      <c r="M35" s="290">
        <f t="shared" si="9"/>
        <v>109</v>
      </c>
      <c r="N35" s="290">
        <f t="shared" si="9"/>
        <v>61</v>
      </c>
      <c r="O35" s="290">
        <f t="shared" si="9"/>
        <v>59</v>
      </c>
      <c r="P35" s="289">
        <f>P15+P25</f>
        <v>49</v>
      </c>
      <c r="Q35" s="282">
        <f>SUM(K35:P35)</f>
        <v>424</v>
      </c>
      <c r="R35" s="288">
        <f>SUM(J35,Q35)</f>
        <v>649</v>
      </c>
    </row>
    <row r="36" spans="1:18" ht="17.100000000000001" customHeight="1" x14ac:dyDescent="0.25">
      <c r="B36" s="720"/>
      <c r="C36" s="153"/>
      <c r="D36" s="69" t="s">
        <v>128</v>
      </c>
      <c r="E36" s="69"/>
      <c r="F36" s="69"/>
      <c r="G36" s="69"/>
      <c r="H36" s="287">
        <f t="shared" si="6"/>
        <v>286</v>
      </c>
      <c r="I36" s="286">
        <f t="shared" si="6"/>
        <v>288</v>
      </c>
      <c r="J36" s="282">
        <f t="shared" ref="J36:J42" si="10">SUM(H36:I36)</f>
        <v>574</v>
      </c>
      <c r="K36" s="285" t="s">
        <v>164</v>
      </c>
      <c r="L36" s="284">
        <f t="shared" si="9"/>
        <v>352</v>
      </c>
      <c r="M36" s="284">
        <f t="shared" si="9"/>
        <v>269</v>
      </c>
      <c r="N36" s="284">
        <f t="shared" si="9"/>
        <v>174</v>
      </c>
      <c r="O36" s="284">
        <f t="shared" si="9"/>
        <v>170</v>
      </c>
      <c r="P36" s="283">
        <f t="shared" si="9"/>
        <v>135</v>
      </c>
      <c r="Q36" s="282">
        <f t="shared" si="7"/>
        <v>1100</v>
      </c>
      <c r="R36" s="281">
        <f t="shared" si="8"/>
        <v>1674</v>
      </c>
    </row>
    <row r="37" spans="1:18" ht="17.100000000000001" customHeight="1" x14ac:dyDescent="0.25">
      <c r="B37" s="720"/>
      <c r="C37" s="153"/>
      <c r="D37" s="69" t="s">
        <v>127</v>
      </c>
      <c r="E37" s="69"/>
      <c r="F37" s="69"/>
      <c r="G37" s="69"/>
      <c r="H37" s="287">
        <f t="shared" si="6"/>
        <v>399</v>
      </c>
      <c r="I37" s="286">
        <f t="shared" si="6"/>
        <v>348</v>
      </c>
      <c r="J37" s="282">
        <f t="shared" si="10"/>
        <v>747</v>
      </c>
      <c r="K37" s="285" t="s">
        <v>161</v>
      </c>
      <c r="L37" s="284">
        <f t="shared" si="9"/>
        <v>630</v>
      </c>
      <c r="M37" s="284">
        <f t="shared" si="9"/>
        <v>349</v>
      </c>
      <c r="N37" s="284">
        <f t="shared" si="9"/>
        <v>267</v>
      </c>
      <c r="O37" s="284">
        <f t="shared" si="9"/>
        <v>276</v>
      </c>
      <c r="P37" s="283">
        <f t="shared" si="9"/>
        <v>208</v>
      </c>
      <c r="Q37" s="282">
        <f t="shared" si="7"/>
        <v>1730</v>
      </c>
      <c r="R37" s="281">
        <f>SUM(J37,Q37)</f>
        <v>2477</v>
      </c>
    </row>
    <row r="38" spans="1:18" ht="17.100000000000001" customHeight="1" x14ac:dyDescent="0.25">
      <c r="B38" s="720"/>
      <c r="C38" s="153"/>
      <c r="D38" s="69" t="s">
        <v>126</v>
      </c>
      <c r="E38" s="69"/>
      <c r="F38" s="69"/>
      <c r="G38" s="69"/>
      <c r="H38" s="287">
        <f t="shared" si="6"/>
        <v>655</v>
      </c>
      <c r="I38" s="286">
        <f t="shared" si="6"/>
        <v>541</v>
      </c>
      <c r="J38" s="282">
        <f t="shared" si="10"/>
        <v>1196</v>
      </c>
      <c r="K38" s="285" t="s">
        <v>161</v>
      </c>
      <c r="L38" s="284">
        <f t="shared" si="9"/>
        <v>969</v>
      </c>
      <c r="M38" s="284">
        <f t="shared" si="9"/>
        <v>522</v>
      </c>
      <c r="N38" s="284">
        <f t="shared" si="9"/>
        <v>387</v>
      </c>
      <c r="O38" s="284">
        <f t="shared" si="9"/>
        <v>414</v>
      </c>
      <c r="P38" s="283">
        <f t="shared" si="9"/>
        <v>285</v>
      </c>
      <c r="Q38" s="282">
        <f t="shared" si="7"/>
        <v>2577</v>
      </c>
      <c r="R38" s="281">
        <f t="shared" si="8"/>
        <v>3773</v>
      </c>
    </row>
    <row r="39" spans="1:18" ht="17.100000000000001" customHeight="1" x14ac:dyDescent="0.25">
      <c r="B39" s="720"/>
      <c r="C39" s="153"/>
      <c r="D39" s="69" t="s">
        <v>125</v>
      </c>
      <c r="E39" s="69"/>
      <c r="F39" s="69"/>
      <c r="G39" s="69"/>
      <c r="H39" s="287">
        <f t="shared" si="6"/>
        <v>759</v>
      </c>
      <c r="I39" s="286">
        <f t="shared" si="6"/>
        <v>663</v>
      </c>
      <c r="J39" s="282">
        <f t="shared" si="10"/>
        <v>1422</v>
      </c>
      <c r="K39" s="285" t="s">
        <v>163</v>
      </c>
      <c r="L39" s="284">
        <f t="shared" si="9"/>
        <v>1370</v>
      </c>
      <c r="M39" s="284">
        <f t="shared" si="9"/>
        <v>772</v>
      </c>
      <c r="N39" s="284">
        <f t="shared" si="9"/>
        <v>593</v>
      </c>
      <c r="O39" s="284">
        <f t="shared" si="9"/>
        <v>603</v>
      </c>
      <c r="P39" s="283">
        <f t="shared" si="9"/>
        <v>438</v>
      </c>
      <c r="Q39" s="282">
        <f t="shared" si="7"/>
        <v>3776</v>
      </c>
      <c r="R39" s="281">
        <f t="shared" si="8"/>
        <v>5198</v>
      </c>
    </row>
    <row r="40" spans="1:18" ht="17.100000000000001" customHeight="1" x14ac:dyDescent="0.25">
      <c r="B40" s="720"/>
      <c r="C40" s="133"/>
      <c r="D40" s="132" t="s">
        <v>124</v>
      </c>
      <c r="E40" s="132"/>
      <c r="F40" s="132"/>
      <c r="G40" s="132"/>
      <c r="H40" s="280">
        <f t="shared" si="6"/>
        <v>515</v>
      </c>
      <c r="I40" s="279">
        <f t="shared" si="6"/>
        <v>555</v>
      </c>
      <c r="J40" s="278">
        <f t="shared" si="10"/>
        <v>1070</v>
      </c>
      <c r="K40" s="277" t="s">
        <v>164</v>
      </c>
      <c r="L40" s="276">
        <f t="shared" si="9"/>
        <v>1311</v>
      </c>
      <c r="M40" s="276">
        <f t="shared" si="9"/>
        <v>938</v>
      </c>
      <c r="N40" s="276">
        <f t="shared" si="9"/>
        <v>866</v>
      </c>
      <c r="O40" s="276">
        <f t="shared" si="9"/>
        <v>1082</v>
      </c>
      <c r="P40" s="275">
        <f t="shared" si="9"/>
        <v>753</v>
      </c>
      <c r="Q40" s="274">
        <f t="shared" si="7"/>
        <v>4950</v>
      </c>
      <c r="R40" s="273">
        <f t="shared" si="8"/>
        <v>6020</v>
      </c>
    </row>
    <row r="41" spans="1:18" ht="17.100000000000001" customHeight="1" x14ac:dyDescent="0.25">
      <c r="B41" s="720"/>
      <c r="C41" s="272" t="s">
        <v>112</v>
      </c>
      <c r="D41" s="272"/>
      <c r="E41" s="272"/>
      <c r="F41" s="272"/>
      <c r="G41" s="272"/>
      <c r="H41" s="270">
        <f t="shared" si="6"/>
        <v>33</v>
      </c>
      <c r="I41" s="271">
        <f t="shared" si="6"/>
        <v>52</v>
      </c>
      <c r="J41" s="270">
        <f>SUM(H41:I41)</f>
        <v>85</v>
      </c>
      <c r="K41" s="269" t="s">
        <v>162</v>
      </c>
      <c r="L41" s="35">
        <f>L21+L31</f>
        <v>71</v>
      </c>
      <c r="M41" s="35">
        <f t="shared" si="9"/>
        <v>46</v>
      </c>
      <c r="N41" s="35">
        <f t="shared" si="9"/>
        <v>35</v>
      </c>
      <c r="O41" s="35">
        <f t="shared" si="9"/>
        <v>27</v>
      </c>
      <c r="P41" s="34">
        <f t="shared" si="9"/>
        <v>41</v>
      </c>
      <c r="Q41" s="268">
        <f t="shared" si="7"/>
        <v>220</v>
      </c>
      <c r="R41" s="267">
        <f t="shared" si="8"/>
        <v>305</v>
      </c>
    </row>
    <row r="42" spans="1:18" ht="17.100000000000001" customHeight="1" thickBot="1" x14ac:dyDescent="0.3">
      <c r="B42" s="721"/>
      <c r="C42" s="678" t="s">
        <v>123</v>
      </c>
      <c r="D42" s="679"/>
      <c r="E42" s="679"/>
      <c r="F42" s="679"/>
      <c r="G42" s="680"/>
      <c r="H42" s="266">
        <f>H34+H41</f>
        <v>2773</v>
      </c>
      <c r="I42" s="263">
        <f>I34+I41</f>
        <v>2546</v>
      </c>
      <c r="J42" s="262">
        <f t="shared" si="10"/>
        <v>5319</v>
      </c>
      <c r="K42" s="265" t="s">
        <v>162</v>
      </c>
      <c r="L42" s="264">
        <f>L34+L41</f>
        <v>4849</v>
      </c>
      <c r="M42" s="264">
        <f>M34+M41</f>
        <v>3005</v>
      </c>
      <c r="N42" s="264">
        <f>N34+N41</f>
        <v>2383</v>
      </c>
      <c r="O42" s="264">
        <f>O34+O41</f>
        <v>2631</v>
      </c>
      <c r="P42" s="263">
        <f>P34+P41</f>
        <v>1909</v>
      </c>
      <c r="Q42" s="262">
        <f t="shared" si="7"/>
        <v>14777</v>
      </c>
      <c r="R42" s="261">
        <f t="shared" si="8"/>
        <v>20096</v>
      </c>
    </row>
    <row r="45" spans="1:18" ht="17.100000000000001" customHeight="1" x14ac:dyDescent="0.25">
      <c r="A45" s="4" t="s">
        <v>121</v>
      </c>
    </row>
    <row r="46" spans="1:18" ht="17.100000000000001" customHeight="1" x14ac:dyDescent="0.25">
      <c r="B46" s="23"/>
      <c r="C46" s="23"/>
      <c r="D46" s="23"/>
      <c r="E46" s="144"/>
      <c r="F46" s="144"/>
      <c r="G46" s="144"/>
      <c r="H46" s="144"/>
      <c r="I46" s="144"/>
      <c r="J46" s="144"/>
      <c r="K46" s="683" t="s">
        <v>114</v>
      </c>
      <c r="L46" s="683"/>
      <c r="M46" s="683"/>
      <c r="N46" s="683"/>
      <c r="O46" s="683"/>
      <c r="P46" s="683"/>
      <c r="Q46" s="683"/>
      <c r="R46" s="683"/>
    </row>
    <row r="47" spans="1:18" ht="17.100000000000001" customHeight="1" x14ac:dyDescent="0.25">
      <c r="B47" s="689" t="str">
        <f>"令和" &amp; DBCS($A$2) &amp; "年（" &amp; DBCS($B$2) &amp; "年）" &amp; DBCS($C$2) &amp; "月"</f>
        <v>令和４年（２０２２年）２月</v>
      </c>
      <c r="C47" s="690"/>
      <c r="D47" s="690"/>
      <c r="E47" s="690"/>
      <c r="F47" s="690"/>
      <c r="G47" s="687"/>
      <c r="H47" s="695" t="s">
        <v>106</v>
      </c>
      <c r="I47" s="696"/>
      <c r="J47" s="696"/>
      <c r="K47" s="697" t="s">
        <v>105</v>
      </c>
      <c r="L47" s="698"/>
      <c r="M47" s="698"/>
      <c r="N47" s="698"/>
      <c r="O47" s="698"/>
      <c r="P47" s="698"/>
      <c r="Q47" s="699"/>
      <c r="R47" s="730" t="s">
        <v>58</v>
      </c>
    </row>
    <row r="48" spans="1:18" ht="17.100000000000001" customHeight="1" x14ac:dyDescent="0.25">
      <c r="B48" s="691"/>
      <c r="C48" s="692"/>
      <c r="D48" s="692"/>
      <c r="E48" s="692"/>
      <c r="F48" s="692"/>
      <c r="G48" s="688"/>
      <c r="H48" s="143" t="s">
        <v>67</v>
      </c>
      <c r="I48" s="142" t="s">
        <v>66</v>
      </c>
      <c r="J48" s="141" t="s">
        <v>59</v>
      </c>
      <c r="K48" s="140" t="s">
        <v>65</v>
      </c>
      <c r="L48" s="139" t="s">
        <v>64</v>
      </c>
      <c r="M48" s="139" t="s">
        <v>63</v>
      </c>
      <c r="N48" s="139" t="s">
        <v>62</v>
      </c>
      <c r="O48" s="139" t="s">
        <v>61</v>
      </c>
      <c r="P48" s="138" t="s">
        <v>60</v>
      </c>
      <c r="Q48" s="372" t="s">
        <v>59</v>
      </c>
      <c r="R48" s="731"/>
    </row>
    <row r="49" spans="1:18" ht="17.100000000000001" customHeight="1" x14ac:dyDescent="0.25">
      <c r="B49" s="3" t="s">
        <v>113</v>
      </c>
      <c r="C49" s="240"/>
      <c r="D49" s="240"/>
      <c r="E49" s="240"/>
      <c r="F49" s="240"/>
      <c r="G49" s="240"/>
      <c r="H49" s="22">
        <v>902</v>
      </c>
      <c r="I49" s="21">
        <v>1318</v>
      </c>
      <c r="J49" s="20">
        <f>SUM(H49:I49)</f>
        <v>2220</v>
      </c>
      <c r="K49" s="19">
        <v>0</v>
      </c>
      <c r="L49" s="31">
        <v>3692</v>
      </c>
      <c r="M49" s="31">
        <v>2390</v>
      </c>
      <c r="N49" s="31">
        <v>1568</v>
      </c>
      <c r="O49" s="31">
        <v>985</v>
      </c>
      <c r="P49" s="30">
        <v>485</v>
      </c>
      <c r="Q49" s="260">
        <f>SUM(K49:P49)</f>
        <v>9120</v>
      </c>
      <c r="R49" s="259">
        <f>SUM(J49,Q49)</f>
        <v>11340</v>
      </c>
    </row>
    <row r="50" spans="1:18" ht="17.100000000000001" customHeight="1" x14ac:dyDescent="0.25">
      <c r="B50" s="2" t="s">
        <v>112</v>
      </c>
      <c r="C50" s="29"/>
      <c r="D50" s="29"/>
      <c r="E50" s="29"/>
      <c r="F50" s="29"/>
      <c r="G50" s="29"/>
      <c r="H50" s="18">
        <v>10</v>
      </c>
      <c r="I50" s="17">
        <v>31</v>
      </c>
      <c r="J50" s="16">
        <f>SUM(H50:I50)</f>
        <v>41</v>
      </c>
      <c r="K50" s="15">
        <v>0</v>
      </c>
      <c r="L50" s="28">
        <v>49</v>
      </c>
      <c r="M50" s="28">
        <v>39</v>
      </c>
      <c r="N50" s="28">
        <v>27</v>
      </c>
      <c r="O50" s="28">
        <v>15</v>
      </c>
      <c r="P50" s="27">
        <v>19</v>
      </c>
      <c r="Q50" s="258">
        <f>SUM(K50:P50)</f>
        <v>149</v>
      </c>
      <c r="R50" s="257">
        <f>SUM(J50,Q50)</f>
        <v>190</v>
      </c>
    </row>
    <row r="51" spans="1:18" ht="17.100000000000001" customHeight="1" x14ac:dyDescent="0.25">
      <c r="B51" s="13" t="s">
        <v>57</v>
      </c>
      <c r="C51" s="12"/>
      <c r="D51" s="12"/>
      <c r="E51" s="12"/>
      <c r="F51" s="12"/>
      <c r="G51" s="12"/>
      <c r="H51" s="11">
        <f t="shared" ref="H51:P51" si="11">H49+H50</f>
        <v>912</v>
      </c>
      <c r="I51" s="8">
        <f t="shared" si="11"/>
        <v>1349</v>
      </c>
      <c r="J51" s="7">
        <f t="shared" si="11"/>
        <v>2261</v>
      </c>
      <c r="K51" s="10">
        <f t="shared" si="11"/>
        <v>0</v>
      </c>
      <c r="L51" s="9">
        <f t="shared" si="11"/>
        <v>3741</v>
      </c>
      <c r="M51" s="9">
        <f t="shared" si="11"/>
        <v>2429</v>
      </c>
      <c r="N51" s="9">
        <f t="shared" si="11"/>
        <v>1595</v>
      </c>
      <c r="O51" s="9">
        <f t="shared" si="11"/>
        <v>1000</v>
      </c>
      <c r="P51" s="8">
        <f t="shared" si="11"/>
        <v>504</v>
      </c>
      <c r="Q51" s="7">
        <f>SUM(K51:P51)</f>
        <v>9269</v>
      </c>
      <c r="R51" s="6">
        <f>SUM(J51,Q51)</f>
        <v>11530</v>
      </c>
    </row>
    <row r="53" spans="1:18" ht="17.100000000000001" customHeight="1" x14ac:dyDescent="0.25">
      <c r="A53" s="4" t="s">
        <v>120</v>
      </c>
    </row>
    <row r="54" spans="1:18" ht="17.100000000000001" customHeight="1" x14ac:dyDescent="0.25">
      <c r="B54" s="23"/>
      <c r="C54" s="23"/>
      <c r="D54" s="23"/>
      <c r="E54" s="144"/>
      <c r="F54" s="144"/>
      <c r="G54" s="144"/>
      <c r="H54" s="144"/>
      <c r="I54" s="144"/>
      <c r="J54" s="144"/>
      <c r="K54" s="683" t="s">
        <v>114</v>
      </c>
      <c r="L54" s="683"/>
      <c r="M54" s="683"/>
      <c r="N54" s="683"/>
      <c r="O54" s="683"/>
      <c r="P54" s="683"/>
      <c r="Q54" s="683"/>
      <c r="R54" s="683"/>
    </row>
    <row r="55" spans="1:18" ht="17.100000000000001" customHeight="1" x14ac:dyDescent="0.25">
      <c r="B55" s="689" t="str">
        <f>"令和" &amp; DBCS($A$2) &amp; "年（" &amp; DBCS($B$2) &amp; "年）" &amp; DBCS($C$2) &amp; "月"</f>
        <v>令和４年（２０２２年）２月</v>
      </c>
      <c r="C55" s="690"/>
      <c r="D55" s="690"/>
      <c r="E55" s="690"/>
      <c r="F55" s="690"/>
      <c r="G55" s="687"/>
      <c r="H55" s="695" t="s">
        <v>106</v>
      </c>
      <c r="I55" s="696"/>
      <c r="J55" s="696"/>
      <c r="K55" s="697" t="s">
        <v>105</v>
      </c>
      <c r="L55" s="698"/>
      <c r="M55" s="698"/>
      <c r="N55" s="698"/>
      <c r="O55" s="698"/>
      <c r="P55" s="698"/>
      <c r="Q55" s="699"/>
      <c r="R55" s="687" t="s">
        <v>58</v>
      </c>
    </row>
    <row r="56" spans="1:18" ht="17.100000000000001" customHeight="1" x14ac:dyDescent="0.25">
      <c r="B56" s="691"/>
      <c r="C56" s="692"/>
      <c r="D56" s="692"/>
      <c r="E56" s="692"/>
      <c r="F56" s="692"/>
      <c r="G56" s="688"/>
      <c r="H56" s="143" t="s">
        <v>67</v>
      </c>
      <c r="I56" s="142" t="s">
        <v>66</v>
      </c>
      <c r="J56" s="141" t="s">
        <v>59</v>
      </c>
      <c r="K56" s="140" t="s">
        <v>65</v>
      </c>
      <c r="L56" s="139" t="s">
        <v>64</v>
      </c>
      <c r="M56" s="139" t="s">
        <v>63</v>
      </c>
      <c r="N56" s="139" t="s">
        <v>62</v>
      </c>
      <c r="O56" s="139" t="s">
        <v>61</v>
      </c>
      <c r="P56" s="138" t="s">
        <v>60</v>
      </c>
      <c r="Q56" s="255" t="s">
        <v>59</v>
      </c>
      <c r="R56" s="688"/>
    </row>
    <row r="57" spans="1:18" ht="17.100000000000001" customHeight="1" x14ac:dyDescent="0.25">
      <c r="B57" s="3" t="s">
        <v>113</v>
      </c>
      <c r="C57" s="240"/>
      <c r="D57" s="240"/>
      <c r="E57" s="240"/>
      <c r="F57" s="240"/>
      <c r="G57" s="240"/>
      <c r="H57" s="22">
        <v>12</v>
      </c>
      <c r="I57" s="21">
        <v>16</v>
      </c>
      <c r="J57" s="20">
        <f>SUM(H57:I57)</f>
        <v>28</v>
      </c>
      <c r="K57" s="19">
        <v>0</v>
      </c>
      <c r="L57" s="31">
        <v>1436</v>
      </c>
      <c r="M57" s="31">
        <v>998</v>
      </c>
      <c r="N57" s="31">
        <v>815</v>
      </c>
      <c r="O57" s="31">
        <v>530</v>
      </c>
      <c r="P57" s="30">
        <v>255</v>
      </c>
      <c r="Q57" s="238">
        <f>SUM(K57:P57)</f>
        <v>4034</v>
      </c>
      <c r="R57" s="237">
        <f>SUM(J57,Q57)</f>
        <v>4062</v>
      </c>
    </row>
    <row r="58" spans="1:18" ht="17.100000000000001" customHeight="1" x14ac:dyDescent="0.25">
      <c r="B58" s="2" t="s">
        <v>112</v>
      </c>
      <c r="C58" s="29"/>
      <c r="D58" s="29"/>
      <c r="E58" s="29"/>
      <c r="F58" s="29"/>
      <c r="G58" s="29"/>
      <c r="H58" s="18">
        <v>0</v>
      </c>
      <c r="I58" s="17">
        <v>0</v>
      </c>
      <c r="J58" s="16">
        <f>SUM(H58:I58)</f>
        <v>0</v>
      </c>
      <c r="K58" s="15">
        <v>0</v>
      </c>
      <c r="L58" s="28">
        <v>5</v>
      </c>
      <c r="M58" s="28">
        <v>7</v>
      </c>
      <c r="N58" s="28">
        <v>9</v>
      </c>
      <c r="O58" s="28">
        <v>5</v>
      </c>
      <c r="P58" s="27">
        <v>7</v>
      </c>
      <c r="Q58" s="235">
        <f>SUM(K58:P58)</f>
        <v>33</v>
      </c>
      <c r="R58" s="234">
        <f>SUM(J58,Q58)</f>
        <v>33</v>
      </c>
    </row>
    <row r="59" spans="1:18" ht="17.100000000000001" customHeight="1" x14ac:dyDescent="0.25">
      <c r="B59" s="13" t="s">
        <v>57</v>
      </c>
      <c r="C59" s="12"/>
      <c r="D59" s="12"/>
      <c r="E59" s="12"/>
      <c r="F59" s="12"/>
      <c r="G59" s="12"/>
      <c r="H59" s="11">
        <f>H57+H58</f>
        <v>12</v>
      </c>
      <c r="I59" s="8">
        <f>I57+I58</f>
        <v>16</v>
      </c>
      <c r="J59" s="7">
        <f>SUM(H59:I59)</f>
        <v>28</v>
      </c>
      <c r="K59" s="10">
        <f t="shared" ref="K59:P59" si="12">K57+K58</f>
        <v>0</v>
      </c>
      <c r="L59" s="9">
        <f t="shared" si="12"/>
        <v>1441</v>
      </c>
      <c r="M59" s="9">
        <f t="shared" si="12"/>
        <v>1005</v>
      </c>
      <c r="N59" s="9">
        <f t="shared" si="12"/>
        <v>824</v>
      </c>
      <c r="O59" s="9">
        <f t="shared" si="12"/>
        <v>535</v>
      </c>
      <c r="P59" s="8">
        <f t="shared" si="12"/>
        <v>262</v>
      </c>
      <c r="Q59" s="232">
        <f>SUM(K59:P59)</f>
        <v>4067</v>
      </c>
      <c r="R59" s="231">
        <f>SUM(J59,Q59)</f>
        <v>4095</v>
      </c>
    </row>
    <row r="61" spans="1:18" ht="17.100000000000001" customHeight="1" x14ac:dyDescent="0.25">
      <c r="A61" s="4" t="s">
        <v>119</v>
      </c>
    </row>
    <row r="62" spans="1:18" ht="17.100000000000001" customHeight="1" x14ac:dyDescent="0.25">
      <c r="A62" s="4" t="s">
        <v>118</v>
      </c>
    </row>
    <row r="63" spans="1:18" ht="17.100000000000001" customHeight="1" x14ac:dyDescent="0.25">
      <c r="B63" s="23"/>
      <c r="C63" s="23"/>
      <c r="D63" s="23"/>
      <c r="E63" s="144"/>
      <c r="F63" s="144"/>
      <c r="G63" s="144"/>
      <c r="H63" s="144"/>
      <c r="I63" s="144"/>
      <c r="J63" s="683" t="s">
        <v>114</v>
      </c>
      <c r="K63" s="683"/>
      <c r="L63" s="683"/>
      <c r="M63" s="683"/>
      <c r="N63" s="683"/>
      <c r="O63" s="683"/>
      <c r="P63" s="683"/>
      <c r="Q63" s="683"/>
    </row>
    <row r="64" spans="1:18" ht="17.100000000000001" customHeight="1" x14ac:dyDescent="0.25">
      <c r="B64" s="689" t="str">
        <f>"令和" &amp; DBCS($A$2) &amp; "年（" &amp; DBCS($B$2) &amp; "年）" &amp; DBCS($C$2) &amp; "月"</f>
        <v>令和４年（２０２２年）２月</v>
      </c>
      <c r="C64" s="690"/>
      <c r="D64" s="690"/>
      <c r="E64" s="690"/>
      <c r="F64" s="690"/>
      <c r="G64" s="687"/>
      <c r="H64" s="695" t="s">
        <v>106</v>
      </c>
      <c r="I64" s="696"/>
      <c r="J64" s="696"/>
      <c r="K64" s="697" t="s">
        <v>105</v>
      </c>
      <c r="L64" s="698"/>
      <c r="M64" s="698"/>
      <c r="N64" s="698"/>
      <c r="O64" s="698"/>
      <c r="P64" s="699"/>
      <c r="Q64" s="687" t="s">
        <v>58</v>
      </c>
    </row>
    <row r="65" spans="1:17" ht="17.100000000000001" customHeight="1" x14ac:dyDescent="0.25">
      <c r="B65" s="691"/>
      <c r="C65" s="692"/>
      <c r="D65" s="692"/>
      <c r="E65" s="692"/>
      <c r="F65" s="692"/>
      <c r="G65" s="688"/>
      <c r="H65" s="143" t="s">
        <v>67</v>
      </c>
      <c r="I65" s="142" t="s">
        <v>66</v>
      </c>
      <c r="J65" s="141" t="s">
        <v>59</v>
      </c>
      <c r="K65" s="256" t="s">
        <v>64</v>
      </c>
      <c r="L65" s="139" t="s">
        <v>63</v>
      </c>
      <c r="M65" s="139" t="s">
        <v>62</v>
      </c>
      <c r="N65" s="139" t="s">
        <v>61</v>
      </c>
      <c r="O65" s="138" t="s">
        <v>60</v>
      </c>
      <c r="P65" s="255" t="s">
        <v>59</v>
      </c>
      <c r="Q65" s="688"/>
    </row>
    <row r="66" spans="1:17" ht="17.100000000000001" customHeight="1" x14ac:dyDescent="0.25">
      <c r="B66" s="3" t="s">
        <v>113</v>
      </c>
      <c r="C66" s="240"/>
      <c r="D66" s="240"/>
      <c r="E66" s="240"/>
      <c r="F66" s="240"/>
      <c r="G66" s="240"/>
      <c r="H66" s="22">
        <v>0</v>
      </c>
      <c r="I66" s="21">
        <v>0</v>
      </c>
      <c r="J66" s="20">
        <f>SUM(H66:I66)</f>
        <v>0</v>
      </c>
      <c r="K66" s="239">
        <v>0</v>
      </c>
      <c r="L66" s="31">
        <v>4</v>
      </c>
      <c r="M66" s="31">
        <v>181</v>
      </c>
      <c r="N66" s="31">
        <v>540</v>
      </c>
      <c r="O66" s="30">
        <v>430</v>
      </c>
      <c r="P66" s="238">
        <f>SUM(K66:O66)</f>
        <v>1155</v>
      </c>
      <c r="Q66" s="237">
        <f>SUM(J66,P66)</f>
        <v>1155</v>
      </c>
    </row>
    <row r="67" spans="1:17" ht="17.100000000000001" customHeight="1" x14ac:dyDescent="0.25">
      <c r="B67" s="2" t="s">
        <v>112</v>
      </c>
      <c r="C67" s="29"/>
      <c r="D67" s="29"/>
      <c r="E67" s="29"/>
      <c r="F67" s="29"/>
      <c r="G67" s="29"/>
      <c r="H67" s="18">
        <v>0</v>
      </c>
      <c r="I67" s="17">
        <v>0</v>
      </c>
      <c r="J67" s="16">
        <f>SUM(H67:I67)</f>
        <v>0</v>
      </c>
      <c r="K67" s="236">
        <v>0</v>
      </c>
      <c r="L67" s="28">
        <v>0</v>
      </c>
      <c r="M67" s="28">
        <v>0</v>
      </c>
      <c r="N67" s="28">
        <v>2</v>
      </c>
      <c r="O67" s="27">
        <v>3</v>
      </c>
      <c r="P67" s="235">
        <f>SUM(K67:O67)</f>
        <v>5</v>
      </c>
      <c r="Q67" s="234">
        <f>SUM(J67,P67)</f>
        <v>5</v>
      </c>
    </row>
    <row r="68" spans="1:17" ht="17.100000000000001" customHeight="1" x14ac:dyDescent="0.25">
      <c r="B68" s="13" t="s">
        <v>57</v>
      </c>
      <c r="C68" s="12"/>
      <c r="D68" s="12"/>
      <c r="E68" s="12"/>
      <c r="F68" s="12"/>
      <c r="G68" s="12"/>
      <c r="H68" s="11">
        <f>H66+H67</f>
        <v>0</v>
      </c>
      <c r="I68" s="8">
        <f>I66+I67</f>
        <v>0</v>
      </c>
      <c r="J68" s="7">
        <f>SUM(H68:I68)</f>
        <v>0</v>
      </c>
      <c r="K68" s="233">
        <f>K66+K67</f>
        <v>0</v>
      </c>
      <c r="L68" s="9">
        <f>L66+L67</f>
        <v>4</v>
      </c>
      <c r="M68" s="9">
        <f>M66+M67</f>
        <v>181</v>
      </c>
      <c r="N68" s="9">
        <f>N66+N67</f>
        <v>542</v>
      </c>
      <c r="O68" s="8">
        <f>O66+O67</f>
        <v>433</v>
      </c>
      <c r="P68" s="232">
        <f>SUM(K68:O68)</f>
        <v>1160</v>
      </c>
      <c r="Q68" s="231">
        <f>SUM(J68,P68)</f>
        <v>1160</v>
      </c>
    </row>
    <row r="70" spans="1:17" ht="17.100000000000001" customHeight="1" x14ac:dyDescent="0.25">
      <c r="A70" s="4" t="s">
        <v>117</v>
      </c>
    </row>
    <row r="71" spans="1:17" ht="17.100000000000001" customHeight="1" x14ac:dyDescent="0.25">
      <c r="B71" s="23"/>
      <c r="C71" s="23"/>
      <c r="D71" s="23"/>
      <c r="E71" s="144"/>
      <c r="F71" s="144"/>
      <c r="G71" s="144"/>
      <c r="H71" s="144"/>
      <c r="I71" s="144"/>
      <c r="J71" s="683" t="s">
        <v>114</v>
      </c>
      <c r="K71" s="683"/>
      <c r="L71" s="683"/>
      <c r="M71" s="683"/>
      <c r="N71" s="683"/>
      <c r="O71" s="683"/>
      <c r="P71" s="683"/>
      <c r="Q71" s="683"/>
    </row>
    <row r="72" spans="1:17" ht="17.100000000000001" customHeight="1" x14ac:dyDescent="0.25">
      <c r="B72" s="689" t="str">
        <f>"令和" &amp; DBCS($A$2) &amp; "年（" &amp; DBCS($B$2) &amp; "年）" &amp; DBCS($C$2) &amp; "月"</f>
        <v>令和４年（２０２２年）２月</v>
      </c>
      <c r="C72" s="690"/>
      <c r="D72" s="690"/>
      <c r="E72" s="690"/>
      <c r="F72" s="690"/>
      <c r="G72" s="687"/>
      <c r="H72" s="729" t="s">
        <v>106</v>
      </c>
      <c r="I72" s="685"/>
      <c r="J72" s="685"/>
      <c r="K72" s="684" t="s">
        <v>105</v>
      </c>
      <c r="L72" s="685"/>
      <c r="M72" s="685"/>
      <c r="N72" s="685"/>
      <c r="O72" s="685"/>
      <c r="P72" s="686"/>
      <c r="Q72" s="736" t="s">
        <v>58</v>
      </c>
    </row>
    <row r="73" spans="1:17" ht="17.100000000000001" customHeight="1" x14ac:dyDescent="0.25">
      <c r="B73" s="691"/>
      <c r="C73" s="692"/>
      <c r="D73" s="692"/>
      <c r="E73" s="692"/>
      <c r="F73" s="692"/>
      <c r="G73" s="688"/>
      <c r="H73" s="254" t="s">
        <v>67</v>
      </c>
      <c r="I73" s="253" t="s">
        <v>66</v>
      </c>
      <c r="J73" s="252" t="s">
        <v>59</v>
      </c>
      <c r="K73" s="251" t="s">
        <v>64</v>
      </c>
      <c r="L73" s="250" t="s">
        <v>63</v>
      </c>
      <c r="M73" s="250" t="s">
        <v>62</v>
      </c>
      <c r="N73" s="250" t="s">
        <v>61</v>
      </c>
      <c r="O73" s="249" t="s">
        <v>60</v>
      </c>
      <c r="P73" s="248" t="s">
        <v>59</v>
      </c>
      <c r="Q73" s="737"/>
    </row>
    <row r="74" spans="1:17" ht="17.100000000000001" customHeight="1" x14ac:dyDescent="0.25">
      <c r="B74" s="3" t="s">
        <v>113</v>
      </c>
      <c r="C74" s="240"/>
      <c r="D74" s="240"/>
      <c r="E74" s="240"/>
      <c r="F74" s="240"/>
      <c r="G74" s="240"/>
      <c r="H74" s="22">
        <v>0</v>
      </c>
      <c r="I74" s="21">
        <v>0</v>
      </c>
      <c r="J74" s="20">
        <f>SUM(H74:I74)</f>
        <v>0</v>
      </c>
      <c r="K74" s="239">
        <v>55</v>
      </c>
      <c r="L74" s="31">
        <v>58</v>
      </c>
      <c r="M74" s="31">
        <v>118</v>
      </c>
      <c r="N74" s="31">
        <v>155</v>
      </c>
      <c r="O74" s="30">
        <v>64</v>
      </c>
      <c r="P74" s="238">
        <f>SUM(K74:O74)</f>
        <v>450</v>
      </c>
      <c r="Q74" s="237">
        <f>SUM(J74,P74)</f>
        <v>450</v>
      </c>
    </row>
    <row r="75" spans="1:17" ht="17.100000000000001" customHeight="1" x14ac:dyDescent="0.25">
      <c r="B75" s="2" t="s">
        <v>112</v>
      </c>
      <c r="C75" s="29"/>
      <c r="D75" s="29"/>
      <c r="E75" s="29"/>
      <c r="F75" s="29"/>
      <c r="G75" s="29"/>
      <c r="H75" s="18">
        <v>0</v>
      </c>
      <c r="I75" s="17">
        <v>0</v>
      </c>
      <c r="J75" s="16">
        <f>SUM(H75:I75)</f>
        <v>0</v>
      </c>
      <c r="K75" s="236">
        <v>0</v>
      </c>
      <c r="L75" s="28">
        <v>0</v>
      </c>
      <c r="M75" s="28">
        <v>0</v>
      </c>
      <c r="N75" s="28">
        <v>0</v>
      </c>
      <c r="O75" s="27">
        <v>2</v>
      </c>
      <c r="P75" s="235">
        <f>SUM(K75:O75)</f>
        <v>2</v>
      </c>
      <c r="Q75" s="234">
        <f>SUM(J75,P75)</f>
        <v>2</v>
      </c>
    </row>
    <row r="76" spans="1:17" ht="17.100000000000001" customHeight="1" x14ac:dyDescent="0.25">
      <c r="B76" s="13" t="s">
        <v>57</v>
      </c>
      <c r="C76" s="12"/>
      <c r="D76" s="12"/>
      <c r="E76" s="12"/>
      <c r="F76" s="12"/>
      <c r="G76" s="12"/>
      <c r="H76" s="11">
        <f>H74+H75</f>
        <v>0</v>
      </c>
      <c r="I76" s="8">
        <f>I74+I75</f>
        <v>0</v>
      </c>
      <c r="J76" s="7">
        <f>SUM(H76:I76)</f>
        <v>0</v>
      </c>
      <c r="K76" s="233">
        <f>K74+K75</f>
        <v>55</v>
      </c>
      <c r="L76" s="9">
        <f>L74+L75</f>
        <v>58</v>
      </c>
      <c r="M76" s="9">
        <f>M74+M75</f>
        <v>118</v>
      </c>
      <c r="N76" s="9">
        <f>N74+N75</f>
        <v>155</v>
      </c>
      <c r="O76" s="8">
        <f>O74+O75</f>
        <v>66</v>
      </c>
      <c r="P76" s="232">
        <f>SUM(K76:O76)</f>
        <v>452</v>
      </c>
      <c r="Q76" s="231">
        <f>SUM(J76,P76)</f>
        <v>452</v>
      </c>
    </row>
    <row r="78" spans="1:17" ht="17.100000000000001" customHeight="1" x14ac:dyDescent="0.25">
      <c r="A78" s="4" t="s">
        <v>116</v>
      </c>
    </row>
    <row r="79" spans="1:17" ht="17.100000000000001" customHeight="1" x14ac:dyDescent="0.25">
      <c r="B79" s="23"/>
      <c r="C79" s="23"/>
      <c r="D79" s="23"/>
      <c r="E79" s="144"/>
      <c r="F79" s="144"/>
      <c r="G79" s="144"/>
      <c r="H79" s="144"/>
      <c r="I79" s="144"/>
      <c r="J79" s="683" t="s">
        <v>114</v>
      </c>
      <c r="K79" s="683"/>
      <c r="L79" s="683"/>
      <c r="M79" s="683"/>
      <c r="N79" s="683"/>
      <c r="O79" s="683"/>
      <c r="P79" s="683"/>
      <c r="Q79" s="683"/>
    </row>
    <row r="80" spans="1:17" ht="17.100000000000001" customHeight="1" x14ac:dyDescent="0.25">
      <c r="B80" s="722" t="str">
        <f>"令和" &amp; DBCS($A$2) &amp; "年（" &amp; DBCS($B$2) &amp; "年）" &amp; DBCS($C$2) &amp; "月"</f>
        <v>令和４年（２０２２年）２月</v>
      </c>
      <c r="C80" s="723"/>
      <c r="D80" s="723"/>
      <c r="E80" s="723"/>
      <c r="F80" s="723"/>
      <c r="G80" s="724"/>
      <c r="H80" s="711" t="s">
        <v>106</v>
      </c>
      <c r="I80" s="712"/>
      <c r="J80" s="712"/>
      <c r="K80" s="738" t="s">
        <v>105</v>
      </c>
      <c r="L80" s="712"/>
      <c r="M80" s="712"/>
      <c r="N80" s="712"/>
      <c r="O80" s="712"/>
      <c r="P80" s="739"/>
      <c r="Q80" s="724" t="s">
        <v>58</v>
      </c>
    </row>
    <row r="81" spans="1:18" ht="17.100000000000001" customHeight="1" x14ac:dyDescent="0.25">
      <c r="B81" s="725"/>
      <c r="C81" s="726"/>
      <c r="D81" s="726"/>
      <c r="E81" s="726"/>
      <c r="F81" s="726"/>
      <c r="G81" s="727"/>
      <c r="H81" s="246" t="s">
        <v>67</v>
      </c>
      <c r="I81" s="242" t="s">
        <v>66</v>
      </c>
      <c r="J81" s="374" t="s">
        <v>59</v>
      </c>
      <c r="K81" s="244" t="s">
        <v>64</v>
      </c>
      <c r="L81" s="243" t="s">
        <v>63</v>
      </c>
      <c r="M81" s="243" t="s">
        <v>62</v>
      </c>
      <c r="N81" s="243" t="s">
        <v>61</v>
      </c>
      <c r="O81" s="242" t="s">
        <v>60</v>
      </c>
      <c r="P81" s="241" t="s">
        <v>59</v>
      </c>
      <c r="Q81" s="727"/>
    </row>
    <row r="82" spans="1:18" ht="17.100000000000001" customHeight="1" x14ac:dyDescent="0.25">
      <c r="B82" s="3" t="s">
        <v>113</v>
      </c>
      <c r="C82" s="240"/>
      <c r="D82" s="240"/>
      <c r="E82" s="240"/>
      <c r="F82" s="240"/>
      <c r="G82" s="240"/>
      <c r="H82" s="22">
        <v>0</v>
      </c>
      <c r="I82" s="21">
        <v>0</v>
      </c>
      <c r="J82" s="20">
        <f>SUM(H82:I82)</f>
        <v>0</v>
      </c>
      <c r="K82" s="239">
        <v>0</v>
      </c>
      <c r="L82" s="31">
        <v>0</v>
      </c>
      <c r="M82" s="31">
        <v>3</v>
      </c>
      <c r="N82" s="31">
        <v>12</v>
      </c>
      <c r="O82" s="30">
        <v>18</v>
      </c>
      <c r="P82" s="238">
        <f>SUM(K82:O82)</f>
        <v>33</v>
      </c>
      <c r="Q82" s="237">
        <f>SUM(J82,P82)</f>
        <v>33</v>
      </c>
    </row>
    <row r="83" spans="1:18" ht="17.100000000000001" customHeight="1" x14ac:dyDescent="0.25">
      <c r="B83" s="2" t="s">
        <v>112</v>
      </c>
      <c r="C83" s="29"/>
      <c r="D83" s="29"/>
      <c r="E83" s="29"/>
      <c r="F83" s="29"/>
      <c r="G83" s="29"/>
      <c r="H83" s="18">
        <v>0</v>
      </c>
      <c r="I83" s="17">
        <v>0</v>
      </c>
      <c r="J83" s="16">
        <f>SUM(H83:I83)</f>
        <v>0</v>
      </c>
      <c r="K83" s="236">
        <v>0</v>
      </c>
      <c r="L83" s="28">
        <v>0</v>
      </c>
      <c r="M83" s="28">
        <v>0</v>
      </c>
      <c r="N83" s="28">
        <v>0</v>
      </c>
      <c r="O83" s="27">
        <v>0</v>
      </c>
      <c r="P83" s="235">
        <f>SUM(K83:O83)</f>
        <v>0</v>
      </c>
      <c r="Q83" s="234">
        <f>SUM(J83,P83)</f>
        <v>0</v>
      </c>
    </row>
    <row r="84" spans="1:18" ht="17.100000000000001" customHeight="1" x14ac:dyDescent="0.25">
      <c r="B84" s="13" t="s">
        <v>57</v>
      </c>
      <c r="C84" s="12"/>
      <c r="D84" s="12"/>
      <c r="E84" s="12"/>
      <c r="F84" s="12"/>
      <c r="G84" s="12"/>
      <c r="H84" s="11">
        <f>H82+H83</f>
        <v>0</v>
      </c>
      <c r="I84" s="8">
        <f>I82+I83</f>
        <v>0</v>
      </c>
      <c r="J84" s="7">
        <f>SUM(H84:I84)</f>
        <v>0</v>
      </c>
      <c r="K84" s="233">
        <f>K82+K83</f>
        <v>0</v>
      </c>
      <c r="L84" s="9">
        <f>L82+L83</f>
        <v>0</v>
      </c>
      <c r="M84" s="9">
        <f>M82+M83</f>
        <v>3</v>
      </c>
      <c r="N84" s="9">
        <f>N82+N83</f>
        <v>12</v>
      </c>
      <c r="O84" s="8">
        <f>O82+O83</f>
        <v>18</v>
      </c>
      <c r="P84" s="232">
        <f>SUM(K84:O84)</f>
        <v>33</v>
      </c>
      <c r="Q84" s="231">
        <f>SUM(J84,P84)</f>
        <v>33</v>
      </c>
    </row>
    <row r="86" spans="1:18" s="192" customFormat="1" ht="17.100000000000001" customHeight="1" x14ac:dyDescent="0.25">
      <c r="A86" s="4" t="s">
        <v>115</v>
      </c>
    </row>
    <row r="87" spans="1:18" s="192" customFormat="1" ht="17.100000000000001" customHeight="1" x14ac:dyDescent="0.25">
      <c r="B87" s="230"/>
      <c r="C87" s="230"/>
      <c r="D87" s="230"/>
      <c r="E87" s="190"/>
      <c r="F87" s="190"/>
      <c r="G87" s="190"/>
      <c r="H87" s="190"/>
      <c r="I87" s="190"/>
      <c r="J87" s="728" t="s">
        <v>114</v>
      </c>
      <c r="K87" s="728"/>
      <c r="L87" s="728"/>
      <c r="M87" s="728"/>
      <c r="N87" s="728"/>
      <c r="O87" s="728"/>
      <c r="P87" s="728"/>
      <c r="Q87" s="728"/>
    </row>
    <row r="88" spans="1:18" s="192" customFormat="1" ht="17.100000000000001" customHeight="1" x14ac:dyDescent="0.25">
      <c r="B88" s="700" t="str">
        <f>"令和" &amp; DBCS($A$2) &amp; "年（" &amp; DBCS($B$2) &amp; "年）" &amp; DBCS($C$2) &amp; "月"</f>
        <v>令和４年（２０２２年）２月</v>
      </c>
      <c r="C88" s="701"/>
      <c r="D88" s="701"/>
      <c r="E88" s="701"/>
      <c r="F88" s="701"/>
      <c r="G88" s="702"/>
      <c r="H88" s="732" t="s">
        <v>106</v>
      </c>
      <c r="I88" s="733"/>
      <c r="J88" s="733"/>
      <c r="K88" s="734" t="s">
        <v>105</v>
      </c>
      <c r="L88" s="733"/>
      <c r="M88" s="733"/>
      <c r="N88" s="733"/>
      <c r="O88" s="733"/>
      <c r="P88" s="735"/>
      <c r="Q88" s="702" t="s">
        <v>58</v>
      </c>
    </row>
    <row r="89" spans="1:18" s="192" customFormat="1" ht="17.100000000000001" customHeight="1" x14ac:dyDescent="0.25">
      <c r="B89" s="703"/>
      <c r="C89" s="704"/>
      <c r="D89" s="704"/>
      <c r="E89" s="704"/>
      <c r="F89" s="704"/>
      <c r="G89" s="705"/>
      <c r="H89" s="228" t="s">
        <v>67</v>
      </c>
      <c r="I89" s="224" t="s">
        <v>66</v>
      </c>
      <c r="J89" s="373" t="s">
        <v>59</v>
      </c>
      <c r="K89" s="226" t="s">
        <v>64</v>
      </c>
      <c r="L89" s="225" t="s">
        <v>63</v>
      </c>
      <c r="M89" s="225" t="s">
        <v>62</v>
      </c>
      <c r="N89" s="225" t="s">
        <v>61</v>
      </c>
      <c r="O89" s="224" t="s">
        <v>60</v>
      </c>
      <c r="P89" s="223" t="s">
        <v>59</v>
      </c>
      <c r="Q89" s="705"/>
    </row>
    <row r="90" spans="1:18" s="192" customFormat="1" ht="17.100000000000001" customHeight="1" x14ac:dyDescent="0.25">
      <c r="B90" s="222" t="s">
        <v>113</v>
      </c>
      <c r="C90" s="221"/>
      <c r="D90" s="221"/>
      <c r="E90" s="221"/>
      <c r="F90" s="221"/>
      <c r="G90" s="221"/>
      <c r="H90" s="220">
        <v>0</v>
      </c>
      <c r="I90" s="219">
        <v>0</v>
      </c>
      <c r="J90" s="218">
        <f>SUM(H90:I90)</f>
        <v>0</v>
      </c>
      <c r="K90" s="217">
        <v>1</v>
      </c>
      <c r="L90" s="216">
        <v>2</v>
      </c>
      <c r="M90" s="216">
        <v>26</v>
      </c>
      <c r="N90" s="216">
        <v>309</v>
      </c>
      <c r="O90" s="215">
        <v>387</v>
      </c>
      <c r="P90" s="214">
        <f>SUM(K90:O90)</f>
        <v>725</v>
      </c>
      <c r="Q90" s="213">
        <f>SUM(J90,P90)</f>
        <v>725</v>
      </c>
    </row>
    <row r="91" spans="1:18" s="192" customFormat="1" ht="17.100000000000001" customHeight="1" x14ac:dyDescent="0.25">
      <c r="B91" s="212" t="s">
        <v>112</v>
      </c>
      <c r="C91" s="211"/>
      <c r="D91" s="211"/>
      <c r="E91" s="211"/>
      <c r="F91" s="211"/>
      <c r="G91" s="211"/>
      <c r="H91" s="210">
        <v>0</v>
      </c>
      <c r="I91" s="209">
        <v>0</v>
      </c>
      <c r="J91" s="208">
        <f>SUM(H91:I91)</f>
        <v>0</v>
      </c>
      <c r="K91" s="207">
        <v>0</v>
      </c>
      <c r="L91" s="206">
        <v>0</v>
      </c>
      <c r="M91" s="206">
        <v>0</v>
      </c>
      <c r="N91" s="206">
        <v>1</v>
      </c>
      <c r="O91" s="205">
        <v>3</v>
      </c>
      <c r="P91" s="204">
        <f>SUM(K91:O91)</f>
        <v>4</v>
      </c>
      <c r="Q91" s="203">
        <f>SUM(J91,P91)</f>
        <v>4</v>
      </c>
    </row>
    <row r="92" spans="1:18" s="192" customFormat="1" ht="17.100000000000001" customHeight="1" x14ac:dyDescent="0.25">
      <c r="B92" s="202" t="s">
        <v>57</v>
      </c>
      <c r="C92" s="201"/>
      <c r="D92" s="201"/>
      <c r="E92" s="201"/>
      <c r="F92" s="201"/>
      <c r="G92" s="201"/>
      <c r="H92" s="200">
        <f>H90+H91</f>
        <v>0</v>
      </c>
      <c r="I92" s="196">
        <f>I90+I91</f>
        <v>0</v>
      </c>
      <c r="J92" s="199">
        <f>SUM(H92:I92)</f>
        <v>0</v>
      </c>
      <c r="K92" s="198">
        <f>K90+K91</f>
        <v>1</v>
      </c>
      <c r="L92" s="197">
        <f>L90+L91</f>
        <v>2</v>
      </c>
      <c r="M92" s="197">
        <f>M90+M91</f>
        <v>26</v>
      </c>
      <c r="N92" s="197">
        <f>N90+N91</f>
        <v>310</v>
      </c>
      <c r="O92" s="196">
        <f>O90+O91</f>
        <v>390</v>
      </c>
      <c r="P92" s="195">
        <f>SUM(K92:O92)</f>
        <v>729</v>
      </c>
      <c r="Q92" s="194">
        <f>SUM(J92,P92)</f>
        <v>729</v>
      </c>
    </row>
    <row r="93" spans="1:18" s="192" customFormat="1" ht="17.100000000000001" customHeight="1" x14ac:dyDescent="0.25"/>
    <row r="94" spans="1:18" s="49" customFormat="1" ht="17.100000000000001" customHeight="1" x14ac:dyDescent="0.25">
      <c r="A94" s="26" t="s">
        <v>111</v>
      </c>
      <c r="J94" s="193"/>
      <c r="K94" s="193"/>
    </row>
    <row r="95" spans="1:18" s="49" customFormat="1" ht="17.100000000000001" customHeight="1" x14ac:dyDescent="0.25">
      <c r="B95" s="192"/>
      <c r="C95" s="191"/>
      <c r="D95" s="191"/>
      <c r="E95" s="191"/>
      <c r="F95" s="190"/>
      <c r="G95" s="190"/>
      <c r="H95" s="190"/>
      <c r="I95" s="728" t="s">
        <v>110</v>
      </c>
      <c r="J95" s="728"/>
      <c r="K95" s="728"/>
      <c r="L95" s="728"/>
      <c r="M95" s="728"/>
      <c r="N95" s="728"/>
      <c r="O95" s="728"/>
      <c r="P95" s="728"/>
      <c r="Q95" s="728"/>
      <c r="R95" s="728"/>
    </row>
    <row r="96" spans="1:18" s="49" customFormat="1" ht="17.100000000000001" customHeight="1" x14ac:dyDescent="0.25">
      <c r="B96" s="664" t="str">
        <f>"令和" &amp; DBCS($A$2) &amp; "年（" &amp; DBCS($B$2) &amp; "年）" &amp; DBCS($C$2) &amp; "月"</f>
        <v>令和４年（２０２２年）２月</v>
      </c>
      <c r="C96" s="665"/>
      <c r="D96" s="665"/>
      <c r="E96" s="665"/>
      <c r="F96" s="665"/>
      <c r="G96" s="666"/>
      <c r="H96" s="693" t="s">
        <v>106</v>
      </c>
      <c r="I96" s="694"/>
      <c r="J96" s="694"/>
      <c r="K96" s="659" t="s">
        <v>105</v>
      </c>
      <c r="L96" s="660"/>
      <c r="M96" s="660"/>
      <c r="N96" s="660"/>
      <c r="O96" s="660"/>
      <c r="P96" s="660"/>
      <c r="Q96" s="661"/>
      <c r="R96" s="662" t="s">
        <v>58</v>
      </c>
    </row>
    <row r="97" spans="2:18" s="49" customFormat="1" ht="17.100000000000001" customHeight="1" x14ac:dyDescent="0.25">
      <c r="B97" s="667"/>
      <c r="C97" s="668"/>
      <c r="D97" s="668"/>
      <c r="E97" s="668"/>
      <c r="F97" s="668"/>
      <c r="G97" s="669"/>
      <c r="H97" s="188" t="s">
        <v>67</v>
      </c>
      <c r="I97" s="187" t="s">
        <v>66</v>
      </c>
      <c r="J97" s="186" t="s">
        <v>59</v>
      </c>
      <c r="K97" s="140" t="s">
        <v>65</v>
      </c>
      <c r="L97" s="185" t="s">
        <v>64</v>
      </c>
      <c r="M97" s="185" t="s">
        <v>63</v>
      </c>
      <c r="N97" s="185" t="s">
        <v>62</v>
      </c>
      <c r="O97" s="185" t="s">
        <v>61</v>
      </c>
      <c r="P97" s="184" t="s">
        <v>60</v>
      </c>
      <c r="Q97" s="370" t="s">
        <v>59</v>
      </c>
      <c r="R97" s="663"/>
    </row>
    <row r="98" spans="2:18" s="49" customFormat="1" ht="17.100000000000001" customHeight="1" x14ac:dyDescent="0.25">
      <c r="B98" s="163" t="s">
        <v>104</v>
      </c>
      <c r="C98" s="162"/>
      <c r="D98" s="162"/>
      <c r="E98" s="162"/>
      <c r="F98" s="162"/>
      <c r="G98" s="161"/>
      <c r="H98" s="160">
        <f t="shared" ref="H98:R98" si="13">SUM(H99,H105,H108,H113,H117:H118)</f>
        <v>1902</v>
      </c>
      <c r="I98" s="159">
        <f t="shared" si="13"/>
        <v>3006</v>
      </c>
      <c r="J98" s="158">
        <f t="shared" si="13"/>
        <v>4908</v>
      </c>
      <c r="K98" s="42">
        <f t="shared" si="13"/>
        <v>0</v>
      </c>
      <c r="L98" s="157">
        <f t="shared" si="13"/>
        <v>9990</v>
      </c>
      <c r="M98" s="157">
        <f t="shared" si="13"/>
        <v>7367</v>
      </c>
      <c r="N98" s="157">
        <f t="shared" si="13"/>
        <v>5098</v>
      </c>
      <c r="O98" s="157">
        <f t="shared" si="13"/>
        <v>3314</v>
      </c>
      <c r="P98" s="156">
        <f t="shared" si="13"/>
        <v>1951</v>
      </c>
      <c r="Q98" s="155">
        <f t="shared" si="13"/>
        <v>27720</v>
      </c>
      <c r="R98" s="154">
        <f t="shared" si="13"/>
        <v>32628</v>
      </c>
    </row>
    <row r="99" spans="2:18" s="49" customFormat="1" ht="17.100000000000001" customHeight="1" x14ac:dyDescent="0.25">
      <c r="B99" s="111"/>
      <c r="C99" s="163" t="s">
        <v>103</v>
      </c>
      <c r="D99" s="162"/>
      <c r="E99" s="162"/>
      <c r="F99" s="162"/>
      <c r="G99" s="161"/>
      <c r="H99" s="160">
        <f t="shared" ref="H99:Q99" si="14">SUM(H100:H104)</f>
        <v>153</v>
      </c>
      <c r="I99" s="159">
        <f t="shared" si="14"/>
        <v>252</v>
      </c>
      <c r="J99" s="158">
        <f t="shared" si="14"/>
        <v>405</v>
      </c>
      <c r="K99" s="42">
        <f t="shared" si="14"/>
        <v>0</v>
      </c>
      <c r="L99" s="157">
        <f t="shared" si="14"/>
        <v>2637</v>
      </c>
      <c r="M99" s="157">
        <f t="shared" si="14"/>
        <v>2019</v>
      </c>
      <c r="N99" s="157">
        <f t="shared" si="14"/>
        <v>1540</v>
      </c>
      <c r="O99" s="157">
        <f t="shared" si="14"/>
        <v>1091</v>
      </c>
      <c r="P99" s="156">
        <f t="shared" si="14"/>
        <v>823</v>
      </c>
      <c r="Q99" s="155">
        <f t="shared" si="14"/>
        <v>8110</v>
      </c>
      <c r="R99" s="154">
        <f t="shared" ref="R99:R104" si="15">SUM(J99,Q99)</f>
        <v>8515</v>
      </c>
    </row>
    <row r="100" spans="2:18" s="49" customFormat="1" ht="17.100000000000001" customHeight="1" x14ac:dyDescent="0.25">
      <c r="B100" s="111"/>
      <c r="C100" s="111"/>
      <c r="D100" s="173" t="s">
        <v>102</v>
      </c>
      <c r="E100" s="172"/>
      <c r="F100" s="172"/>
      <c r="G100" s="171"/>
      <c r="H100" s="170">
        <v>0</v>
      </c>
      <c r="I100" s="167">
        <v>0</v>
      </c>
      <c r="J100" s="166">
        <f>SUM(H100:I100)</f>
        <v>0</v>
      </c>
      <c r="K100" s="134">
        <v>0</v>
      </c>
      <c r="L100" s="168">
        <v>1458</v>
      </c>
      <c r="M100" s="168">
        <v>926</v>
      </c>
      <c r="N100" s="168">
        <v>572</v>
      </c>
      <c r="O100" s="168">
        <v>306</v>
      </c>
      <c r="P100" s="167">
        <v>194</v>
      </c>
      <c r="Q100" s="166">
        <f>SUM(K100:P100)</f>
        <v>3456</v>
      </c>
      <c r="R100" s="165">
        <f t="shared" si="15"/>
        <v>3456</v>
      </c>
    </row>
    <row r="101" spans="2:18" s="49" customFormat="1" ht="17.100000000000001" customHeight="1" x14ac:dyDescent="0.25">
      <c r="B101" s="111"/>
      <c r="C101" s="111"/>
      <c r="D101" s="110" t="s">
        <v>101</v>
      </c>
      <c r="E101" s="109"/>
      <c r="F101" s="109"/>
      <c r="G101" s="108"/>
      <c r="H101" s="107">
        <v>0</v>
      </c>
      <c r="I101" s="104">
        <v>0</v>
      </c>
      <c r="J101" s="103">
        <f>SUM(H101:I101)</f>
        <v>0</v>
      </c>
      <c r="K101" s="101">
        <v>0</v>
      </c>
      <c r="L101" s="105">
        <v>0</v>
      </c>
      <c r="M101" s="105">
        <v>2</v>
      </c>
      <c r="N101" s="105">
        <v>5</v>
      </c>
      <c r="O101" s="105">
        <v>10</v>
      </c>
      <c r="P101" s="104">
        <v>18</v>
      </c>
      <c r="Q101" s="103">
        <f>SUM(K101:P101)</f>
        <v>35</v>
      </c>
      <c r="R101" s="102">
        <f t="shared" si="15"/>
        <v>35</v>
      </c>
    </row>
    <row r="102" spans="2:18" s="49" customFormat="1" ht="17.100000000000001" customHeight="1" x14ac:dyDescent="0.25">
      <c r="B102" s="111"/>
      <c r="C102" s="111"/>
      <c r="D102" s="110" t="s">
        <v>100</v>
      </c>
      <c r="E102" s="109"/>
      <c r="F102" s="109"/>
      <c r="G102" s="108"/>
      <c r="H102" s="107">
        <v>57</v>
      </c>
      <c r="I102" s="104">
        <v>102</v>
      </c>
      <c r="J102" s="103">
        <f>SUM(H102:I102)</f>
        <v>159</v>
      </c>
      <c r="K102" s="101">
        <v>0</v>
      </c>
      <c r="L102" s="105">
        <v>354</v>
      </c>
      <c r="M102" s="105">
        <v>300</v>
      </c>
      <c r="N102" s="105">
        <v>192</v>
      </c>
      <c r="O102" s="105">
        <v>144</v>
      </c>
      <c r="P102" s="104">
        <v>121</v>
      </c>
      <c r="Q102" s="103">
        <f>SUM(K102:P102)</f>
        <v>1111</v>
      </c>
      <c r="R102" s="102">
        <f t="shared" si="15"/>
        <v>1270</v>
      </c>
    </row>
    <row r="103" spans="2:18" s="49" customFormat="1" ht="17.100000000000001" customHeight="1" x14ac:dyDescent="0.25">
      <c r="B103" s="111"/>
      <c r="C103" s="111"/>
      <c r="D103" s="110" t="s">
        <v>99</v>
      </c>
      <c r="E103" s="109"/>
      <c r="F103" s="109"/>
      <c r="G103" s="108"/>
      <c r="H103" s="107">
        <v>12</v>
      </c>
      <c r="I103" s="104">
        <v>52</v>
      </c>
      <c r="J103" s="103">
        <f>SUM(H103:I103)</f>
        <v>64</v>
      </c>
      <c r="K103" s="101">
        <v>0</v>
      </c>
      <c r="L103" s="105">
        <v>92</v>
      </c>
      <c r="M103" s="105">
        <v>89</v>
      </c>
      <c r="N103" s="105">
        <v>79</v>
      </c>
      <c r="O103" s="105">
        <v>53</v>
      </c>
      <c r="P103" s="104">
        <v>28</v>
      </c>
      <c r="Q103" s="103">
        <f>SUM(K103:P103)</f>
        <v>341</v>
      </c>
      <c r="R103" s="102">
        <f t="shared" si="15"/>
        <v>405</v>
      </c>
    </row>
    <row r="104" spans="2:18" s="49" customFormat="1" ht="17.100000000000001" customHeight="1" x14ac:dyDescent="0.25">
      <c r="B104" s="111"/>
      <c r="C104" s="111"/>
      <c r="D104" s="182" t="s">
        <v>98</v>
      </c>
      <c r="E104" s="181"/>
      <c r="F104" s="181"/>
      <c r="G104" s="180"/>
      <c r="H104" s="179">
        <v>84</v>
      </c>
      <c r="I104" s="176">
        <v>98</v>
      </c>
      <c r="J104" s="175">
        <f>SUM(H104:I104)</f>
        <v>182</v>
      </c>
      <c r="K104" s="128">
        <v>0</v>
      </c>
      <c r="L104" s="177">
        <v>733</v>
      </c>
      <c r="M104" s="177">
        <v>702</v>
      </c>
      <c r="N104" s="177">
        <v>692</v>
      </c>
      <c r="O104" s="177">
        <v>578</v>
      </c>
      <c r="P104" s="176">
        <v>462</v>
      </c>
      <c r="Q104" s="175">
        <f>SUM(K104:P104)</f>
        <v>3167</v>
      </c>
      <c r="R104" s="174">
        <f t="shared" si="15"/>
        <v>3349</v>
      </c>
    </row>
    <row r="105" spans="2:18" s="49" customFormat="1" ht="17.100000000000001" customHeight="1" x14ac:dyDescent="0.25">
      <c r="B105" s="111"/>
      <c r="C105" s="163" t="s">
        <v>97</v>
      </c>
      <c r="D105" s="162"/>
      <c r="E105" s="162"/>
      <c r="F105" s="162"/>
      <c r="G105" s="161"/>
      <c r="H105" s="160">
        <f t="shared" ref="H105:R105" si="16">SUM(H106:H107)</f>
        <v>121</v>
      </c>
      <c r="I105" s="159">
        <f t="shared" si="16"/>
        <v>173</v>
      </c>
      <c r="J105" s="158">
        <f t="shared" si="16"/>
        <v>294</v>
      </c>
      <c r="K105" s="42">
        <f t="shared" si="16"/>
        <v>0</v>
      </c>
      <c r="L105" s="157">
        <f t="shared" si="16"/>
        <v>1775</v>
      </c>
      <c r="M105" s="157">
        <f t="shared" si="16"/>
        <v>1224</v>
      </c>
      <c r="N105" s="157">
        <f t="shared" si="16"/>
        <v>757</v>
      </c>
      <c r="O105" s="157">
        <f t="shared" si="16"/>
        <v>461</v>
      </c>
      <c r="P105" s="156">
        <f t="shared" si="16"/>
        <v>207</v>
      </c>
      <c r="Q105" s="155">
        <f t="shared" si="16"/>
        <v>4424</v>
      </c>
      <c r="R105" s="154">
        <f t="shared" si="16"/>
        <v>4718</v>
      </c>
    </row>
    <row r="106" spans="2:18" s="49" customFormat="1" ht="17.100000000000001" customHeight="1" x14ac:dyDescent="0.25">
      <c r="B106" s="111"/>
      <c r="C106" s="111"/>
      <c r="D106" s="173" t="s">
        <v>96</v>
      </c>
      <c r="E106" s="172"/>
      <c r="F106" s="172"/>
      <c r="G106" s="171"/>
      <c r="H106" s="170">
        <v>0</v>
      </c>
      <c r="I106" s="167">
        <v>0</v>
      </c>
      <c r="J106" s="169">
        <f>SUM(H106:I106)</f>
        <v>0</v>
      </c>
      <c r="K106" s="134">
        <v>0</v>
      </c>
      <c r="L106" s="168">
        <v>1322</v>
      </c>
      <c r="M106" s="168">
        <v>858</v>
      </c>
      <c r="N106" s="168">
        <v>556</v>
      </c>
      <c r="O106" s="168">
        <v>343</v>
      </c>
      <c r="P106" s="167">
        <v>152</v>
      </c>
      <c r="Q106" s="166">
        <f>SUM(K106:P106)</f>
        <v>3231</v>
      </c>
      <c r="R106" s="165">
        <f>SUM(J106,Q106)</f>
        <v>3231</v>
      </c>
    </row>
    <row r="107" spans="2:18" s="49" customFormat="1" ht="17.100000000000001" customHeight="1" x14ac:dyDescent="0.25">
      <c r="B107" s="111"/>
      <c r="C107" s="111"/>
      <c r="D107" s="182" t="s">
        <v>95</v>
      </c>
      <c r="E107" s="181"/>
      <c r="F107" s="181"/>
      <c r="G107" s="180"/>
      <c r="H107" s="179">
        <v>121</v>
      </c>
      <c r="I107" s="176">
        <v>173</v>
      </c>
      <c r="J107" s="178">
        <f>SUM(H107:I107)</f>
        <v>294</v>
      </c>
      <c r="K107" s="128">
        <v>0</v>
      </c>
      <c r="L107" s="177">
        <v>453</v>
      </c>
      <c r="M107" s="177">
        <v>366</v>
      </c>
      <c r="N107" s="177">
        <v>201</v>
      </c>
      <c r="O107" s="177">
        <v>118</v>
      </c>
      <c r="P107" s="176">
        <v>55</v>
      </c>
      <c r="Q107" s="175">
        <f>SUM(K107:P107)</f>
        <v>1193</v>
      </c>
      <c r="R107" s="174">
        <f>SUM(J107,Q107)</f>
        <v>1487</v>
      </c>
    </row>
    <row r="108" spans="2:18" s="49" customFormat="1" ht="17.100000000000001" customHeight="1" x14ac:dyDescent="0.25">
      <c r="B108" s="111"/>
      <c r="C108" s="163" t="s">
        <v>94</v>
      </c>
      <c r="D108" s="162"/>
      <c r="E108" s="162"/>
      <c r="F108" s="162"/>
      <c r="G108" s="161"/>
      <c r="H108" s="160">
        <f t="shared" ref="H108:R108" si="17">SUM(H109:H112)</f>
        <v>4</v>
      </c>
      <c r="I108" s="159">
        <f t="shared" si="17"/>
        <v>8</v>
      </c>
      <c r="J108" s="158">
        <f t="shared" si="17"/>
        <v>12</v>
      </c>
      <c r="K108" s="42">
        <f t="shared" si="17"/>
        <v>0</v>
      </c>
      <c r="L108" s="157">
        <f t="shared" si="17"/>
        <v>188</v>
      </c>
      <c r="M108" s="157">
        <f t="shared" si="17"/>
        <v>194</v>
      </c>
      <c r="N108" s="157">
        <f t="shared" si="17"/>
        <v>219</v>
      </c>
      <c r="O108" s="157">
        <f t="shared" si="17"/>
        <v>151</v>
      </c>
      <c r="P108" s="156">
        <f t="shared" si="17"/>
        <v>83</v>
      </c>
      <c r="Q108" s="155">
        <f t="shared" si="17"/>
        <v>835</v>
      </c>
      <c r="R108" s="154">
        <f t="shared" si="17"/>
        <v>847</v>
      </c>
    </row>
    <row r="109" spans="2:18" s="49" customFormat="1" ht="17.100000000000001" customHeight="1" x14ac:dyDescent="0.25">
      <c r="B109" s="111"/>
      <c r="C109" s="111"/>
      <c r="D109" s="173" t="s">
        <v>93</v>
      </c>
      <c r="E109" s="172"/>
      <c r="F109" s="172"/>
      <c r="G109" s="171"/>
      <c r="H109" s="170">
        <v>4</v>
      </c>
      <c r="I109" s="167">
        <v>8</v>
      </c>
      <c r="J109" s="169">
        <f>SUM(H109:I109)</f>
        <v>12</v>
      </c>
      <c r="K109" s="134">
        <v>0</v>
      </c>
      <c r="L109" s="168">
        <v>167</v>
      </c>
      <c r="M109" s="168">
        <v>173</v>
      </c>
      <c r="N109" s="168">
        <v>187</v>
      </c>
      <c r="O109" s="168">
        <v>124</v>
      </c>
      <c r="P109" s="167">
        <v>62</v>
      </c>
      <c r="Q109" s="166">
        <f>SUM(K109:P109)</f>
        <v>713</v>
      </c>
      <c r="R109" s="165">
        <f>SUM(J109,Q109)</f>
        <v>725</v>
      </c>
    </row>
    <row r="110" spans="2:18" s="49" customFormat="1" ht="17.100000000000001" customHeight="1" x14ac:dyDescent="0.25">
      <c r="B110" s="111"/>
      <c r="C110" s="111"/>
      <c r="D110" s="110" t="s">
        <v>92</v>
      </c>
      <c r="E110" s="109"/>
      <c r="F110" s="109"/>
      <c r="G110" s="108"/>
      <c r="H110" s="107">
        <v>0</v>
      </c>
      <c r="I110" s="104">
        <v>0</v>
      </c>
      <c r="J110" s="106">
        <f>SUM(H110:I110)</f>
        <v>0</v>
      </c>
      <c r="K110" s="101">
        <v>0</v>
      </c>
      <c r="L110" s="105">
        <v>21</v>
      </c>
      <c r="M110" s="105">
        <v>20</v>
      </c>
      <c r="N110" s="105">
        <v>32</v>
      </c>
      <c r="O110" s="105">
        <v>27</v>
      </c>
      <c r="P110" s="104">
        <v>21</v>
      </c>
      <c r="Q110" s="103">
        <f>SUM(K110:P110)</f>
        <v>121</v>
      </c>
      <c r="R110" s="102">
        <f>SUM(J110,Q110)</f>
        <v>121</v>
      </c>
    </row>
    <row r="111" spans="2:18" s="49" customFormat="1" ht="17.100000000000001" customHeight="1" x14ac:dyDescent="0.25">
      <c r="B111" s="111"/>
      <c r="C111" s="164"/>
      <c r="D111" s="110" t="s">
        <v>91</v>
      </c>
      <c r="E111" s="109"/>
      <c r="F111" s="109"/>
      <c r="G111" s="108"/>
      <c r="H111" s="107">
        <v>0</v>
      </c>
      <c r="I111" s="104">
        <v>0</v>
      </c>
      <c r="J111" s="106">
        <f>SUM(H111:I111)</f>
        <v>0</v>
      </c>
      <c r="K111" s="101">
        <v>0</v>
      </c>
      <c r="L111" s="105">
        <v>0</v>
      </c>
      <c r="M111" s="105">
        <v>0</v>
      </c>
      <c r="N111" s="105">
        <v>0</v>
      </c>
      <c r="O111" s="105">
        <v>0</v>
      </c>
      <c r="P111" s="104">
        <v>0</v>
      </c>
      <c r="Q111" s="103">
        <f>SUM(K111:P111)</f>
        <v>0</v>
      </c>
      <c r="R111" s="102">
        <f>SUM(J111,Q111)</f>
        <v>0</v>
      </c>
    </row>
    <row r="112" spans="2:18" s="49" customFormat="1" ht="16.5" customHeight="1" x14ac:dyDescent="0.25">
      <c r="B112" s="111"/>
      <c r="C112" s="136"/>
      <c r="D112" s="59" t="s">
        <v>90</v>
      </c>
      <c r="E112" s="58"/>
      <c r="F112" s="58"/>
      <c r="G112" s="57"/>
      <c r="H112" s="56">
        <v>0</v>
      </c>
      <c r="I112" s="52">
        <v>0</v>
      </c>
      <c r="J112" s="55">
        <f>SUM(H112:I112)</f>
        <v>0</v>
      </c>
      <c r="K112" s="135">
        <v>0</v>
      </c>
      <c r="L112" s="53">
        <v>0</v>
      </c>
      <c r="M112" s="53">
        <v>1</v>
      </c>
      <c r="N112" s="53">
        <v>0</v>
      </c>
      <c r="O112" s="53">
        <v>0</v>
      </c>
      <c r="P112" s="52">
        <v>0</v>
      </c>
      <c r="Q112" s="51">
        <f>SUM(K112:P112)</f>
        <v>1</v>
      </c>
      <c r="R112" s="50">
        <f>SUM(J112,Q112)</f>
        <v>1</v>
      </c>
    </row>
    <row r="113" spans="2:18" s="49" customFormat="1" ht="17.100000000000001" customHeight="1" x14ac:dyDescent="0.25">
      <c r="B113" s="111"/>
      <c r="C113" s="163" t="s">
        <v>89</v>
      </c>
      <c r="D113" s="162"/>
      <c r="E113" s="162"/>
      <c r="F113" s="162"/>
      <c r="G113" s="161"/>
      <c r="H113" s="160">
        <f t="shared" ref="H113:R113" si="18">SUM(H114:H116)</f>
        <v>756</v>
      </c>
      <c r="I113" s="159">
        <f t="shared" si="18"/>
        <v>1249</v>
      </c>
      <c r="J113" s="158">
        <f t="shared" si="18"/>
        <v>2005</v>
      </c>
      <c r="K113" s="42">
        <f t="shared" si="18"/>
        <v>0</v>
      </c>
      <c r="L113" s="157">
        <f t="shared" si="18"/>
        <v>1789</v>
      </c>
      <c r="M113" s="157">
        <f t="shared" si="18"/>
        <v>1693</v>
      </c>
      <c r="N113" s="157">
        <f t="shared" si="18"/>
        <v>1170</v>
      </c>
      <c r="O113" s="157">
        <f t="shared" si="18"/>
        <v>759</v>
      </c>
      <c r="P113" s="156">
        <f t="shared" si="18"/>
        <v>421</v>
      </c>
      <c r="Q113" s="155">
        <f t="shared" si="18"/>
        <v>5832</v>
      </c>
      <c r="R113" s="154">
        <f t="shared" si="18"/>
        <v>7837</v>
      </c>
    </row>
    <row r="114" spans="2:18" s="14" customFormat="1" ht="17.100000000000001" customHeight="1" x14ac:dyDescent="0.25">
      <c r="B114" s="72"/>
      <c r="C114" s="72"/>
      <c r="D114" s="82" t="s">
        <v>88</v>
      </c>
      <c r="E114" s="81"/>
      <c r="F114" s="81"/>
      <c r="G114" s="80"/>
      <c r="H114" s="79">
        <v>726</v>
      </c>
      <c r="I114" s="75">
        <v>1206</v>
      </c>
      <c r="J114" s="78">
        <f>SUM(H114:I114)</f>
        <v>1932</v>
      </c>
      <c r="K114" s="134">
        <v>0</v>
      </c>
      <c r="L114" s="76">
        <v>1739</v>
      </c>
      <c r="M114" s="76">
        <v>1650</v>
      </c>
      <c r="N114" s="76">
        <v>1136</v>
      </c>
      <c r="O114" s="76">
        <v>747</v>
      </c>
      <c r="P114" s="75">
        <v>414</v>
      </c>
      <c r="Q114" s="74">
        <f>SUM(K114:P114)</f>
        <v>5686</v>
      </c>
      <c r="R114" s="73">
        <f>SUM(J114,Q114)</f>
        <v>7618</v>
      </c>
    </row>
    <row r="115" spans="2:18" s="14" customFormat="1" ht="17.100000000000001" customHeight="1" x14ac:dyDescent="0.25">
      <c r="B115" s="72"/>
      <c r="C115" s="72"/>
      <c r="D115" s="70" t="s">
        <v>87</v>
      </c>
      <c r="E115" s="69"/>
      <c r="F115" s="69"/>
      <c r="G115" s="68"/>
      <c r="H115" s="67">
        <v>13</v>
      </c>
      <c r="I115" s="63">
        <v>18</v>
      </c>
      <c r="J115" s="66">
        <f>SUM(H115:I115)</f>
        <v>31</v>
      </c>
      <c r="K115" s="101">
        <v>0</v>
      </c>
      <c r="L115" s="64">
        <v>30</v>
      </c>
      <c r="M115" s="64">
        <v>22</v>
      </c>
      <c r="N115" s="64">
        <v>20</v>
      </c>
      <c r="O115" s="64">
        <v>7</v>
      </c>
      <c r="P115" s="63">
        <v>5</v>
      </c>
      <c r="Q115" s="62">
        <f>SUM(K115:P115)</f>
        <v>84</v>
      </c>
      <c r="R115" s="61">
        <f>SUM(J115,Q115)</f>
        <v>115</v>
      </c>
    </row>
    <row r="116" spans="2:18" s="14" customFormat="1" ht="17.100000000000001" customHeight="1" x14ac:dyDescent="0.25">
      <c r="B116" s="72"/>
      <c r="C116" s="72"/>
      <c r="D116" s="133" t="s">
        <v>86</v>
      </c>
      <c r="E116" s="132"/>
      <c r="F116" s="132"/>
      <c r="G116" s="131"/>
      <c r="H116" s="130">
        <v>17</v>
      </c>
      <c r="I116" s="126">
        <v>25</v>
      </c>
      <c r="J116" s="129">
        <f>SUM(H116:I116)</f>
        <v>42</v>
      </c>
      <c r="K116" s="128">
        <v>0</v>
      </c>
      <c r="L116" s="127">
        <v>20</v>
      </c>
      <c r="M116" s="127">
        <v>21</v>
      </c>
      <c r="N116" s="127">
        <v>14</v>
      </c>
      <c r="O116" s="127">
        <v>5</v>
      </c>
      <c r="P116" s="126">
        <v>2</v>
      </c>
      <c r="Q116" s="125">
        <f>SUM(K116:P116)</f>
        <v>62</v>
      </c>
      <c r="R116" s="124">
        <f>SUM(J116,Q116)</f>
        <v>104</v>
      </c>
    </row>
    <row r="117" spans="2:18" s="14" customFormat="1" ht="17.100000000000001" customHeight="1" x14ac:dyDescent="0.25">
      <c r="B117" s="72"/>
      <c r="C117" s="122" t="s">
        <v>85</v>
      </c>
      <c r="D117" s="121"/>
      <c r="E117" s="121"/>
      <c r="F117" s="121"/>
      <c r="G117" s="120"/>
      <c r="H117" s="45">
        <v>25</v>
      </c>
      <c r="I117" s="44">
        <v>18</v>
      </c>
      <c r="J117" s="43">
        <f>SUM(H117:I117)</f>
        <v>43</v>
      </c>
      <c r="K117" s="42">
        <v>0</v>
      </c>
      <c r="L117" s="41">
        <v>121</v>
      </c>
      <c r="M117" s="41">
        <v>98</v>
      </c>
      <c r="N117" s="41">
        <v>119</v>
      </c>
      <c r="O117" s="41">
        <v>93</v>
      </c>
      <c r="P117" s="40">
        <v>33</v>
      </c>
      <c r="Q117" s="39">
        <f>SUM(K117:P117)</f>
        <v>464</v>
      </c>
      <c r="R117" s="38">
        <f>SUM(J117,Q117)</f>
        <v>507</v>
      </c>
    </row>
    <row r="118" spans="2:18" s="14" customFormat="1" ht="17.100000000000001" customHeight="1" x14ac:dyDescent="0.25">
      <c r="B118" s="123"/>
      <c r="C118" s="122" t="s">
        <v>84</v>
      </c>
      <c r="D118" s="121"/>
      <c r="E118" s="121"/>
      <c r="F118" s="121"/>
      <c r="G118" s="120"/>
      <c r="H118" s="45">
        <v>843</v>
      </c>
      <c r="I118" s="44">
        <v>1306</v>
      </c>
      <c r="J118" s="43">
        <f>SUM(H118:I118)</f>
        <v>2149</v>
      </c>
      <c r="K118" s="42">
        <v>0</v>
      </c>
      <c r="L118" s="41">
        <v>3480</v>
      </c>
      <c r="M118" s="41">
        <v>2139</v>
      </c>
      <c r="N118" s="41">
        <v>1293</v>
      </c>
      <c r="O118" s="41">
        <v>759</v>
      </c>
      <c r="P118" s="40">
        <v>384</v>
      </c>
      <c r="Q118" s="39">
        <f>SUM(K118:P118)</f>
        <v>8055</v>
      </c>
      <c r="R118" s="38">
        <f>SUM(J118,Q118)</f>
        <v>10204</v>
      </c>
    </row>
    <row r="119" spans="2:18" s="14" customFormat="1" ht="17.100000000000001" customHeight="1" x14ac:dyDescent="0.25">
      <c r="B119" s="86" t="s">
        <v>83</v>
      </c>
      <c r="C119" s="85"/>
      <c r="D119" s="85"/>
      <c r="E119" s="85"/>
      <c r="F119" s="85"/>
      <c r="G119" s="84"/>
      <c r="H119" s="45">
        <f t="shared" ref="H119:R119" si="19">SUM(H120:H128)</f>
        <v>13</v>
      </c>
      <c r="I119" s="44">
        <f t="shared" si="19"/>
        <v>16</v>
      </c>
      <c r="J119" s="43">
        <f t="shared" si="19"/>
        <v>29</v>
      </c>
      <c r="K119" s="42">
        <f>SUM(K120:K128)</f>
        <v>0</v>
      </c>
      <c r="L119" s="41">
        <f>SUM(L120:L128)</f>
        <v>1516</v>
      </c>
      <c r="M119" s="41">
        <f>SUM(M120:M128)</f>
        <v>1073</v>
      </c>
      <c r="N119" s="41">
        <f t="shared" si="19"/>
        <v>906</v>
      </c>
      <c r="O119" s="41">
        <f t="shared" si="19"/>
        <v>587</v>
      </c>
      <c r="P119" s="40">
        <f t="shared" si="19"/>
        <v>281</v>
      </c>
      <c r="Q119" s="39">
        <f t="shared" si="19"/>
        <v>4363</v>
      </c>
      <c r="R119" s="38">
        <f t="shared" si="19"/>
        <v>4392</v>
      </c>
    </row>
    <row r="120" spans="2:18" s="14" customFormat="1" ht="17.100000000000001" customHeight="1" x14ac:dyDescent="0.25">
      <c r="B120" s="72"/>
      <c r="C120" s="82" t="s">
        <v>109</v>
      </c>
      <c r="D120" s="81"/>
      <c r="E120" s="81"/>
      <c r="F120" s="81"/>
      <c r="G120" s="80"/>
      <c r="H120" s="79">
        <v>0</v>
      </c>
      <c r="I120" s="75">
        <v>0</v>
      </c>
      <c r="J120" s="78">
        <f>SUM(H120:I120)</f>
        <v>0</v>
      </c>
      <c r="K120" s="77"/>
      <c r="L120" s="76">
        <v>62</v>
      </c>
      <c r="M120" s="76">
        <v>45</v>
      </c>
      <c r="N120" s="76">
        <v>49</v>
      </c>
      <c r="O120" s="76">
        <v>36</v>
      </c>
      <c r="P120" s="75">
        <v>27</v>
      </c>
      <c r="Q120" s="74">
        <f t="shared" ref="Q120:Q128" si="20">SUM(K120:P120)</f>
        <v>219</v>
      </c>
      <c r="R120" s="73">
        <f t="shared" ref="R120:R128" si="21">SUM(J120,Q120)</f>
        <v>219</v>
      </c>
    </row>
    <row r="121" spans="2:18" s="14" customFormat="1" ht="17.100000000000001" customHeight="1" x14ac:dyDescent="0.25">
      <c r="B121" s="72"/>
      <c r="C121" s="153" t="s">
        <v>81</v>
      </c>
      <c r="D121" s="152"/>
      <c r="E121" s="152"/>
      <c r="F121" s="152"/>
      <c r="G121" s="151"/>
      <c r="H121" s="67">
        <v>0</v>
      </c>
      <c r="I121" s="63">
        <v>0</v>
      </c>
      <c r="J121" s="66">
        <f t="shared" ref="J121:J128" si="22">SUM(H121:I121)</f>
        <v>0</v>
      </c>
      <c r="K121" s="150"/>
      <c r="L121" s="149">
        <v>0</v>
      </c>
      <c r="M121" s="149">
        <v>0</v>
      </c>
      <c r="N121" s="149">
        <v>0</v>
      </c>
      <c r="O121" s="149">
        <v>0</v>
      </c>
      <c r="P121" s="148">
        <v>0</v>
      </c>
      <c r="Q121" s="147">
        <f>SUM(K121:P121)</f>
        <v>0</v>
      </c>
      <c r="R121" s="146">
        <f>SUM(J121,Q121)</f>
        <v>0</v>
      </c>
    </row>
    <row r="122" spans="2:18" s="49" customFormat="1" ht="17.100000000000001" customHeight="1" x14ac:dyDescent="0.25">
      <c r="B122" s="111"/>
      <c r="C122" s="110" t="s">
        <v>80</v>
      </c>
      <c r="D122" s="109"/>
      <c r="E122" s="109"/>
      <c r="F122" s="109"/>
      <c r="G122" s="108"/>
      <c r="H122" s="107">
        <v>0</v>
      </c>
      <c r="I122" s="104">
        <v>0</v>
      </c>
      <c r="J122" s="106">
        <f t="shared" si="22"/>
        <v>0</v>
      </c>
      <c r="K122" s="65"/>
      <c r="L122" s="105">
        <v>1025</v>
      </c>
      <c r="M122" s="105">
        <v>585</v>
      </c>
      <c r="N122" s="105">
        <v>396</v>
      </c>
      <c r="O122" s="105">
        <v>219</v>
      </c>
      <c r="P122" s="104">
        <v>80</v>
      </c>
      <c r="Q122" s="103">
        <f>SUM(K122:P122)</f>
        <v>2305</v>
      </c>
      <c r="R122" s="102">
        <f>SUM(J122,Q122)</f>
        <v>2305</v>
      </c>
    </row>
    <row r="123" spans="2:18" s="14" customFormat="1" ht="17.100000000000001" customHeight="1" x14ac:dyDescent="0.25">
      <c r="B123" s="72"/>
      <c r="C123" s="70" t="s">
        <v>79</v>
      </c>
      <c r="D123" s="69"/>
      <c r="E123" s="69"/>
      <c r="F123" s="69"/>
      <c r="G123" s="68"/>
      <c r="H123" s="67">
        <v>1</v>
      </c>
      <c r="I123" s="63">
        <v>2</v>
      </c>
      <c r="J123" s="66">
        <f t="shared" si="22"/>
        <v>3</v>
      </c>
      <c r="K123" s="101">
        <v>0</v>
      </c>
      <c r="L123" s="64">
        <v>101</v>
      </c>
      <c r="M123" s="64">
        <v>71</v>
      </c>
      <c r="N123" s="64">
        <v>65</v>
      </c>
      <c r="O123" s="64">
        <v>44</v>
      </c>
      <c r="P123" s="63">
        <v>22</v>
      </c>
      <c r="Q123" s="62">
        <f t="shared" si="20"/>
        <v>303</v>
      </c>
      <c r="R123" s="61">
        <f t="shared" si="21"/>
        <v>306</v>
      </c>
    </row>
    <row r="124" spans="2:18" s="14" customFormat="1" ht="17.100000000000001" customHeight="1" x14ac:dyDescent="0.25">
      <c r="B124" s="72"/>
      <c r="C124" s="70" t="s">
        <v>78</v>
      </c>
      <c r="D124" s="69"/>
      <c r="E124" s="69"/>
      <c r="F124" s="69"/>
      <c r="G124" s="68"/>
      <c r="H124" s="67">
        <v>12</v>
      </c>
      <c r="I124" s="63">
        <v>14</v>
      </c>
      <c r="J124" s="66">
        <f t="shared" si="22"/>
        <v>26</v>
      </c>
      <c r="K124" s="101">
        <v>0</v>
      </c>
      <c r="L124" s="64">
        <v>89</v>
      </c>
      <c r="M124" s="64">
        <v>81</v>
      </c>
      <c r="N124" s="64">
        <v>90</v>
      </c>
      <c r="O124" s="64">
        <v>72</v>
      </c>
      <c r="P124" s="63">
        <v>38</v>
      </c>
      <c r="Q124" s="62">
        <f t="shared" si="20"/>
        <v>370</v>
      </c>
      <c r="R124" s="61">
        <f t="shared" si="21"/>
        <v>396</v>
      </c>
    </row>
    <row r="125" spans="2:18" s="14" customFormat="1" ht="17.100000000000001" customHeight="1" x14ac:dyDescent="0.25">
      <c r="B125" s="72"/>
      <c r="C125" s="70" t="s">
        <v>77</v>
      </c>
      <c r="D125" s="69"/>
      <c r="E125" s="69"/>
      <c r="F125" s="69"/>
      <c r="G125" s="68"/>
      <c r="H125" s="67">
        <v>0</v>
      </c>
      <c r="I125" s="63">
        <v>0</v>
      </c>
      <c r="J125" s="66">
        <f t="shared" si="22"/>
        <v>0</v>
      </c>
      <c r="K125" s="65"/>
      <c r="L125" s="64">
        <v>185</v>
      </c>
      <c r="M125" s="64">
        <v>221</v>
      </c>
      <c r="N125" s="64">
        <v>233</v>
      </c>
      <c r="O125" s="64">
        <v>126</v>
      </c>
      <c r="P125" s="63">
        <v>59</v>
      </c>
      <c r="Q125" s="62">
        <f t="shared" si="20"/>
        <v>824</v>
      </c>
      <c r="R125" s="61">
        <f t="shared" si="21"/>
        <v>824</v>
      </c>
    </row>
    <row r="126" spans="2:18" s="14" customFormat="1" ht="17.100000000000001" customHeight="1" x14ac:dyDescent="0.25">
      <c r="B126" s="72"/>
      <c r="C126" s="100" t="s">
        <v>76</v>
      </c>
      <c r="D126" s="98"/>
      <c r="E126" s="98"/>
      <c r="F126" s="98"/>
      <c r="G126" s="97"/>
      <c r="H126" s="67">
        <v>0</v>
      </c>
      <c r="I126" s="63">
        <v>0</v>
      </c>
      <c r="J126" s="66">
        <f t="shared" si="22"/>
        <v>0</v>
      </c>
      <c r="K126" s="65"/>
      <c r="L126" s="64">
        <v>32</v>
      </c>
      <c r="M126" s="64">
        <v>38</v>
      </c>
      <c r="N126" s="64">
        <v>40</v>
      </c>
      <c r="O126" s="64">
        <v>22</v>
      </c>
      <c r="P126" s="63">
        <v>13</v>
      </c>
      <c r="Q126" s="62">
        <f t="shared" si="20"/>
        <v>145</v>
      </c>
      <c r="R126" s="61">
        <f t="shared" si="21"/>
        <v>145</v>
      </c>
    </row>
    <row r="127" spans="2:18" s="14" customFormat="1" ht="17.100000000000001" customHeight="1" x14ac:dyDescent="0.25">
      <c r="B127" s="71"/>
      <c r="C127" s="99" t="s">
        <v>75</v>
      </c>
      <c r="D127" s="98"/>
      <c r="E127" s="98"/>
      <c r="F127" s="98"/>
      <c r="G127" s="97"/>
      <c r="H127" s="67">
        <v>0</v>
      </c>
      <c r="I127" s="63">
        <v>0</v>
      </c>
      <c r="J127" s="66">
        <f t="shared" si="22"/>
        <v>0</v>
      </c>
      <c r="K127" s="65"/>
      <c r="L127" s="64">
        <v>0</v>
      </c>
      <c r="M127" s="64">
        <v>0</v>
      </c>
      <c r="N127" s="64">
        <v>2</v>
      </c>
      <c r="O127" s="64">
        <v>29</v>
      </c>
      <c r="P127" s="63">
        <v>16</v>
      </c>
      <c r="Q127" s="62">
        <f>SUM(K127:P127)</f>
        <v>47</v>
      </c>
      <c r="R127" s="61">
        <f>SUM(J127,Q127)</f>
        <v>47</v>
      </c>
    </row>
    <row r="128" spans="2:18" s="14" customFormat="1" ht="17.100000000000001" customHeight="1" x14ac:dyDescent="0.25">
      <c r="B128" s="96"/>
      <c r="C128" s="95" t="s">
        <v>74</v>
      </c>
      <c r="D128" s="94"/>
      <c r="E128" s="94"/>
      <c r="F128" s="94"/>
      <c r="G128" s="93"/>
      <c r="H128" s="92">
        <v>0</v>
      </c>
      <c r="I128" s="89">
        <v>0</v>
      </c>
      <c r="J128" s="91">
        <f t="shared" si="22"/>
        <v>0</v>
      </c>
      <c r="K128" s="54"/>
      <c r="L128" s="90">
        <v>22</v>
      </c>
      <c r="M128" s="90">
        <v>32</v>
      </c>
      <c r="N128" s="90">
        <v>31</v>
      </c>
      <c r="O128" s="90">
        <v>39</v>
      </c>
      <c r="P128" s="89">
        <v>26</v>
      </c>
      <c r="Q128" s="88">
        <f t="shared" si="20"/>
        <v>150</v>
      </c>
      <c r="R128" s="87">
        <f t="shared" si="21"/>
        <v>150</v>
      </c>
    </row>
    <row r="129" spans="1:18" s="14" customFormat="1" ht="17.100000000000001" customHeight="1" x14ac:dyDescent="0.25">
      <c r="B129" s="86" t="s">
        <v>73</v>
      </c>
      <c r="C129" s="85"/>
      <c r="D129" s="85"/>
      <c r="E129" s="85"/>
      <c r="F129" s="85"/>
      <c r="G129" s="84"/>
      <c r="H129" s="45">
        <f>SUM(H130:H133)</f>
        <v>0</v>
      </c>
      <c r="I129" s="44">
        <f>SUM(I130:I133)</f>
        <v>0</v>
      </c>
      <c r="J129" s="43">
        <f>SUM(J130:J133)</f>
        <v>0</v>
      </c>
      <c r="K129" s="83"/>
      <c r="L129" s="41">
        <f t="shared" ref="L129:R129" si="23">SUM(L130:L133)</f>
        <v>57</v>
      </c>
      <c r="M129" s="41">
        <f t="shared" si="23"/>
        <v>68</v>
      </c>
      <c r="N129" s="41">
        <f t="shared" si="23"/>
        <v>332</v>
      </c>
      <c r="O129" s="41">
        <f t="shared" si="23"/>
        <v>1019</v>
      </c>
      <c r="P129" s="40">
        <f t="shared" si="23"/>
        <v>914</v>
      </c>
      <c r="Q129" s="39">
        <f t="shared" si="23"/>
        <v>2390</v>
      </c>
      <c r="R129" s="38">
        <f t="shared" si="23"/>
        <v>2390</v>
      </c>
    </row>
    <row r="130" spans="1:18" s="14" customFormat="1" ht="17.100000000000001" customHeight="1" x14ac:dyDescent="0.25">
      <c r="B130" s="72"/>
      <c r="C130" s="82" t="s">
        <v>72</v>
      </c>
      <c r="D130" s="81"/>
      <c r="E130" s="81"/>
      <c r="F130" s="81"/>
      <c r="G130" s="80"/>
      <c r="H130" s="79">
        <v>0</v>
      </c>
      <c r="I130" s="75">
        <v>0</v>
      </c>
      <c r="J130" s="78">
        <f>SUM(H130:I130)</f>
        <v>0</v>
      </c>
      <c r="K130" s="77"/>
      <c r="L130" s="76">
        <v>0</v>
      </c>
      <c r="M130" s="76">
        <v>4</v>
      </c>
      <c r="N130" s="76">
        <v>182</v>
      </c>
      <c r="O130" s="76">
        <v>540</v>
      </c>
      <c r="P130" s="75">
        <v>432</v>
      </c>
      <c r="Q130" s="74">
        <f>SUM(K130:P130)</f>
        <v>1158</v>
      </c>
      <c r="R130" s="73">
        <f>SUM(J130,Q130)</f>
        <v>1158</v>
      </c>
    </row>
    <row r="131" spans="1:18" s="14" customFormat="1" ht="17.100000000000001" customHeight="1" x14ac:dyDescent="0.25">
      <c r="B131" s="72"/>
      <c r="C131" s="70" t="s">
        <v>71</v>
      </c>
      <c r="D131" s="69"/>
      <c r="E131" s="69"/>
      <c r="F131" s="69"/>
      <c r="G131" s="68"/>
      <c r="H131" s="67">
        <v>0</v>
      </c>
      <c r="I131" s="63">
        <v>0</v>
      </c>
      <c r="J131" s="66">
        <f>SUM(H131:I131)</f>
        <v>0</v>
      </c>
      <c r="K131" s="65"/>
      <c r="L131" s="64">
        <v>56</v>
      </c>
      <c r="M131" s="64">
        <v>62</v>
      </c>
      <c r="N131" s="64">
        <v>121</v>
      </c>
      <c r="O131" s="64">
        <v>155</v>
      </c>
      <c r="P131" s="63">
        <v>69</v>
      </c>
      <c r="Q131" s="62">
        <f>SUM(K131:P131)</f>
        <v>463</v>
      </c>
      <c r="R131" s="61">
        <f>SUM(J131,Q131)</f>
        <v>463</v>
      </c>
    </row>
    <row r="132" spans="1:18" s="14" customFormat="1" ht="16.5" customHeight="1" x14ac:dyDescent="0.25">
      <c r="B132" s="71"/>
      <c r="C132" s="70" t="s">
        <v>70</v>
      </c>
      <c r="D132" s="69"/>
      <c r="E132" s="69"/>
      <c r="F132" s="69"/>
      <c r="G132" s="68"/>
      <c r="H132" s="67">
        <v>0</v>
      </c>
      <c r="I132" s="63">
        <v>0</v>
      </c>
      <c r="J132" s="66">
        <f>SUM(H132:I132)</f>
        <v>0</v>
      </c>
      <c r="K132" s="65"/>
      <c r="L132" s="64">
        <v>0</v>
      </c>
      <c r="M132" s="64">
        <v>0</v>
      </c>
      <c r="N132" s="64">
        <v>3</v>
      </c>
      <c r="O132" s="64">
        <v>12</v>
      </c>
      <c r="P132" s="63">
        <v>18</v>
      </c>
      <c r="Q132" s="62">
        <f>SUM(K132:P132)</f>
        <v>33</v>
      </c>
      <c r="R132" s="61">
        <f>SUM(J132,Q132)</f>
        <v>33</v>
      </c>
    </row>
    <row r="133" spans="1:18" s="49" customFormat="1" ht="17.100000000000001" customHeight="1" x14ac:dyDescent="0.25">
      <c r="B133" s="60"/>
      <c r="C133" s="59" t="s">
        <v>69</v>
      </c>
      <c r="D133" s="58"/>
      <c r="E133" s="58"/>
      <c r="F133" s="58"/>
      <c r="G133" s="57"/>
      <c r="H133" s="56">
        <v>0</v>
      </c>
      <c r="I133" s="52">
        <v>0</v>
      </c>
      <c r="J133" s="55">
        <f>SUM(H133:I133)</f>
        <v>0</v>
      </c>
      <c r="K133" s="54"/>
      <c r="L133" s="53">
        <v>1</v>
      </c>
      <c r="M133" s="53">
        <v>2</v>
      </c>
      <c r="N133" s="53">
        <v>26</v>
      </c>
      <c r="O133" s="53">
        <v>312</v>
      </c>
      <c r="P133" s="52">
        <v>395</v>
      </c>
      <c r="Q133" s="51">
        <f>SUM(K133:P133)</f>
        <v>736</v>
      </c>
      <c r="R133" s="50">
        <f>SUM(J133,Q133)</f>
        <v>736</v>
      </c>
    </row>
    <row r="134" spans="1:18" s="14" customFormat="1" ht="17.100000000000001" customHeight="1" x14ac:dyDescent="0.25">
      <c r="B134" s="48" t="s">
        <v>68</v>
      </c>
      <c r="C134" s="47"/>
      <c r="D134" s="47"/>
      <c r="E134" s="47"/>
      <c r="F134" s="47"/>
      <c r="G134" s="46"/>
      <c r="H134" s="45">
        <f t="shared" ref="H134:R134" si="24">SUM(H98,H119,H129)</f>
        <v>1915</v>
      </c>
      <c r="I134" s="44">
        <f t="shared" si="24"/>
        <v>3022</v>
      </c>
      <c r="J134" s="43">
        <f t="shared" si="24"/>
        <v>4937</v>
      </c>
      <c r="K134" s="42">
        <f t="shared" si="24"/>
        <v>0</v>
      </c>
      <c r="L134" s="41">
        <f t="shared" si="24"/>
        <v>11563</v>
      </c>
      <c r="M134" s="41">
        <f t="shared" si="24"/>
        <v>8508</v>
      </c>
      <c r="N134" s="41">
        <f t="shared" si="24"/>
        <v>6336</v>
      </c>
      <c r="O134" s="41">
        <f t="shared" si="24"/>
        <v>4920</v>
      </c>
      <c r="P134" s="40">
        <f t="shared" si="24"/>
        <v>3146</v>
      </c>
      <c r="Q134" s="39">
        <f t="shared" si="24"/>
        <v>34473</v>
      </c>
      <c r="R134" s="38">
        <f t="shared" si="24"/>
        <v>39410</v>
      </c>
    </row>
    <row r="135" spans="1:18" s="14" customFormat="1" ht="17.100000000000001" customHeight="1" x14ac:dyDescent="0.25">
      <c r="B135" s="37"/>
      <c r="C135" s="37"/>
      <c r="D135" s="37"/>
      <c r="E135" s="37"/>
      <c r="F135" s="37"/>
      <c r="G135" s="37"/>
      <c r="H135" s="36"/>
      <c r="I135" s="36"/>
      <c r="J135" s="36"/>
      <c r="K135" s="36"/>
      <c r="L135" s="36"/>
      <c r="M135" s="36"/>
      <c r="N135" s="36"/>
      <c r="O135" s="36"/>
      <c r="P135" s="36"/>
      <c r="Q135" s="36"/>
      <c r="R135" s="36"/>
    </row>
    <row r="136" spans="1:18" s="14" customFormat="1" ht="17.100000000000001" customHeight="1" x14ac:dyDescent="0.25">
      <c r="A136" s="26" t="s">
        <v>108</v>
      </c>
      <c r="H136" s="25"/>
      <c r="I136" s="25"/>
      <c r="J136" s="25"/>
      <c r="K136" s="25"/>
    </row>
    <row r="137" spans="1:18" s="14" customFormat="1" ht="17.100000000000001" customHeight="1" x14ac:dyDescent="0.25">
      <c r="B137" s="145"/>
      <c r="C137" s="145"/>
      <c r="D137" s="145"/>
      <c r="E137" s="145"/>
      <c r="F137" s="144"/>
      <c r="G137" s="144"/>
      <c r="H137" s="144"/>
      <c r="I137" s="683" t="s">
        <v>107</v>
      </c>
      <c r="J137" s="683"/>
      <c r="K137" s="683"/>
      <c r="L137" s="683"/>
      <c r="M137" s="683"/>
      <c r="N137" s="683"/>
      <c r="O137" s="683"/>
      <c r="P137" s="683"/>
      <c r="Q137" s="683"/>
      <c r="R137" s="683"/>
    </row>
    <row r="138" spans="1:18" s="14" customFormat="1" ht="17.100000000000001" customHeight="1" x14ac:dyDescent="0.25">
      <c r="B138" s="689" t="str">
        <f>"令和" &amp; DBCS($A$2) &amp; "年（" &amp; DBCS($B$2) &amp; "年）" &amp; DBCS($C$2) &amp; "月"</f>
        <v>令和４年（２０２２年）２月</v>
      </c>
      <c r="C138" s="690"/>
      <c r="D138" s="690"/>
      <c r="E138" s="690"/>
      <c r="F138" s="690"/>
      <c r="G138" s="687"/>
      <c r="H138" s="695" t="s">
        <v>106</v>
      </c>
      <c r="I138" s="696"/>
      <c r="J138" s="696"/>
      <c r="K138" s="697" t="s">
        <v>105</v>
      </c>
      <c r="L138" s="698"/>
      <c r="M138" s="698"/>
      <c r="N138" s="698"/>
      <c r="O138" s="698"/>
      <c r="P138" s="698"/>
      <c r="Q138" s="699"/>
      <c r="R138" s="730" t="s">
        <v>58</v>
      </c>
    </row>
    <row r="139" spans="1:18" s="14" customFormat="1" ht="17.100000000000001" customHeight="1" x14ac:dyDescent="0.25">
      <c r="B139" s="691"/>
      <c r="C139" s="692"/>
      <c r="D139" s="692"/>
      <c r="E139" s="692"/>
      <c r="F139" s="692"/>
      <c r="G139" s="688"/>
      <c r="H139" s="143" t="s">
        <v>67</v>
      </c>
      <c r="I139" s="142" t="s">
        <v>66</v>
      </c>
      <c r="J139" s="141" t="s">
        <v>59</v>
      </c>
      <c r="K139" s="140" t="s">
        <v>65</v>
      </c>
      <c r="L139" s="139" t="s">
        <v>64</v>
      </c>
      <c r="M139" s="139" t="s">
        <v>63</v>
      </c>
      <c r="N139" s="139" t="s">
        <v>62</v>
      </c>
      <c r="O139" s="139" t="s">
        <v>61</v>
      </c>
      <c r="P139" s="138" t="s">
        <v>60</v>
      </c>
      <c r="Q139" s="372" t="s">
        <v>59</v>
      </c>
      <c r="R139" s="731"/>
    </row>
    <row r="140" spans="1:18" s="14" customFormat="1" ht="17.100000000000001" customHeight="1" x14ac:dyDescent="0.25">
      <c r="B140" s="86" t="s">
        <v>104</v>
      </c>
      <c r="C140" s="85"/>
      <c r="D140" s="85"/>
      <c r="E140" s="85"/>
      <c r="F140" s="85"/>
      <c r="G140" s="84"/>
      <c r="H140" s="45">
        <f t="shared" ref="H140:R140" si="25">SUM(H141,H147,H150,H155,H159:H160)</f>
        <v>16088811</v>
      </c>
      <c r="I140" s="44">
        <f t="shared" si="25"/>
        <v>31876034</v>
      </c>
      <c r="J140" s="43">
        <f t="shared" si="25"/>
        <v>47964845</v>
      </c>
      <c r="K140" s="42">
        <f t="shared" si="25"/>
        <v>0</v>
      </c>
      <c r="L140" s="41">
        <f t="shared" si="25"/>
        <v>253311779</v>
      </c>
      <c r="M140" s="41">
        <f t="shared" si="25"/>
        <v>225163521</v>
      </c>
      <c r="N140" s="41">
        <f t="shared" si="25"/>
        <v>196737434</v>
      </c>
      <c r="O140" s="41">
        <f t="shared" si="25"/>
        <v>145517491</v>
      </c>
      <c r="P140" s="40">
        <f t="shared" si="25"/>
        <v>85607137</v>
      </c>
      <c r="Q140" s="39">
        <f t="shared" si="25"/>
        <v>906337362</v>
      </c>
      <c r="R140" s="38">
        <f t="shared" si="25"/>
        <v>954302207</v>
      </c>
    </row>
    <row r="141" spans="1:18" s="14" customFormat="1" ht="17.100000000000001" customHeight="1" x14ac:dyDescent="0.25">
      <c r="B141" s="72"/>
      <c r="C141" s="86" t="s">
        <v>103</v>
      </c>
      <c r="D141" s="85"/>
      <c r="E141" s="85"/>
      <c r="F141" s="85"/>
      <c r="G141" s="84"/>
      <c r="H141" s="45">
        <f t="shared" ref="H141:Q141" si="26">SUM(H142:H146)</f>
        <v>2092327</v>
      </c>
      <c r="I141" s="44">
        <f t="shared" si="26"/>
        <v>5939322</v>
      </c>
      <c r="J141" s="43">
        <f t="shared" si="26"/>
        <v>8031649</v>
      </c>
      <c r="K141" s="42">
        <f t="shared" si="26"/>
        <v>0</v>
      </c>
      <c r="L141" s="41">
        <f t="shared" si="26"/>
        <v>58810686</v>
      </c>
      <c r="M141" s="41">
        <f t="shared" si="26"/>
        <v>51349346</v>
      </c>
      <c r="N141" s="41">
        <f t="shared" si="26"/>
        <v>44906365</v>
      </c>
      <c r="O141" s="41">
        <f t="shared" si="26"/>
        <v>35131803</v>
      </c>
      <c r="P141" s="40">
        <f t="shared" si="26"/>
        <v>28904178</v>
      </c>
      <c r="Q141" s="39">
        <f t="shared" si="26"/>
        <v>219102378</v>
      </c>
      <c r="R141" s="38">
        <f t="shared" ref="R141:R146" si="27">SUM(J141,Q141)</f>
        <v>227134027</v>
      </c>
    </row>
    <row r="142" spans="1:18" s="14" customFormat="1" ht="17.100000000000001" customHeight="1" x14ac:dyDescent="0.25">
      <c r="B142" s="72"/>
      <c r="C142" s="72"/>
      <c r="D142" s="82" t="s">
        <v>102</v>
      </c>
      <c r="E142" s="81"/>
      <c r="F142" s="81"/>
      <c r="G142" s="80"/>
      <c r="H142" s="79">
        <v>0</v>
      </c>
      <c r="I142" s="75">
        <v>0</v>
      </c>
      <c r="J142" s="74">
        <f>SUM(H142:I142)</f>
        <v>0</v>
      </c>
      <c r="K142" s="134">
        <v>0</v>
      </c>
      <c r="L142" s="76">
        <v>37238462</v>
      </c>
      <c r="M142" s="76">
        <v>31344761</v>
      </c>
      <c r="N142" s="76">
        <v>29528297</v>
      </c>
      <c r="O142" s="76">
        <v>23121117</v>
      </c>
      <c r="P142" s="75">
        <v>17865077</v>
      </c>
      <c r="Q142" s="74">
        <f>SUM(K142:P142)</f>
        <v>139097714</v>
      </c>
      <c r="R142" s="73">
        <f t="shared" si="27"/>
        <v>139097714</v>
      </c>
    </row>
    <row r="143" spans="1:18" s="14" customFormat="1" ht="17.100000000000001" customHeight="1" x14ac:dyDescent="0.25">
      <c r="B143" s="72"/>
      <c r="C143" s="72"/>
      <c r="D143" s="70" t="s">
        <v>101</v>
      </c>
      <c r="E143" s="69"/>
      <c r="F143" s="69"/>
      <c r="G143" s="68"/>
      <c r="H143" s="67">
        <v>0</v>
      </c>
      <c r="I143" s="63">
        <v>0</v>
      </c>
      <c r="J143" s="62">
        <f>SUM(H143:I143)</f>
        <v>0</v>
      </c>
      <c r="K143" s="101">
        <v>0</v>
      </c>
      <c r="L143" s="64">
        <v>0</v>
      </c>
      <c r="M143" s="64">
        <v>47532</v>
      </c>
      <c r="N143" s="64">
        <v>184086</v>
      </c>
      <c r="O143" s="64">
        <v>606455</v>
      </c>
      <c r="P143" s="63">
        <v>843682</v>
      </c>
      <c r="Q143" s="62">
        <f>SUM(K143:P143)</f>
        <v>1681755</v>
      </c>
      <c r="R143" s="61">
        <f t="shared" si="27"/>
        <v>1681755</v>
      </c>
    </row>
    <row r="144" spans="1:18" s="14" customFormat="1" ht="17.100000000000001" customHeight="1" x14ac:dyDescent="0.25">
      <c r="B144" s="72"/>
      <c r="C144" s="72"/>
      <c r="D144" s="70" t="s">
        <v>100</v>
      </c>
      <c r="E144" s="69"/>
      <c r="F144" s="69"/>
      <c r="G144" s="68"/>
      <c r="H144" s="67">
        <v>1280223</v>
      </c>
      <c r="I144" s="63">
        <v>3370770</v>
      </c>
      <c r="J144" s="62">
        <f>SUM(H144:I144)</f>
        <v>4650993</v>
      </c>
      <c r="K144" s="101">
        <v>0</v>
      </c>
      <c r="L144" s="64">
        <v>13134464</v>
      </c>
      <c r="M144" s="64">
        <v>12054381</v>
      </c>
      <c r="N144" s="64">
        <v>7934731</v>
      </c>
      <c r="O144" s="64">
        <v>6009027</v>
      </c>
      <c r="P144" s="63">
        <v>6155337</v>
      </c>
      <c r="Q144" s="62">
        <f>SUM(K144:P144)</f>
        <v>45287940</v>
      </c>
      <c r="R144" s="61">
        <f t="shared" si="27"/>
        <v>49938933</v>
      </c>
    </row>
    <row r="145" spans="2:18" s="14" customFormat="1" ht="17.100000000000001" customHeight="1" x14ac:dyDescent="0.25">
      <c r="B145" s="72"/>
      <c r="C145" s="72"/>
      <c r="D145" s="70" t="s">
        <v>99</v>
      </c>
      <c r="E145" s="69"/>
      <c r="F145" s="69"/>
      <c r="G145" s="68"/>
      <c r="H145" s="67">
        <v>292596</v>
      </c>
      <c r="I145" s="63">
        <v>1864772</v>
      </c>
      <c r="J145" s="62">
        <f>SUM(H145:I145)</f>
        <v>2157368</v>
      </c>
      <c r="K145" s="101">
        <v>0</v>
      </c>
      <c r="L145" s="64">
        <v>3492053</v>
      </c>
      <c r="M145" s="64">
        <v>3370730</v>
      </c>
      <c r="N145" s="64">
        <v>3045444</v>
      </c>
      <c r="O145" s="64">
        <v>1820640</v>
      </c>
      <c r="P145" s="63">
        <v>1074247</v>
      </c>
      <c r="Q145" s="62">
        <f>SUM(K145:P145)</f>
        <v>12803114</v>
      </c>
      <c r="R145" s="61">
        <f t="shared" si="27"/>
        <v>14960482</v>
      </c>
    </row>
    <row r="146" spans="2:18" s="14" customFormat="1" ht="17.100000000000001" customHeight="1" x14ac:dyDescent="0.25">
      <c r="B146" s="72"/>
      <c r="C146" s="72"/>
      <c r="D146" s="133" t="s">
        <v>98</v>
      </c>
      <c r="E146" s="132"/>
      <c r="F146" s="132"/>
      <c r="G146" s="131"/>
      <c r="H146" s="130">
        <v>519508</v>
      </c>
      <c r="I146" s="126">
        <v>703780</v>
      </c>
      <c r="J146" s="125">
        <f>SUM(H146:I146)</f>
        <v>1223288</v>
      </c>
      <c r="K146" s="128">
        <v>0</v>
      </c>
      <c r="L146" s="127">
        <v>4945707</v>
      </c>
      <c r="M146" s="127">
        <v>4531942</v>
      </c>
      <c r="N146" s="127">
        <v>4213807</v>
      </c>
      <c r="O146" s="127">
        <v>3574564</v>
      </c>
      <c r="P146" s="126">
        <v>2965835</v>
      </c>
      <c r="Q146" s="125">
        <f>SUM(K146:P146)</f>
        <v>20231855</v>
      </c>
      <c r="R146" s="124">
        <f t="shared" si="27"/>
        <v>21455143</v>
      </c>
    </row>
    <row r="147" spans="2:18" s="14" customFormat="1" ht="17.100000000000001" customHeight="1" x14ac:dyDescent="0.25">
      <c r="B147" s="72"/>
      <c r="C147" s="86" t="s">
        <v>97</v>
      </c>
      <c r="D147" s="85"/>
      <c r="E147" s="85"/>
      <c r="F147" s="85"/>
      <c r="G147" s="84"/>
      <c r="H147" s="45">
        <f t="shared" ref="H147:R147" si="28">SUM(H148:H149)</f>
        <v>2657106</v>
      </c>
      <c r="I147" s="44">
        <f t="shared" si="28"/>
        <v>6998382</v>
      </c>
      <c r="J147" s="43">
        <f t="shared" si="28"/>
        <v>9655488</v>
      </c>
      <c r="K147" s="42">
        <f t="shared" si="28"/>
        <v>0</v>
      </c>
      <c r="L147" s="41">
        <f t="shared" si="28"/>
        <v>105849231</v>
      </c>
      <c r="M147" s="41">
        <f t="shared" si="28"/>
        <v>96557799</v>
      </c>
      <c r="N147" s="41">
        <f t="shared" si="28"/>
        <v>74445194</v>
      </c>
      <c r="O147" s="41">
        <f t="shared" si="28"/>
        <v>52473656</v>
      </c>
      <c r="P147" s="40">
        <f t="shared" si="28"/>
        <v>26458243</v>
      </c>
      <c r="Q147" s="39">
        <f t="shared" si="28"/>
        <v>355784123</v>
      </c>
      <c r="R147" s="38">
        <f t="shared" si="28"/>
        <v>365439611</v>
      </c>
    </row>
    <row r="148" spans="2:18" s="14" customFormat="1" ht="17.100000000000001" customHeight="1" x14ac:dyDescent="0.25">
      <c r="B148" s="72"/>
      <c r="C148" s="72"/>
      <c r="D148" s="82" t="s">
        <v>96</v>
      </c>
      <c r="E148" s="81"/>
      <c r="F148" s="81"/>
      <c r="G148" s="80"/>
      <c r="H148" s="79">
        <v>0</v>
      </c>
      <c r="I148" s="75">
        <v>0</v>
      </c>
      <c r="J148" s="78">
        <f>SUM(H148:I148)</f>
        <v>0</v>
      </c>
      <c r="K148" s="134">
        <v>0</v>
      </c>
      <c r="L148" s="76">
        <v>80943702</v>
      </c>
      <c r="M148" s="76">
        <v>70706832</v>
      </c>
      <c r="N148" s="76">
        <v>56636011</v>
      </c>
      <c r="O148" s="76">
        <v>38918665</v>
      </c>
      <c r="P148" s="75">
        <v>19247424</v>
      </c>
      <c r="Q148" s="74">
        <f>SUM(K148:P148)</f>
        <v>266452634</v>
      </c>
      <c r="R148" s="73">
        <f>SUM(J148,Q148)</f>
        <v>266452634</v>
      </c>
    </row>
    <row r="149" spans="2:18" s="14" customFormat="1" ht="17.100000000000001" customHeight="1" x14ac:dyDescent="0.25">
      <c r="B149" s="72"/>
      <c r="C149" s="72"/>
      <c r="D149" s="133" t="s">
        <v>95</v>
      </c>
      <c r="E149" s="132"/>
      <c r="F149" s="132"/>
      <c r="G149" s="131"/>
      <c r="H149" s="130">
        <v>2657106</v>
      </c>
      <c r="I149" s="126">
        <v>6998382</v>
      </c>
      <c r="J149" s="129">
        <f>SUM(H149:I149)</f>
        <v>9655488</v>
      </c>
      <c r="K149" s="128">
        <v>0</v>
      </c>
      <c r="L149" s="127">
        <v>24905529</v>
      </c>
      <c r="M149" s="127">
        <v>25850967</v>
      </c>
      <c r="N149" s="127">
        <v>17809183</v>
      </c>
      <c r="O149" s="127">
        <v>13554991</v>
      </c>
      <c r="P149" s="126">
        <v>7210819</v>
      </c>
      <c r="Q149" s="125">
        <f>SUM(K149:P149)</f>
        <v>89331489</v>
      </c>
      <c r="R149" s="124">
        <f>SUM(J149,Q149)</f>
        <v>98986977</v>
      </c>
    </row>
    <row r="150" spans="2:18" s="14" customFormat="1" ht="17.100000000000001" customHeight="1" x14ac:dyDescent="0.25">
      <c r="B150" s="72"/>
      <c r="C150" s="86" t="s">
        <v>94</v>
      </c>
      <c r="D150" s="85"/>
      <c r="E150" s="85"/>
      <c r="F150" s="85"/>
      <c r="G150" s="84"/>
      <c r="H150" s="45">
        <f>SUM(H151:H154)</f>
        <v>62055</v>
      </c>
      <c r="I150" s="44">
        <f t="shared" ref="I150:Q150" si="29">SUM(I151:I154)</f>
        <v>283428</v>
      </c>
      <c r="J150" s="43">
        <f>SUM(J151:J154)</f>
        <v>345483</v>
      </c>
      <c r="K150" s="42">
        <f t="shared" si="29"/>
        <v>0</v>
      </c>
      <c r="L150" s="41">
        <f t="shared" si="29"/>
        <v>9148109</v>
      </c>
      <c r="M150" s="41">
        <f>SUM(M151:M154)</f>
        <v>9953114</v>
      </c>
      <c r="N150" s="41">
        <f t="shared" si="29"/>
        <v>16636619</v>
      </c>
      <c r="O150" s="41">
        <f t="shared" si="29"/>
        <v>13282107</v>
      </c>
      <c r="P150" s="40">
        <f>SUM(P151:P154)</f>
        <v>7174068</v>
      </c>
      <c r="Q150" s="39">
        <f t="shared" si="29"/>
        <v>56194017</v>
      </c>
      <c r="R150" s="38">
        <f>SUM(R151:R154)</f>
        <v>56539500</v>
      </c>
    </row>
    <row r="151" spans="2:18" s="14" customFormat="1" ht="17.100000000000001" customHeight="1" x14ac:dyDescent="0.25">
      <c r="B151" s="72"/>
      <c r="C151" s="72"/>
      <c r="D151" s="82" t="s">
        <v>93</v>
      </c>
      <c r="E151" s="81"/>
      <c r="F151" s="81"/>
      <c r="G151" s="80"/>
      <c r="H151" s="79">
        <v>62055</v>
      </c>
      <c r="I151" s="75">
        <v>283428</v>
      </c>
      <c r="J151" s="78">
        <f>SUM(H151:I151)</f>
        <v>345483</v>
      </c>
      <c r="K151" s="134">
        <v>0</v>
      </c>
      <c r="L151" s="76">
        <v>7915609</v>
      </c>
      <c r="M151" s="76">
        <v>8446438</v>
      </c>
      <c r="N151" s="76">
        <v>14048022</v>
      </c>
      <c r="O151" s="76">
        <v>10968689</v>
      </c>
      <c r="P151" s="75">
        <v>5228977</v>
      </c>
      <c r="Q151" s="74">
        <f>SUM(K151:P151)</f>
        <v>46607735</v>
      </c>
      <c r="R151" s="73">
        <f>SUM(J151,Q151)</f>
        <v>46953218</v>
      </c>
    </row>
    <row r="152" spans="2:18" s="14" customFormat="1" ht="17.100000000000001" customHeight="1" x14ac:dyDescent="0.25">
      <c r="B152" s="72"/>
      <c r="C152" s="72"/>
      <c r="D152" s="70" t="s">
        <v>92</v>
      </c>
      <c r="E152" s="69"/>
      <c r="F152" s="69"/>
      <c r="G152" s="68"/>
      <c r="H152" s="67">
        <v>0</v>
      </c>
      <c r="I152" s="63">
        <v>0</v>
      </c>
      <c r="J152" s="66">
        <f>SUM(H152:I152)</f>
        <v>0</v>
      </c>
      <c r="K152" s="101">
        <v>0</v>
      </c>
      <c r="L152" s="64">
        <v>1232500</v>
      </c>
      <c r="M152" s="64">
        <v>1337908</v>
      </c>
      <c r="N152" s="64">
        <v>2588597</v>
      </c>
      <c r="O152" s="64">
        <v>2313418</v>
      </c>
      <c r="P152" s="63">
        <v>1945091</v>
      </c>
      <c r="Q152" s="62">
        <f>SUM(K152:P152)</f>
        <v>9417514</v>
      </c>
      <c r="R152" s="61">
        <f>SUM(J152,Q152)</f>
        <v>9417514</v>
      </c>
    </row>
    <row r="153" spans="2:18" s="14" customFormat="1" ht="16.5" customHeight="1" x14ac:dyDescent="0.25">
      <c r="B153" s="72"/>
      <c r="C153" s="71"/>
      <c r="D153" s="70" t="s">
        <v>91</v>
      </c>
      <c r="E153" s="69"/>
      <c r="F153" s="69"/>
      <c r="G153" s="68"/>
      <c r="H153" s="67">
        <v>0</v>
      </c>
      <c r="I153" s="63">
        <v>0</v>
      </c>
      <c r="J153" s="66">
        <f>SUM(H153:I153)</f>
        <v>0</v>
      </c>
      <c r="K153" s="101">
        <v>0</v>
      </c>
      <c r="L153" s="64">
        <v>0</v>
      </c>
      <c r="M153" s="64">
        <v>0</v>
      </c>
      <c r="N153" s="64">
        <v>0</v>
      </c>
      <c r="O153" s="64">
        <v>0</v>
      </c>
      <c r="P153" s="63">
        <v>0</v>
      </c>
      <c r="Q153" s="62">
        <f>SUM(K153:P153)</f>
        <v>0</v>
      </c>
      <c r="R153" s="61">
        <f>SUM(J153,Q153)</f>
        <v>0</v>
      </c>
    </row>
    <row r="154" spans="2:18" s="49" customFormat="1" ht="16.5" customHeight="1" x14ac:dyDescent="0.25">
      <c r="B154" s="111"/>
      <c r="C154" s="136"/>
      <c r="D154" s="59" t="s">
        <v>90</v>
      </c>
      <c r="E154" s="58"/>
      <c r="F154" s="58"/>
      <c r="G154" s="57"/>
      <c r="H154" s="56">
        <v>0</v>
      </c>
      <c r="I154" s="52">
        <v>0</v>
      </c>
      <c r="J154" s="55">
        <f>SUM(H154:I154)</f>
        <v>0</v>
      </c>
      <c r="K154" s="135">
        <v>0</v>
      </c>
      <c r="L154" s="53">
        <v>0</v>
      </c>
      <c r="M154" s="53">
        <v>168768</v>
      </c>
      <c r="N154" s="53">
        <v>0</v>
      </c>
      <c r="O154" s="53">
        <v>0</v>
      </c>
      <c r="P154" s="52">
        <v>0</v>
      </c>
      <c r="Q154" s="51">
        <f>SUM(K154:P154)</f>
        <v>168768</v>
      </c>
      <c r="R154" s="50">
        <f>SUM(J154,Q154)</f>
        <v>168768</v>
      </c>
    </row>
    <row r="155" spans="2:18" s="14" customFormat="1" ht="17.100000000000001" customHeight="1" x14ac:dyDescent="0.25">
      <c r="B155" s="72"/>
      <c r="C155" s="86" t="s">
        <v>89</v>
      </c>
      <c r="D155" s="85"/>
      <c r="E155" s="85"/>
      <c r="F155" s="85"/>
      <c r="G155" s="84"/>
      <c r="H155" s="45">
        <f t="shared" ref="H155:R155" si="30">SUM(H156:H158)</f>
        <v>5965723</v>
      </c>
      <c r="I155" s="44">
        <f t="shared" si="30"/>
        <v>11121273</v>
      </c>
      <c r="J155" s="43">
        <f t="shared" si="30"/>
        <v>17086996</v>
      </c>
      <c r="K155" s="42">
        <f t="shared" si="30"/>
        <v>0</v>
      </c>
      <c r="L155" s="41">
        <f t="shared" si="30"/>
        <v>14764921</v>
      </c>
      <c r="M155" s="41">
        <f t="shared" si="30"/>
        <v>21676458</v>
      </c>
      <c r="N155" s="41">
        <f t="shared" si="30"/>
        <v>16434239</v>
      </c>
      <c r="O155" s="41">
        <f t="shared" si="30"/>
        <v>13054176</v>
      </c>
      <c r="P155" s="40">
        <f t="shared" si="30"/>
        <v>9186585</v>
      </c>
      <c r="Q155" s="39">
        <f t="shared" si="30"/>
        <v>75116379</v>
      </c>
      <c r="R155" s="38">
        <f t="shared" si="30"/>
        <v>92203375</v>
      </c>
    </row>
    <row r="156" spans="2:18" s="14" customFormat="1" ht="17.100000000000001" customHeight="1" x14ac:dyDescent="0.25">
      <c r="B156" s="72"/>
      <c r="C156" s="72"/>
      <c r="D156" s="82" t="s">
        <v>88</v>
      </c>
      <c r="E156" s="81"/>
      <c r="F156" s="81"/>
      <c r="G156" s="80"/>
      <c r="H156" s="79">
        <v>4334410</v>
      </c>
      <c r="I156" s="75">
        <v>9199855</v>
      </c>
      <c r="J156" s="78">
        <f>SUM(H156:I156)</f>
        <v>13534265</v>
      </c>
      <c r="K156" s="134">
        <v>0</v>
      </c>
      <c r="L156" s="76">
        <v>13127910</v>
      </c>
      <c r="M156" s="76">
        <v>19819733</v>
      </c>
      <c r="N156" s="76">
        <v>15157508</v>
      </c>
      <c r="O156" s="76">
        <v>12526489</v>
      </c>
      <c r="P156" s="75">
        <v>8864381</v>
      </c>
      <c r="Q156" s="74">
        <f>SUM(K156:P156)</f>
        <v>69496021</v>
      </c>
      <c r="R156" s="73">
        <f>SUM(J156,Q156)</f>
        <v>83030286</v>
      </c>
    </row>
    <row r="157" spans="2:18" s="14" customFormat="1" ht="17.100000000000001" customHeight="1" x14ac:dyDescent="0.25">
      <c r="B157" s="72"/>
      <c r="C157" s="72"/>
      <c r="D157" s="70" t="s">
        <v>87</v>
      </c>
      <c r="E157" s="69"/>
      <c r="F157" s="69"/>
      <c r="G157" s="68"/>
      <c r="H157" s="67">
        <v>242988</v>
      </c>
      <c r="I157" s="63">
        <v>375914</v>
      </c>
      <c r="J157" s="66">
        <f>SUM(H157:I157)</f>
        <v>618902</v>
      </c>
      <c r="K157" s="101">
        <v>0</v>
      </c>
      <c r="L157" s="64">
        <v>623629</v>
      </c>
      <c r="M157" s="64">
        <v>487234</v>
      </c>
      <c r="N157" s="64">
        <v>581006</v>
      </c>
      <c r="O157" s="64">
        <v>166297</v>
      </c>
      <c r="P157" s="63">
        <v>136579</v>
      </c>
      <c r="Q157" s="62">
        <f>SUM(K157:P157)</f>
        <v>1994745</v>
      </c>
      <c r="R157" s="61">
        <f>SUM(J157,Q157)</f>
        <v>2613647</v>
      </c>
    </row>
    <row r="158" spans="2:18" s="14" customFormat="1" ht="17.100000000000001" customHeight="1" x14ac:dyDescent="0.25">
      <c r="B158" s="72"/>
      <c r="C158" s="72"/>
      <c r="D158" s="133" t="s">
        <v>86</v>
      </c>
      <c r="E158" s="132"/>
      <c r="F158" s="132"/>
      <c r="G158" s="131"/>
      <c r="H158" s="130">
        <v>1388325</v>
      </c>
      <c r="I158" s="126">
        <v>1545504</v>
      </c>
      <c r="J158" s="129">
        <f>SUM(H158:I158)</f>
        <v>2933829</v>
      </c>
      <c r="K158" s="128">
        <v>0</v>
      </c>
      <c r="L158" s="127">
        <v>1013382</v>
      </c>
      <c r="M158" s="127">
        <v>1369491</v>
      </c>
      <c r="N158" s="127">
        <v>695725</v>
      </c>
      <c r="O158" s="127">
        <v>361390</v>
      </c>
      <c r="P158" s="126">
        <v>185625</v>
      </c>
      <c r="Q158" s="125">
        <f>SUM(K158:P158)</f>
        <v>3625613</v>
      </c>
      <c r="R158" s="124">
        <f>SUM(J158,Q158)</f>
        <v>6559442</v>
      </c>
    </row>
    <row r="159" spans="2:18" s="14" customFormat="1" ht="17.100000000000001" customHeight="1" x14ac:dyDescent="0.25">
      <c r="B159" s="72"/>
      <c r="C159" s="122" t="s">
        <v>85</v>
      </c>
      <c r="D159" s="121"/>
      <c r="E159" s="121"/>
      <c r="F159" s="121"/>
      <c r="G159" s="120"/>
      <c r="H159" s="45">
        <v>1466260</v>
      </c>
      <c r="I159" s="44">
        <v>1630043</v>
      </c>
      <c r="J159" s="43">
        <f>SUM(H159:I159)</f>
        <v>3096303</v>
      </c>
      <c r="K159" s="42">
        <v>0</v>
      </c>
      <c r="L159" s="41">
        <v>18489882</v>
      </c>
      <c r="M159" s="41">
        <v>17654429</v>
      </c>
      <c r="N159" s="41">
        <v>23177625</v>
      </c>
      <c r="O159" s="41">
        <v>19251635</v>
      </c>
      <c r="P159" s="40">
        <v>7612842</v>
      </c>
      <c r="Q159" s="39">
        <f>SUM(K159:P159)</f>
        <v>86186413</v>
      </c>
      <c r="R159" s="38">
        <f>SUM(J159,Q159)</f>
        <v>89282716</v>
      </c>
    </row>
    <row r="160" spans="2:18" s="14" customFormat="1" ht="17.100000000000001" customHeight="1" x14ac:dyDescent="0.25">
      <c r="B160" s="123"/>
      <c r="C160" s="122" t="s">
        <v>84</v>
      </c>
      <c r="D160" s="121"/>
      <c r="E160" s="121"/>
      <c r="F160" s="121"/>
      <c r="G160" s="120"/>
      <c r="H160" s="45">
        <v>3845340</v>
      </c>
      <c r="I160" s="44">
        <v>5903586</v>
      </c>
      <c r="J160" s="43">
        <f>SUM(H160:I160)</f>
        <v>9748926</v>
      </c>
      <c r="K160" s="42">
        <v>0</v>
      </c>
      <c r="L160" s="41">
        <v>46248950</v>
      </c>
      <c r="M160" s="41">
        <v>27972375</v>
      </c>
      <c r="N160" s="41">
        <v>21137392</v>
      </c>
      <c r="O160" s="41">
        <v>12324114</v>
      </c>
      <c r="P160" s="40">
        <v>6271221</v>
      </c>
      <c r="Q160" s="39">
        <f>SUM(K160:P160)</f>
        <v>113954052</v>
      </c>
      <c r="R160" s="38">
        <f>SUM(J160,Q160)</f>
        <v>123702978</v>
      </c>
    </row>
    <row r="161" spans="2:18" s="14" customFormat="1" ht="17.100000000000001" customHeight="1" x14ac:dyDescent="0.25">
      <c r="B161" s="86" t="s">
        <v>83</v>
      </c>
      <c r="C161" s="85"/>
      <c r="D161" s="85"/>
      <c r="E161" s="85"/>
      <c r="F161" s="85"/>
      <c r="G161" s="84"/>
      <c r="H161" s="45">
        <f t="shared" ref="H161:R161" si="31">SUM(H162:H170)</f>
        <v>611416</v>
      </c>
      <c r="I161" s="44">
        <f t="shared" si="31"/>
        <v>1289571</v>
      </c>
      <c r="J161" s="43">
        <f t="shared" si="31"/>
        <v>1900987</v>
      </c>
      <c r="K161" s="42">
        <f t="shared" si="31"/>
        <v>0</v>
      </c>
      <c r="L161" s="41">
        <f t="shared" si="31"/>
        <v>154936088</v>
      </c>
      <c r="M161" s="41">
        <f t="shared" si="31"/>
        <v>148832271</v>
      </c>
      <c r="N161" s="41">
        <f t="shared" si="31"/>
        <v>161355293</v>
      </c>
      <c r="O161" s="41">
        <f t="shared" si="31"/>
        <v>118109130</v>
      </c>
      <c r="P161" s="40">
        <f t="shared" si="31"/>
        <v>66217566</v>
      </c>
      <c r="Q161" s="39">
        <f>SUM(Q162:Q170)</f>
        <v>649450348</v>
      </c>
      <c r="R161" s="38">
        <f t="shared" si="31"/>
        <v>651351335</v>
      </c>
    </row>
    <row r="162" spans="2:18" s="14" customFormat="1" ht="17.100000000000001" customHeight="1" x14ac:dyDescent="0.25">
      <c r="B162" s="72"/>
      <c r="C162" s="119" t="s">
        <v>82</v>
      </c>
      <c r="D162" s="118"/>
      <c r="E162" s="118"/>
      <c r="F162" s="118"/>
      <c r="G162" s="117"/>
      <c r="H162" s="79">
        <v>0</v>
      </c>
      <c r="I162" s="75">
        <v>0</v>
      </c>
      <c r="J162" s="78">
        <f t="shared" ref="J162:J170" si="32">SUM(H162:I162)</f>
        <v>0</v>
      </c>
      <c r="K162" s="116"/>
      <c r="L162" s="115">
        <v>4227069</v>
      </c>
      <c r="M162" s="115">
        <v>4557648</v>
      </c>
      <c r="N162" s="115">
        <v>7710557</v>
      </c>
      <c r="O162" s="115">
        <v>6891909</v>
      </c>
      <c r="P162" s="114">
        <v>6421517</v>
      </c>
      <c r="Q162" s="113">
        <f>SUM(K162:P162)</f>
        <v>29808700</v>
      </c>
      <c r="R162" s="112">
        <f>SUM(J162,Q162)</f>
        <v>29808700</v>
      </c>
    </row>
    <row r="163" spans="2:18" s="14" customFormat="1" ht="17.100000000000001" customHeight="1" x14ac:dyDescent="0.25">
      <c r="B163" s="72"/>
      <c r="C163" s="70" t="s">
        <v>81</v>
      </c>
      <c r="D163" s="69"/>
      <c r="E163" s="69"/>
      <c r="F163" s="69"/>
      <c r="G163" s="68"/>
      <c r="H163" s="67">
        <v>0</v>
      </c>
      <c r="I163" s="63">
        <v>0</v>
      </c>
      <c r="J163" s="66">
        <f t="shared" si="32"/>
        <v>0</v>
      </c>
      <c r="K163" s="65"/>
      <c r="L163" s="64">
        <v>0</v>
      </c>
      <c r="M163" s="64">
        <v>0</v>
      </c>
      <c r="N163" s="64">
        <v>0</v>
      </c>
      <c r="O163" s="64">
        <v>0</v>
      </c>
      <c r="P163" s="63">
        <v>0</v>
      </c>
      <c r="Q163" s="62">
        <f t="shared" ref="Q163:Q170" si="33">SUM(K163:P163)</f>
        <v>0</v>
      </c>
      <c r="R163" s="61">
        <f t="shared" ref="R163:R170" si="34">SUM(J163,Q163)</f>
        <v>0</v>
      </c>
    </row>
    <row r="164" spans="2:18" s="49" customFormat="1" ht="17.100000000000001" customHeight="1" x14ac:dyDescent="0.25">
      <c r="B164" s="111"/>
      <c r="C164" s="110" t="s">
        <v>80</v>
      </c>
      <c r="D164" s="109"/>
      <c r="E164" s="109"/>
      <c r="F164" s="109"/>
      <c r="G164" s="108"/>
      <c r="H164" s="107">
        <v>0</v>
      </c>
      <c r="I164" s="104">
        <v>0</v>
      </c>
      <c r="J164" s="106">
        <f>SUM(H164:I164)</f>
        <v>0</v>
      </c>
      <c r="K164" s="65"/>
      <c r="L164" s="105">
        <v>74000836</v>
      </c>
      <c r="M164" s="105">
        <v>50379146</v>
      </c>
      <c r="N164" s="105">
        <v>46052789</v>
      </c>
      <c r="O164" s="105">
        <v>28161759</v>
      </c>
      <c r="P164" s="104">
        <v>11939599</v>
      </c>
      <c r="Q164" s="103">
        <f>SUM(K164:P164)</f>
        <v>210534129</v>
      </c>
      <c r="R164" s="102">
        <f>SUM(J164,Q164)</f>
        <v>210534129</v>
      </c>
    </row>
    <row r="165" spans="2:18" s="14" customFormat="1" ht="17.100000000000001" customHeight="1" x14ac:dyDescent="0.25">
      <c r="B165" s="72"/>
      <c r="C165" s="70" t="s">
        <v>79</v>
      </c>
      <c r="D165" s="69"/>
      <c r="E165" s="69"/>
      <c r="F165" s="69"/>
      <c r="G165" s="68"/>
      <c r="H165" s="67">
        <v>31600</v>
      </c>
      <c r="I165" s="63">
        <v>132300</v>
      </c>
      <c r="J165" s="66">
        <f t="shared" si="32"/>
        <v>163900</v>
      </c>
      <c r="K165" s="101">
        <v>0</v>
      </c>
      <c r="L165" s="64">
        <v>11448893</v>
      </c>
      <c r="M165" s="64">
        <v>10188750</v>
      </c>
      <c r="N165" s="64">
        <v>10211638</v>
      </c>
      <c r="O165" s="64">
        <v>7070628</v>
      </c>
      <c r="P165" s="63">
        <v>4532890</v>
      </c>
      <c r="Q165" s="62">
        <f t="shared" si="33"/>
        <v>43452799</v>
      </c>
      <c r="R165" s="61">
        <f t="shared" si="34"/>
        <v>43616699</v>
      </c>
    </row>
    <row r="166" spans="2:18" s="14" customFormat="1" ht="17.100000000000001" customHeight="1" x14ac:dyDescent="0.25">
      <c r="B166" s="72"/>
      <c r="C166" s="70" t="s">
        <v>78</v>
      </c>
      <c r="D166" s="69"/>
      <c r="E166" s="69"/>
      <c r="F166" s="69"/>
      <c r="G166" s="68"/>
      <c r="H166" s="67">
        <v>579816</v>
      </c>
      <c r="I166" s="63">
        <v>1157271</v>
      </c>
      <c r="J166" s="66">
        <f t="shared" si="32"/>
        <v>1737087</v>
      </c>
      <c r="K166" s="101">
        <v>0</v>
      </c>
      <c r="L166" s="64">
        <v>11263958</v>
      </c>
      <c r="M166" s="64">
        <v>14209604</v>
      </c>
      <c r="N166" s="64">
        <v>21106470</v>
      </c>
      <c r="O166" s="64">
        <v>18942695</v>
      </c>
      <c r="P166" s="63">
        <v>10956509</v>
      </c>
      <c r="Q166" s="62">
        <f t="shared" si="33"/>
        <v>76479236</v>
      </c>
      <c r="R166" s="61">
        <f t="shared" si="34"/>
        <v>78216323</v>
      </c>
    </row>
    <row r="167" spans="2:18" s="14" customFormat="1" ht="17.100000000000001" customHeight="1" x14ac:dyDescent="0.25">
      <c r="B167" s="72"/>
      <c r="C167" s="70" t="s">
        <v>77</v>
      </c>
      <c r="D167" s="69"/>
      <c r="E167" s="69"/>
      <c r="F167" s="69"/>
      <c r="G167" s="68"/>
      <c r="H167" s="67">
        <v>0</v>
      </c>
      <c r="I167" s="63">
        <v>0</v>
      </c>
      <c r="J167" s="66">
        <f t="shared" si="32"/>
        <v>0</v>
      </c>
      <c r="K167" s="65"/>
      <c r="L167" s="64">
        <v>45481499</v>
      </c>
      <c r="M167" s="64">
        <v>56885588</v>
      </c>
      <c r="N167" s="64">
        <v>60139060</v>
      </c>
      <c r="O167" s="64">
        <v>33321991</v>
      </c>
      <c r="P167" s="63">
        <v>16194665</v>
      </c>
      <c r="Q167" s="62">
        <f t="shared" si="33"/>
        <v>212022803</v>
      </c>
      <c r="R167" s="61">
        <f t="shared" si="34"/>
        <v>212022803</v>
      </c>
    </row>
    <row r="168" spans="2:18" s="14" customFormat="1" ht="17.100000000000001" customHeight="1" x14ac:dyDescent="0.25">
      <c r="B168" s="72"/>
      <c r="C168" s="100" t="s">
        <v>76</v>
      </c>
      <c r="D168" s="98"/>
      <c r="E168" s="98"/>
      <c r="F168" s="98"/>
      <c r="G168" s="97"/>
      <c r="H168" s="67">
        <v>0</v>
      </c>
      <c r="I168" s="63">
        <v>0</v>
      </c>
      <c r="J168" s="66">
        <f t="shared" si="32"/>
        <v>0</v>
      </c>
      <c r="K168" s="65"/>
      <c r="L168" s="64">
        <v>5300224</v>
      </c>
      <c r="M168" s="64">
        <v>6906511</v>
      </c>
      <c r="N168" s="64">
        <v>7804733</v>
      </c>
      <c r="O168" s="64">
        <v>5048355</v>
      </c>
      <c r="P168" s="63">
        <v>3003980</v>
      </c>
      <c r="Q168" s="62">
        <f t="shared" si="33"/>
        <v>28063803</v>
      </c>
      <c r="R168" s="61">
        <f t="shared" si="34"/>
        <v>28063803</v>
      </c>
    </row>
    <row r="169" spans="2:18" s="14" customFormat="1" ht="17.100000000000001" customHeight="1" x14ac:dyDescent="0.25">
      <c r="B169" s="71"/>
      <c r="C169" s="99" t="s">
        <v>75</v>
      </c>
      <c r="D169" s="98"/>
      <c r="E169" s="98"/>
      <c r="F169" s="98"/>
      <c r="G169" s="97"/>
      <c r="H169" s="67">
        <v>0</v>
      </c>
      <c r="I169" s="63">
        <v>0</v>
      </c>
      <c r="J169" s="66">
        <f t="shared" si="32"/>
        <v>0</v>
      </c>
      <c r="K169" s="65"/>
      <c r="L169" s="64">
        <v>0</v>
      </c>
      <c r="M169" s="64">
        <v>0</v>
      </c>
      <c r="N169" s="64">
        <v>602136</v>
      </c>
      <c r="O169" s="64">
        <v>8600151</v>
      </c>
      <c r="P169" s="63">
        <v>4876110</v>
      </c>
      <c r="Q169" s="62">
        <f>SUM(K169:P169)</f>
        <v>14078397</v>
      </c>
      <c r="R169" s="61">
        <f>SUM(J169,Q169)</f>
        <v>14078397</v>
      </c>
    </row>
    <row r="170" spans="2:18" s="14" customFormat="1" ht="17.100000000000001" customHeight="1" x14ac:dyDescent="0.25">
      <c r="B170" s="96"/>
      <c r="C170" s="95" t="s">
        <v>74</v>
      </c>
      <c r="D170" s="94"/>
      <c r="E170" s="94"/>
      <c r="F170" s="94"/>
      <c r="G170" s="93"/>
      <c r="H170" s="92">
        <v>0</v>
      </c>
      <c r="I170" s="89">
        <v>0</v>
      </c>
      <c r="J170" s="91">
        <f t="shared" si="32"/>
        <v>0</v>
      </c>
      <c r="K170" s="54"/>
      <c r="L170" s="90">
        <v>3213609</v>
      </c>
      <c r="M170" s="90">
        <v>5705024</v>
      </c>
      <c r="N170" s="90">
        <v>7727910</v>
      </c>
      <c r="O170" s="90">
        <v>10071642</v>
      </c>
      <c r="P170" s="89">
        <v>8292296</v>
      </c>
      <c r="Q170" s="88">
        <f t="shared" si="33"/>
        <v>35010481</v>
      </c>
      <c r="R170" s="87">
        <f t="shared" si="34"/>
        <v>35010481</v>
      </c>
    </row>
    <row r="171" spans="2:18" s="14" customFormat="1" ht="17.100000000000001" customHeight="1" x14ac:dyDescent="0.25">
      <c r="B171" s="86" t="s">
        <v>73</v>
      </c>
      <c r="C171" s="85"/>
      <c r="D171" s="85"/>
      <c r="E171" s="85"/>
      <c r="F171" s="85"/>
      <c r="G171" s="84"/>
      <c r="H171" s="45">
        <f>SUM(H172:H175)</f>
        <v>0</v>
      </c>
      <c r="I171" s="44">
        <f>SUM(I172:I175)</f>
        <v>0</v>
      </c>
      <c r="J171" s="43">
        <f>SUM(J172:J175)</f>
        <v>0</v>
      </c>
      <c r="K171" s="83"/>
      <c r="L171" s="41">
        <f t="shared" ref="L171:R171" si="35">SUM(L172:L175)</f>
        <v>13524694</v>
      </c>
      <c r="M171" s="41">
        <f t="shared" si="35"/>
        <v>16768657</v>
      </c>
      <c r="N171" s="41">
        <f t="shared" si="35"/>
        <v>87510044</v>
      </c>
      <c r="O171" s="41">
        <f t="shared" si="35"/>
        <v>308304658</v>
      </c>
      <c r="P171" s="40">
        <f t="shared" si="35"/>
        <v>305927512</v>
      </c>
      <c r="Q171" s="39">
        <f t="shared" si="35"/>
        <v>732035565</v>
      </c>
      <c r="R171" s="38">
        <f t="shared" si="35"/>
        <v>732035565</v>
      </c>
    </row>
    <row r="172" spans="2:18" s="14" customFormat="1" ht="17.100000000000001" customHeight="1" x14ac:dyDescent="0.25">
      <c r="B172" s="72"/>
      <c r="C172" s="82" t="s">
        <v>72</v>
      </c>
      <c r="D172" s="81"/>
      <c r="E172" s="81"/>
      <c r="F172" s="81"/>
      <c r="G172" s="80"/>
      <c r="H172" s="79">
        <v>0</v>
      </c>
      <c r="I172" s="75">
        <v>0</v>
      </c>
      <c r="J172" s="78">
        <f>SUM(H172:I172)</f>
        <v>0</v>
      </c>
      <c r="K172" s="77"/>
      <c r="L172" s="76">
        <v>0</v>
      </c>
      <c r="M172" s="76">
        <v>817382</v>
      </c>
      <c r="N172" s="76">
        <v>44192533</v>
      </c>
      <c r="O172" s="76">
        <v>141656798</v>
      </c>
      <c r="P172" s="75">
        <v>119378406</v>
      </c>
      <c r="Q172" s="74">
        <f>SUM(K172:P172)</f>
        <v>306045119</v>
      </c>
      <c r="R172" s="73">
        <f>SUM(J172,Q172)</f>
        <v>306045119</v>
      </c>
    </row>
    <row r="173" spans="2:18" s="14" customFormat="1" ht="17.100000000000001" customHeight="1" x14ac:dyDescent="0.25">
      <c r="B173" s="72"/>
      <c r="C173" s="70" t="s">
        <v>71</v>
      </c>
      <c r="D173" s="69"/>
      <c r="E173" s="69"/>
      <c r="F173" s="69"/>
      <c r="G173" s="68"/>
      <c r="H173" s="67">
        <v>0</v>
      </c>
      <c r="I173" s="63">
        <v>0</v>
      </c>
      <c r="J173" s="66">
        <f>SUM(H173:I173)</f>
        <v>0</v>
      </c>
      <c r="K173" s="65"/>
      <c r="L173" s="64">
        <v>13258681</v>
      </c>
      <c r="M173" s="64">
        <v>15674673</v>
      </c>
      <c r="N173" s="64">
        <v>33154389</v>
      </c>
      <c r="O173" s="64">
        <v>48105138</v>
      </c>
      <c r="P173" s="63">
        <v>21568337</v>
      </c>
      <c r="Q173" s="62">
        <f>SUM(K173:P173)</f>
        <v>131761218</v>
      </c>
      <c r="R173" s="61">
        <f>SUM(J173,Q173)</f>
        <v>131761218</v>
      </c>
    </row>
    <row r="174" spans="2:18" s="14" customFormat="1" ht="17.100000000000001" customHeight="1" x14ac:dyDescent="0.25">
      <c r="B174" s="71"/>
      <c r="C174" s="70" t="s">
        <v>70</v>
      </c>
      <c r="D174" s="69"/>
      <c r="E174" s="69"/>
      <c r="F174" s="69"/>
      <c r="G174" s="68"/>
      <c r="H174" s="67">
        <v>0</v>
      </c>
      <c r="I174" s="63">
        <v>0</v>
      </c>
      <c r="J174" s="66">
        <f>SUM(H174:I174)</f>
        <v>0</v>
      </c>
      <c r="K174" s="65"/>
      <c r="L174" s="64">
        <v>0</v>
      </c>
      <c r="M174" s="64">
        <v>0</v>
      </c>
      <c r="N174" s="64">
        <v>944559</v>
      </c>
      <c r="O174" s="64">
        <v>3980823</v>
      </c>
      <c r="P174" s="63">
        <v>6413396</v>
      </c>
      <c r="Q174" s="62">
        <f>SUM(K174:P174)</f>
        <v>11338778</v>
      </c>
      <c r="R174" s="61">
        <f>SUM(J174,Q174)</f>
        <v>11338778</v>
      </c>
    </row>
    <row r="175" spans="2:18" s="49" customFormat="1" ht="17.100000000000001" customHeight="1" x14ac:dyDescent="0.25">
      <c r="B175" s="60"/>
      <c r="C175" s="59" t="s">
        <v>69</v>
      </c>
      <c r="D175" s="58"/>
      <c r="E175" s="58"/>
      <c r="F175" s="58"/>
      <c r="G175" s="57"/>
      <c r="H175" s="56">
        <v>0</v>
      </c>
      <c r="I175" s="52">
        <v>0</v>
      </c>
      <c r="J175" s="55">
        <f>SUM(H175:I175)</f>
        <v>0</v>
      </c>
      <c r="K175" s="54"/>
      <c r="L175" s="53">
        <v>266013</v>
      </c>
      <c r="M175" s="53">
        <v>276602</v>
      </c>
      <c r="N175" s="53">
        <v>9218563</v>
      </c>
      <c r="O175" s="53">
        <v>114561899</v>
      </c>
      <c r="P175" s="52">
        <v>158567373</v>
      </c>
      <c r="Q175" s="51">
        <f>SUM(K175:P175)</f>
        <v>282890450</v>
      </c>
      <c r="R175" s="50">
        <f>SUM(J175,Q175)</f>
        <v>282890450</v>
      </c>
    </row>
    <row r="176" spans="2:18" s="14" customFormat="1" ht="17.100000000000001" customHeight="1" x14ac:dyDescent="0.25">
      <c r="B176" s="48" t="s">
        <v>68</v>
      </c>
      <c r="C176" s="47"/>
      <c r="D176" s="47"/>
      <c r="E176" s="47"/>
      <c r="F176" s="47"/>
      <c r="G176" s="46"/>
      <c r="H176" s="45">
        <f t="shared" ref="H176:R176" si="36">SUM(H140,H161,H171)</f>
        <v>16700227</v>
      </c>
      <c r="I176" s="44">
        <f t="shared" si="36"/>
        <v>33165605</v>
      </c>
      <c r="J176" s="43">
        <f t="shared" si="36"/>
        <v>49865832</v>
      </c>
      <c r="K176" s="42">
        <f t="shared" si="36"/>
        <v>0</v>
      </c>
      <c r="L176" s="41">
        <f t="shared" si="36"/>
        <v>421772561</v>
      </c>
      <c r="M176" s="41">
        <f t="shared" si="36"/>
        <v>390764449</v>
      </c>
      <c r="N176" s="41">
        <f t="shared" si="36"/>
        <v>445602771</v>
      </c>
      <c r="O176" s="41">
        <f t="shared" si="36"/>
        <v>571931279</v>
      </c>
      <c r="P176" s="40">
        <f t="shared" si="36"/>
        <v>457752215</v>
      </c>
      <c r="Q176" s="39">
        <f t="shared" si="36"/>
        <v>2287823275</v>
      </c>
      <c r="R176" s="38">
        <f t="shared" si="36"/>
        <v>2337689107</v>
      </c>
    </row>
  </sheetData>
  <mergeCells count="54">
    <mergeCell ref="R6:R7"/>
    <mergeCell ref="J1:O1"/>
    <mergeCell ref="P1:Q1"/>
    <mergeCell ref="H4:I4"/>
    <mergeCell ref="B5:G5"/>
    <mergeCell ref="H5:I5"/>
    <mergeCell ref="Q12:R12"/>
    <mergeCell ref="B13:B22"/>
    <mergeCell ref="C13:G13"/>
    <mergeCell ref="C22:G22"/>
    <mergeCell ref="B23:B32"/>
    <mergeCell ref="C32:G32"/>
    <mergeCell ref="B33:B42"/>
    <mergeCell ref="C42:G42"/>
    <mergeCell ref="K46:R46"/>
    <mergeCell ref="B47:G48"/>
    <mergeCell ref="H47:J47"/>
    <mergeCell ref="K47:Q47"/>
    <mergeCell ref="R47:R48"/>
    <mergeCell ref="B72:G73"/>
    <mergeCell ref="H72:J72"/>
    <mergeCell ref="K72:P72"/>
    <mergeCell ref="Q72:Q73"/>
    <mergeCell ref="K54:R54"/>
    <mergeCell ref="B55:G56"/>
    <mergeCell ref="H55:J55"/>
    <mergeCell ref="K55:Q55"/>
    <mergeCell ref="R55:R56"/>
    <mergeCell ref="J63:Q63"/>
    <mergeCell ref="B64:G65"/>
    <mergeCell ref="H64:J64"/>
    <mergeCell ref="K64:P64"/>
    <mergeCell ref="Q64:Q65"/>
    <mergeCell ref="J71:Q71"/>
    <mergeCell ref="B96:G97"/>
    <mergeCell ref="H96:J96"/>
    <mergeCell ref="K96:Q96"/>
    <mergeCell ref="R96:R97"/>
    <mergeCell ref="J79:Q79"/>
    <mergeCell ref="B80:G81"/>
    <mergeCell ref="H80:J80"/>
    <mergeCell ref="K80:P80"/>
    <mergeCell ref="Q80:Q81"/>
    <mergeCell ref="J87:Q87"/>
    <mergeCell ref="B88:G89"/>
    <mergeCell ref="H88:J88"/>
    <mergeCell ref="K88:P88"/>
    <mergeCell ref="Q88:Q89"/>
    <mergeCell ref="I95:R95"/>
    <mergeCell ref="I137:R137"/>
    <mergeCell ref="B138:G139"/>
    <mergeCell ref="H138:J138"/>
    <mergeCell ref="K138:Q138"/>
    <mergeCell ref="R138:R139"/>
  </mergeCells>
  <phoneticPr fontId="7"/>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21" man="1"/>
    <brk id="93" max="16383" man="1"/>
    <brk id="135"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tabSelected="1" view="pageBreakPreview" zoomScale="96" zoomScaleNormal="55" zoomScaleSheetLayoutView="96" workbookViewId="0">
      <selection activeCell="N6" sqref="N6"/>
    </sheetView>
  </sheetViews>
  <sheetFormatPr defaultColWidth="7.6640625" defaultRowHeight="17.100000000000001" customHeight="1" x14ac:dyDescent="0.25"/>
  <cols>
    <col min="1" max="2" width="2.6640625" style="1" customWidth="1"/>
    <col min="3" max="3" width="5.6640625" style="1" customWidth="1"/>
    <col min="4" max="4" width="7.6640625" style="1" customWidth="1"/>
    <col min="5" max="5" width="2.6640625" style="1" customWidth="1"/>
    <col min="6" max="6" width="6.6640625" style="1" customWidth="1"/>
    <col min="7" max="7" width="10.46484375" style="1" customWidth="1"/>
    <col min="8" max="11" width="10.6640625" style="1" customWidth="1"/>
    <col min="12" max="16" width="12.33203125" style="1" customWidth="1"/>
    <col min="17" max="18" width="12.6640625" style="1" customWidth="1"/>
    <col min="19" max="19" width="7.6640625" style="1" customWidth="1"/>
    <col min="20" max="22" width="9.33203125" style="1" customWidth="1"/>
    <col min="23" max="256" width="7.6640625" style="1"/>
    <col min="257" max="258" width="2.6640625" style="1" customWidth="1"/>
    <col min="259" max="259" width="5.6640625" style="1" customWidth="1"/>
    <col min="260" max="260" width="7.6640625" style="1" customWidth="1"/>
    <col min="261" max="261" width="2.6640625" style="1" customWidth="1"/>
    <col min="262" max="262" width="6.6640625" style="1" customWidth="1"/>
    <col min="263" max="263" width="10.46484375" style="1" customWidth="1"/>
    <col min="264" max="267" width="10.6640625" style="1" customWidth="1"/>
    <col min="268" max="272" width="12.33203125" style="1" customWidth="1"/>
    <col min="273" max="274" width="12.6640625" style="1" customWidth="1"/>
    <col min="275" max="275" width="7.6640625" style="1" customWidth="1"/>
    <col min="276" max="278" width="9.33203125" style="1" customWidth="1"/>
    <col min="279" max="512" width="7.6640625" style="1"/>
    <col min="513" max="514" width="2.6640625" style="1" customWidth="1"/>
    <col min="515" max="515" width="5.6640625" style="1" customWidth="1"/>
    <col min="516" max="516" width="7.6640625" style="1" customWidth="1"/>
    <col min="517" max="517" width="2.6640625" style="1" customWidth="1"/>
    <col min="518" max="518" width="6.6640625" style="1" customWidth="1"/>
    <col min="519" max="519" width="10.46484375" style="1" customWidth="1"/>
    <col min="520" max="523" width="10.6640625" style="1" customWidth="1"/>
    <col min="524" max="528" width="12.33203125" style="1" customWidth="1"/>
    <col min="529" max="530" width="12.6640625" style="1" customWidth="1"/>
    <col min="531" max="531" width="7.6640625" style="1" customWidth="1"/>
    <col min="532" max="534" width="9.33203125" style="1" customWidth="1"/>
    <col min="535" max="768" width="7.6640625" style="1"/>
    <col min="769" max="770" width="2.6640625" style="1" customWidth="1"/>
    <col min="771" max="771" width="5.6640625" style="1" customWidth="1"/>
    <col min="772" max="772" width="7.6640625" style="1" customWidth="1"/>
    <col min="773" max="773" width="2.6640625" style="1" customWidth="1"/>
    <col min="774" max="774" width="6.6640625" style="1" customWidth="1"/>
    <col min="775" max="775" width="10.46484375" style="1" customWidth="1"/>
    <col min="776" max="779" width="10.6640625" style="1" customWidth="1"/>
    <col min="780" max="784" width="12.33203125" style="1" customWidth="1"/>
    <col min="785" max="786" width="12.6640625" style="1" customWidth="1"/>
    <col min="787" max="787" width="7.6640625" style="1" customWidth="1"/>
    <col min="788" max="790" width="9.33203125" style="1" customWidth="1"/>
    <col min="791" max="1024" width="7.6640625" style="1"/>
    <col min="1025" max="1026" width="2.6640625" style="1" customWidth="1"/>
    <col min="1027" max="1027" width="5.6640625" style="1" customWidth="1"/>
    <col min="1028" max="1028" width="7.6640625" style="1" customWidth="1"/>
    <col min="1029" max="1029" width="2.6640625" style="1" customWidth="1"/>
    <col min="1030" max="1030" width="6.6640625" style="1" customWidth="1"/>
    <col min="1031" max="1031" width="10.46484375" style="1" customWidth="1"/>
    <col min="1032" max="1035" width="10.6640625" style="1" customWidth="1"/>
    <col min="1036" max="1040" width="12.33203125" style="1" customWidth="1"/>
    <col min="1041" max="1042" width="12.6640625" style="1" customWidth="1"/>
    <col min="1043" max="1043" width="7.6640625" style="1" customWidth="1"/>
    <col min="1044" max="1046" width="9.33203125" style="1" customWidth="1"/>
    <col min="1047" max="1280" width="7.6640625" style="1"/>
    <col min="1281" max="1282" width="2.6640625" style="1" customWidth="1"/>
    <col min="1283" max="1283" width="5.6640625" style="1" customWidth="1"/>
    <col min="1284" max="1284" width="7.6640625" style="1" customWidth="1"/>
    <col min="1285" max="1285" width="2.6640625" style="1" customWidth="1"/>
    <col min="1286" max="1286" width="6.6640625" style="1" customWidth="1"/>
    <col min="1287" max="1287" width="10.46484375" style="1" customWidth="1"/>
    <col min="1288" max="1291" width="10.6640625" style="1" customWidth="1"/>
    <col min="1292" max="1296" width="12.33203125" style="1" customWidth="1"/>
    <col min="1297" max="1298" width="12.6640625" style="1" customWidth="1"/>
    <col min="1299" max="1299" width="7.6640625" style="1" customWidth="1"/>
    <col min="1300" max="1302" width="9.33203125" style="1" customWidth="1"/>
    <col min="1303" max="1536" width="7.6640625" style="1"/>
    <col min="1537" max="1538" width="2.6640625" style="1" customWidth="1"/>
    <col min="1539" max="1539" width="5.6640625" style="1" customWidth="1"/>
    <col min="1540" max="1540" width="7.6640625" style="1" customWidth="1"/>
    <col min="1541" max="1541" width="2.6640625" style="1" customWidth="1"/>
    <col min="1542" max="1542" width="6.6640625" style="1" customWidth="1"/>
    <col min="1543" max="1543" width="10.46484375" style="1" customWidth="1"/>
    <col min="1544" max="1547" width="10.6640625" style="1" customWidth="1"/>
    <col min="1548" max="1552" width="12.33203125" style="1" customWidth="1"/>
    <col min="1553" max="1554" width="12.6640625" style="1" customWidth="1"/>
    <col min="1555" max="1555" width="7.6640625" style="1" customWidth="1"/>
    <col min="1556" max="1558" width="9.33203125" style="1" customWidth="1"/>
    <col min="1559" max="1792" width="7.6640625" style="1"/>
    <col min="1793" max="1794" width="2.6640625" style="1" customWidth="1"/>
    <col min="1795" max="1795" width="5.6640625" style="1" customWidth="1"/>
    <col min="1796" max="1796" width="7.6640625" style="1" customWidth="1"/>
    <col min="1797" max="1797" width="2.6640625" style="1" customWidth="1"/>
    <col min="1798" max="1798" width="6.6640625" style="1" customWidth="1"/>
    <col min="1799" max="1799" width="10.46484375" style="1" customWidth="1"/>
    <col min="1800" max="1803" width="10.6640625" style="1" customWidth="1"/>
    <col min="1804" max="1808" width="12.33203125" style="1" customWidth="1"/>
    <col min="1809" max="1810" width="12.6640625" style="1" customWidth="1"/>
    <col min="1811" max="1811" width="7.6640625" style="1" customWidth="1"/>
    <col min="1812" max="1814" width="9.33203125" style="1" customWidth="1"/>
    <col min="1815" max="2048" width="7.6640625" style="1"/>
    <col min="2049" max="2050" width="2.6640625" style="1" customWidth="1"/>
    <col min="2051" max="2051" width="5.6640625" style="1" customWidth="1"/>
    <col min="2052" max="2052" width="7.6640625" style="1" customWidth="1"/>
    <col min="2053" max="2053" width="2.6640625" style="1" customWidth="1"/>
    <col min="2054" max="2054" width="6.6640625" style="1" customWidth="1"/>
    <col min="2055" max="2055" width="10.46484375" style="1" customWidth="1"/>
    <col min="2056" max="2059" width="10.6640625" style="1" customWidth="1"/>
    <col min="2060" max="2064" width="12.33203125" style="1" customWidth="1"/>
    <col min="2065" max="2066" width="12.6640625" style="1" customWidth="1"/>
    <col min="2067" max="2067" width="7.6640625" style="1" customWidth="1"/>
    <col min="2068" max="2070" width="9.33203125" style="1" customWidth="1"/>
    <col min="2071" max="2304" width="7.6640625" style="1"/>
    <col min="2305" max="2306" width="2.6640625" style="1" customWidth="1"/>
    <col min="2307" max="2307" width="5.6640625" style="1" customWidth="1"/>
    <col min="2308" max="2308" width="7.6640625" style="1" customWidth="1"/>
    <col min="2309" max="2309" width="2.6640625" style="1" customWidth="1"/>
    <col min="2310" max="2310" width="6.6640625" style="1" customWidth="1"/>
    <col min="2311" max="2311" width="10.46484375" style="1" customWidth="1"/>
    <col min="2312" max="2315" width="10.6640625" style="1" customWidth="1"/>
    <col min="2316" max="2320" width="12.33203125" style="1" customWidth="1"/>
    <col min="2321" max="2322" width="12.6640625" style="1" customWidth="1"/>
    <col min="2323" max="2323" width="7.6640625" style="1" customWidth="1"/>
    <col min="2324" max="2326" width="9.33203125" style="1" customWidth="1"/>
    <col min="2327" max="2560" width="7.6640625" style="1"/>
    <col min="2561" max="2562" width="2.6640625" style="1" customWidth="1"/>
    <col min="2563" max="2563" width="5.6640625" style="1" customWidth="1"/>
    <col min="2564" max="2564" width="7.6640625" style="1" customWidth="1"/>
    <col min="2565" max="2565" width="2.6640625" style="1" customWidth="1"/>
    <col min="2566" max="2566" width="6.6640625" style="1" customWidth="1"/>
    <col min="2567" max="2567" width="10.46484375" style="1" customWidth="1"/>
    <col min="2568" max="2571" width="10.6640625" style="1" customWidth="1"/>
    <col min="2572" max="2576" width="12.33203125" style="1" customWidth="1"/>
    <col min="2577" max="2578" width="12.6640625" style="1" customWidth="1"/>
    <col min="2579" max="2579" width="7.6640625" style="1" customWidth="1"/>
    <col min="2580" max="2582" width="9.33203125" style="1" customWidth="1"/>
    <col min="2583" max="2816" width="7.6640625" style="1"/>
    <col min="2817" max="2818" width="2.6640625" style="1" customWidth="1"/>
    <col min="2819" max="2819" width="5.6640625" style="1" customWidth="1"/>
    <col min="2820" max="2820" width="7.6640625" style="1" customWidth="1"/>
    <col min="2821" max="2821" width="2.6640625" style="1" customWidth="1"/>
    <col min="2822" max="2822" width="6.6640625" style="1" customWidth="1"/>
    <col min="2823" max="2823" width="10.46484375" style="1" customWidth="1"/>
    <col min="2824" max="2827" width="10.6640625" style="1" customWidth="1"/>
    <col min="2828" max="2832" width="12.33203125" style="1" customWidth="1"/>
    <col min="2833" max="2834" width="12.6640625" style="1" customWidth="1"/>
    <col min="2835" max="2835" width="7.6640625" style="1" customWidth="1"/>
    <col min="2836" max="2838" width="9.33203125" style="1" customWidth="1"/>
    <col min="2839" max="3072" width="7.6640625" style="1"/>
    <col min="3073" max="3074" width="2.6640625" style="1" customWidth="1"/>
    <col min="3075" max="3075" width="5.6640625" style="1" customWidth="1"/>
    <col min="3076" max="3076" width="7.6640625" style="1" customWidth="1"/>
    <col min="3077" max="3077" width="2.6640625" style="1" customWidth="1"/>
    <col min="3078" max="3078" width="6.6640625" style="1" customWidth="1"/>
    <col min="3079" max="3079" width="10.46484375" style="1" customWidth="1"/>
    <col min="3080" max="3083" width="10.6640625" style="1" customWidth="1"/>
    <col min="3084" max="3088" width="12.33203125" style="1" customWidth="1"/>
    <col min="3089" max="3090" width="12.6640625" style="1" customWidth="1"/>
    <col min="3091" max="3091" width="7.6640625" style="1" customWidth="1"/>
    <col min="3092" max="3094" width="9.33203125" style="1" customWidth="1"/>
    <col min="3095" max="3328" width="7.6640625" style="1"/>
    <col min="3329" max="3330" width="2.6640625" style="1" customWidth="1"/>
    <col min="3331" max="3331" width="5.6640625" style="1" customWidth="1"/>
    <col min="3332" max="3332" width="7.6640625" style="1" customWidth="1"/>
    <col min="3333" max="3333" width="2.6640625" style="1" customWidth="1"/>
    <col min="3334" max="3334" width="6.6640625" style="1" customWidth="1"/>
    <col min="3335" max="3335" width="10.46484375" style="1" customWidth="1"/>
    <col min="3336" max="3339" width="10.6640625" style="1" customWidth="1"/>
    <col min="3340" max="3344" width="12.33203125" style="1" customWidth="1"/>
    <col min="3345" max="3346" width="12.6640625" style="1" customWidth="1"/>
    <col min="3347" max="3347" width="7.6640625" style="1" customWidth="1"/>
    <col min="3348" max="3350" width="9.33203125" style="1" customWidth="1"/>
    <col min="3351" max="3584" width="7.6640625" style="1"/>
    <col min="3585" max="3586" width="2.6640625" style="1" customWidth="1"/>
    <col min="3587" max="3587" width="5.6640625" style="1" customWidth="1"/>
    <col min="3588" max="3588" width="7.6640625" style="1" customWidth="1"/>
    <col min="3589" max="3589" width="2.6640625" style="1" customWidth="1"/>
    <col min="3590" max="3590" width="6.6640625" style="1" customWidth="1"/>
    <col min="3591" max="3591" width="10.46484375" style="1" customWidth="1"/>
    <col min="3592" max="3595" width="10.6640625" style="1" customWidth="1"/>
    <col min="3596" max="3600" width="12.33203125" style="1" customWidth="1"/>
    <col min="3601" max="3602" width="12.6640625" style="1" customWidth="1"/>
    <col min="3603" max="3603" width="7.6640625" style="1" customWidth="1"/>
    <col min="3604" max="3606" width="9.33203125" style="1" customWidth="1"/>
    <col min="3607" max="3840" width="7.6640625" style="1"/>
    <col min="3841" max="3842" width="2.6640625" style="1" customWidth="1"/>
    <col min="3843" max="3843" width="5.6640625" style="1" customWidth="1"/>
    <col min="3844" max="3844" width="7.6640625" style="1" customWidth="1"/>
    <col min="3845" max="3845" width="2.6640625" style="1" customWidth="1"/>
    <col min="3846" max="3846" width="6.6640625" style="1" customWidth="1"/>
    <col min="3847" max="3847" width="10.46484375" style="1" customWidth="1"/>
    <col min="3848" max="3851" width="10.6640625" style="1" customWidth="1"/>
    <col min="3852" max="3856" width="12.33203125" style="1" customWidth="1"/>
    <col min="3857" max="3858" width="12.6640625" style="1" customWidth="1"/>
    <col min="3859" max="3859" width="7.6640625" style="1" customWidth="1"/>
    <col min="3860" max="3862" width="9.33203125" style="1" customWidth="1"/>
    <col min="3863" max="4096" width="7.6640625" style="1"/>
    <col min="4097" max="4098" width="2.6640625" style="1" customWidth="1"/>
    <col min="4099" max="4099" width="5.6640625" style="1" customWidth="1"/>
    <col min="4100" max="4100" width="7.6640625" style="1" customWidth="1"/>
    <col min="4101" max="4101" width="2.6640625" style="1" customWidth="1"/>
    <col min="4102" max="4102" width="6.6640625" style="1" customWidth="1"/>
    <col min="4103" max="4103" width="10.46484375" style="1" customWidth="1"/>
    <col min="4104" max="4107" width="10.6640625" style="1" customWidth="1"/>
    <col min="4108" max="4112" width="12.33203125" style="1" customWidth="1"/>
    <col min="4113" max="4114" width="12.6640625" style="1" customWidth="1"/>
    <col min="4115" max="4115" width="7.6640625" style="1" customWidth="1"/>
    <col min="4116" max="4118" width="9.33203125" style="1" customWidth="1"/>
    <col min="4119" max="4352" width="7.6640625" style="1"/>
    <col min="4353" max="4354" width="2.6640625" style="1" customWidth="1"/>
    <col min="4355" max="4355" width="5.6640625" style="1" customWidth="1"/>
    <col min="4356" max="4356" width="7.6640625" style="1" customWidth="1"/>
    <col min="4357" max="4357" width="2.6640625" style="1" customWidth="1"/>
    <col min="4358" max="4358" width="6.6640625" style="1" customWidth="1"/>
    <col min="4359" max="4359" width="10.46484375" style="1" customWidth="1"/>
    <col min="4360" max="4363" width="10.6640625" style="1" customWidth="1"/>
    <col min="4364" max="4368" width="12.33203125" style="1" customWidth="1"/>
    <col min="4369" max="4370" width="12.6640625" style="1" customWidth="1"/>
    <col min="4371" max="4371" width="7.6640625" style="1" customWidth="1"/>
    <col min="4372" max="4374" width="9.33203125" style="1" customWidth="1"/>
    <col min="4375" max="4608" width="7.6640625" style="1"/>
    <col min="4609" max="4610" width="2.6640625" style="1" customWidth="1"/>
    <col min="4611" max="4611" width="5.6640625" style="1" customWidth="1"/>
    <col min="4612" max="4612" width="7.6640625" style="1" customWidth="1"/>
    <col min="4613" max="4613" width="2.6640625" style="1" customWidth="1"/>
    <col min="4614" max="4614" width="6.6640625" style="1" customWidth="1"/>
    <col min="4615" max="4615" width="10.46484375" style="1" customWidth="1"/>
    <col min="4616" max="4619" width="10.6640625" style="1" customWidth="1"/>
    <col min="4620" max="4624" width="12.33203125" style="1" customWidth="1"/>
    <col min="4625" max="4626" width="12.6640625" style="1" customWidth="1"/>
    <col min="4627" max="4627" width="7.6640625" style="1" customWidth="1"/>
    <col min="4628" max="4630" width="9.33203125" style="1" customWidth="1"/>
    <col min="4631" max="4864" width="7.6640625" style="1"/>
    <col min="4865" max="4866" width="2.6640625" style="1" customWidth="1"/>
    <col min="4867" max="4867" width="5.6640625" style="1" customWidth="1"/>
    <col min="4868" max="4868" width="7.6640625" style="1" customWidth="1"/>
    <col min="4869" max="4869" width="2.6640625" style="1" customWidth="1"/>
    <col min="4870" max="4870" width="6.6640625" style="1" customWidth="1"/>
    <col min="4871" max="4871" width="10.46484375" style="1" customWidth="1"/>
    <col min="4872" max="4875" width="10.6640625" style="1" customWidth="1"/>
    <col min="4876" max="4880" width="12.33203125" style="1" customWidth="1"/>
    <col min="4881" max="4882" width="12.6640625" style="1" customWidth="1"/>
    <col min="4883" max="4883" width="7.6640625" style="1" customWidth="1"/>
    <col min="4884" max="4886" width="9.33203125" style="1" customWidth="1"/>
    <col min="4887" max="5120" width="7.6640625" style="1"/>
    <col min="5121" max="5122" width="2.6640625" style="1" customWidth="1"/>
    <col min="5123" max="5123" width="5.6640625" style="1" customWidth="1"/>
    <col min="5124" max="5124" width="7.6640625" style="1" customWidth="1"/>
    <col min="5125" max="5125" width="2.6640625" style="1" customWidth="1"/>
    <col min="5126" max="5126" width="6.6640625" style="1" customWidth="1"/>
    <col min="5127" max="5127" width="10.46484375" style="1" customWidth="1"/>
    <col min="5128" max="5131" width="10.6640625" style="1" customWidth="1"/>
    <col min="5132" max="5136" width="12.33203125" style="1" customWidth="1"/>
    <col min="5137" max="5138" width="12.6640625" style="1" customWidth="1"/>
    <col min="5139" max="5139" width="7.6640625" style="1" customWidth="1"/>
    <col min="5140" max="5142" width="9.33203125" style="1" customWidth="1"/>
    <col min="5143" max="5376" width="7.6640625" style="1"/>
    <col min="5377" max="5378" width="2.6640625" style="1" customWidth="1"/>
    <col min="5379" max="5379" width="5.6640625" style="1" customWidth="1"/>
    <col min="5380" max="5380" width="7.6640625" style="1" customWidth="1"/>
    <col min="5381" max="5381" width="2.6640625" style="1" customWidth="1"/>
    <col min="5382" max="5382" width="6.6640625" style="1" customWidth="1"/>
    <col min="5383" max="5383" width="10.46484375" style="1" customWidth="1"/>
    <col min="5384" max="5387" width="10.6640625" style="1" customWidth="1"/>
    <col min="5388" max="5392" width="12.33203125" style="1" customWidth="1"/>
    <col min="5393" max="5394" width="12.6640625" style="1" customWidth="1"/>
    <col min="5395" max="5395" width="7.6640625" style="1" customWidth="1"/>
    <col min="5396" max="5398" width="9.33203125" style="1" customWidth="1"/>
    <col min="5399" max="5632" width="7.6640625" style="1"/>
    <col min="5633" max="5634" width="2.6640625" style="1" customWidth="1"/>
    <col min="5635" max="5635" width="5.6640625" style="1" customWidth="1"/>
    <col min="5636" max="5636" width="7.6640625" style="1" customWidth="1"/>
    <col min="5637" max="5637" width="2.6640625" style="1" customWidth="1"/>
    <col min="5638" max="5638" width="6.6640625" style="1" customWidth="1"/>
    <col min="5639" max="5639" width="10.46484375" style="1" customWidth="1"/>
    <col min="5640" max="5643" width="10.6640625" style="1" customWidth="1"/>
    <col min="5644" max="5648" width="12.33203125" style="1" customWidth="1"/>
    <col min="5649" max="5650" width="12.6640625" style="1" customWidth="1"/>
    <col min="5651" max="5651" width="7.6640625" style="1" customWidth="1"/>
    <col min="5652" max="5654" width="9.33203125" style="1" customWidth="1"/>
    <col min="5655" max="5888" width="7.6640625" style="1"/>
    <col min="5889" max="5890" width="2.6640625" style="1" customWidth="1"/>
    <col min="5891" max="5891" width="5.6640625" style="1" customWidth="1"/>
    <col min="5892" max="5892" width="7.6640625" style="1" customWidth="1"/>
    <col min="5893" max="5893" width="2.6640625" style="1" customWidth="1"/>
    <col min="5894" max="5894" width="6.6640625" style="1" customWidth="1"/>
    <col min="5895" max="5895" width="10.46484375" style="1" customWidth="1"/>
    <col min="5896" max="5899" width="10.6640625" style="1" customWidth="1"/>
    <col min="5900" max="5904" width="12.33203125" style="1" customWidth="1"/>
    <col min="5905" max="5906" width="12.6640625" style="1" customWidth="1"/>
    <col min="5907" max="5907" width="7.6640625" style="1" customWidth="1"/>
    <col min="5908" max="5910" width="9.33203125" style="1" customWidth="1"/>
    <col min="5911" max="6144" width="7.6640625" style="1"/>
    <col min="6145" max="6146" width="2.6640625" style="1" customWidth="1"/>
    <col min="6147" max="6147" width="5.6640625" style="1" customWidth="1"/>
    <col min="6148" max="6148" width="7.6640625" style="1" customWidth="1"/>
    <col min="6149" max="6149" width="2.6640625" style="1" customWidth="1"/>
    <col min="6150" max="6150" width="6.6640625" style="1" customWidth="1"/>
    <col min="6151" max="6151" width="10.46484375" style="1" customWidth="1"/>
    <col min="6152" max="6155" width="10.6640625" style="1" customWidth="1"/>
    <col min="6156" max="6160" width="12.33203125" style="1" customWidth="1"/>
    <col min="6161" max="6162" width="12.6640625" style="1" customWidth="1"/>
    <col min="6163" max="6163" width="7.6640625" style="1" customWidth="1"/>
    <col min="6164" max="6166" width="9.33203125" style="1" customWidth="1"/>
    <col min="6167" max="6400" width="7.6640625" style="1"/>
    <col min="6401" max="6402" width="2.6640625" style="1" customWidth="1"/>
    <col min="6403" max="6403" width="5.6640625" style="1" customWidth="1"/>
    <col min="6404" max="6404" width="7.6640625" style="1" customWidth="1"/>
    <col min="6405" max="6405" width="2.6640625" style="1" customWidth="1"/>
    <col min="6406" max="6406" width="6.6640625" style="1" customWidth="1"/>
    <col min="6407" max="6407" width="10.46484375" style="1" customWidth="1"/>
    <col min="6408" max="6411" width="10.6640625" style="1" customWidth="1"/>
    <col min="6412" max="6416" width="12.33203125" style="1" customWidth="1"/>
    <col min="6417" max="6418" width="12.6640625" style="1" customWidth="1"/>
    <col min="6419" max="6419" width="7.6640625" style="1" customWidth="1"/>
    <col min="6420" max="6422" width="9.33203125" style="1" customWidth="1"/>
    <col min="6423" max="6656" width="7.6640625" style="1"/>
    <col min="6657" max="6658" width="2.6640625" style="1" customWidth="1"/>
    <col min="6659" max="6659" width="5.6640625" style="1" customWidth="1"/>
    <col min="6660" max="6660" width="7.6640625" style="1" customWidth="1"/>
    <col min="6661" max="6661" width="2.6640625" style="1" customWidth="1"/>
    <col min="6662" max="6662" width="6.6640625" style="1" customWidth="1"/>
    <col min="6663" max="6663" width="10.46484375" style="1" customWidth="1"/>
    <col min="6664" max="6667" width="10.6640625" style="1" customWidth="1"/>
    <col min="6668" max="6672" width="12.33203125" style="1" customWidth="1"/>
    <col min="6673" max="6674" width="12.6640625" style="1" customWidth="1"/>
    <col min="6675" max="6675" width="7.6640625" style="1" customWidth="1"/>
    <col min="6676" max="6678" width="9.33203125" style="1" customWidth="1"/>
    <col min="6679" max="6912" width="7.6640625" style="1"/>
    <col min="6913" max="6914" width="2.6640625" style="1" customWidth="1"/>
    <col min="6915" max="6915" width="5.6640625" style="1" customWidth="1"/>
    <col min="6916" max="6916" width="7.6640625" style="1" customWidth="1"/>
    <col min="6917" max="6917" width="2.6640625" style="1" customWidth="1"/>
    <col min="6918" max="6918" width="6.6640625" style="1" customWidth="1"/>
    <col min="6919" max="6919" width="10.46484375" style="1" customWidth="1"/>
    <col min="6920" max="6923" width="10.6640625" style="1" customWidth="1"/>
    <col min="6924" max="6928" width="12.33203125" style="1" customWidth="1"/>
    <col min="6929" max="6930" width="12.6640625" style="1" customWidth="1"/>
    <col min="6931" max="6931" width="7.6640625" style="1" customWidth="1"/>
    <col min="6932" max="6934" width="9.33203125" style="1" customWidth="1"/>
    <col min="6935" max="7168" width="7.6640625" style="1"/>
    <col min="7169" max="7170" width="2.6640625" style="1" customWidth="1"/>
    <col min="7171" max="7171" width="5.6640625" style="1" customWidth="1"/>
    <col min="7172" max="7172" width="7.6640625" style="1" customWidth="1"/>
    <col min="7173" max="7173" width="2.6640625" style="1" customWidth="1"/>
    <col min="7174" max="7174" width="6.6640625" style="1" customWidth="1"/>
    <col min="7175" max="7175" width="10.46484375" style="1" customWidth="1"/>
    <col min="7176" max="7179" width="10.6640625" style="1" customWidth="1"/>
    <col min="7180" max="7184" width="12.33203125" style="1" customWidth="1"/>
    <col min="7185" max="7186" width="12.6640625" style="1" customWidth="1"/>
    <col min="7187" max="7187" width="7.6640625" style="1" customWidth="1"/>
    <col min="7188" max="7190" width="9.33203125" style="1" customWidth="1"/>
    <col min="7191" max="7424" width="7.6640625" style="1"/>
    <col min="7425" max="7426" width="2.6640625" style="1" customWidth="1"/>
    <col min="7427" max="7427" width="5.6640625" style="1" customWidth="1"/>
    <col min="7428" max="7428" width="7.6640625" style="1" customWidth="1"/>
    <col min="7429" max="7429" width="2.6640625" style="1" customWidth="1"/>
    <col min="7430" max="7430" width="6.6640625" style="1" customWidth="1"/>
    <col min="7431" max="7431" width="10.46484375" style="1" customWidth="1"/>
    <col min="7432" max="7435" width="10.6640625" style="1" customWidth="1"/>
    <col min="7436" max="7440" width="12.33203125" style="1" customWidth="1"/>
    <col min="7441" max="7442" width="12.6640625" style="1" customWidth="1"/>
    <col min="7443" max="7443" width="7.6640625" style="1" customWidth="1"/>
    <col min="7444" max="7446" width="9.33203125" style="1" customWidth="1"/>
    <col min="7447" max="7680" width="7.6640625" style="1"/>
    <col min="7681" max="7682" width="2.6640625" style="1" customWidth="1"/>
    <col min="7683" max="7683" width="5.6640625" style="1" customWidth="1"/>
    <col min="7684" max="7684" width="7.6640625" style="1" customWidth="1"/>
    <col min="7685" max="7685" width="2.6640625" style="1" customWidth="1"/>
    <col min="7686" max="7686" width="6.6640625" style="1" customWidth="1"/>
    <col min="7687" max="7687" width="10.46484375" style="1" customWidth="1"/>
    <col min="7688" max="7691" width="10.6640625" style="1" customWidth="1"/>
    <col min="7692" max="7696" width="12.33203125" style="1" customWidth="1"/>
    <col min="7697" max="7698" width="12.6640625" style="1" customWidth="1"/>
    <col min="7699" max="7699" width="7.6640625" style="1" customWidth="1"/>
    <col min="7700" max="7702" width="9.33203125" style="1" customWidth="1"/>
    <col min="7703" max="7936" width="7.6640625" style="1"/>
    <col min="7937" max="7938" width="2.6640625" style="1" customWidth="1"/>
    <col min="7939" max="7939" width="5.6640625" style="1" customWidth="1"/>
    <col min="7940" max="7940" width="7.6640625" style="1" customWidth="1"/>
    <col min="7941" max="7941" width="2.6640625" style="1" customWidth="1"/>
    <col min="7942" max="7942" width="6.6640625" style="1" customWidth="1"/>
    <col min="7943" max="7943" width="10.46484375" style="1" customWidth="1"/>
    <col min="7944" max="7947" width="10.6640625" style="1" customWidth="1"/>
    <col min="7948" max="7952" width="12.33203125" style="1" customWidth="1"/>
    <col min="7953" max="7954" width="12.6640625" style="1" customWidth="1"/>
    <col min="7955" max="7955" width="7.6640625" style="1" customWidth="1"/>
    <col min="7956" max="7958" width="9.33203125" style="1" customWidth="1"/>
    <col min="7959" max="8192" width="7.6640625" style="1"/>
    <col min="8193" max="8194" width="2.6640625" style="1" customWidth="1"/>
    <col min="8195" max="8195" width="5.6640625" style="1" customWidth="1"/>
    <col min="8196" max="8196" width="7.6640625" style="1" customWidth="1"/>
    <col min="8197" max="8197" width="2.6640625" style="1" customWidth="1"/>
    <col min="8198" max="8198" width="6.6640625" style="1" customWidth="1"/>
    <col min="8199" max="8199" width="10.46484375" style="1" customWidth="1"/>
    <col min="8200" max="8203" width="10.6640625" style="1" customWidth="1"/>
    <col min="8204" max="8208" width="12.33203125" style="1" customWidth="1"/>
    <col min="8209" max="8210" width="12.6640625" style="1" customWidth="1"/>
    <col min="8211" max="8211" width="7.6640625" style="1" customWidth="1"/>
    <col min="8212" max="8214" width="9.33203125" style="1" customWidth="1"/>
    <col min="8215" max="8448" width="7.6640625" style="1"/>
    <col min="8449" max="8450" width="2.6640625" style="1" customWidth="1"/>
    <col min="8451" max="8451" width="5.6640625" style="1" customWidth="1"/>
    <col min="8452" max="8452" width="7.6640625" style="1" customWidth="1"/>
    <col min="8453" max="8453" width="2.6640625" style="1" customWidth="1"/>
    <col min="8454" max="8454" width="6.6640625" style="1" customWidth="1"/>
    <col min="8455" max="8455" width="10.46484375" style="1" customWidth="1"/>
    <col min="8456" max="8459" width="10.6640625" style="1" customWidth="1"/>
    <col min="8460" max="8464" width="12.33203125" style="1" customWidth="1"/>
    <col min="8465" max="8466" width="12.6640625" style="1" customWidth="1"/>
    <col min="8467" max="8467" width="7.6640625" style="1" customWidth="1"/>
    <col min="8468" max="8470" width="9.33203125" style="1" customWidth="1"/>
    <col min="8471" max="8704" width="7.6640625" style="1"/>
    <col min="8705" max="8706" width="2.6640625" style="1" customWidth="1"/>
    <col min="8707" max="8707" width="5.6640625" style="1" customWidth="1"/>
    <col min="8708" max="8708" width="7.6640625" style="1" customWidth="1"/>
    <col min="8709" max="8709" width="2.6640625" style="1" customWidth="1"/>
    <col min="8710" max="8710" width="6.6640625" style="1" customWidth="1"/>
    <col min="8711" max="8711" width="10.46484375" style="1" customWidth="1"/>
    <col min="8712" max="8715" width="10.6640625" style="1" customWidth="1"/>
    <col min="8716" max="8720" width="12.33203125" style="1" customWidth="1"/>
    <col min="8721" max="8722" width="12.6640625" style="1" customWidth="1"/>
    <col min="8723" max="8723" width="7.6640625" style="1" customWidth="1"/>
    <col min="8724" max="8726" width="9.33203125" style="1" customWidth="1"/>
    <col min="8727" max="8960" width="7.6640625" style="1"/>
    <col min="8961" max="8962" width="2.6640625" style="1" customWidth="1"/>
    <col min="8963" max="8963" width="5.6640625" style="1" customWidth="1"/>
    <col min="8964" max="8964" width="7.6640625" style="1" customWidth="1"/>
    <col min="8965" max="8965" width="2.6640625" style="1" customWidth="1"/>
    <col min="8966" max="8966" width="6.6640625" style="1" customWidth="1"/>
    <col min="8967" max="8967" width="10.46484375" style="1" customWidth="1"/>
    <col min="8968" max="8971" width="10.6640625" style="1" customWidth="1"/>
    <col min="8972" max="8976" width="12.33203125" style="1" customWidth="1"/>
    <col min="8977" max="8978" width="12.6640625" style="1" customWidth="1"/>
    <col min="8979" max="8979" width="7.6640625" style="1" customWidth="1"/>
    <col min="8980" max="8982" width="9.33203125" style="1" customWidth="1"/>
    <col min="8983" max="9216" width="7.6640625" style="1"/>
    <col min="9217" max="9218" width="2.6640625" style="1" customWidth="1"/>
    <col min="9219" max="9219" width="5.6640625" style="1" customWidth="1"/>
    <col min="9220" max="9220" width="7.6640625" style="1" customWidth="1"/>
    <col min="9221" max="9221" width="2.6640625" style="1" customWidth="1"/>
    <col min="9222" max="9222" width="6.6640625" style="1" customWidth="1"/>
    <col min="9223" max="9223" width="10.46484375" style="1" customWidth="1"/>
    <col min="9224" max="9227" width="10.6640625" style="1" customWidth="1"/>
    <col min="9228" max="9232" width="12.33203125" style="1" customWidth="1"/>
    <col min="9233" max="9234" width="12.6640625" style="1" customWidth="1"/>
    <col min="9235" max="9235" width="7.6640625" style="1" customWidth="1"/>
    <col min="9236" max="9238" width="9.33203125" style="1" customWidth="1"/>
    <col min="9239" max="9472" width="7.6640625" style="1"/>
    <col min="9473" max="9474" width="2.6640625" style="1" customWidth="1"/>
    <col min="9475" max="9475" width="5.6640625" style="1" customWidth="1"/>
    <col min="9476" max="9476" width="7.6640625" style="1" customWidth="1"/>
    <col min="9477" max="9477" width="2.6640625" style="1" customWidth="1"/>
    <col min="9478" max="9478" width="6.6640625" style="1" customWidth="1"/>
    <col min="9479" max="9479" width="10.46484375" style="1" customWidth="1"/>
    <col min="9480" max="9483" width="10.6640625" style="1" customWidth="1"/>
    <col min="9484" max="9488" width="12.33203125" style="1" customWidth="1"/>
    <col min="9489" max="9490" width="12.6640625" style="1" customWidth="1"/>
    <col min="9491" max="9491" width="7.6640625" style="1" customWidth="1"/>
    <col min="9492" max="9494" width="9.33203125" style="1" customWidth="1"/>
    <col min="9495" max="9728" width="7.6640625" style="1"/>
    <col min="9729" max="9730" width="2.6640625" style="1" customWidth="1"/>
    <col min="9731" max="9731" width="5.6640625" style="1" customWidth="1"/>
    <col min="9732" max="9732" width="7.6640625" style="1" customWidth="1"/>
    <col min="9733" max="9733" width="2.6640625" style="1" customWidth="1"/>
    <col min="9734" max="9734" width="6.6640625" style="1" customWidth="1"/>
    <col min="9735" max="9735" width="10.46484375" style="1" customWidth="1"/>
    <col min="9736" max="9739" width="10.6640625" style="1" customWidth="1"/>
    <col min="9740" max="9744" width="12.33203125" style="1" customWidth="1"/>
    <col min="9745" max="9746" width="12.6640625" style="1" customWidth="1"/>
    <col min="9747" max="9747" width="7.6640625" style="1" customWidth="1"/>
    <col min="9748" max="9750" width="9.33203125" style="1" customWidth="1"/>
    <col min="9751" max="9984" width="7.6640625" style="1"/>
    <col min="9985" max="9986" width="2.6640625" style="1" customWidth="1"/>
    <col min="9987" max="9987" width="5.6640625" style="1" customWidth="1"/>
    <col min="9988" max="9988" width="7.6640625" style="1" customWidth="1"/>
    <col min="9989" max="9989" width="2.6640625" style="1" customWidth="1"/>
    <col min="9990" max="9990" width="6.6640625" style="1" customWidth="1"/>
    <col min="9991" max="9991" width="10.46484375" style="1" customWidth="1"/>
    <col min="9992" max="9995" width="10.6640625" style="1" customWidth="1"/>
    <col min="9996" max="10000" width="12.33203125" style="1" customWidth="1"/>
    <col min="10001" max="10002" width="12.6640625" style="1" customWidth="1"/>
    <col min="10003" max="10003" width="7.6640625" style="1" customWidth="1"/>
    <col min="10004" max="10006" width="9.33203125" style="1" customWidth="1"/>
    <col min="10007" max="10240" width="7.6640625" style="1"/>
    <col min="10241" max="10242" width="2.6640625" style="1" customWidth="1"/>
    <col min="10243" max="10243" width="5.6640625" style="1" customWidth="1"/>
    <col min="10244" max="10244" width="7.6640625" style="1" customWidth="1"/>
    <col min="10245" max="10245" width="2.6640625" style="1" customWidth="1"/>
    <col min="10246" max="10246" width="6.6640625" style="1" customWidth="1"/>
    <col min="10247" max="10247" width="10.46484375" style="1" customWidth="1"/>
    <col min="10248" max="10251" width="10.6640625" style="1" customWidth="1"/>
    <col min="10252" max="10256" width="12.33203125" style="1" customWidth="1"/>
    <col min="10257" max="10258" width="12.6640625" style="1" customWidth="1"/>
    <col min="10259" max="10259" width="7.6640625" style="1" customWidth="1"/>
    <col min="10260" max="10262" width="9.33203125" style="1" customWidth="1"/>
    <col min="10263" max="10496" width="7.6640625" style="1"/>
    <col min="10497" max="10498" width="2.6640625" style="1" customWidth="1"/>
    <col min="10499" max="10499" width="5.6640625" style="1" customWidth="1"/>
    <col min="10500" max="10500" width="7.6640625" style="1" customWidth="1"/>
    <col min="10501" max="10501" width="2.6640625" style="1" customWidth="1"/>
    <col min="10502" max="10502" width="6.6640625" style="1" customWidth="1"/>
    <col min="10503" max="10503" width="10.46484375" style="1" customWidth="1"/>
    <col min="10504" max="10507" width="10.6640625" style="1" customWidth="1"/>
    <col min="10508" max="10512" width="12.33203125" style="1" customWidth="1"/>
    <col min="10513" max="10514" width="12.6640625" style="1" customWidth="1"/>
    <col min="10515" max="10515" width="7.6640625" style="1" customWidth="1"/>
    <col min="10516" max="10518" width="9.33203125" style="1" customWidth="1"/>
    <col min="10519" max="10752" width="7.6640625" style="1"/>
    <col min="10753" max="10754" width="2.6640625" style="1" customWidth="1"/>
    <col min="10755" max="10755" width="5.6640625" style="1" customWidth="1"/>
    <col min="10756" max="10756" width="7.6640625" style="1" customWidth="1"/>
    <col min="10757" max="10757" width="2.6640625" style="1" customWidth="1"/>
    <col min="10758" max="10758" width="6.6640625" style="1" customWidth="1"/>
    <col min="10759" max="10759" width="10.46484375" style="1" customWidth="1"/>
    <col min="10760" max="10763" width="10.6640625" style="1" customWidth="1"/>
    <col min="10764" max="10768" width="12.33203125" style="1" customWidth="1"/>
    <col min="10769" max="10770" width="12.6640625" style="1" customWidth="1"/>
    <col min="10771" max="10771" width="7.6640625" style="1" customWidth="1"/>
    <col min="10772" max="10774" width="9.33203125" style="1" customWidth="1"/>
    <col min="10775" max="11008" width="7.6640625" style="1"/>
    <col min="11009" max="11010" width="2.6640625" style="1" customWidth="1"/>
    <col min="11011" max="11011" width="5.6640625" style="1" customWidth="1"/>
    <col min="11012" max="11012" width="7.6640625" style="1" customWidth="1"/>
    <col min="11013" max="11013" width="2.6640625" style="1" customWidth="1"/>
    <col min="11014" max="11014" width="6.6640625" style="1" customWidth="1"/>
    <col min="11015" max="11015" width="10.46484375" style="1" customWidth="1"/>
    <col min="11016" max="11019" width="10.6640625" style="1" customWidth="1"/>
    <col min="11020" max="11024" width="12.33203125" style="1" customWidth="1"/>
    <col min="11025" max="11026" width="12.6640625" style="1" customWidth="1"/>
    <col min="11027" max="11027" width="7.6640625" style="1" customWidth="1"/>
    <col min="11028" max="11030" width="9.33203125" style="1" customWidth="1"/>
    <col min="11031" max="11264" width="7.6640625" style="1"/>
    <col min="11265" max="11266" width="2.6640625" style="1" customWidth="1"/>
    <col min="11267" max="11267" width="5.6640625" style="1" customWidth="1"/>
    <col min="11268" max="11268" width="7.6640625" style="1" customWidth="1"/>
    <col min="11269" max="11269" width="2.6640625" style="1" customWidth="1"/>
    <col min="11270" max="11270" width="6.6640625" style="1" customWidth="1"/>
    <col min="11271" max="11271" width="10.46484375" style="1" customWidth="1"/>
    <col min="11272" max="11275" width="10.6640625" style="1" customWidth="1"/>
    <col min="11276" max="11280" width="12.33203125" style="1" customWidth="1"/>
    <col min="11281" max="11282" width="12.6640625" style="1" customWidth="1"/>
    <col min="11283" max="11283" width="7.6640625" style="1" customWidth="1"/>
    <col min="11284" max="11286" width="9.33203125" style="1" customWidth="1"/>
    <col min="11287" max="11520" width="7.6640625" style="1"/>
    <col min="11521" max="11522" width="2.6640625" style="1" customWidth="1"/>
    <col min="11523" max="11523" width="5.6640625" style="1" customWidth="1"/>
    <col min="11524" max="11524" width="7.6640625" style="1" customWidth="1"/>
    <col min="11525" max="11525" width="2.6640625" style="1" customWidth="1"/>
    <col min="11526" max="11526" width="6.6640625" style="1" customWidth="1"/>
    <col min="11527" max="11527" width="10.46484375" style="1" customWidth="1"/>
    <col min="11528" max="11531" width="10.6640625" style="1" customWidth="1"/>
    <col min="11532" max="11536" width="12.33203125" style="1" customWidth="1"/>
    <col min="11537" max="11538" width="12.6640625" style="1" customWidth="1"/>
    <col min="11539" max="11539" width="7.6640625" style="1" customWidth="1"/>
    <col min="11540" max="11542" width="9.33203125" style="1" customWidth="1"/>
    <col min="11543" max="11776" width="7.6640625" style="1"/>
    <col min="11777" max="11778" width="2.6640625" style="1" customWidth="1"/>
    <col min="11779" max="11779" width="5.6640625" style="1" customWidth="1"/>
    <col min="11780" max="11780" width="7.6640625" style="1" customWidth="1"/>
    <col min="11781" max="11781" width="2.6640625" style="1" customWidth="1"/>
    <col min="11782" max="11782" width="6.6640625" style="1" customWidth="1"/>
    <col min="11783" max="11783" width="10.46484375" style="1" customWidth="1"/>
    <col min="11784" max="11787" width="10.6640625" style="1" customWidth="1"/>
    <col min="11788" max="11792" width="12.33203125" style="1" customWidth="1"/>
    <col min="11793" max="11794" width="12.6640625" style="1" customWidth="1"/>
    <col min="11795" max="11795" width="7.6640625" style="1" customWidth="1"/>
    <col min="11796" max="11798" width="9.33203125" style="1" customWidth="1"/>
    <col min="11799" max="12032" width="7.6640625" style="1"/>
    <col min="12033" max="12034" width="2.6640625" style="1" customWidth="1"/>
    <col min="12035" max="12035" width="5.6640625" style="1" customWidth="1"/>
    <col min="12036" max="12036" width="7.6640625" style="1" customWidth="1"/>
    <col min="12037" max="12037" width="2.6640625" style="1" customWidth="1"/>
    <col min="12038" max="12038" width="6.6640625" style="1" customWidth="1"/>
    <col min="12039" max="12039" width="10.46484375" style="1" customWidth="1"/>
    <col min="12040" max="12043" width="10.6640625" style="1" customWidth="1"/>
    <col min="12044" max="12048" width="12.33203125" style="1" customWidth="1"/>
    <col min="12049" max="12050" width="12.6640625" style="1" customWidth="1"/>
    <col min="12051" max="12051" width="7.6640625" style="1" customWidth="1"/>
    <col min="12052" max="12054" width="9.33203125" style="1" customWidth="1"/>
    <col min="12055" max="12288" width="7.6640625" style="1"/>
    <col min="12289" max="12290" width="2.6640625" style="1" customWidth="1"/>
    <col min="12291" max="12291" width="5.6640625" style="1" customWidth="1"/>
    <col min="12292" max="12292" width="7.6640625" style="1" customWidth="1"/>
    <col min="12293" max="12293" width="2.6640625" style="1" customWidth="1"/>
    <col min="12294" max="12294" width="6.6640625" style="1" customWidth="1"/>
    <col min="12295" max="12295" width="10.46484375" style="1" customWidth="1"/>
    <col min="12296" max="12299" width="10.6640625" style="1" customWidth="1"/>
    <col min="12300" max="12304" width="12.33203125" style="1" customWidth="1"/>
    <col min="12305" max="12306" width="12.6640625" style="1" customWidth="1"/>
    <col min="12307" max="12307" width="7.6640625" style="1" customWidth="1"/>
    <col min="12308" max="12310" width="9.33203125" style="1" customWidth="1"/>
    <col min="12311" max="12544" width="7.6640625" style="1"/>
    <col min="12545" max="12546" width="2.6640625" style="1" customWidth="1"/>
    <col min="12547" max="12547" width="5.6640625" style="1" customWidth="1"/>
    <col min="12548" max="12548" width="7.6640625" style="1" customWidth="1"/>
    <col min="12549" max="12549" width="2.6640625" style="1" customWidth="1"/>
    <col min="12550" max="12550" width="6.6640625" style="1" customWidth="1"/>
    <col min="12551" max="12551" width="10.46484375" style="1" customWidth="1"/>
    <col min="12552" max="12555" width="10.6640625" style="1" customWidth="1"/>
    <col min="12556" max="12560" width="12.33203125" style="1" customWidth="1"/>
    <col min="12561" max="12562" width="12.6640625" style="1" customWidth="1"/>
    <col min="12563" max="12563" width="7.6640625" style="1" customWidth="1"/>
    <col min="12564" max="12566" width="9.33203125" style="1" customWidth="1"/>
    <col min="12567" max="12800" width="7.6640625" style="1"/>
    <col min="12801" max="12802" width="2.6640625" style="1" customWidth="1"/>
    <col min="12803" max="12803" width="5.6640625" style="1" customWidth="1"/>
    <col min="12804" max="12804" width="7.6640625" style="1" customWidth="1"/>
    <col min="12805" max="12805" width="2.6640625" style="1" customWidth="1"/>
    <col min="12806" max="12806" width="6.6640625" style="1" customWidth="1"/>
    <col min="12807" max="12807" width="10.46484375" style="1" customWidth="1"/>
    <col min="12808" max="12811" width="10.6640625" style="1" customWidth="1"/>
    <col min="12812" max="12816" width="12.33203125" style="1" customWidth="1"/>
    <col min="12817" max="12818" width="12.6640625" style="1" customWidth="1"/>
    <col min="12819" max="12819" width="7.6640625" style="1" customWidth="1"/>
    <col min="12820" max="12822" width="9.33203125" style="1" customWidth="1"/>
    <col min="12823" max="13056" width="7.6640625" style="1"/>
    <col min="13057" max="13058" width="2.6640625" style="1" customWidth="1"/>
    <col min="13059" max="13059" width="5.6640625" style="1" customWidth="1"/>
    <col min="13060" max="13060" width="7.6640625" style="1" customWidth="1"/>
    <col min="13061" max="13061" width="2.6640625" style="1" customWidth="1"/>
    <col min="13062" max="13062" width="6.6640625" style="1" customWidth="1"/>
    <col min="13063" max="13063" width="10.46484375" style="1" customWidth="1"/>
    <col min="13064" max="13067" width="10.6640625" style="1" customWidth="1"/>
    <col min="13068" max="13072" width="12.33203125" style="1" customWidth="1"/>
    <col min="13073" max="13074" width="12.6640625" style="1" customWidth="1"/>
    <col min="13075" max="13075" width="7.6640625" style="1" customWidth="1"/>
    <col min="13076" max="13078" width="9.33203125" style="1" customWidth="1"/>
    <col min="13079" max="13312" width="7.6640625" style="1"/>
    <col min="13313" max="13314" width="2.6640625" style="1" customWidth="1"/>
    <col min="13315" max="13315" width="5.6640625" style="1" customWidth="1"/>
    <col min="13316" max="13316" width="7.6640625" style="1" customWidth="1"/>
    <col min="13317" max="13317" width="2.6640625" style="1" customWidth="1"/>
    <col min="13318" max="13318" width="6.6640625" style="1" customWidth="1"/>
    <col min="13319" max="13319" width="10.46484375" style="1" customWidth="1"/>
    <col min="13320" max="13323" width="10.6640625" style="1" customWidth="1"/>
    <col min="13324" max="13328" width="12.33203125" style="1" customWidth="1"/>
    <col min="13329" max="13330" width="12.6640625" style="1" customWidth="1"/>
    <col min="13331" max="13331" width="7.6640625" style="1" customWidth="1"/>
    <col min="13332" max="13334" width="9.33203125" style="1" customWidth="1"/>
    <col min="13335" max="13568" width="7.6640625" style="1"/>
    <col min="13569" max="13570" width="2.6640625" style="1" customWidth="1"/>
    <col min="13571" max="13571" width="5.6640625" style="1" customWidth="1"/>
    <col min="13572" max="13572" width="7.6640625" style="1" customWidth="1"/>
    <col min="13573" max="13573" width="2.6640625" style="1" customWidth="1"/>
    <col min="13574" max="13574" width="6.6640625" style="1" customWidth="1"/>
    <col min="13575" max="13575" width="10.46484375" style="1" customWidth="1"/>
    <col min="13576" max="13579" width="10.6640625" style="1" customWidth="1"/>
    <col min="13580" max="13584" width="12.33203125" style="1" customWidth="1"/>
    <col min="13585" max="13586" width="12.6640625" style="1" customWidth="1"/>
    <col min="13587" max="13587" width="7.6640625" style="1" customWidth="1"/>
    <col min="13588" max="13590" width="9.33203125" style="1" customWidth="1"/>
    <col min="13591" max="13824" width="7.6640625" style="1"/>
    <col min="13825" max="13826" width="2.6640625" style="1" customWidth="1"/>
    <col min="13827" max="13827" width="5.6640625" style="1" customWidth="1"/>
    <col min="13828" max="13828" width="7.6640625" style="1" customWidth="1"/>
    <col min="13829" max="13829" width="2.6640625" style="1" customWidth="1"/>
    <col min="13830" max="13830" width="6.6640625" style="1" customWidth="1"/>
    <col min="13831" max="13831" width="10.46484375" style="1" customWidth="1"/>
    <col min="13832" max="13835" width="10.6640625" style="1" customWidth="1"/>
    <col min="13836" max="13840" width="12.33203125" style="1" customWidth="1"/>
    <col min="13841" max="13842" width="12.6640625" style="1" customWidth="1"/>
    <col min="13843" max="13843" width="7.6640625" style="1" customWidth="1"/>
    <col min="13844" max="13846" width="9.33203125" style="1" customWidth="1"/>
    <col min="13847" max="14080" width="7.6640625" style="1"/>
    <col min="14081" max="14082" width="2.6640625" style="1" customWidth="1"/>
    <col min="14083" max="14083" width="5.6640625" style="1" customWidth="1"/>
    <col min="14084" max="14084" width="7.6640625" style="1" customWidth="1"/>
    <col min="14085" max="14085" width="2.6640625" style="1" customWidth="1"/>
    <col min="14086" max="14086" width="6.6640625" style="1" customWidth="1"/>
    <col min="14087" max="14087" width="10.46484375" style="1" customWidth="1"/>
    <col min="14088" max="14091" width="10.6640625" style="1" customWidth="1"/>
    <col min="14092" max="14096" width="12.33203125" style="1" customWidth="1"/>
    <col min="14097" max="14098" width="12.6640625" style="1" customWidth="1"/>
    <col min="14099" max="14099" width="7.6640625" style="1" customWidth="1"/>
    <col min="14100" max="14102" width="9.33203125" style="1" customWidth="1"/>
    <col min="14103" max="14336" width="7.6640625" style="1"/>
    <col min="14337" max="14338" width="2.6640625" style="1" customWidth="1"/>
    <col min="14339" max="14339" width="5.6640625" style="1" customWidth="1"/>
    <col min="14340" max="14340" width="7.6640625" style="1" customWidth="1"/>
    <col min="14341" max="14341" width="2.6640625" style="1" customWidth="1"/>
    <col min="14342" max="14342" width="6.6640625" style="1" customWidth="1"/>
    <col min="14343" max="14343" width="10.46484375" style="1" customWidth="1"/>
    <col min="14344" max="14347" width="10.6640625" style="1" customWidth="1"/>
    <col min="14348" max="14352" width="12.33203125" style="1" customWidth="1"/>
    <col min="14353" max="14354" width="12.6640625" style="1" customWidth="1"/>
    <col min="14355" max="14355" width="7.6640625" style="1" customWidth="1"/>
    <col min="14356" max="14358" width="9.33203125" style="1" customWidth="1"/>
    <col min="14359" max="14592" width="7.6640625" style="1"/>
    <col min="14593" max="14594" width="2.6640625" style="1" customWidth="1"/>
    <col min="14595" max="14595" width="5.6640625" style="1" customWidth="1"/>
    <col min="14596" max="14596" width="7.6640625" style="1" customWidth="1"/>
    <col min="14597" max="14597" width="2.6640625" style="1" customWidth="1"/>
    <col min="14598" max="14598" width="6.6640625" style="1" customWidth="1"/>
    <col min="14599" max="14599" width="10.46484375" style="1" customWidth="1"/>
    <col min="14600" max="14603" width="10.6640625" style="1" customWidth="1"/>
    <col min="14604" max="14608" width="12.33203125" style="1" customWidth="1"/>
    <col min="14609" max="14610" width="12.6640625" style="1" customWidth="1"/>
    <col min="14611" max="14611" width="7.6640625" style="1" customWidth="1"/>
    <col min="14612" max="14614" width="9.33203125" style="1" customWidth="1"/>
    <col min="14615" max="14848" width="7.6640625" style="1"/>
    <col min="14849" max="14850" width="2.6640625" style="1" customWidth="1"/>
    <col min="14851" max="14851" width="5.6640625" style="1" customWidth="1"/>
    <col min="14852" max="14852" width="7.6640625" style="1" customWidth="1"/>
    <col min="14853" max="14853" width="2.6640625" style="1" customWidth="1"/>
    <col min="14854" max="14854" width="6.6640625" style="1" customWidth="1"/>
    <col min="14855" max="14855" width="10.46484375" style="1" customWidth="1"/>
    <col min="14856" max="14859" width="10.6640625" style="1" customWidth="1"/>
    <col min="14860" max="14864" width="12.33203125" style="1" customWidth="1"/>
    <col min="14865" max="14866" width="12.6640625" style="1" customWidth="1"/>
    <col min="14867" max="14867" width="7.6640625" style="1" customWidth="1"/>
    <col min="14868" max="14870" width="9.33203125" style="1" customWidth="1"/>
    <col min="14871" max="15104" width="7.6640625" style="1"/>
    <col min="15105" max="15106" width="2.6640625" style="1" customWidth="1"/>
    <col min="15107" max="15107" width="5.6640625" style="1" customWidth="1"/>
    <col min="15108" max="15108" width="7.6640625" style="1" customWidth="1"/>
    <col min="15109" max="15109" width="2.6640625" style="1" customWidth="1"/>
    <col min="15110" max="15110" width="6.6640625" style="1" customWidth="1"/>
    <col min="15111" max="15111" width="10.46484375" style="1" customWidth="1"/>
    <col min="15112" max="15115" width="10.6640625" style="1" customWidth="1"/>
    <col min="15116" max="15120" width="12.33203125" style="1" customWidth="1"/>
    <col min="15121" max="15122" width="12.6640625" style="1" customWidth="1"/>
    <col min="15123" max="15123" width="7.6640625" style="1" customWidth="1"/>
    <col min="15124" max="15126" width="9.33203125" style="1" customWidth="1"/>
    <col min="15127" max="15360" width="7.6640625" style="1"/>
    <col min="15361" max="15362" width="2.6640625" style="1" customWidth="1"/>
    <col min="15363" max="15363" width="5.6640625" style="1" customWidth="1"/>
    <col min="15364" max="15364" width="7.6640625" style="1" customWidth="1"/>
    <col min="15365" max="15365" width="2.6640625" style="1" customWidth="1"/>
    <col min="15366" max="15366" width="6.6640625" style="1" customWidth="1"/>
    <col min="15367" max="15367" width="10.46484375" style="1" customWidth="1"/>
    <col min="15368" max="15371" width="10.6640625" style="1" customWidth="1"/>
    <col min="15372" max="15376" width="12.33203125" style="1" customWidth="1"/>
    <col min="15377" max="15378" width="12.6640625" style="1" customWidth="1"/>
    <col min="15379" max="15379" width="7.6640625" style="1" customWidth="1"/>
    <col min="15380" max="15382" width="9.33203125" style="1" customWidth="1"/>
    <col min="15383" max="15616" width="7.6640625" style="1"/>
    <col min="15617" max="15618" width="2.6640625" style="1" customWidth="1"/>
    <col min="15619" max="15619" width="5.6640625" style="1" customWidth="1"/>
    <col min="15620" max="15620" width="7.6640625" style="1" customWidth="1"/>
    <col min="15621" max="15621" width="2.6640625" style="1" customWidth="1"/>
    <col min="15622" max="15622" width="6.6640625" style="1" customWidth="1"/>
    <col min="15623" max="15623" width="10.46484375" style="1" customWidth="1"/>
    <col min="15624" max="15627" width="10.6640625" style="1" customWidth="1"/>
    <col min="15628" max="15632" width="12.33203125" style="1" customWidth="1"/>
    <col min="15633" max="15634" width="12.6640625" style="1" customWidth="1"/>
    <col min="15635" max="15635" width="7.6640625" style="1" customWidth="1"/>
    <col min="15636" max="15638" width="9.33203125" style="1" customWidth="1"/>
    <col min="15639" max="15872" width="7.6640625" style="1"/>
    <col min="15873" max="15874" width="2.6640625" style="1" customWidth="1"/>
    <col min="15875" max="15875" width="5.6640625" style="1" customWidth="1"/>
    <col min="15876" max="15876" width="7.6640625" style="1" customWidth="1"/>
    <col min="15877" max="15877" width="2.6640625" style="1" customWidth="1"/>
    <col min="15878" max="15878" width="6.6640625" style="1" customWidth="1"/>
    <col min="15879" max="15879" width="10.46484375" style="1" customWidth="1"/>
    <col min="15880" max="15883" width="10.6640625" style="1" customWidth="1"/>
    <col min="15884" max="15888" width="12.33203125" style="1" customWidth="1"/>
    <col min="15889" max="15890" width="12.6640625" style="1" customWidth="1"/>
    <col min="15891" max="15891" width="7.6640625" style="1" customWidth="1"/>
    <col min="15892" max="15894" width="9.33203125" style="1" customWidth="1"/>
    <col min="15895" max="16128" width="7.6640625" style="1"/>
    <col min="16129" max="16130" width="2.6640625" style="1" customWidth="1"/>
    <col min="16131" max="16131" width="5.6640625" style="1" customWidth="1"/>
    <col min="16132" max="16132" width="7.6640625" style="1" customWidth="1"/>
    <col min="16133" max="16133" width="2.6640625" style="1" customWidth="1"/>
    <col min="16134" max="16134" width="6.6640625" style="1" customWidth="1"/>
    <col min="16135" max="16135" width="10.46484375" style="1" customWidth="1"/>
    <col min="16136" max="16139" width="10.6640625" style="1" customWidth="1"/>
    <col min="16140" max="16144" width="12.33203125" style="1" customWidth="1"/>
    <col min="16145" max="16146" width="12.6640625" style="1" customWidth="1"/>
    <col min="16147" max="16147" width="7.6640625" style="1" customWidth="1"/>
    <col min="16148" max="16150" width="9.33203125" style="1" customWidth="1"/>
    <col min="16151" max="16384" width="7.6640625" style="1"/>
  </cols>
  <sheetData>
    <row r="1" spans="1:18" ht="17.100000000000001" customHeight="1" thickTop="1" thickBot="1" x14ac:dyDescent="0.3">
      <c r="A1" s="380" t="str">
        <f>"介護保険事業状況報告　令和" &amp; DBCS($A$2) &amp; "年（" &amp; DBCS($B$2) &amp; "年）" &amp; DBCS($C$2) &amp; "月※"</f>
        <v>介護保険事業状況報告　令和４年（２０２２年）３月※</v>
      </c>
      <c r="J1" s="670" t="s">
        <v>148</v>
      </c>
      <c r="K1" s="671"/>
      <c r="L1" s="671"/>
      <c r="M1" s="671"/>
      <c r="N1" s="671"/>
      <c r="O1" s="672"/>
      <c r="P1" s="740">
        <v>44715</v>
      </c>
      <c r="Q1" s="741"/>
      <c r="R1" s="344" t="s">
        <v>147</v>
      </c>
    </row>
    <row r="2" spans="1:18" ht="17.100000000000001" customHeight="1" thickTop="1" x14ac:dyDescent="0.25">
      <c r="A2" s="319">
        <v>4</v>
      </c>
      <c r="B2" s="319">
        <v>2022</v>
      </c>
      <c r="C2" s="319">
        <v>3</v>
      </c>
      <c r="D2" s="319">
        <v>1</v>
      </c>
      <c r="E2" s="319">
        <v>31</v>
      </c>
      <c r="Q2" s="344"/>
    </row>
    <row r="3" spans="1:18" ht="17.100000000000001" customHeight="1" x14ac:dyDescent="0.25">
      <c r="A3" s="4" t="s">
        <v>146</v>
      </c>
    </row>
    <row r="4" spans="1:18" ht="17.100000000000001" customHeight="1" x14ac:dyDescent="0.25">
      <c r="B4" s="23"/>
      <c r="C4" s="23"/>
      <c r="D4" s="23"/>
      <c r="E4" s="144"/>
      <c r="F4" s="144"/>
      <c r="G4" s="144"/>
      <c r="H4" s="683" t="s">
        <v>135</v>
      </c>
      <c r="I4" s="683"/>
    </row>
    <row r="5" spans="1:18" ht="17.100000000000001" customHeight="1" x14ac:dyDescent="0.25">
      <c r="B5" s="706" t="str">
        <f>"令和" &amp; DBCS($A$2) &amp; "年（" &amp; DBCS($B$2) &amp; "年）" &amp; DBCS($C$2) &amp; "月末日現在"</f>
        <v>令和４年（２０２２年）３月末日現在</v>
      </c>
      <c r="C5" s="707"/>
      <c r="D5" s="707"/>
      <c r="E5" s="707"/>
      <c r="F5" s="707"/>
      <c r="G5" s="708"/>
      <c r="H5" s="709" t="s">
        <v>145</v>
      </c>
      <c r="I5" s="710"/>
      <c r="L5" s="375" t="s">
        <v>135</v>
      </c>
      <c r="Q5" s="24" t="s">
        <v>144</v>
      </c>
    </row>
    <row r="6" spans="1:18" ht="17.100000000000001" customHeight="1" x14ac:dyDescent="0.25">
      <c r="B6" s="3" t="s">
        <v>143</v>
      </c>
      <c r="C6" s="342"/>
      <c r="D6" s="342"/>
      <c r="E6" s="342"/>
      <c r="F6" s="342"/>
      <c r="G6" s="240"/>
      <c r="H6" s="341"/>
      <c r="I6" s="340">
        <v>46316</v>
      </c>
      <c r="K6" s="339" t="s">
        <v>142</v>
      </c>
      <c r="L6" s="338">
        <f>(I7+I8)-I6</f>
        <v>4689</v>
      </c>
      <c r="Q6" s="337">
        <f>R42</f>
        <v>20110</v>
      </c>
      <c r="R6" s="682">
        <f>Q6/Q7</f>
        <v>0.20663577234101582</v>
      </c>
    </row>
    <row r="7" spans="1:18" s="192" customFormat="1" ht="17.100000000000001" customHeight="1" x14ac:dyDescent="0.25">
      <c r="B7" s="336" t="s">
        <v>141</v>
      </c>
      <c r="C7" s="335"/>
      <c r="D7" s="335"/>
      <c r="E7" s="335"/>
      <c r="F7" s="335"/>
      <c r="G7" s="334"/>
      <c r="H7" s="333"/>
      <c r="I7" s="332">
        <v>32378</v>
      </c>
      <c r="K7" s="192" t="s">
        <v>140</v>
      </c>
      <c r="Q7" s="331">
        <f>I9</f>
        <v>97321</v>
      </c>
      <c r="R7" s="682"/>
    </row>
    <row r="8" spans="1:18" s="192" customFormat="1" ht="17.100000000000001" customHeight="1" x14ac:dyDescent="0.25">
      <c r="B8" s="330" t="s">
        <v>139</v>
      </c>
      <c r="C8" s="329"/>
      <c r="D8" s="329"/>
      <c r="E8" s="329"/>
      <c r="F8" s="329"/>
      <c r="G8" s="230"/>
      <c r="H8" s="328"/>
      <c r="I8" s="327">
        <v>18627</v>
      </c>
      <c r="K8" s="192" t="s">
        <v>138</v>
      </c>
      <c r="Q8" s="326"/>
      <c r="R8" s="325"/>
    </row>
    <row r="9" spans="1:18" ht="17.100000000000001" customHeight="1" x14ac:dyDescent="0.25">
      <c r="B9" s="13" t="s">
        <v>137</v>
      </c>
      <c r="C9" s="12"/>
      <c r="D9" s="12"/>
      <c r="E9" s="12"/>
      <c r="F9" s="12"/>
      <c r="G9" s="324"/>
      <c r="H9" s="323"/>
      <c r="I9" s="322">
        <f>I6+I7+I8</f>
        <v>97321</v>
      </c>
    </row>
    <row r="11" spans="1:18" ht="17.100000000000001" customHeight="1" x14ac:dyDescent="0.25">
      <c r="A11" s="4" t="s">
        <v>136</v>
      </c>
    </row>
    <row r="12" spans="1:18" ht="17.100000000000001" customHeight="1" thickBot="1" x14ac:dyDescent="0.3">
      <c r="B12" s="5"/>
      <c r="C12" s="5"/>
      <c r="D12" s="5"/>
      <c r="E12" s="321"/>
      <c r="F12" s="321"/>
      <c r="G12" s="321"/>
      <c r="H12" s="321"/>
      <c r="I12" s="321"/>
      <c r="J12" s="321"/>
      <c r="K12" s="321"/>
      <c r="L12" s="321"/>
      <c r="M12" s="321"/>
      <c r="P12" s="321"/>
      <c r="Q12" s="681" t="s">
        <v>135</v>
      </c>
      <c r="R12" s="681"/>
    </row>
    <row r="13" spans="1:18" ht="17.100000000000001" customHeight="1" x14ac:dyDescent="0.25">
      <c r="A13" s="320" t="s">
        <v>134</v>
      </c>
      <c r="B13" s="713" t="s">
        <v>133</v>
      </c>
      <c r="C13" s="675" t="str">
        <f>"令和" &amp; DBCS($A$2) &amp; "年（" &amp; DBCS($B$2) &amp; "年）" &amp; DBCS($C$2) &amp; "月末日現在"</f>
        <v>令和４年（２０２２年）３月末日現在</v>
      </c>
      <c r="D13" s="676"/>
      <c r="E13" s="676"/>
      <c r="F13" s="676"/>
      <c r="G13" s="677"/>
      <c r="H13" s="306" t="s">
        <v>67</v>
      </c>
      <c r="I13" s="305" t="s">
        <v>66</v>
      </c>
      <c r="J13" s="304" t="s">
        <v>59</v>
      </c>
      <c r="K13" s="303" t="s">
        <v>65</v>
      </c>
      <c r="L13" s="302" t="s">
        <v>64</v>
      </c>
      <c r="M13" s="302" t="s">
        <v>63</v>
      </c>
      <c r="N13" s="302" t="s">
        <v>62</v>
      </c>
      <c r="O13" s="302" t="s">
        <v>61</v>
      </c>
      <c r="P13" s="301" t="s">
        <v>60</v>
      </c>
      <c r="Q13" s="300" t="s">
        <v>59</v>
      </c>
      <c r="R13" s="299" t="s">
        <v>58</v>
      </c>
    </row>
    <row r="14" spans="1:18" ht="17.100000000000001" customHeight="1" x14ac:dyDescent="0.25">
      <c r="A14" s="319">
        <v>875</v>
      </c>
      <c r="B14" s="714"/>
      <c r="C14" s="298" t="s">
        <v>113</v>
      </c>
      <c r="D14" s="47"/>
      <c r="E14" s="47"/>
      <c r="F14" s="47"/>
      <c r="G14" s="46"/>
      <c r="H14" s="270">
        <f>H15+H16+H17+H18+H19+H20</f>
        <v>815</v>
      </c>
      <c r="I14" s="271">
        <f>I15+I16+I17+I18+I19+I20</f>
        <v>671</v>
      </c>
      <c r="J14" s="297">
        <f t="shared" ref="J14:J22" si="0">SUM(H14:I14)</f>
        <v>1486</v>
      </c>
      <c r="K14" s="296" t="s">
        <v>122</v>
      </c>
      <c r="L14" s="33">
        <f>L15+L16+L17+L18+L19+L20</f>
        <v>1472</v>
      </c>
      <c r="M14" s="33">
        <f>M15+M16+M17+M18+M19+M20</f>
        <v>1020</v>
      </c>
      <c r="N14" s="33">
        <f>N15+N16+N17+N18+N19+N20</f>
        <v>742</v>
      </c>
      <c r="O14" s="33">
        <f>O15+O16+O17+O18+O19+O20</f>
        <v>675</v>
      </c>
      <c r="P14" s="33">
        <f>P15+P16+P17+P18+P19+P20</f>
        <v>441</v>
      </c>
      <c r="Q14" s="268">
        <f t="shared" ref="Q14:Q22" si="1">SUM(K14:P14)</f>
        <v>4350</v>
      </c>
      <c r="R14" s="294">
        <f t="shared" ref="R14:R22" si="2">SUM(J14,Q14)</f>
        <v>5836</v>
      </c>
    </row>
    <row r="15" spans="1:18" ht="17.100000000000001" customHeight="1" x14ac:dyDescent="0.25">
      <c r="A15" s="319">
        <v>156</v>
      </c>
      <c r="B15" s="714"/>
      <c r="C15" s="82"/>
      <c r="D15" s="152" t="s">
        <v>129</v>
      </c>
      <c r="E15" s="152"/>
      <c r="F15" s="152"/>
      <c r="G15" s="152"/>
      <c r="H15" s="318">
        <v>64</v>
      </c>
      <c r="I15" s="315">
        <v>47</v>
      </c>
      <c r="J15" s="282">
        <f t="shared" si="0"/>
        <v>111</v>
      </c>
      <c r="K15" s="317" t="s">
        <v>122</v>
      </c>
      <c r="L15" s="316">
        <v>87</v>
      </c>
      <c r="M15" s="316">
        <v>59</v>
      </c>
      <c r="N15" s="316">
        <v>34</v>
      </c>
      <c r="O15" s="316">
        <v>33</v>
      </c>
      <c r="P15" s="315">
        <v>27</v>
      </c>
      <c r="Q15" s="282">
        <f t="shared" si="1"/>
        <v>240</v>
      </c>
      <c r="R15" s="288">
        <f t="shared" si="2"/>
        <v>351</v>
      </c>
    </row>
    <row r="16" spans="1:18" ht="17.100000000000001" customHeight="1" x14ac:dyDescent="0.25">
      <c r="A16" s="319"/>
      <c r="B16" s="714"/>
      <c r="C16" s="153"/>
      <c r="D16" s="69" t="s">
        <v>128</v>
      </c>
      <c r="E16" s="69"/>
      <c r="F16" s="69"/>
      <c r="G16" s="69"/>
      <c r="H16" s="318">
        <v>134</v>
      </c>
      <c r="I16" s="315">
        <v>112</v>
      </c>
      <c r="J16" s="282">
        <f t="shared" si="0"/>
        <v>246</v>
      </c>
      <c r="K16" s="317" t="s">
        <v>122</v>
      </c>
      <c r="L16" s="316">
        <v>181</v>
      </c>
      <c r="M16" s="316">
        <v>148</v>
      </c>
      <c r="N16" s="316">
        <v>92</v>
      </c>
      <c r="O16" s="316">
        <v>86</v>
      </c>
      <c r="P16" s="315">
        <v>68</v>
      </c>
      <c r="Q16" s="282">
        <f t="shared" si="1"/>
        <v>575</v>
      </c>
      <c r="R16" s="281">
        <f t="shared" si="2"/>
        <v>821</v>
      </c>
    </row>
    <row r="17" spans="1:18" ht="17.100000000000001" customHeight="1" x14ac:dyDescent="0.25">
      <c r="A17" s="319"/>
      <c r="B17" s="714"/>
      <c r="C17" s="153"/>
      <c r="D17" s="69" t="s">
        <v>127</v>
      </c>
      <c r="E17" s="69"/>
      <c r="F17" s="69"/>
      <c r="G17" s="69"/>
      <c r="H17" s="318">
        <v>124</v>
      </c>
      <c r="I17" s="315">
        <v>108</v>
      </c>
      <c r="J17" s="282">
        <f t="shared" si="0"/>
        <v>232</v>
      </c>
      <c r="K17" s="317" t="s">
        <v>122</v>
      </c>
      <c r="L17" s="316">
        <v>250</v>
      </c>
      <c r="M17" s="316">
        <v>186</v>
      </c>
      <c r="N17" s="316">
        <v>126</v>
      </c>
      <c r="O17" s="316">
        <v>114</v>
      </c>
      <c r="P17" s="315">
        <v>72</v>
      </c>
      <c r="Q17" s="282">
        <f t="shared" si="1"/>
        <v>748</v>
      </c>
      <c r="R17" s="281">
        <f t="shared" si="2"/>
        <v>980</v>
      </c>
    </row>
    <row r="18" spans="1:18" ht="17.100000000000001" customHeight="1" x14ac:dyDescent="0.25">
      <c r="A18" s="319"/>
      <c r="B18" s="714"/>
      <c r="C18" s="153"/>
      <c r="D18" s="69" t="s">
        <v>126</v>
      </c>
      <c r="E18" s="69"/>
      <c r="F18" s="69"/>
      <c r="G18" s="69"/>
      <c r="H18" s="318">
        <v>182</v>
      </c>
      <c r="I18" s="315">
        <v>153</v>
      </c>
      <c r="J18" s="282">
        <f t="shared" si="0"/>
        <v>335</v>
      </c>
      <c r="K18" s="317" t="s">
        <v>122</v>
      </c>
      <c r="L18" s="316">
        <v>306</v>
      </c>
      <c r="M18" s="316">
        <v>204</v>
      </c>
      <c r="N18" s="316">
        <v>160</v>
      </c>
      <c r="O18" s="316">
        <v>147</v>
      </c>
      <c r="P18" s="315">
        <v>106</v>
      </c>
      <c r="Q18" s="282">
        <f t="shared" si="1"/>
        <v>923</v>
      </c>
      <c r="R18" s="281">
        <f t="shared" si="2"/>
        <v>1258</v>
      </c>
    </row>
    <row r="19" spans="1:18" ht="17.100000000000001" customHeight="1" x14ac:dyDescent="0.25">
      <c r="A19" s="319"/>
      <c r="B19" s="714"/>
      <c r="C19" s="153"/>
      <c r="D19" s="69" t="s">
        <v>125</v>
      </c>
      <c r="E19" s="69"/>
      <c r="F19" s="69"/>
      <c r="G19" s="69"/>
      <c r="H19" s="318">
        <v>193</v>
      </c>
      <c r="I19" s="315">
        <v>143</v>
      </c>
      <c r="J19" s="282">
        <f t="shared" si="0"/>
        <v>336</v>
      </c>
      <c r="K19" s="317" t="s">
        <v>122</v>
      </c>
      <c r="L19" s="316">
        <v>360</v>
      </c>
      <c r="M19" s="316">
        <v>226</v>
      </c>
      <c r="N19" s="316">
        <v>176</v>
      </c>
      <c r="O19" s="316">
        <v>157</v>
      </c>
      <c r="P19" s="315">
        <v>78</v>
      </c>
      <c r="Q19" s="282">
        <f t="shared" si="1"/>
        <v>997</v>
      </c>
      <c r="R19" s="281">
        <f t="shared" si="2"/>
        <v>1333</v>
      </c>
    </row>
    <row r="20" spans="1:18" ht="17.100000000000001" customHeight="1" x14ac:dyDescent="0.25">
      <c r="A20" s="319">
        <v>719</v>
      </c>
      <c r="B20" s="714"/>
      <c r="C20" s="133"/>
      <c r="D20" s="132" t="s">
        <v>124</v>
      </c>
      <c r="E20" s="132"/>
      <c r="F20" s="132"/>
      <c r="G20" s="132"/>
      <c r="H20" s="280">
        <v>118</v>
      </c>
      <c r="I20" s="312">
        <v>108</v>
      </c>
      <c r="J20" s="278">
        <f t="shared" si="0"/>
        <v>226</v>
      </c>
      <c r="K20" s="314" t="s">
        <v>122</v>
      </c>
      <c r="L20" s="313">
        <v>288</v>
      </c>
      <c r="M20" s="313">
        <v>197</v>
      </c>
      <c r="N20" s="313">
        <v>154</v>
      </c>
      <c r="O20" s="313">
        <v>138</v>
      </c>
      <c r="P20" s="312">
        <v>90</v>
      </c>
      <c r="Q20" s="282">
        <f t="shared" si="1"/>
        <v>867</v>
      </c>
      <c r="R20" s="273">
        <f t="shared" si="2"/>
        <v>1093</v>
      </c>
    </row>
    <row r="21" spans="1:18" ht="17.100000000000001" customHeight="1" x14ac:dyDescent="0.25">
      <c r="A21" s="319">
        <v>25</v>
      </c>
      <c r="B21" s="714"/>
      <c r="C21" s="272" t="s">
        <v>112</v>
      </c>
      <c r="D21" s="272"/>
      <c r="E21" s="272"/>
      <c r="F21" s="272"/>
      <c r="G21" s="272"/>
      <c r="H21" s="270">
        <v>16</v>
      </c>
      <c r="I21" s="311">
        <v>25</v>
      </c>
      <c r="J21" s="297">
        <f t="shared" si="0"/>
        <v>41</v>
      </c>
      <c r="K21" s="296" t="s">
        <v>122</v>
      </c>
      <c r="L21" s="33">
        <v>47</v>
      </c>
      <c r="M21" s="33">
        <v>24</v>
      </c>
      <c r="N21" s="33">
        <v>15</v>
      </c>
      <c r="O21" s="33">
        <v>14</v>
      </c>
      <c r="P21" s="32">
        <v>23</v>
      </c>
      <c r="Q21" s="310">
        <f t="shared" si="1"/>
        <v>123</v>
      </c>
      <c r="R21" s="309">
        <f t="shared" si="2"/>
        <v>164</v>
      </c>
    </row>
    <row r="22" spans="1:18" ht="17.100000000000001" customHeight="1" thickBot="1" x14ac:dyDescent="0.3">
      <c r="A22" s="319">
        <v>900</v>
      </c>
      <c r="B22" s="715"/>
      <c r="C22" s="678" t="s">
        <v>123</v>
      </c>
      <c r="D22" s="679"/>
      <c r="E22" s="679"/>
      <c r="F22" s="679"/>
      <c r="G22" s="680"/>
      <c r="H22" s="266">
        <f>H14+H21</f>
        <v>831</v>
      </c>
      <c r="I22" s="263">
        <f>I14+I21</f>
        <v>696</v>
      </c>
      <c r="J22" s="262">
        <f t="shared" si="0"/>
        <v>1527</v>
      </c>
      <c r="K22" s="265" t="s">
        <v>122</v>
      </c>
      <c r="L22" s="264">
        <f>L14+L21</f>
        <v>1519</v>
      </c>
      <c r="M22" s="264">
        <f>M14+M21</f>
        <v>1044</v>
      </c>
      <c r="N22" s="264">
        <f>N14+N21</f>
        <v>757</v>
      </c>
      <c r="O22" s="264">
        <f>O14+O21</f>
        <v>689</v>
      </c>
      <c r="P22" s="263">
        <f>P14+P21</f>
        <v>464</v>
      </c>
      <c r="Q22" s="262">
        <f t="shared" si="1"/>
        <v>4473</v>
      </c>
      <c r="R22" s="261">
        <f t="shared" si="2"/>
        <v>6000</v>
      </c>
    </row>
    <row r="23" spans="1:18" ht="17.100000000000001" customHeight="1" x14ac:dyDescent="0.25">
      <c r="B23" s="716" t="s">
        <v>131</v>
      </c>
      <c r="C23" s="308"/>
      <c r="D23" s="308"/>
      <c r="E23" s="308"/>
      <c r="F23" s="308"/>
      <c r="G23" s="307"/>
      <c r="H23" s="306" t="s">
        <v>67</v>
      </c>
      <c r="I23" s="305" t="s">
        <v>66</v>
      </c>
      <c r="J23" s="304" t="s">
        <v>59</v>
      </c>
      <c r="K23" s="303" t="s">
        <v>65</v>
      </c>
      <c r="L23" s="302" t="s">
        <v>64</v>
      </c>
      <c r="M23" s="302" t="s">
        <v>63</v>
      </c>
      <c r="N23" s="302" t="s">
        <v>62</v>
      </c>
      <c r="O23" s="302" t="s">
        <v>61</v>
      </c>
      <c r="P23" s="301" t="s">
        <v>60</v>
      </c>
      <c r="Q23" s="300" t="s">
        <v>59</v>
      </c>
      <c r="R23" s="299" t="s">
        <v>58</v>
      </c>
    </row>
    <row r="24" spans="1:18" ht="17.100000000000001" customHeight="1" x14ac:dyDescent="0.25">
      <c r="B24" s="717"/>
      <c r="C24" s="298" t="s">
        <v>113</v>
      </c>
      <c r="D24" s="47"/>
      <c r="E24" s="47"/>
      <c r="F24" s="47"/>
      <c r="G24" s="46"/>
      <c r="H24" s="270">
        <f>H25+H26+H27+H28+H29+H30</f>
        <v>1926</v>
      </c>
      <c r="I24" s="271">
        <f>I25+I26+I27+I28+I29+I30</f>
        <v>1791</v>
      </c>
      <c r="J24" s="297">
        <f t="shared" ref="J24:J32" si="3">SUM(H24:I24)</f>
        <v>3717</v>
      </c>
      <c r="K24" s="296" t="s">
        <v>165</v>
      </c>
      <c r="L24" s="33">
        <f>L25+L26+L27+L28+L29+L30</f>
        <v>3315</v>
      </c>
      <c r="M24" s="33">
        <f>M25+M26+M27+M28+M29+M30</f>
        <v>1937</v>
      </c>
      <c r="N24" s="33">
        <f>N25+N26+N27+N28+N29+N30</f>
        <v>1622</v>
      </c>
      <c r="O24" s="33">
        <f>O25+O26+O27+O28+O29+O30</f>
        <v>1935</v>
      </c>
      <c r="P24" s="33">
        <f>P25+P26+P27+P28+P29+P30</f>
        <v>1439</v>
      </c>
      <c r="Q24" s="268">
        <f t="shared" ref="Q24:Q32" si="4">SUM(K24:P24)</f>
        <v>10248</v>
      </c>
      <c r="R24" s="294">
        <f t="shared" ref="R24:R32" si="5">SUM(J24,Q24)</f>
        <v>13965</v>
      </c>
    </row>
    <row r="25" spans="1:18" ht="17.100000000000001" customHeight="1" x14ac:dyDescent="0.25">
      <c r="B25" s="717"/>
      <c r="C25" s="81"/>
      <c r="D25" s="152" t="s">
        <v>129</v>
      </c>
      <c r="E25" s="152"/>
      <c r="F25" s="152"/>
      <c r="G25" s="152"/>
      <c r="H25" s="318">
        <v>62</v>
      </c>
      <c r="I25" s="315">
        <v>47</v>
      </c>
      <c r="J25" s="282">
        <f t="shared" si="3"/>
        <v>109</v>
      </c>
      <c r="K25" s="317" t="s">
        <v>166</v>
      </c>
      <c r="L25" s="316">
        <v>58</v>
      </c>
      <c r="M25" s="316">
        <v>49</v>
      </c>
      <c r="N25" s="316">
        <v>29</v>
      </c>
      <c r="O25" s="316">
        <v>23</v>
      </c>
      <c r="P25" s="315">
        <v>22</v>
      </c>
      <c r="Q25" s="282">
        <f t="shared" si="4"/>
        <v>181</v>
      </c>
      <c r="R25" s="288">
        <f t="shared" si="5"/>
        <v>290</v>
      </c>
    </row>
    <row r="26" spans="1:18" ht="17.100000000000001" customHeight="1" x14ac:dyDescent="0.25">
      <c r="B26" s="717"/>
      <c r="C26" s="152"/>
      <c r="D26" s="69" t="s">
        <v>128</v>
      </c>
      <c r="E26" s="69"/>
      <c r="F26" s="69"/>
      <c r="G26" s="69"/>
      <c r="H26" s="318">
        <v>147</v>
      </c>
      <c r="I26" s="315">
        <v>163</v>
      </c>
      <c r="J26" s="282">
        <f t="shared" si="3"/>
        <v>310</v>
      </c>
      <c r="K26" s="317" t="s">
        <v>122</v>
      </c>
      <c r="L26" s="316">
        <v>176</v>
      </c>
      <c r="M26" s="316">
        <v>116</v>
      </c>
      <c r="N26" s="316">
        <v>86</v>
      </c>
      <c r="O26" s="316">
        <v>84</v>
      </c>
      <c r="P26" s="315">
        <v>75</v>
      </c>
      <c r="Q26" s="282">
        <f t="shared" si="4"/>
        <v>537</v>
      </c>
      <c r="R26" s="281">
        <f t="shared" si="5"/>
        <v>847</v>
      </c>
    </row>
    <row r="27" spans="1:18" ht="17.100000000000001" customHeight="1" x14ac:dyDescent="0.25">
      <c r="B27" s="717"/>
      <c r="C27" s="152"/>
      <c r="D27" s="69" t="s">
        <v>127</v>
      </c>
      <c r="E27" s="69"/>
      <c r="F27" s="69"/>
      <c r="G27" s="69"/>
      <c r="H27" s="318">
        <v>284</v>
      </c>
      <c r="I27" s="315">
        <v>238</v>
      </c>
      <c r="J27" s="282">
        <f t="shared" si="3"/>
        <v>522</v>
      </c>
      <c r="K27" s="317" t="s">
        <v>165</v>
      </c>
      <c r="L27" s="316">
        <v>374</v>
      </c>
      <c r="M27" s="316">
        <v>179</v>
      </c>
      <c r="N27" s="316">
        <v>146</v>
      </c>
      <c r="O27" s="316">
        <v>156</v>
      </c>
      <c r="P27" s="315">
        <v>126</v>
      </c>
      <c r="Q27" s="282">
        <f t="shared" si="4"/>
        <v>981</v>
      </c>
      <c r="R27" s="281">
        <f t="shared" si="5"/>
        <v>1503</v>
      </c>
    </row>
    <row r="28" spans="1:18" ht="17.100000000000001" customHeight="1" x14ac:dyDescent="0.25">
      <c r="B28" s="717"/>
      <c r="C28" s="152"/>
      <c r="D28" s="69" t="s">
        <v>126</v>
      </c>
      <c r="E28" s="69"/>
      <c r="F28" s="69"/>
      <c r="G28" s="69"/>
      <c r="H28" s="318">
        <v>477</v>
      </c>
      <c r="I28" s="315">
        <v>377</v>
      </c>
      <c r="J28" s="282">
        <f t="shared" si="3"/>
        <v>854</v>
      </c>
      <c r="K28" s="317" t="s">
        <v>167</v>
      </c>
      <c r="L28" s="316">
        <v>660</v>
      </c>
      <c r="M28" s="316">
        <v>321</v>
      </c>
      <c r="N28" s="316">
        <v>222</v>
      </c>
      <c r="O28" s="316">
        <v>263</v>
      </c>
      <c r="P28" s="315">
        <v>182</v>
      </c>
      <c r="Q28" s="282">
        <f t="shared" si="4"/>
        <v>1648</v>
      </c>
      <c r="R28" s="281">
        <f t="shared" si="5"/>
        <v>2502</v>
      </c>
    </row>
    <row r="29" spans="1:18" ht="17.100000000000001" customHeight="1" x14ac:dyDescent="0.25">
      <c r="B29" s="717"/>
      <c r="C29" s="152"/>
      <c r="D29" s="69" t="s">
        <v>125</v>
      </c>
      <c r="E29" s="69"/>
      <c r="F29" s="69"/>
      <c r="G29" s="69"/>
      <c r="H29" s="318">
        <v>565</v>
      </c>
      <c r="I29" s="315">
        <v>515</v>
      </c>
      <c r="J29" s="282">
        <f t="shared" si="3"/>
        <v>1080</v>
      </c>
      <c r="K29" s="317" t="s">
        <v>165</v>
      </c>
      <c r="L29" s="316">
        <v>995</v>
      </c>
      <c r="M29" s="316">
        <v>539</v>
      </c>
      <c r="N29" s="316">
        <v>432</v>
      </c>
      <c r="O29" s="316">
        <v>455</v>
      </c>
      <c r="P29" s="315">
        <v>359</v>
      </c>
      <c r="Q29" s="282">
        <f t="shared" si="4"/>
        <v>2780</v>
      </c>
      <c r="R29" s="281">
        <f t="shared" si="5"/>
        <v>3860</v>
      </c>
    </row>
    <row r="30" spans="1:18" ht="17.100000000000001" customHeight="1" x14ac:dyDescent="0.25">
      <c r="B30" s="717"/>
      <c r="C30" s="132"/>
      <c r="D30" s="132" t="s">
        <v>124</v>
      </c>
      <c r="E30" s="132"/>
      <c r="F30" s="132"/>
      <c r="G30" s="132"/>
      <c r="H30" s="280">
        <v>391</v>
      </c>
      <c r="I30" s="312">
        <v>451</v>
      </c>
      <c r="J30" s="278">
        <f t="shared" si="3"/>
        <v>842</v>
      </c>
      <c r="K30" s="314" t="s">
        <v>165</v>
      </c>
      <c r="L30" s="313">
        <v>1052</v>
      </c>
      <c r="M30" s="313">
        <v>733</v>
      </c>
      <c r="N30" s="313">
        <v>707</v>
      </c>
      <c r="O30" s="313">
        <v>954</v>
      </c>
      <c r="P30" s="312">
        <v>675</v>
      </c>
      <c r="Q30" s="278">
        <f t="shared" si="4"/>
        <v>4121</v>
      </c>
      <c r="R30" s="273">
        <f t="shared" si="5"/>
        <v>4963</v>
      </c>
    </row>
    <row r="31" spans="1:18" ht="17.100000000000001" customHeight="1" x14ac:dyDescent="0.25">
      <c r="B31" s="717"/>
      <c r="C31" s="272" t="s">
        <v>112</v>
      </c>
      <c r="D31" s="272"/>
      <c r="E31" s="272"/>
      <c r="F31" s="272"/>
      <c r="G31" s="272"/>
      <c r="H31" s="270">
        <v>17</v>
      </c>
      <c r="I31" s="311">
        <v>28</v>
      </c>
      <c r="J31" s="297">
        <f t="shared" si="3"/>
        <v>45</v>
      </c>
      <c r="K31" s="296" t="s">
        <v>165</v>
      </c>
      <c r="L31" s="33">
        <v>28</v>
      </c>
      <c r="M31" s="33">
        <v>24</v>
      </c>
      <c r="N31" s="33">
        <v>16</v>
      </c>
      <c r="O31" s="33">
        <v>14</v>
      </c>
      <c r="P31" s="32">
        <v>18</v>
      </c>
      <c r="Q31" s="310">
        <f t="shared" si="4"/>
        <v>100</v>
      </c>
      <c r="R31" s="309">
        <f t="shared" si="5"/>
        <v>145</v>
      </c>
    </row>
    <row r="32" spans="1:18" ht="17.100000000000001" customHeight="1" thickBot="1" x14ac:dyDescent="0.3">
      <c r="B32" s="718"/>
      <c r="C32" s="678" t="s">
        <v>123</v>
      </c>
      <c r="D32" s="679"/>
      <c r="E32" s="679"/>
      <c r="F32" s="679"/>
      <c r="G32" s="680"/>
      <c r="H32" s="266">
        <f>H24+H31</f>
        <v>1943</v>
      </c>
      <c r="I32" s="263">
        <f>I24+I31</f>
        <v>1819</v>
      </c>
      <c r="J32" s="262">
        <f t="shared" si="3"/>
        <v>3762</v>
      </c>
      <c r="K32" s="265" t="s">
        <v>165</v>
      </c>
      <c r="L32" s="264">
        <f>L24+L31</f>
        <v>3343</v>
      </c>
      <c r="M32" s="264">
        <f>M24+M31</f>
        <v>1961</v>
      </c>
      <c r="N32" s="264">
        <f>N24+N31</f>
        <v>1638</v>
      </c>
      <c r="O32" s="264">
        <f>O24+O31</f>
        <v>1949</v>
      </c>
      <c r="P32" s="263">
        <f>P24+P31</f>
        <v>1457</v>
      </c>
      <c r="Q32" s="262">
        <f t="shared" si="4"/>
        <v>10348</v>
      </c>
      <c r="R32" s="261">
        <f t="shared" si="5"/>
        <v>14110</v>
      </c>
    </row>
    <row r="33" spans="1:18" ht="17.100000000000001" customHeight="1" x14ac:dyDescent="0.25">
      <c r="B33" s="719" t="s">
        <v>59</v>
      </c>
      <c r="C33" s="308"/>
      <c r="D33" s="308"/>
      <c r="E33" s="308"/>
      <c r="F33" s="308"/>
      <c r="G33" s="307"/>
      <c r="H33" s="306" t="s">
        <v>67</v>
      </c>
      <c r="I33" s="305" t="s">
        <v>66</v>
      </c>
      <c r="J33" s="304" t="s">
        <v>59</v>
      </c>
      <c r="K33" s="303" t="s">
        <v>65</v>
      </c>
      <c r="L33" s="302" t="s">
        <v>64</v>
      </c>
      <c r="M33" s="302" t="s">
        <v>63</v>
      </c>
      <c r="N33" s="302" t="s">
        <v>62</v>
      </c>
      <c r="O33" s="302" t="s">
        <v>61</v>
      </c>
      <c r="P33" s="301" t="s">
        <v>60</v>
      </c>
      <c r="Q33" s="300" t="s">
        <v>59</v>
      </c>
      <c r="R33" s="299" t="s">
        <v>58</v>
      </c>
    </row>
    <row r="34" spans="1:18" ht="17.100000000000001" customHeight="1" x14ac:dyDescent="0.25">
      <c r="B34" s="720"/>
      <c r="C34" s="298" t="s">
        <v>113</v>
      </c>
      <c r="D34" s="47"/>
      <c r="E34" s="47"/>
      <c r="F34" s="47"/>
      <c r="G34" s="46"/>
      <c r="H34" s="270">
        <f t="shared" ref="H34:I41" si="6">H14+H24</f>
        <v>2741</v>
      </c>
      <c r="I34" s="271">
        <f t="shared" si="6"/>
        <v>2462</v>
      </c>
      <c r="J34" s="297">
        <f>SUM(H34:I34)</f>
        <v>5203</v>
      </c>
      <c r="K34" s="296" t="s">
        <v>122</v>
      </c>
      <c r="L34" s="295">
        <f>L14+L24</f>
        <v>4787</v>
      </c>
      <c r="M34" s="295">
        <f>M14+M24</f>
        <v>2957</v>
      </c>
      <c r="N34" s="295">
        <f>N14+N24</f>
        <v>2364</v>
      </c>
      <c r="O34" s="295">
        <f>O14+O24</f>
        <v>2610</v>
      </c>
      <c r="P34" s="295">
        <f>P14+P24</f>
        <v>1880</v>
      </c>
      <c r="Q34" s="268">
        <f t="shared" ref="Q34:Q42" si="7">SUM(K34:P34)</f>
        <v>14598</v>
      </c>
      <c r="R34" s="294">
        <f t="shared" ref="R34:R42" si="8">SUM(J34,Q34)</f>
        <v>19801</v>
      </c>
    </row>
    <row r="35" spans="1:18" ht="17.100000000000001" customHeight="1" x14ac:dyDescent="0.25">
      <c r="B35" s="720"/>
      <c r="C35" s="82"/>
      <c r="D35" s="152" t="s">
        <v>129</v>
      </c>
      <c r="E35" s="152"/>
      <c r="F35" s="152"/>
      <c r="G35" s="152"/>
      <c r="H35" s="293">
        <f t="shared" si="6"/>
        <v>126</v>
      </c>
      <c r="I35" s="292">
        <f t="shared" si="6"/>
        <v>94</v>
      </c>
      <c r="J35" s="282">
        <f>SUM(H35:I35)</f>
        <v>220</v>
      </c>
      <c r="K35" s="291" t="s">
        <v>122</v>
      </c>
      <c r="L35" s="290">
        <f t="shared" ref="L35:P41" si="9">L15+L25</f>
        <v>145</v>
      </c>
      <c r="M35" s="290">
        <f t="shared" si="9"/>
        <v>108</v>
      </c>
      <c r="N35" s="290">
        <f t="shared" si="9"/>
        <v>63</v>
      </c>
      <c r="O35" s="290">
        <f t="shared" si="9"/>
        <v>56</v>
      </c>
      <c r="P35" s="289">
        <f>P15+P25</f>
        <v>49</v>
      </c>
      <c r="Q35" s="282">
        <f>SUM(K35:P35)</f>
        <v>421</v>
      </c>
      <c r="R35" s="288">
        <f>SUM(J35,Q35)</f>
        <v>641</v>
      </c>
    </row>
    <row r="36" spans="1:18" ht="17.100000000000001" customHeight="1" x14ac:dyDescent="0.25">
      <c r="B36" s="720"/>
      <c r="C36" s="153"/>
      <c r="D36" s="69" t="s">
        <v>128</v>
      </c>
      <c r="E36" s="69"/>
      <c r="F36" s="69"/>
      <c r="G36" s="69"/>
      <c r="H36" s="287">
        <f t="shared" si="6"/>
        <v>281</v>
      </c>
      <c r="I36" s="286">
        <f t="shared" si="6"/>
        <v>275</v>
      </c>
      <c r="J36" s="282">
        <f t="shared" ref="J36:J42" si="10">SUM(H36:I36)</f>
        <v>556</v>
      </c>
      <c r="K36" s="285" t="s">
        <v>165</v>
      </c>
      <c r="L36" s="284">
        <f t="shared" si="9"/>
        <v>357</v>
      </c>
      <c r="M36" s="284">
        <f t="shared" si="9"/>
        <v>264</v>
      </c>
      <c r="N36" s="284">
        <f t="shared" si="9"/>
        <v>178</v>
      </c>
      <c r="O36" s="284">
        <f t="shared" si="9"/>
        <v>170</v>
      </c>
      <c r="P36" s="283">
        <f t="shared" si="9"/>
        <v>143</v>
      </c>
      <c r="Q36" s="282">
        <f t="shared" si="7"/>
        <v>1112</v>
      </c>
      <c r="R36" s="281">
        <f t="shared" si="8"/>
        <v>1668</v>
      </c>
    </row>
    <row r="37" spans="1:18" ht="17.100000000000001" customHeight="1" x14ac:dyDescent="0.25">
      <c r="B37" s="720"/>
      <c r="C37" s="153"/>
      <c r="D37" s="69" t="s">
        <v>127</v>
      </c>
      <c r="E37" s="69"/>
      <c r="F37" s="69"/>
      <c r="G37" s="69"/>
      <c r="H37" s="287">
        <f t="shared" si="6"/>
        <v>408</v>
      </c>
      <c r="I37" s="286">
        <f t="shared" si="6"/>
        <v>346</v>
      </c>
      <c r="J37" s="282">
        <f t="shared" si="10"/>
        <v>754</v>
      </c>
      <c r="K37" s="285" t="s">
        <v>165</v>
      </c>
      <c r="L37" s="284">
        <f t="shared" si="9"/>
        <v>624</v>
      </c>
      <c r="M37" s="284">
        <f t="shared" si="9"/>
        <v>365</v>
      </c>
      <c r="N37" s="284">
        <f t="shared" si="9"/>
        <v>272</v>
      </c>
      <c r="O37" s="284">
        <f t="shared" si="9"/>
        <v>270</v>
      </c>
      <c r="P37" s="283">
        <f t="shared" si="9"/>
        <v>198</v>
      </c>
      <c r="Q37" s="282">
        <f t="shared" si="7"/>
        <v>1729</v>
      </c>
      <c r="R37" s="281">
        <f>SUM(J37,Q37)</f>
        <v>2483</v>
      </c>
    </row>
    <row r="38" spans="1:18" ht="17.100000000000001" customHeight="1" x14ac:dyDescent="0.25">
      <c r="B38" s="720"/>
      <c r="C38" s="153"/>
      <c r="D38" s="69" t="s">
        <v>126</v>
      </c>
      <c r="E38" s="69"/>
      <c r="F38" s="69"/>
      <c r="G38" s="69"/>
      <c r="H38" s="287">
        <f t="shared" si="6"/>
        <v>659</v>
      </c>
      <c r="I38" s="286">
        <f t="shared" si="6"/>
        <v>530</v>
      </c>
      <c r="J38" s="282">
        <f t="shared" si="10"/>
        <v>1189</v>
      </c>
      <c r="K38" s="285" t="s">
        <v>165</v>
      </c>
      <c r="L38" s="284">
        <f t="shared" si="9"/>
        <v>966</v>
      </c>
      <c r="M38" s="284">
        <f t="shared" si="9"/>
        <v>525</v>
      </c>
      <c r="N38" s="284">
        <f t="shared" si="9"/>
        <v>382</v>
      </c>
      <c r="O38" s="284">
        <f t="shared" si="9"/>
        <v>410</v>
      </c>
      <c r="P38" s="283">
        <f t="shared" si="9"/>
        <v>288</v>
      </c>
      <c r="Q38" s="282">
        <f t="shared" si="7"/>
        <v>2571</v>
      </c>
      <c r="R38" s="281">
        <f t="shared" si="8"/>
        <v>3760</v>
      </c>
    </row>
    <row r="39" spans="1:18" ht="17.100000000000001" customHeight="1" x14ac:dyDescent="0.25">
      <c r="B39" s="720"/>
      <c r="C39" s="153"/>
      <c r="D39" s="69" t="s">
        <v>125</v>
      </c>
      <c r="E39" s="69"/>
      <c r="F39" s="69"/>
      <c r="G39" s="69"/>
      <c r="H39" s="287">
        <f t="shared" si="6"/>
        <v>758</v>
      </c>
      <c r="I39" s="286">
        <f t="shared" si="6"/>
        <v>658</v>
      </c>
      <c r="J39" s="282">
        <f t="shared" si="10"/>
        <v>1416</v>
      </c>
      <c r="K39" s="285" t="s">
        <v>165</v>
      </c>
      <c r="L39" s="284">
        <f t="shared" si="9"/>
        <v>1355</v>
      </c>
      <c r="M39" s="284">
        <f t="shared" si="9"/>
        <v>765</v>
      </c>
      <c r="N39" s="284">
        <f t="shared" si="9"/>
        <v>608</v>
      </c>
      <c r="O39" s="284">
        <f t="shared" si="9"/>
        <v>612</v>
      </c>
      <c r="P39" s="283">
        <f t="shared" si="9"/>
        <v>437</v>
      </c>
      <c r="Q39" s="282">
        <f t="shared" si="7"/>
        <v>3777</v>
      </c>
      <c r="R39" s="281">
        <f t="shared" si="8"/>
        <v>5193</v>
      </c>
    </row>
    <row r="40" spans="1:18" ht="17.100000000000001" customHeight="1" x14ac:dyDescent="0.25">
      <c r="B40" s="720"/>
      <c r="C40" s="133"/>
      <c r="D40" s="132" t="s">
        <v>124</v>
      </c>
      <c r="E40" s="132"/>
      <c r="F40" s="132"/>
      <c r="G40" s="132"/>
      <c r="H40" s="280">
        <f t="shared" si="6"/>
        <v>509</v>
      </c>
      <c r="I40" s="279">
        <f t="shared" si="6"/>
        <v>559</v>
      </c>
      <c r="J40" s="278">
        <f t="shared" si="10"/>
        <v>1068</v>
      </c>
      <c r="K40" s="277" t="s">
        <v>165</v>
      </c>
      <c r="L40" s="276">
        <f t="shared" si="9"/>
        <v>1340</v>
      </c>
      <c r="M40" s="276">
        <f t="shared" si="9"/>
        <v>930</v>
      </c>
      <c r="N40" s="276">
        <f t="shared" si="9"/>
        <v>861</v>
      </c>
      <c r="O40" s="276">
        <f t="shared" si="9"/>
        <v>1092</v>
      </c>
      <c r="P40" s="275">
        <f t="shared" si="9"/>
        <v>765</v>
      </c>
      <c r="Q40" s="274">
        <f t="shared" si="7"/>
        <v>4988</v>
      </c>
      <c r="R40" s="273">
        <f t="shared" si="8"/>
        <v>6056</v>
      </c>
    </row>
    <row r="41" spans="1:18" ht="17.100000000000001" customHeight="1" x14ac:dyDescent="0.25">
      <c r="B41" s="720"/>
      <c r="C41" s="272" t="s">
        <v>112</v>
      </c>
      <c r="D41" s="272"/>
      <c r="E41" s="272"/>
      <c r="F41" s="272"/>
      <c r="G41" s="272"/>
      <c r="H41" s="270">
        <f t="shared" si="6"/>
        <v>33</v>
      </c>
      <c r="I41" s="271">
        <f t="shared" si="6"/>
        <v>53</v>
      </c>
      <c r="J41" s="270">
        <f>SUM(H41:I41)</f>
        <v>86</v>
      </c>
      <c r="K41" s="269" t="s">
        <v>165</v>
      </c>
      <c r="L41" s="35">
        <f>L21+L31</f>
        <v>75</v>
      </c>
      <c r="M41" s="35">
        <f t="shared" si="9"/>
        <v>48</v>
      </c>
      <c r="N41" s="35">
        <f t="shared" si="9"/>
        <v>31</v>
      </c>
      <c r="O41" s="35">
        <f t="shared" si="9"/>
        <v>28</v>
      </c>
      <c r="P41" s="34">
        <f t="shared" si="9"/>
        <v>41</v>
      </c>
      <c r="Q41" s="268">
        <f t="shared" si="7"/>
        <v>223</v>
      </c>
      <c r="R41" s="267">
        <f t="shared" si="8"/>
        <v>309</v>
      </c>
    </row>
    <row r="42" spans="1:18" ht="17.100000000000001" customHeight="1" thickBot="1" x14ac:dyDescent="0.3">
      <c r="B42" s="721"/>
      <c r="C42" s="678" t="s">
        <v>123</v>
      </c>
      <c r="D42" s="679"/>
      <c r="E42" s="679"/>
      <c r="F42" s="679"/>
      <c r="G42" s="680"/>
      <c r="H42" s="266">
        <f>H34+H41</f>
        <v>2774</v>
      </c>
      <c r="I42" s="263">
        <f>I34+I41</f>
        <v>2515</v>
      </c>
      <c r="J42" s="262">
        <f t="shared" si="10"/>
        <v>5289</v>
      </c>
      <c r="K42" s="265" t="s">
        <v>168</v>
      </c>
      <c r="L42" s="264">
        <f>L34+L41</f>
        <v>4862</v>
      </c>
      <c r="M42" s="264">
        <f>M34+M41</f>
        <v>3005</v>
      </c>
      <c r="N42" s="264">
        <f>N34+N41</f>
        <v>2395</v>
      </c>
      <c r="O42" s="264">
        <f>O34+O41</f>
        <v>2638</v>
      </c>
      <c r="P42" s="263">
        <f>P34+P41</f>
        <v>1921</v>
      </c>
      <c r="Q42" s="262">
        <f t="shared" si="7"/>
        <v>14821</v>
      </c>
      <c r="R42" s="261">
        <f t="shared" si="8"/>
        <v>20110</v>
      </c>
    </row>
    <row r="45" spans="1:18" ht="17.100000000000001" customHeight="1" x14ac:dyDescent="0.25">
      <c r="A45" s="4" t="s">
        <v>121</v>
      </c>
    </row>
    <row r="46" spans="1:18" ht="17.100000000000001" customHeight="1" x14ac:dyDescent="0.25">
      <c r="B46" s="23"/>
      <c r="C46" s="23"/>
      <c r="D46" s="23"/>
      <c r="E46" s="144"/>
      <c r="F46" s="144"/>
      <c r="G46" s="144"/>
      <c r="H46" s="144"/>
      <c r="I46" s="144"/>
      <c r="J46" s="144"/>
      <c r="K46" s="683" t="s">
        <v>114</v>
      </c>
      <c r="L46" s="683"/>
      <c r="M46" s="683"/>
      <c r="N46" s="683"/>
      <c r="O46" s="683"/>
      <c r="P46" s="683"/>
      <c r="Q46" s="683"/>
      <c r="R46" s="683"/>
    </row>
    <row r="47" spans="1:18" ht="17.100000000000001" customHeight="1" x14ac:dyDescent="0.25">
      <c r="B47" s="689" t="str">
        <f>"令和" &amp; DBCS($A$2) &amp; "年（" &amp; DBCS($B$2) &amp; "年）" &amp; DBCS($C$2) &amp; "月"</f>
        <v>令和４年（２０２２年）３月</v>
      </c>
      <c r="C47" s="690"/>
      <c r="D47" s="690"/>
      <c r="E47" s="690"/>
      <c r="F47" s="690"/>
      <c r="G47" s="687"/>
      <c r="H47" s="695" t="s">
        <v>106</v>
      </c>
      <c r="I47" s="696"/>
      <c r="J47" s="696"/>
      <c r="K47" s="697" t="s">
        <v>105</v>
      </c>
      <c r="L47" s="698"/>
      <c r="M47" s="698"/>
      <c r="N47" s="698"/>
      <c r="O47" s="698"/>
      <c r="P47" s="698"/>
      <c r="Q47" s="699"/>
      <c r="R47" s="730" t="s">
        <v>58</v>
      </c>
    </row>
    <row r="48" spans="1:18" ht="17.100000000000001" customHeight="1" x14ac:dyDescent="0.25">
      <c r="B48" s="691"/>
      <c r="C48" s="692"/>
      <c r="D48" s="692"/>
      <c r="E48" s="692"/>
      <c r="F48" s="692"/>
      <c r="G48" s="688"/>
      <c r="H48" s="143" t="s">
        <v>67</v>
      </c>
      <c r="I48" s="142" t="s">
        <v>66</v>
      </c>
      <c r="J48" s="141" t="s">
        <v>59</v>
      </c>
      <c r="K48" s="140" t="s">
        <v>65</v>
      </c>
      <c r="L48" s="139" t="s">
        <v>64</v>
      </c>
      <c r="M48" s="139" t="s">
        <v>63</v>
      </c>
      <c r="N48" s="139" t="s">
        <v>62</v>
      </c>
      <c r="O48" s="139" t="s">
        <v>61</v>
      </c>
      <c r="P48" s="138" t="s">
        <v>60</v>
      </c>
      <c r="Q48" s="377" t="s">
        <v>59</v>
      </c>
      <c r="R48" s="731"/>
    </row>
    <row r="49" spans="1:18" ht="17.100000000000001" customHeight="1" x14ac:dyDescent="0.25">
      <c r="B49" s="3" t="s">
        <v>113</v>
      </c>
      <c r="C49" s="240"/>
      <c r="D49" s="240"/>
      <c r="E49" s="240"/>
      <c r="F49" s="240"/>
      <c r="G49" s="240"/>
      <c r="H49" s="22">
        <v>881</v>
      </c>
      <c r="I49" s="21">
        <v>1312</v>
      </c>
      <c r="J49" s="20">
        <f>SUM(H49:I49)</f>
        <v>2193</v>
      </c>
      <c r="K49" s="19">
        <v>0</v>
      </c>
      <c r="L49" s="31">
        <v>3643</v>
      </c>
      <c r="M49" s="31">
        <v>2370</v>
      </c>
      <c r="N49" s="31">
        <v>1558</v>
      </c>
      <c r="O49" s="31">
        <v>991</v>
      </c>
      <c r="P49" s="30">
        <v>478</v>
      </c>
      <c r="Q49" s="260">
        <f>SUM(K49:P49)</f>
        <v>9040</v>
      </c>
      <c r="R49" s="259">
        <f>SUM(J49,Q49)</f>
        <v>11233</v>
      </c>
    </row>
    <row r="50" spans="1:18" ht="17.100000000000001" customHeight="1" x14ac:dyDescent="0.25">
      <c r="B50" s="2" t="s">
        <v>112</v>
      </c>
      <c r="C50" s="29"/>
      <c r="D50" s="29"/>
      <c r="E50" s="29"/>
      <c r="F50" s="29"/>
      <c r="G50" s="29"/>
      <c r="H50" s="18">
        <v>11</v>
      </c>
      <c r="I50" s="17">
        <v>28</v>
      </c>
      <c r="J50" s="16">
        <f>SUM(H50:I50)</f>
        <v>39</v>
      </c>
      <c r="K50" s="15">
        <v>0</v>
      </c>
      <c r="L50" s="28">
        <v>51</v>
      </c>
      <c r="M50" s="28">
        <v>41</v>
      </c>
      <c r="N50" s="28">
        <v>28</v>
      </c>
      <c r="O50" s="28">
        <v>14</v>
      </c>
      <c r="P50" s="27">
        <v>17</v>
      </c>
      <c r="Q50" s="258">
        <f>SUM(K50:P50)</f>
        <v>151</v>
      </c>
      <c r="R50" s="257">
        <f>SUM(J50,Q50)</f>
        <v>190</v>
      </c>
    </row>
    <row r="51" spans="1:18" ht="17.100000000000001" customHeight="1" x14ac:dyDescent="0.25">
      <c r="B51" s="13" t="s">
        <v>57</v>
      </c>
      <c r="C51" s="12"/>
      <c r="D51" s="12"/>
      <c r="E51" s="12"/>
      <c r="F51" s="12"/>
      <c r="G51" s="12"/>
      <c r="H51" s="11">
        <f t="shared" ref="H51:P51" si="11">H49+H50</f>
        <v>892</v>
      </c>
      <c r="I51" s="8">
        <f t="shared" si="11"/>
        <v>1340</v>
      </c>
      <c r="J51" s="7">
        <f t="shared" si="11"/>
        <v>2232</v>
      </c>
      <c r="K51" s="10">
        <f t="shared" si="11"/>
        <v>0</v>
      </c>
      <c r="L51" s="9">
        <f t="shared" si="11"/>
        <v>3694</v>
      </c>
      <c r="M51" s="9">
        <f t="shared" si="11"/>
        <v>2411</v>
      </c>
      <c r="N51" s="9">
        <f t="shared" si="11"/>
        <v>1586</v>
      </c>
      <c r="O51" s="9">
        <f t="shared" si="11"/>
        <v>1005</v>
      </c>
      <c r="P51" s="8">
        <f t="shared" si="11"/>
        <v>495</v>
      </c>
      <c r="Q51" s="7">
        <f>SUM(K51:P51)</f>
        <v>9191</v>
      </c>
      <c r="R51" s="6">
        <f>SUM(J51,Q51)</f>
        <v>11423</v>
      </c>
    </row>
    <row r="53" spans="1:18" ht="17.100000000000001" customHeight="1" x14ac:dyDescent="0.25">
      <c r="A53" s="4" t="s">
        <v>120</v>
      </c>
    </row>
    <row r="54" spans="1:18" ht="17.100000000000001" customHeight="1" x14ac:dyDescent="0.25">
      <c r="B54" s="23"/>
      <c r="C54" s="23"/>
      <c r="D54" s="23"/>
      <c r="E54" s="144"/>
      <c r="F54" s="144"/>
      <c r="G54" s="144"/>
      <c r="H54" s="144"/>
      <c r="I54" s="144"/>
      <c r="J54" s="144"/>
      <c r="K54" s="683" t="s">
        <v>114</v>
      </c>
      <c r="L54" s="683"/>
      <c r="M54" s="683"/>
      <c r="N54" s="683"/>
      <c r="O54" s="683"/>
      <c r="P54" s="683"/>
      <c r="Q54" s="683"/>
      <c r="R54" s="683"/>
    </row>
    <row r="55" spans="1:18" ht="17.100000000000001" customHeight="1" x14ac:dyDescent="0.25">
      <c r="B55" s="689" t="str">
        <f>"令和" &amp; DBCS($A$2) &amp; "年（" &amp; DBCS($B$2) &amp; "年）" &amp; DBCS($C$2) &amp; "月"</f>
        <v>令和４年（２０２２年）３月</v>
      </c>
      <c r="C55" s="690"/>
      <c r="D55" s="690"/>
      <c r="E55" s="690"/>
      <c r="F55" s="690"/>
      <c r="G55" s="687"/>
      <c r="H55" s="695" t="s">
        <v>106</v>
      </c>
      <c r="I55" s="696"/>
      <c r="J55" s="696"/>
      <c r="K55" s="697" t="s">
        <v>105</v>
      </c>
      <c r="L55" s="698"/>
      <c r="M55" s="698"/>
      <c r="N55" s="698"/>
      <c r="O55" s="698"/>
      <c r="P55" s="698"/>
      <c r="Q55" s="699"/>
      <c r="R55" s="687" t="s">
        <v>58</v>
      </c>
    </row>
    <row r="56" spans="1:18" ht="17.100000000000001" customHeight="1" x14ac:dyDescent="0.25">
      <c r="B56" s="691"/>
      <c r="C56" s="692"/>
      <c r="D56" s="692"/>
      <c r="E56" s="692"/>
      <c r="F56" s="692"/>
      <c r="G56" s="688"/>
      <c r="H56" s="143" t="s">
        <v>67</v>
      </c>
      <c r="I56" s="142" t="s">
        <v>66</v>
      </c>
      <c r="J56" s="141" t="s">
        <v>59</v>
      </c>
      <c r="K56" s="140" t="s">
        <v>65</v>
      </c>
      <c r="L56" s="139" t="s">
        <v>64</v>
      </c>
      <c r="M56" s="139" t="s">
        <v>63</v>
      </c>
      <c r="N56" s="139" t="s">
        <v>62</v>
      </c>
      <c r="O56" s="139" t="s">
        <v>61</v>
      </c>
      <c r="P56" s="138" t="s">
        <v>60</v>
      </c>
      <c r="Q56" s="255" t="s">
        <v>59</v>
      </c>
      <c r="R56" s="688"/>
    </row>
    <row r="57" spans="1:18" ht="17.100000000000001" customHeight="1" x14ac:dyDescent="0.25">
      <c r="B57" s="3" t="s">
        <v>113</v>
      </c>
      <c r="C57" s="240"/>
      <c r="D57" s="240"/>
      <c r="E57" s="240"/>
      <c r="F57" s="240"/>
      <c r="G57" s="240"/>
      <c r="H57" s="22">
        <v>12</v>
      </c>
      <c r="I57" s="21">
        <v>17</v>
      </c>
      <c r="J57" s="20">
        <f>SUM(H57:I57)</f>
        <v>29</v>
      </c>
      <c r="K57" s="19">
        <v>0</v>
      </c>
      <c r="L57" s="31">
        <v>1419</v>
      </c>
      <c r="M57" s="31">
        <v>978</v>
      </c>
      <c r="N57" s="31">
        <v>819</v>
      </c>
      <c r="O57" s="31">
        <v>534</v>
      </c>
      <c r="P57" s="30">
        <v>253</v>
      </c>
      <c r="Q57" s="238">
        <f>SUM(K57:P57)</f>
        <v>4003</v>
      </c>
      <c r="R57" s="237">
        <f>SUM(J57,Q57)</f>
        <v>4032</v>
      </c>
    </row>
    <row r="58" spans="1:18" ht="17.100000000000001" customHeight="1" x14ac:dyDescent="0.25">
      <c r="B58" s="2" t="s">
        <v>112</v>
      </c>
      <c r="C58" s="29"/>
      <c r="D58" s="29"/>
      <c r="E58" s="29"/>
      <c r="F58" s="29"/>
      <c r="G58" s="29"/>
      <c r="H58" s="18">
        <v>0</v>
      </c>
      <c r="I58" s="17">
        <v>0</v>
      </c>
      <c r="J58" s="16">
        <f>SUM(H58:I58)</f>
        <v>0</v>
      </c>
      <c r="K58" s="15">
        <v>0</v>
      </c>
      <c r="L58" s="28">
        <v>4</v>
      </c>
      <c r="M58" s="28">
        <v>6</v>
      </c>
      <c r="N58" s="28">
        <v>8</v>
      </c>
      <c r="O58" s="28">
        <v>5</v>
      </c>
      <c r="P58" s="27">
        <v>6</v>
      </c>
      <c r="Q58" s="235">
        <f>SUM(K58:P58)</f>
        <v>29</v>
      </c>
      <c r="R58" s="234">
        <f>SUM(J58,Q58)</f>
        <v>29</v>
      </c>
    </row>
    <row r="59" spans="1:18" ht="17.100000000000001" customHeight="1" x14ac:dyDescent="0.25">
      <c r="B59" s="13" t="s">
        <v>57</v>
      </c>
      <c r="C59" s="12"/>
      <c r="D59" s="12"/>
      <c r="E59" s="12"/>
      <c r="F59" s="12"/>
      <c r="G59" s="12"/>
      <c r="H59" s="11">
        <f>H57+H58</f>
        <v>12</v>
      </c>
      <c r="I59" s="8">
        <f>I57+I58</f>
        <v>17</v>
      </c>
      <c r="J59" s="7">
        <f>SUM(H59:I59)</f>
        <v>29</v>
      </c>
      <c r="K59" s="10">
        <f t="shared" ref="K59:P59" si="12">K57+K58</f>
        <v>0</v>
      </c>
      <c r="L59" s="9">
        <f t="shared" si="12"/>
        <v>1423</v>
      </c>
      <c r="M59" s="9">
        <f t="shared" si="12"/>
        <v>984</v>
      </c>
      <c r="N59" s="9">
        <f t="shared" si="12"/>
        <v>827</v>
      </c>
      <c r="O59" s="9">
        <f t="shared" si="12"/>
        <v>539</v>
      </c>
      <c r="P59" s="8">
        <f t="shared" si="12"/>
        <v>259</v>
      </c>
      <c r="Q59" s="232">
        <f>SUM(K59:P59)</f>
        <v>4032</v>
      </c>
      <c r="R59" s="231">
        <f>SUM(J59,Q59)</f>
        <v>4061</v>
      </c>
    </row>
    <row r="61" spans="1:18" ht="17.100000000000001" customHeight="1" x14ac:dyDescent="0.25">
      <c r="A61" s="4" t="s">
        <v>119</v>
      </c>
    </row>
    <row r="62" spans="1:18" ht="17.100000000000001" customHeight="1" x14ac:dyDescent="0.25">
      <c r="A62" s="4" t="s">
        <v>118</v>
      </c>
    </row>
    <row r="63" spans="1:18" ht="17.100000000000001" customHeight="1" x14ac:dyDescent="0.25">
      <c r="B63" s="23"/>
      <c r="C63" s="23"/>
      <c r="D63" s="23"/>
      <c r="E63" s="144"/>
      <c r="F63" s="144"/>
      <c r="G63" s="144"/>
      <c r="H63" s="144"/>
      <c r="I63" s="144"/>
      <c r="J63" s="683" t="s">
        <v>114</v>
      </c>
      <c r="K63" s="683"/>
      <c r="L63" s="683"/>
      <c r="M63" s="683"/>
      <c r="N63" s="683"/>
      <c r="O63" s="683"/>
      <c r="P63" s="683"/>
      <c r="Q63" s="683"/>
    </row>
    <row r="64" spans="1:18" ht="17.100000000000001" customHeight="1" x14ac:dyDescent="0.25">
      <c r="B64" s="689" t="str">
        <f>"令和" &amp; DBCS($A$2) &amp; "年（" &amp; DBCS($B$2) &amp; "年）" &amp; DBCS($C$2) &amp; "月"</f>
        <v>令和４年（２０２２年）３月</v>
      </c>
      <c r="C64" s="690"/>
      <c r="D64" s="690"/>
      <c r="E64" s="690"/>
      <c r="F64" s="690"/>
      <c r="G64" s="687"/>
      <c r="H64" s="695" t="s">
        <v>106</v>
      </c>
      <c r="I64" s="696"/>
      <c r="J64" s="696"/>
      <c r="K64" s="697" t="s">
        <v>105</v>
      </c>
      <c r="L64" s="698"/>
      <c r="M64" s="698"/>
      <c r="N64" s="698"/>
      <c r="O64" s="698"/>
      <c r="P64" s="699"/>
      <c r="Q64" s="687" t="s">
        <v>58</v>
      </c>
    </row>
    <row r="65" spans="1:17" ht="17.100000000000001" customHeight="1" x14ac:dyDescent="0.25">
      <c r="B65" s="691"/>
      <c r="C65" s="692"/>
      <c r="D65" s="692"/>
      <c r="E65" s="692"/>
      <c r="F65" s="692"/>
      <c r="G65" s="688"/>
      <c r="H65" s="143" t="s">
        <v>67</v>
      </c>
      <c r="I65" s="142" t="s">
        <v>66</v>
      </c>
      <c r="J65" s="141" t="s">
        <v>59</v>
      </c>
      <c r="K65" s="256" t="s">
        <v>64</v>
      </c>
      <c r="L65" s="139" t="s">
        <v>63</v>
      </c>
      <c r="M65" s="139" t="s">
        <v>62</v>
      </c>
      <c r="N65" s="139" t="s">
        <v>61</v>
      </c>
      <c r="O65" s="138" t="s">
        <v>60</v>
      </c>
      <c r="P65" s="255" t="s">
        <v>59</v>
      </c>
      <c r="Q65" s="688"/>
    </row>
    <row r="66" spans="1:17" ht="17.100000000000001" customHeight="1" x14ac:dyDescent="0.25">
      <c r="B66" s="3" t="s">
        <v>113</v>
      </c>
      <c r="C66" s="240"/>
      <c r="D66" s="240"/>
      <c r="E66" s="240"/>
      <c r="F66" s="240"/>
      <c r="G66" s="240"/>
      <c r="H66" s="22">
        <v>0</v>
      </c>
      <c r="I66" s="21">
        <v>0</v>
      </c>
      <c r="J66" s="20">
        <f>SUM(H66:I66)</f>
        <v>0</v>
      </c>
      <c r="K66" s="239">
        <v>0</v>
      </c>
      <c r="L66" s="31">
        <v>4</v>
      </c>
      <c r="M66" s="31">
        <v>180</v>
      </c>
      <c r="N66" s="31">
        <v>538</v>
      </c>
      <c r="O66" s="30">
        <v>415</v>
      </c>
      <c r="P66" s="238">
        <f>SUM(K66:O66)</f>
        <v>1137</v>
      </c>
      <c r="Q66" s="237">
        <f>SUM(J66,P66)</f>
        <v>1137</v>
      </c>
    </row>
    <row r="67" spans="1:17" ht="17.100000000000001" customHeight="1" x14ac:dyDescent="0.25">
      <c r="B67" s="2" t="s">
        <v>112</v>
      </c>
      <c r="C67" s="29"/>
      <c r="D67" s="29"/>
      <c r="E67" s="29"/>
      <c r="F67" s="29"/>
      <c r="G67" s="29"/>
      <c r="H67" s="18">
        <v>0</v>
      </c>
      <c r="I67" s="17">
        <v>0</v>
      </c>
      <c r="J67" s="16">
        <f>SUM(H67:I67)</f>
        <v>0</v>
      </c>
      <c r="K67" s="236">
        <v>0</v>
      </c>
      <c r="L67" s="28">
        <v>0</v>
      </c>
      <c r="M67" s="28">
        <v>0</v>
      </c>
      <c r="N67" s="28">
        <v>1</v>
      </c>
      <c r="O67" s="27">
        <v>4</v>
      </c>
      <c r="P67" s="235">
        <f>SUM(K67:O67)</f>
        <v>5</v>
      </c>
      <c r="Q67" s="234">
        <f>SUM(J67,P67)</f>
        <v>5</v>
      </c>
    </row>
    <row r="68" spans="1:17" ht="17.100000000000001" customHeight="1" x14ac:dyDescent="0.25">
      <c r="B68" s="13" t="s">
        <v>57</v>
      </c>
      <c r="C68" s="12"/>
      <c r="D68" s="12"/>
      <c r="E68" s="12"/>
      <c r="F68" s="12"/>
      <c r="G68" s="12"/>
      <c r="H68" s="11">
        <f>H66+H67</f>
        <v>0</v>
      </c>
      <c r="I68" s="8">
        <f>I66+I67</f>
        <v>0</v>
      </c>
      <c r="J68" s="7">
        <f>SUM(H68:I68)</f>
        <v>0</v>
      </c>
      <c r="K68" s="233">
        <f>K66+K67</f>
        <v>0</v>
      </c>
      <c r="L68" s="9">
        <f>L66+L67</f>
        <v>4</v>
      </c>
      <c r="M68" s="9">
        <f>M66+M67</f>
        <v>180</v>
      </c>
      <c r="N68" s="9">
        <f>N66+N67</f>
        <v>539</v>
      </c>
      <c r="O68" s="8">
        <f>O66+O67</f>
        <v>419</v>
      </c>
      <c r="P68" s="232">
        <f>SUM(K68:O68)</f>
        <v>1142</v>
      </c>
      <c r="Q68" s="231">
        <f>SUM(J68,P68)</f>
        <v>1142</v>
      </c>
    </row>
    <row r="70" spans="1:17" ht="17.100000000000001" customHeight="1" x14ac:dyDescent="0.25">
      <c r="A70" s="4" t="s">
        <v>117</v>
      </c>
    </row>
    <row r="71" spans="1:17" ht="17.100000000000001" customHeight="1" x14ac:dyDescent="0.25">
      <c r="B71" s="23"/>
      <c r="C71" s="23"/>
      <c r="D71" s="23"/>
      <c r="E71" s="144"/>
      <c r="F71" s="144"/>
      <c r="G71" s="144"/>
      <c r="H71" s="144"/>
      <c r="I71" s="144"/>
      <c r="J71" s="683" t="s">
        <v>114</v>
      </c>
      <c r="K71" s="683"/>
      <c r="L71" s="683"/>
      <c r="M71" s="683"/>
      <c r="N71" s="683"/>
      <c r="O71" s="683"/>
      <c r="P71" s="683"/>
      <c r="Q71" s="683"/>
    </row>
    <row r="72" spans="1:17" ht="17.100000000000001" customHeight="1" x14ac:dyDescent="0.25">
      <c r="B72" s="689" t="str">
        <f>"令和" &amp; DBCS($A$2) &amp; "年（" &amp; DBCS($B$2) &amp; "年）" &amp; DBCS($C$2) &amp; "月"</f>
        <v>令和４年（２０２２年）３月</v>
      </c>
      <c r="C72" s="690"/>
      <c r="D72" s="690"/>
      <c r="E72" s="690"/>
      <c r="F72" s="690"/>
      <c r="G72" s="687"/>
      <c r="H72" s="729" t="s">
        <v>106</v>
      </c>
      <c r="I72" s="685"/>
      <c r="J72" s="685"/>
      <c r="K72" s="684" t="s">
        <v>105</v>
      </c>
      <c r="L72" s="685"/>
      <c r="M72" s="685"/>
      <c r="N72" s="685"/>
      <c r="O72" s="685"/>
      <c r="P72" s="686"/>
      <c r="Q72" s="736" t="s">
        <v>58</v>
      </c>
    </row>
    <row r="73" spans="1:17" ht="17.100000000000001" customHeight="1" x14ac:dyDescent="0.25">
      <c r="B73" s="691"/>
      <c r="C73" s="692"/>
      <c r="D73" s="692"/>
      <c r="E73" s="692"/>
      <c r="F73" s="692"/>
      <c r="G73" s="688"/>
      <c r="H73" s="254" t="s">
        <v>67</v>
      </c>
      <c r="I73" s="253" t="s">
        <v>66</v>
      </c>
      <c r="J73" s="252" t="s">
        <v>59</v>
      </c>
      <c r="K73" s="251" t="s">
        <v>64</v>
      </c>
      <c r="L73" s="250" t="s">
        <v>63</v>
      </c>
      <c r="M73" s="250" t="s">
        <v>62</v>
      </c>
      <c r="N73" s="250" t="s">
        <v>61</v>
      </c>
      <c r="O73" s="249" t="s">
        <v>60</v>
      </c>
      <c r="P73" s="248" t="s">
        <v>59</v>
      </c>
      <c r="Q73" s="737"/>
    </row>
    <row r="74" spans="1:17" ht="17.100000000000001" customHeight="1" x14ac:dyDescent="0.25">
      <c r="B74" s="3" t="s">
        <v>113</v>
      </c>
      <c r="C74" s="240"/>
      <c r="D74" s="240"/>
      <c r="E74" s="240"/>
      <c r="F74" s="240"/>
      <c r="G74" s="240"/>
      <c r="H74" s="22">
        <v>0</v>
      </c>
      <c r="I74" s="21">
        <v>0</v>
      </c>
      <c r="J74" s="20">
        <f>SUM(H74:I74)</f>
        <v>0</v>
      </c>
      <c r="K74" s="239">
        <v>51</v>
      </c>
      <c r="L74" s="31">
        <v>63</v>
      </c>
      <c r="M74" s="31">
        <v>116</v>
      </c>
      <c r="N74" s="31">
        <v>156</v>
      </c>
      <c r="O74" s="30">
        <v>65</v>
      </c>
      <c r="P74" s="238">
        <f>SUM(K74:O74)</f>
        <v>451</v>
      </c>
      <c r="Q74" s="237">
        <f>SUM(J74,P74)</f>
        <v>451</v>
      </c>
    </row>
    <row r="75" spans="1:17" ht="17.100000000000001" customHeight="1" x14ac:dyDescent="0.25">
      <c r="B75" s="2" t="s">
        <v>112</v>
      </c>
      <c r="C75" s="29"/>
      <c r="D75" s="29"/>
      <c r="E75" s="29"/>
      <c r="F75" s="29"/>
      <c r="G75" s="29"/>
      <c r="H75" s="18">
        <v>0</v>
      </c>
      <c r="I75" s="17">
        <v>0</v>
      </c>
      <c r="J75" s="16">
        <f>SUM(H75:I75)</f>
        <v>0</v>
      </c>
      <c r="K75" s="236">
        <v>0</v>
      </c>
      <c r="L75" s="28">
        <v>0</v>
      </c>
      <c r="M75" s="28">
        <v>0</v>
      </c>
      <c r="N75" s="28">
        <v>0</v>
      </c>
      <c r="O75" s="27">
        <v>1</v>
      </c>
      <c r="P75" s="235">
        <f>SUM(K75:O75)</f>
        <v>1</v>
      </c>
      <c r="Q75" s="234">
        <f>SUM(J75,P75)</f>
        <v>1</v>
      </c>
    </row>
    <row r="76" spans="1:17" ht="17.100000000000001" customHeight="1" x14ac:dyDescent="0.25">
      <c r="B76" s="13" t="s">
        <v>57</v>
      </c>
      <c r="C76" s="12"/>
      <c r="D76" s="12"/>
      <c r="E76" s="12"/>
      <c r="F76" s="12"/>
      <c r="G76" s="12"/>
      <c r="H76" s="11">
        <f>H74+H75</f>
        <v>0</v>
      </c>
      <c r="I76" s="8">
        <f>I74+I75</f>
        <v>0</v>
      </c>
      <c r="J76" s="7">
        <f>SUM(H76:I76)</f>
        <v>0</v>
      </c>
      <c r="K76" s="233">
        <f>K74+K75</f>
        <v>51</v>
      </c>
      <c r="L76" s="9">
        <f>L74+L75</f>
        <v>63</v>
      </c>
      <c r="M76" s="9">
        <f>M74+M75</f>
        <v>116</v>
      </c>
      <c r="N76" s="9">
        <f>N74+N75</f>
        <v>156</v>
      </c>
      <c r="O76" s="8">
        <f>O74+O75</f>
        <v>66</v>
      </c>
      <c r="P76" s="232">
        <f>SUM(K76:O76)</f>
        <v>452</v>
      </c>
      <c r="Q76" s="231">
        <f>SUM(J76,P76)</f>
        <v>452</v>
      </c>
    </row>
    <row r="78" spans="1:17" ht="17.100000000000001" customHeight="1" x14ac:dyDescent="0.25">
      <c r="A78" s="4" t="s">
        <v>116</v>
      </c>
    </row>
    <row r="79" spans="1:17" ht="17.100000000000001" customHeight="1" x14ac:dyDescent="0.25">
      <c r="B79" s="23"/>
      <c r="C79" s="23"/>
      <c r="D79" s="23"/>
      <c r="E79" s="144"/>
      <c r="F79" s="144"/>
      <c r="G79" s="144"/>
      <c r="H79" s="144"/>
      <c r="I79" s="144"/>
      <c r="J79" s="683" t="s">
        <v>114</v>
      </c>
      <c r="K79" s="683"/>
      <c r="L79" s="683"/>
      <c r="M79" s="683"/>
      <c r="N79" s="683"/>
      <c r="O79" s="683"/>
      <c r="P79" s="683"/>
      <c r="Q79" s="683"/>
    </row>
    <row r="80" spans="1:17" ht="17.100000000000001" customHeight="1" x14ac:dyDescent="0.25">
      <c r="B80" s="722" t="str">
        <f>"令和" &amp; DBCS($A$2) &amp; "年（" &amp; DBCS($B$2) &amp; "年）" &amp; DBCS($C$2) &amp; "月"</f>
        <v>令和４年（２０２２年）３月</v>
      </c>
      <c r="C80" s="723"/>
      <c r="D80" s="723"/>
      <c r="E80" s="723"/>
      <c r="F80" s="723"/>
      <c r="G80" s="724"/>
      <c r="H80" s="711" t="s">
        <v>106</v>
      </c>
      <c r="I80" s="712"/>
      <c r="J80" s="712"/>
      <c r="K80" s="738" t="s">
        <v>105</v>
      </c>
      <c r="L80" s="712"/>
      <c r="M80" s="712"/>
      <c r="N80" s="712"/>
      <c r="O80" s="712"/>
      <c r="P80" s="739"/>
      <c r="Q80" s="724" t="s">
        <v>58</v>
      </c>
    </row>
    <row r="81" spans="1:18" ht="17.100000000000001" customHeight="1" x14ac:dyDescent="0.25">
      <c r="B81" s="725"/>
      <c r="C81" s="726"/>
      <c r="D81" s="726"/>
      <c r="E81" s="726"/>
      <c r="F81" s="726"/>
      <c r="G81" s="727"/>
      <c r="H81" s="246" t="s">
        <v>67</v>
      </c>
      <c r="I81" s="242" t="s">
        <v>66</v>
      </c>
      <c r="J81" s="376" t="s">
        <v>59</v>
      </c>
      <c r="K81" s="244" t="s">
        <v>64</v>
      </c>
      <c r="L81" s="243" t="s">
        <v>63</v>
      </c>
      <c r="M81" s="243" t="s">
        <v>62</v>
      </c>
      <c r="N81" s="243" t="s">
        <v>61</v>
      </c>
      <c r="O81" s="242" t="s">
        <v>60</v>
      </c>
      <c r="P81" s="241" t="s">
        <v>59</v>
      </c>
      <c r="Q81" s="727"/>
    </row>
    <row r="82" spans="1:18" ht="17.100000000000001" customHeight="1" x14ac:dyDescent="0.25">
      <c r="B82" s="3" t="s">
        <v>113</v>
      </c>
      <c r="C82" s="240"/>
      <c r="D82" s="240"/>
      <c r="E82" s="240"/>
      <c r="F82" s="240"/>
      <c r="G82" s="240"/>
      <c r="H82" s="22">
        <v>0</v>
      </c>
      <c r="I82" s="21">
        <v>0</v>
      </c>
      <c r="J82" s="20">
        <f>SUM(H82:I82)</f>
        <v>0</v>
      </c>
      <c r="K82" s="239">
        <v>0</v>
      </c>
      <c r="L82" s="31">
        <v>0</v>
      </c>
      <c r="M82" s="31">
        <v>4</v>
      </c>
      <c r="N82" s="31">
        <v>12</v>
      </c>
      <c r="O82" s="30">
        <v>19</v>
      </c>
      <c r="P82" s="238">
        <f>SUM(K82:O82)</f>
        <v>35</v>
      </c>
      <c r="Q82" s="237">
        <f>SUM(J82,P82)</f>
        <v>35</v>
      </c>
    </row>
    <row r="83" spans="1:18" ht="17.100000000000001" customHeight="1" x14ac:dyDescent="0.25">
      <c r="B83" s="2" t="s">
        <v>112</v>
      </c>
      <c r="C83" s="29"/>
      <c r="D83" s="29"/>
      <c r="E83" s="29"/>
      <c r="F83" s="29"/>
      <c r="G83" s="29"/>
      <c r="H83" s="18">
        <v>0</v>
      </c>
      <c r="I83" s="17">
        <v>0</v>
      </c>
      <c r="J83" s="16">
        <f>SUM(H83:I83)</f>
        <v>0</v>
      </c>
      <c r="K83" s="236">
        <v>0</v>
      </c>
      <c r="L83" s="28">
        <v>0</v>
      </c>
      <c r="M83" s="28">
        <v>0</v>
      </c>
      <c r="N83" s="28">
        <v>0</v>
      </c>
      <c r="O83" s="27">
        <v>0</v>
      </c>
      <c r="P83" s="235">
        <f>SUM(K83:O83)</f>
        <v>0</v>
      </c>
      <c r="Q83" s="234">
        <f>SUM(J83,P83)</f>
        <v>0</v>
      </c>
    </row>
    <row r="84" spans="1:18" ht="17.100000000000001" customHeight="1" x14ac:dyDescent="0.25">
      <c r="B84" s="13" t="s">
        <v>57</v>
      </c>
      <c r="C84" s="12"/>
      <c r="D84" s="12"/>
      <c r="E84" s="12"/>
      <c r="F84" s="12"/>
      <c r="G84" s="12"/>
      <c r="H84" s="11">
        <f>H82+H83</f>
        <v>0</v>
      </c>
      <c r="I84" s="8">
        <f>I82+I83</f>
        <v>0</v>
      </c>
      <c r="J84" s="7">
        <f>SUM(H84:I84)</f>
        <v>0</v>
      </c>
      <c r="K84" s="233">
        <f>K82+K83</f>
        <v>0</v>
      </c>
      <c r="L84" s="9">
        <f>L82+L83</f>
        <v>0</v>
      </c>
      <c r="M84" s="9">
        <f>M82+M83</f>
        <v>4</v>
      </c>
      <c r="N84" s="9">
        <f>N82+N83</f>
        <v>12</v>
      </c>
      <c r="O84" s="8">
        <f>O82+O83</f>
        <v>19</v>
      </c>
      <c r="P84" s="232">
        <f>SUM(K84:O84)</f>
        <v>35</v>
      </c>
      <c r="Q84" s="231">
        <f>SUM(J84,P84)</f>
        <v>35</v>
      </c>
    </row>
    <row r="86" spans="1:18" s="192" customFormat="1" ht="17.100000000000001" customHeight="1" x14ac:dyDescent="0.25">
      <c r="A86" s="4" t="s">
        <v>115</v>
      </c>
    </row>
    <row r="87" spans="1:18" s="192" customFormat="1" ht="17.100000000000001" customHeight="1" x14ac:dyDescent="0.25">
      <c r="B87" s="230"/>
      <c r="C87" s="230"/>
      <c r="D87" s="230"/>
      <c r="E87" s="190"/>
      <c r="F87" s="190"/>
      <c r="G87" s="190"/>
      <c r="H87" s="190"/>
      <c r="I87" s="190"/>
      <c r="J87" s="728" t="s">
        <v>114</v>
      </c>
      <c r="K87" s="728"/>
      <c r="L87" s="728"/>
      <c r="M87" s="728"/>
      <c r="N87" s="728"/>
      <c r="O87" s="728"/>
      <c r="P87" s="728"/>
      <c r="Q87" s="728"/>
    </row>
    <row r="88" spans="1:18" s="192" customFormat="1" ht="17.100000000000001" customHeight="1" x14ac:dyDescent="0.25">
      <c r="B88" s="700" t="str">
        <f>"令和" &amp; DBCS($A$2) &amp; "年（" &amp; DBCS($B$2) &amp; "年）" &amp; DBCS($C$2) &amp; "月"</f>
        <v>令和４年（２０２２年）３月</v>
      </c>
      <c r="C88" s="701"/>
      <c r="D88" s="701"/>
      <c r="E88" s="701"/>
      <c r="F88" s="701"/>
      <c r="G88" s="702"/>
      <c r="H88" s="732" t="s">
        <v>106</v>
      </c>
      <c r="I88" s="733"/>
      <c r="J88" s="733"/>
      <c r="K88" s="734" t="s">
        <v>105</v>
      </c>
      <c r="L88" s="733"/>
      <c r="M88" s="733"/>
      <c r="N88" s="733"/>
      <c r="O88" s="733"/>
      <c r="P88" s="735"/>
      <c r="Q88" s="702" t="s">
        <v>58</v>
      </c>
    </row>
    <row r="89" spans="1:18" s="192" customFormat="1" ht="17.100000000000001" customHeight="1" x14ac:dyDescent="0.25">
      <c r="B89" s="703"/>
      <c r="C89" s="704"/>
      <c r="D89" s="704"/>
      <c r="E89" s="704"/>
      <c r="F89" s="704"/>
      <c r="G89" s="705"/>
      <c r="H89" s="228" t="s">
        <v>67</v>
      </c>
      <c r="I89" s="224" t="s">
        <v>66</v>
      </c>
      <c r="J89" s="378" t="s">
        <v>59</v>
      </c>
      <c r="K89" s="226" t="s">
        <v>64</v>
      </c>
      <c r="L89" s="225" t="s">
        <v>63</v>
      </c>
      <c r="M89" s="225" t="s">
        <v>62</v>
      </c>
      <c r="N89" s="225" t="s">
        <v>61</v>
      </c>
      <c r="O89" s="224" t="s">
        <v>60</v>
      </c>
      <c r="P89" s="223" t="s">
        <v>59</v>
      </c>
      <c r="Q89" s="705"/>
    </row>
    <row r="90" spans="1:18" s="192" customFormat="1" ht="17.100000000000001" customHeight="1" x14ac:dyDescent="0.25">
      <c r="B90" s="222" t="s">
        <v>113</v>
      </c>
      <c r="C90" s="221"/>
      <c r="D90" s="221"/>
      <c r="E90" s="221"/>
      <c r="F90" s="221"/>
      <c r="G90" s="221"/>
      <c r="H90" s="220">
        <v>0</v>
      </c>
      <c r="I90" s="219">
        <v>0</v>
      </c>
      <c r="J90" s="218">
        <f>SUM(H90:I90)</f>
        <v>0</v>
      </c>
      <c r="K90" s="217">
        <v>1</v>
      </c>
      <c r="L90" s="216">
        <v>1</v>
      </c>
      <c r="M90" s="216">
        <v>28</v>
      </c>
      <c r="N90" s="216">
        <v>311</v>
      </c>
      <c r="O90" s="215">
        <v>387</v>
      </c>
      <c r="P90" s="214">
        <f>SUM(K90:O90)</f>
        <v>728</v>
      </c>
      <c r="Q90" s="213">
        <f>SUM(J90,P90)</f>
        <v>728</v>
      </c>
    </row>
    <row r="91" spans="1:18" s="192" customFormat="1" ht="17.100000000000001" customHeight="1" x14ac:dyDescent="0.25">
      <c r="B91" s="212" t="s">
        <v>112</v>
      </c>
      <c r="C91" s="211"/>
      <c r="D91" s="211"/>
      <c r="E91" s="211"/>
      <c r="F91" s="211"/>
      <c r="G91" s="211"/>
      <c r="H91" s="210">
        <v>0</v>
      </c>
      <c r="I91" s="209">
        <v>0</v>
      </c>
      <c r="J91" s="208">
        <f>SUM(H91:I91)</f>
        <v>0</v>
      </c>
      <c r="K91" s="207">
        <v>0</v>
      </c>
      <c r="L91" s="206">
        <v>0</v>
      </c>
      <c r="M91" s="206">
        <v>0</v>
      </c>
      <c r="N91" s="206">
        <v>1</v>
      </c>
      <c r="O91" s="205">
        <v>3</v>
      </c>
      <c r="P91" s="204">
        <f>SUM(K91:O91)</f>
        <v>4</v>
      </c>
      <c r="Q91" s="203">
        <f>SUM(J91,P91)</f>
        <v>4</v>
      </c>
    </row>
    <row r="92" spans="1:18" s="192" customFormat="1" ht="17.100000000000001" customHeight="1" x14ac:dyDescent="0.25">
      <c r="B92" s="202" t="s">
        <v>57</v>
      </c>
      <c r="C92" s="201"/>
      <c r="D92" s="201"/>
      <c r="E92" s="201"/>
      <c r="F92" s="201"/>
      <c r="G92" s="201"/>
      <c r="H92" s="200">
        <f>H90+H91</f>
        <v>0</v>
      </c>
      <c r="I92" s="196">
        <f>I90+I91</f>
        <v>0</v>
      </c>
      <c r="J92" s="199">
        <f>SUM(H92:I92)</f>
        <v>0</v>
      </c>
      <c r="K92" s="198">
        <f>K90+K91</f>
        <v>1</v>
      </c>
      <c r="L92" s="197">
        <f>L90+L91</f>
        <v>1</v>
      </c>
      <c r="M92" s="197">
        <f>M90+M91</f>
        <v>28</v>
      </c>
      <c r="N92" s="197">
        <f>N90+N91</f>
        <v>312</v>
      </c>
      <c r="O92" s="196">
        <f>O90+O91</f>
        <v>390</v>
      </c>
      <c r="P92" s="195">
        <f>SUM(K92:O92)</f>
        <v>732</v>
      </c>
      <c r="Q92" s="194">
        <f>SUM(J92,P92)</f>
        <v>732</v>
      </c>
    </row>
    <row r="93" spans="1:18" s="192" customFormat="1" ht="17.100000000000001" customHeight="1" x14ac:dyDescent="0.25"/>
    <row r="94" spans="1:18" s="49" customFormat="1" ht="17.100000000000001" customHeight="1" x14ac:dyDescent="0.25">
      <c r="A94" s="26" t="s">
        <v>111</v>
      </c>
      <c r="J94" s="193"/>
      <c r="K94" s="193"/>
    </row>
    <row r="95" spans="1:18" s="49" customFormat="1" ht="17.100000000000001" customHeight="1" x14ac:dyDescent="0.25">
      <c r="B95" s="192"/>
      <c r="C95" s="191"/>
      <c r="D95" s="191"/>
      <c r="E95" s="191"/>
      <c r="F95" s="190"/>
      <c r="G95" s="190"/>
      <c r="H95" s="190"/>
      <c r="I95" s="728" t="s">
        <v>110</v>
      </c>
      <c r="J95" s="728"/>
      <c r="K95" s="728"/>
      <c r="L95" s="728"/>
      <c r="M95" s="728"/>
      <c r="N95" s="728"/>
      <c r="O95" s="728"/>
      <c r="P95" s="728"/>
      <c r="Q95" s="728"/>
      <c r="R95" s="728"/>
    </row>
    <row r="96" spans="1:18" s="49" customFormat="1" ht="17.100000000000001" customHeight="1" x14ac:dyDescent="0.25">
      <c r="B96" s="664" t="str">
        <f>"令和" &amp; DBCS($A$2) &amp; "年（" &amp; DBCS($B$2) &amp; "年）" &amp; DBCS($C$2) &amp; "月"</f>
        <v>令和４年（２０２２年）３月</v>
      </c>
      <c r="C96" s="665"/>
      <c r="D96" s="665"/>
      <c r="E96" s="665"/>
      <c r="F96" s="665"/>
      <c r="G96" s="666"/>
      <c r="H96" s="693" t="s">
        <v>106</v>
      </c>
      <c r="I96" s="694"/>
      <c r="J96" s="694"/>
      <c r="K96" s="659" t="s">
        <v>105</v>
      </c>
      <c r="L96" s="660"/>
      <c r="M96" s="660"/>
      <c r="N96" s="660"/>
      <c r="O96" s="660"/>
      <c r="P96" s="660"/>
      <c r="Q96" s="661"/>
      <c r="R96" s="662" t="s">
        <v>58</v>
      </c>
    </row>
    <row r="97" spans="2:18" s="49" customFormat="1" ht="17.100000000000001" customHeight="1" x14ac:dyDescent="0.25">
      <c r="B97" s="667"/>
      <c r="C97" s="668"/>
      <c r="D97" s="668"/>
      <c r="E97" s="668"/>
      <c r="F97" s="668"/>
      <c r="G97" s="669"/>
      <c r="H97" s="188" t="s">
        <v>67</v>
      </c>
      <c r="I97" s="187" t="s">
        <v>66</v>
      </c>
      <c r="J97" s="186" t="s">
        <v>59</v>
      </c>
      <c r="K97" s="140" t="s">
        <v>65</v>
      </c>
      <c r="L97" s="185" t="s">
        <v>64</v>
      </c>
      <c r="M97" s="185" t="s">
        <v>63</v>
      </c>
      <c r="N97" s="185" t="s">
        <v>62</v>
      </c>
      <c r="O97" s="185" t="s">
        <v>61</v>
      </c>
      <c r="P97" s="184" t="s">
        <v>60</v>
      </c>
      <c r="Q97" s="379" t="s">
        <v>59</v>
      </c>
      <c r="R97" s="663"/>
    </row>
    <row r="98" spans="2:18" s="49" customFormat="1" ht="17.100000000000001" customHeight="1" x14ac:dyDescent="0.25">
      <c r="B98" s="163" t="s">
        <v>104</v>
      </c>
      <c r="C98" s="162"/>
      <c r="D98" s="162"/>
      <c r="E98" s="162"/>
      <c r="F98" s="162"/>
      <c r="G98" s="161"/>
      <c r="H98" s="160">
        <f t="shared" ref="H98:R98" si="13">SUM(H99,H105,H108,H113,H117:H118)</f>
        <v>1882</v>
      </c>
      <c r="I98" s="159">
        <f t="shared" si="13"/>
        <v>2986</v>
      </c>
      <c r="J98" s="158">
        <f t="shared" si="13"/>
        <v>4868</v>
      </c>
      <c r="K98" s="42">
        <f t="shared" si="13"/>
        <v>0</v>
      </c>
      <c r="L98" s="157">
        <f t="shared" si="13"/>
        <v>9783</v>
      </c>
      <c r="M98" s="157">
        <f t="shared" si="13"/>
        <v>7209</v>
      </c>
      <c r="N98" s="157">
        <f t="shared" si="13"/>
        <v>4997</v>
      </c>
      <c r="O98" s="157">
        <f t="shared" si="13"/>
        <v>3277</v>
      </c>
      <c r="P98" s="156">
        <f t="shared" si="13"/>
        <v>1886</v>
      </c>
      <c r="Q98" s="155">
        <f t="shared" si="13"/>
        <v>27152</v>
      </c>
      <c r="R98" s="154">
        <f t="shared" si="13"/>
        <v>32020</v>
      </c>
    </row>
    <row r="99" spans="2:18" s="49" customFormat="1" ht="17.100000000000001" customHeight="1" x14ac:dyDescent="0.25">
      <c r="B99" s="111"/>
      <c r="C99" s="163" t="s">
        <v>103</v>
      </c>
      <c r="D99" s="162"/>
      <c r="E99" s="162"/>
      <c r="F99" s="162"/>
      <c r="G99" s="161"/>
      <c r="H99" s="160">
        <f t="shared" ref="H99:Q99" si="14">SUM(H100:H104)</f>
        <v>133</v>
      </c>
      <c r="I99" s="159">
        <f t="shared" si="14"/>
        <v>237</v>
      </c>
      <c r="J99" s="158">
        <f t="shared" si="14"/>
        <v>370</v>
      </c>
      <c r="K99" s="42">
        <f t="shared" si="14"/>
        <v>0</v>
      </c>
      <c r="L99" s="157">
        <f t="shared" si="14"/>
        <v>2538</v>
      </c>
      <c r="M99" s="157">
        <f t="shared" si="14"/>
        <v>1918</v>
      </c>
      <c r="N99" s="157">
        <f t="shared" si="14"/>
        <v>1493</v>
      </c>
      <c r="O99" s="157">
        <f t="shared" si="14"/>
        <v>1082</v>
      </c>
      <c r="P99" s="156">
        <f t="shared" si="14"/>
        <v>772</v>
      </c>
      <c r="Q99" s="155">
        <f t="shared" si="14"/>
        <v>7803</v>
      </c>
      <c r="R99" s="154">
        <f t="shared" ref="R99:R104" si="15">SUM(J99,Q99)</f>
        <v>8173</v>
      </c>
    </row>
    <row r="100" spans="2:18" s="49" customFormat="1" ht="17.100000000000001" customHeight="1" x14ac:dyDescent="0.25">
      <c r="B100" s="111"/>
      <c r="C100" s="111"/>
      <c r="D100" s="173" t="s">
        <v>102</v>
      </c>
      <c r="E100" s="172"/>
      <c r="F100" s="172"/>
      <c r="G100" s="171"/>
      <c r="H100" s="170">
        <v>0</v>
      </c>
      <c r="I100" s="167">
        <v>0</v>
      </c>
      <c r="J100" s="166">
        <f>SUM(H100:I100)</f>
        <v>0</v>
      </c>
      <c r="K100" s="134">
        <v>0</v>
      </c>
      <c r="L100" s="168">
        <v>1371</v>
      </c>
      <c r="M100" s="168">
        <v>872</v>
      </c>
      <c r="N100" s="168">
        <v>510</v>
      </c>
      <c r="O100" s="168">
        <v>295</v>
      </c>
      <c r="P100" s="167">
        <v>190</v>
      </c>
      <c r="Q100" s="166">
        <f>SUM(K100:P100)</f>
        <v>3238</v>
      </c>
      <c r="R100" s="165">
        <f t="shared" si="15"/>
        <v>3238</v>
      </c>
    </row>
    <row r="101" spans="2:18" s="49" customFormat="1" ht="17.100000000000001" customHeight="1" x14ac:dyDescent="0.25">
      <c r="B101" s="111"/>
      <c r="C101" s="111"/>
      <c r="D101" s="110" t="s">
        <v>101</v>
      </c>
      <c r="E101" s="109"/>
      <c r="F101" s="109"/>
      <c r="G101" s="108"/>
      <c r="H101" s="107">
        <v>0</v>
      </c>
      <c r="I101" s="104">
        <v>0</v>
      </c>
      <c r="J101" s="103">
        <f>SUM(H101:I101)</f>
        <v>0</v>
      </c>
      <c r="K101" s="101">
        <v>0</v>
      </c>
      <c r="L101" s="105">
        <v>0</v>
      </c>
      <c r="M101" s="105">
        <v>3</v>
      </c>
      <c r="N101" s="105">
        <v>4</v>
      </c>
      <c r="O101" s="105">
        <v>10</v>
      </c>
      <c r="P101" s="104">
        <v>19</v>
      </c>
      <c r="Q101" s="103">
        <f>SUM(K101:P101)</f>
        <v>36</v>
      </c>
      <c r="R101" s="102">
        <f t="shared" si="15"/>
        <v>36</v>
      </c>
    </row>
    <row r="102" spans="2:18" s="49" customFormat="1" ht="17.100000000000001" customHeight="1" x14ac:dyDescent="0.25">
      <c r="B102" s="111"/>
      <c r="C102" s="111"/>
      <c r="D102" s="110" t="s">
        <v>100</v>
      </c>
      <c r="E102" s="109"/>
      <c r="F102" s="109"/>
      <c r="G102" s="108"/>
      <c r="H102" s="107">
        <v>51</v>
      </c>
      <c r="I102" s="104">
        <v>104</v>
      </c>
      <c r="J102" s="103">
        <f>SUM(H102:I102)</f>
        <v>155</v>
      </c>
      <c r="K102" s="101">
        <v>0</v>
      </c>
      <c r="L102" s="105">
        <v>379</v>
      </c>
      <c r="M102" s="105">
        <v>294</v>
      </c>
      <c r="N102" s="105">
        <v>200</v>
      </c>
      <c r="O102" s="105">
        <v>151</v>
      </c>
      <c r="P102" s="104">
        <v>122</v>
      </c>
      <c r="Q102" s="103">
        <f>SUM(K102:P102)</f>
        <v>1146</v>
      </c>
      <c r="R102" s="102">
        <f t="shared" si="15"/>
        <v>1301</v>
      </c>
    </row>
    <row r="103" spans="2:18" s="49" customFormat="1" ht="17.100000000000001" customHeight="1" x14ac:dyDescent="0.25">
      <c r="B103" s="111"/>
      <c r="C103" s="111"/>
      <c r="D103" s="110" t="s">
        <v>99</v>
      </c>
      <c r="E103" s="109"/>
      <c r="F103" s="109"/>
      <c r="G103" s="108"/>
      <c r="H103" s="107">
        <v>10</v>
      </c>
      <c r="I103" s="104">
        <v>44</v>
      </c>
      <c r="J103" s="103">
        <f>SUM(H103:I103)</f>
        <v>54</v>
      </c>
      <c r="K103" s="101">
        <v>0</v>
      </c>
      <c r="L103" s="105">
        <v>89</v>
      </c>
      <c r="M103" s="105">
        <v>96</v>
      </c>
      <c r="N103" s="105">
        <v>78</v>
      </c>
      <c r="O103" s="105">
        <v>53</v>
      </c>
      <c r="P103" s="104">
        <v>24</v>
      </c>
      <c r="Q103" s="103">
        <f>SUM(K103:P103)</f>
        <v>340</v>
      </c>
      <c r="R103" s="102">
        <f t="shared" si="15"/>
        <v>394</v>
      </c>
    </row>
    <row r="104" spans="2:18" s="49" customFormat="1" ht="17.100000000000001" customHeight="1" x14ac:dyDescent="0.25">
      <c r="B104" s="111"/>
      <c r="C104" s="111"/>
      <c r="D104" s="182" t="s">
        <v>98</v>
      </c>
      <c r="E104" s="181"/>
      <c r="F104" s="181"/>
      <c r="G104" s="180"/>
      <c r="H104" s="179">
        <v>72</v>
      </c>
      <c r="I104" s="176">
        <v>89</v>
      </c>
      <c r="J104" s="175">
        <f>SUM(H104:I104)</f>
        <v>161</v>
      </c>
      <c r="K104" s="128">
        <v>0</v>
      </c>
      <c r="L104" s="177">
        <v>699</v>
      </c>
      <c r="M104" s="177">
        <v>653</v>
      </c>
      <c r="N104" s="177">
        <v>701</v>
      </c>
      <c r="O104" s="177">
        <v>573</v>
      </c>
      <c r="P104" s="176">
        <v>417</v>
      </c>
      <c r="Q104" s="175">
        <f>SUM(K104:P104)</f>
        <v>3043</v>
      </c>
      <c r="R104" s="174">
        <f t="shared" si="15"/>
        <v>3204</v>
      </c>
    </row>
    <row r="105" spans="2:18" s="49" customFormat="1" ht="17.100000000000001" customHeight="1" x14ac:dyDescent="0.25">
      <c r="B105" s="111"/>
      <c r="C105" s="163" t="s">
        <v>97</v>
      </c>
      <c r="D105" s="162"/>
      <c r="E105" s="162"/>
      <c r="F105" s="162"/>
      <c r="G105" s="161"/>
      <c r="H105" s="160">
        <f t="shared" ref="H105:R105" si="16">SUM(H106:H107)</f>
        <v>117</v>
      </c>
      <c r="I105" s="159">
        <f t="shared" si="16"/>
        <v>175</v>
      </c>
      <c r="J105" s="158">
        <f t="shared" si="16"/>
        <v>292</v>
      </c>
      <c r="K105" s="42">
        <f t="shared" si="16"/>
        <v>0</v>
      </c>
      <c r="L105" s="157">
        <f t="shared" si="16"/>
        <v>1738</v>
      </c>
      <c r="M105" s="157">
        <f t="shared" si="16"/>
        <v>1196</v>
      </c>
      <c r="N105" s="157">
        <f t="shared" si="16"/>
        <v>748</v>
      </c>
      <c r="O105" s="157">
        <f t="shared" si="16"/>
        <v>435</v>
      </c>
      <c r="P105" s="156">
        <f t="shared" si="16"/>
        <v>204</v>
      </c>
      <c r="Q105" s="155">
        <f t="shared" si="16"/>
        <v>4321</v>
      </c>
      <c r="R105" s="154">
        <f t="shared" si="16"/>
        <v>4613</v>
      </c>
    </row>
    <row r="106" spans="2:18" s="49" customFormat="1" ht="17.100000000000001" customHeight="1" x14ac:dyDescent="0.25">
      <c r="B106" s="111"/>
      <c r="C106" s="111"/>
      <c r="D106" s="173" t="s">
        <v>96</v>
      </c>
      <c r="E106" s="172"/>
      <c r="F106" s="172"/>
      <c r="G106" s="171"/>
      <c r="H106" s="170">
        <v>0</v>
      </c>
      <c r="I106" s="167">
        <v>0</v>
      </c>
      <c r="J106" s="169">
        <f>SUM(H106:I106)</f>
        <v>0</v>
      </c>
      <c r="K106" s="134">
        <v>0</v>
      </c>
      <c r="L106" s="168">
        <v>1292</v>
      </c>
      <c r="M106" s="168">
        <v>850</v>
      </c>
      <c r="N106" s="168">
        <v>552</v>
      </c>
      <c r="O106" s="168">
        <v>324</v>
      </c>
      <c r="P106" s="167">
        <v>143</v>
      </c>
      <c r="Q106" s="166">
        <f>SUM(K106:P106)</f>
        <v>3161</v>
      </c>
      <c r="R106" s="165">
        <f>SUM(J106,Q106)</f>
        <v>3161</v>
      </c>
    </row>
    <row r="107" spans="2:18" s="49" customFormat="1" ht="17.100000000000001" customHeight="1" x14ac:dyDescent="0.25">
      <c r="B107" s="111"/>
      <c r="C107" s="111"/>
      <c r="D107" s="182" t="s">
        <v>95</v>
      </c>
      <c r="E107" s="181"/>
      <c r="F107" s="181"/>
      <c r="G107" s="180"/>
      <c r="H107" s="179">
        <v>117</v>
      </c>
      <c r="I107" s="176">
        <v>175</v>
      </c>
      <c r="J107" s="178">
        <f>SUM(H107:I107)</f>
        <v>292</v>
      </c>
      <c r="K107" s="128">
        <v>0</v>
      </c>
      <c r="L107" s="177">
        <v>446</v>
      </c>
      <c r="M107" s="177">
        <v>346</v>
      </c>
      <c r="N107" s="177">
        <v>196</v>
      </c>
      <c r="O107" s="177">
        <v>111</v>
      </c>
      <c r="P107" s="176">
        <v>61</v>
      </c>
      <c r="Q107" s="175">
        <f>SUM(K107:P107)</f>
        <v>1160</v>
      </c>
      <c r="R107" s="174">
        <f>SUM(J107,Q107)</f>
        <v>1452</v>
      </c>
    </row>
    <row r="108" spans="2:18" s="49" customFormat="1" ht="17.100000000000001" customHeight="1" x14ac:dyDescent="0.25">
      <c r="B108" s="111"/>
      <c r="C108" s="163" t="s">
        <v>94</v>
      </c>
      <c r="D108" s="162"/>
      <c r="E108" s="162"/>
      <c r="F108" s="162"/>
      <c r="G108" s="161"/>
      <c r="H108" s="160">
        <f t="shared" ref="H108:R108" si="17">SUM(H109:H112)</f>
        <v>5</v>
      </c>
      <c r="I108" s="159">
        <f t="shared" si="17"/>
        <v>6</v>
      </c>
      <c r="J108" s="158">
        <f t="shared" si="17"/>
        <v>11</v>
      </c>
      <c r="K108" s="42">
        <f t="shared" si="17"/>
        <v>0</v>
      </c>
      <c r="L108" s="157">
        <f t="shared" si="17"/>
        <v>167</v>
      </c>
      <c r="M108" s="157">
        <f t="shared" si="17"/>
        <v>183</v>
      </c>
      <c r="N108" s="157">
        <f t="shared" si="17"/>
        <v>208</v>
      </c>
      <c r="O108" s="157">
        <f t="shared" si="17"/>
        <v>141</v>
      </c>
      <c r="P108" s="156">
        <f t="shared" si="17"/>
        <v>84</v>
      </c>
      <c r="Q108" s="155">
        <f t="shared" si="17"/>
        <v>783</v>
      </c>
      <c r="R108" s="154">
        <f t="shared" si="17"/>
        <v>794</v>
      </c>
    </row>
    <row r="109" spans="2:18" s="49" customFormat="1" ht="17.100000000000001" customHeight="1" x14ac:dyDescent="0.25">
      <c r="B109" s="111"/>
      <c r="C109" s="111"/>
      <c r="D109" s="173" t="s">
        <v>93</v>
      </c>
      <c r="E109" s="172"/>
      <c r="F109" s="172"/>
      <c r="G109" s="171"/>
      <c r="H109" s="170">
        <v>5</v>
      </c>
      <c r="I109" s="167">
        <v>6</v>
      </c>
      <c r="J109" s="169">
        <f>SUM(H109:I109)</f>
        <v>11</v>
      </c>
      <c r="K109" s="134">
        <v>0</v>
      </c>
      <c r="L109" s="168">
        <v>148</v>
      </c>
      <c r="M109" s="168">
        <v>158</v>
      </c>
      <c r="N109" s="168">
        <v>185</v>
      </c>
      <c r="O109" s="168">
        <v>117</v>
      </c>
      <c r="P109" s="167">
        <v>65</v>
      </c>
      <c r="Q109" s="166">
        <f>SUM(K109:P109)</f>
        <v>673</v>
      </c>
      <c r="R109" s="165">
        <f>SUM(J109,Q109)</f>
        <v>684</v>
      </c>
    </row>
    <row r="110" spans="2:18" s="49" customFormat="1" ht="17.100000000000001" customHeight="1" x14ac:dyDescent="0.25">
      <c r="B110" s="111"/>
      <c r="C110" s="111"/>
      <c r="D110" s="110" t="s">
        <v>92</v>
      </c>
      <c r="E110" s="109"/>
      <c r="F110" s="109"/>
      <c r="G110" s="108"/>
      <c r="H110" s="107">
        <v>0</v>
      </c>
      <c r="I110" s="104">
        <v>0</v>
      </c>
      <c r="J110" s="106">
        <f>SUM(H110:I110)</f>
        <v>0</v>
      </c>
      <c r="K110" s="101">
        <v>0</v>
      </c>
      <c r="L110" s="105">
        <v>19</v>
      </c>
      <c r="M110" s="105">
        <v>24</v>
      </c>
      <c r="N110" s="105">
        <v>23</v>
      </c>
      <c r="O110" s="105">
        <v>24</v>
      </c>
      <c r="P110" s="104">
        <v>19</v>
      </c>
      <c r="Q110" s="103">
        <f>SUM(K110:P110)</f>
        <v>109</v>
      </c>
      <c r="R110" s="102">
        <f>SUM(J110,Q110)</f>
        <v>109</v>
      </c>
    </row>
    <row r="111" spans="2:18" s="49" customFormat="1" ht="17.100000000000001" customHeight="1" x14ac:dyDescent="0.25">
      <c r="B111" s="111"/>
      <c r="C111" s="164"/>
      <c r="D111" s="110" t="s">
        <v>91</v>
      </c>
      <c r="E111" s="109"/>
      <c r="F111" s="109"/>
      <c r="G111" s="108"/>
      <c r="H111" s="107">
        <v>0</v>
      </c>
      <c r="I111" s="104">
        <v>0</v>
      </c>
      <c r="J111" s="106">
        <f>SUM(H111:I111)</f>
        <v>0</v>
      </c>
      <c r="K111" s="101">
        <v>0</v>
      </c>
      <c r="L111" s="105">
        <v>0</v>
      </c>
      <c r="M111" s="105">
        <v>0</v>
      </c>
      <c r="N111" s="105">
        <v>0</v>
      </c>
      <c r="O111" s="105">
        <v>0</v>
      </c>
      <c r="P111" s="104">
        <v>0</v>
      </c>
      <c r="Q111" s="103">
        <f>SUM(K111:P111)</f>
        <v>0</v>
      </c>
      <c r="R111" s="102">
        <f>SUM(J111,Q111)</f>
        <v>0</v>
      </c>
    </row>
    <row r="112" spans="2:18" s="49" customFormat="1" ht="16.5" customHeight="1" x14ac:dyDescent="0.25">
      <c r="B112" s="111"/>
      <c r="C112" s="136"/>
      <c r="D112" s="59" t="s">
        <v>90</v>
      </c>
      <c r="E112" s="58"/>
      <c r="F112" s="58"/>
      <c r="G112" s="57"/>
      <c r="H112" s="56">
        <v>0</v>
      </c>
      <c r="I112" s="52">
        <v>0</v>
      </c>
      <c r="J112" s="55">
        <f>SUM(H112:I112)</f>
        <v>0</v>
      </c>
      <c r="K112" s="135">
        <v>0</v>
      </c>
      <c r="L112" s="53">
        <v>0</v>
      </c>
      <c r="M112" s="53">
        <v>1</v>
      </c>
      <c r="N112" s="53">
        <v>0</v>
      </c>
      <c r="O112" s="53">
        <v>0</v>
      </c>
      <c r="P112" s="52">
        <v>0</v>
      </c>
      <c r="Q112" s="51">
        <f>SUM(K112:P112)</f>
        <v>1</v>
      </c>
      <c r="R112" s="50">
        <f>SUM(J112,Q112)</f>
        <v>1</v>
      </c>
    </row>
    <row r="113" spans="2:18" s="49" customFormat="1" ht="17.100000000000001" customHeight="1" x14ac:dyDescent="0.25">
      <c r="B113" s="111"/>
      <c r="C113" s="163" t="s">
        <v>89</v>
      </c>
      <c r="D113" s="162"/>
      <c r="E113" s="162"/>
      <c r="F113" s="162"/>
      <c r="G113" s="161"/>
      <c r="H113" s="160">
        <f t="shared" ref="H113:R113" si="18">SUM(H114:H116)</f>
        <v>770</v>
      </c>
      <c r="I113" s="159">
        <f t="shared" si="18"/>
        <v>1251</v>
      </c>
      <c r="J113" s="158">
        <f t="shared" si="18"/>
        <v>2021</v>
      </c>
      <c r="K113" s="42">
        <f t="shared" si="18"/>
        <v>0</v>
      </c>
      <c r="L113" s="157">
        <f t="shared" si="18"/>
        <v>1787</v>
      </c>
      <c r="M113" s="157">
        <f t="shared" si="18"/>
        <v>1685</v>
      </c>
      <c r="N113" s="157">
        <f t="shared" si="18"/>
        <v>1160</v>
      </c>
      <c r="O113" s="157">
        <f t="shared" si="18"/>
        <v>770</v>
      </c>
      <c r="P113" s="156">
        <f t="shared" si="18"/>
        <v>417</v>
      </c>
      <c r="Q113" s="155">
        <f t="shared" si="18"/>
        <v>5819</v>
      </c>
      <c r="R113" s="154">
        <f t="shared" si="18"/>
        <v>7840</v>
      </c>
    </row>
    <row r="114" spans="2:18" s="14" customFormat="1" ht="17.100000000000001" customHeight="1" x14ac:dyDescent="0.25">
      <c r="B114" s="72"/>
      <c r="C114" s="72"/>
      <c r="D114" s="82" t="s">
        <v>88</v>
      </c>
      <c r="E114" s="81"/>
      <c r="F114" s="81"/>
      <c r="G114" s="80"/>
      <c r="H114" s="79">
        <v>723</v>
      </c>
      <c r="I114" s="75">
        <v>1192</v>
      </c>
      <c r="J114" s="78">
        <f>SUM(H114:I114)</f>
        <v>1915</v>
      </c>
      <c r="K114" s="134">
        <v>0</v>
      </c>
      <c r="L114" s="76">
        <v>1705</v>
      </c>
      <c r="M114" s="76">
        <v>1628</v>
      </c>
      <c r="N114" s="76">
        <v>1123</v>
      </c>
      <c r="O114" s="76">
        <v>747</v>
      </c>
      <c r="P114" s="75">
        <v>407</v>
      </c>
      <c r="Q114" s="74">
        <f>SUM(K114:P114)</f>
        <v>5610</v>
      </c>
      <c r="R114" s="73">
        <f>SUM(J114,Q114)</f>
        <v>7525</v>
      </c>
    </row>
    <row r="115" spans="2:18" s="14" customFormat="1" ht="17.100000000000001" customHeight="1" x14ac:dyDescent="0.25">
      <c r="B115" s="72"/>
      <c r="C115" s="72"/>
      <c r="D115" s="70" t="s">
        <v>87</v>
      </c>
      <c r="E115" s="69"/>
      <c r="F115" s="69"/>
      <c r="G115" s="68"/>
      <c r="H115" s="67">
        <v>20</v>
      </c>
      <c r="I115" s="63">
        <v>27</v>
      </c>
      <c r="J115" s="66">
        <f>SUM(H115:I115)</f>
        <v>47</v>
      </c>
      <c r="K115" s="101">
        <v>0</v>
      </c>
      <c r="L115" s="64">
        <v>41</v>
      </c>
      <c r="M115" s="64">
        <v>35</v>
      </c>
      <c r="N115" s="64">
        <v>18</v>
      </c>
      <c r="O115" s="64">
        <v>14</v>
      </c>
      <c r="P115" s="63">
        <v>7</v>
      </c>
      <c r="Q115" s="62">
        <f>SUM(K115:P115)</f>
        <v>115</v>
      </c>
      <c r="R115" s="61">
        <f>SUM(J115,Q115)</f>
        <v>162</v>
      </c>
    </row>
    <row r="116" spans="2:18" s="14" customFormat="1" ht="17.100000000000001" customHeight="1" x14ac:dyDescent="0.25">
      <c r="B116" s="72"/>
      <c r="C116" s="72"/>
      <c r="D116" s="133" t="s">
        <v>86</v>
      </c>
      <c r="E116" s="132"/>
      <c r="F116" s="132"/>
      <c r="G116" s="131"/>
      <c r="H116" s="130">
        <v>27</v>
      </c>
      <c r="I116" s="126">
        <v>32</v>
      </c>
      <c r="J116" s="129">
        <f>SUM(H116:I116)</f>
        <v>59</v>
      </c>
      <c r="K116" s="128">
        <v>0</v>
      </c>
      <c r="L116" s="127">
        <v>41</v>
      </c>
      <c r="M116" s="127">
        <v>22</v>
      </c>
      <c r="N116" s="127">
        <v>19</v>
      </c>
      <c r="O116" s="127">
        <v>9</v>
      </c>
      <c r="P116" s="126">
        <v>3</v>
      </c>
      <c r="Q116" s="125">
        <f>SUM(K116:P116)</f>
        <v>94</v>
      </c>
      <c r="R116" s="124">
        <f>SUM(J116,Q116)</f>
        <v>153</v>
      </c>
    </row>
    <row r="117" spans="2:18" s="14" customFormat="1" ht="17.100000000000001" customHeight="1" x14ac:dyDescent="0.25">
      <c r="B117" s="72"/>
      <c r="C117" s="122" t="s">
        <v>85</v>
      </c>
      <c r="D117" s="121"/>
      <c r="E117" s="121"/>
      <c r="F117" s="121"/>
      <c r="G117" s="120"/>
      <c r="H117" s="45">
        <v>23</v>
      </c>
      <c r="I117" s="44">
        <v>19</v>
      </c>
      <c r="J117" s="43">
        <f>SUM(H117:I117)</f>
        <v>42</v>
      </c>
      <c r="K117" s="42">
        <v>0</v>
      </c>
      <c r="L117" s="41">
        <v>120</v>
      </c>
      <c r="M117" s="41">
        <v>101</v>
      </c>
      <c r="N117" s="41">
        <v>113</v>
      </c>
      <c r="O117" s="41">
        <v>92</v>
      </c>
      <c r="P117" s="40">
        <v>31</v>
      </c>
      <c r="Q117" s="39">
        <f>SUM(K117:P117)</f>
        <v>457</v>
      </c>
      <c r="R117" s="38">
        <f>SUM(J117,Q117)</f>
        <v>499</v>
      </c>
    </row>
    <row r="118" spans="2:18" s="14" customFormat="1" ht="17.100000000000001" customHeight="1" x14ac:dyDescent="0.25">
      <c r="B118" s="123"/>
      <c r="C118" s="122" t="s">
        <v>84</v>
      </c>
      <c r="D118" s="121"/>
      <c r="E118" s="121"/>
      <c r="F118" s="121"/>
      <c r="G118" s="120"/>
      <c r="H118" s="45">
        <v>834</v>
      </c>
      <c r="I118" s="44">
        <v>1298</v>
      </c>
      <c r="J118" s="43">
        <f>SUM(H118:I118)</f>
        <v>2132</v>
      </c>
      <c r="K118" s="42">
        <v>0</v>
      </c>
      <c r="L118" s="41">
        <v>3433</v>
      </c>
      <c r="M118" s="41">
        <v>2126</v>
      </c>
      <c r="N118" s="41">
        <v>1275</v>
      </c>
      <c r="O118" s="41">
        <v>757</v>
      </c>
      <c r="P118" s="40">
        <v>378</v>
      </c>
      <c r="Q118" s="39">
        <f>SUM(K118:P118)</f>
        <v>7969</v>
      </c>
      <c r="R118" s="38">
        <f>SUM(J118,Q118)</f>
        <v>10101</v>
      </c>
    </row>
    <row r="119" spans="2:18" s="14" customFormat="1" ht="17.100000000000001" customHeight="1" x14ac:dyDescent="0.25">
      <c r="B119" s="86" t="s">
        <v>83</v>
      </c>
      <c r="C119" s="85"/>
      <c r="D119" s="85"/>
      <c r="E119" s="85"/>
      <c r="F119" s="85"/>
      <c r="G119" s="84"/>
      <c r="H119" s="45">
        <f t="shared" ref="H119:R119" si="19">SUM(H120:H128)</f>
        <v>12</v>
      </c>
      <c r="I119" s="44">
        <f t="shared" si="19"/>
        <v>17</v>
      </c>
      <c r="J119" s="43">
        <f t="shared" si="19"/>
        <v>29</v>
      </c>
      <c r="K119" s="42">
        <f>SUM(K120:K128)</f>
        <v>0</v>
      </c>
      <c r="L119" s="41">
        <f>SUM(L120:L128)</f>
        <v>1502</v>
      </c>
      <c r="M119" s="41">
        <f>SUM(M120:M128)</f>
        <v>1037</v>
      </c>
      <c r="N119" s="41">
        <f t="shared" si="19"/>
        <v>885</v>
      </c>
      <c r="O119" s="41">
        <f t="shared" si="19"/>
        <v>577</v>
      </c>
      <c r="P119" s="40">
        <f t="shared" si="19"/>
        <v>282</v>
      </c>
      <c r="Q119" s="39">
        <f t="shared" si="19"/>
        <v>4283</v>
      </c>
      <c r="R119" s="38">
        <f t="shared" si="19"/>
        <v>4312</v>
      </c>
    </row>
    <row r="120" spans="2:18" s="14" customFormat="1" ht="17.100000000000001" customHeight="1" x14ac:dyDescent="0.25">
      <c r="B120" s="72"/>
      <c r="C120" s="82" t="s">
        <v>109</v>
      </c>
      <c r="D120" s="81"/>
      <c r="E120" s="81"/>
      <c r="F120" s="81"/>
      <c r="G120" s="80"/>
      <c r="H120" s="79">
        <v>0</v>
      </c>
      <c r="I120" s="75">
        <v>0</v>
      </c>
      <c r="J120" s="78">
        <f>SUM(H120:I120)</f>
        <v>0</v>
      </c>
      <c r="K120" s="77"/>
      <c r="L120" s="76">
        <v>64</v>
      </c>
      <c r="M120" s="76">
        <v>43</v>
      </c>
      <c r="N120" s="76">
        <v>49</v>
      </c>
      <c r="O120" s="76">
        <v>35</v>
      </c>
      <c r="P120" s="75">
        <v>26</v>
      </c>
      <c r="Q120" s="74">
        <f t="shared" ref="Q120:Q128" si="20">SUM(K120:P120)</f>
        <v>217</v>
      </c>
      <c r="R120" s="73">
        <f t="shared" ref="R120:R128" si="21">SUM(J120,Q120)</f>
        <v>217</v>
      </c>
    </row>
    <row r="121" spans="2:18" s="14" customFormat="1" ht="17.100000000000001" customHeight="1" x14ac:dyDescent="0.25">
      <c r="B121" s="72"/>
      <c r="C121" s="153" t="s">
        <v>81</v>
      </c>
      <c r="D121" s="152"/>
      <c r="E121" s="152"/>
      <c r="F121" s="152"/>
      <c r="G121" s="151"/>
      <c r="H121" s="67">
        <v>0</v>
      </c>
      <c r="I121" s="63">
        <v>0</v>
      </c>
      <c r="J121" s="66">
        <f t="shared" ref="J121:J128" si="22">SUM(H121:I121)</f>
        <v>0</v>
      </c>
      <c r="K121" s="150"/>
      <c r="L121" s="149">
        <v>0</v>
      </c>
      <c r="M121" s="149">
        <v>0</v>
      </c>
      <c r="N121" s="149">
        <v>0</v>
      </c>
      <c r="O121" s="149">
        <v>0</v>
      </c>
      <c r="P121" s="148">
        <v>0</v>
      </c>
      <c r="Q121" s="147">
        <f>SUM(K121:P121)</f>
        <v>0</v>
      </c>
      <c r="R121" s="146">
        <f>SUM(J121,Q121)</f>
        <v>0</v>
      </c>
    </row>
    <row r="122" spans="2:18" s="49" customFormat="1" ht="17.100000000000001" customHeight="1" x14ac:dyDescent="0.25">
      <c r="B122" s="111"/>
      <c r="C122" s="110" t="s">
        <v>80</v>
      </c>
      <c r="D122" s="109"/>
      <c r="E122" s="109"/>
      <c r="F122" s="109"/>
      <c r="G122" s="108"/>
      <c r="H122" s="107">
        <v>0</v>
      </c>
      <c r="I122" s="104">
        <v>0</v>
      </c>
      <c r="J122" s="106">
        <f t="shared" si="22"/>
        <v>0</v>
      </c>
      <c r="K122" s="65"/>
      <c r="L122" s="105">
        <v>998</v>
      </c>
      <c r="M122" s="105">
        <v>563</v>
      </c>
      <c r="N122" s="105">
        <v>381</v>
      </c>
      <c r="O122" s="105">
        <v>216</v>
      </c>
      <c r="P122" s="104">
        <v>82</v>
      </c>
      <c r="Q122" s="103">
        <f>SUM(K122:P122)</f>
        <v>2240</v>
      </c>
      <c r="R122" s="102">
        <f>SUM(J122,Q122)</f>
        <v>2240</v>
      </c>
    </row>
    <row r="123" spans="2:18" s="14" customFormat="1" ht="17.100000000000001" customHeight="1" x14ac:dyDescent="0.25">
      <c r="B123" s="72"/>
      <c r="C123" s="70" t="s">
        <v>79</v>
      </c>
      <c r="D123" s="69"/>
      <c r="E123" s="69"/>
      <c r="F123" s="69"/>
      <c r="G123" s="68"/>
      <c r="H123" s="67">
        <v>1</v>
      </c>
      <c r="I123" s="63">
        <v>2</v>
      </c>
      <c r="J123" s="66">
        <f t="shared" si="22"/>
        <v>3</v>
      </c>
      <c r="K123" s="101">
        <v>0</v>
      </c>
      <c r="L123" s="64">
        <v>103</v>
      </c>
      <c r="M123" s="64">
        <v>75</v>
      </c>
      <c r="N123" s="64">
        <v>64</v>
      </c>
      <c r="O123" s="64">
        <v>42</v>
      </c>
      <c r="P123" s="63">
        <v>24</v>
      </c>
      <c r="Q123" s="62">
        <f t="shared" si="20"/>
        <v>308</v>
      </c>
      <c r="R123" s="61">
        <f t="shared" si="21"/>
        <v>311</v>
      </c>
    </row>
    <row r="124" spans="2:18" s="14" customFormat="1" ht="17.100000000000001" customHeight="1" x14ac:dyDescent="0.25">
      <c r="B124" s="72"/>
      <c r="C124" s="70" t="s">
        <v>78</v>
      </c>
      <c r="D124" s="69"/>
      <c r="E124" s="69"/>
      <c r="F124" s="69"/>
      <c r="G124" s="68"/>
      <c r="H124" s="67">
        <v>11</v>
      </c>
      <c r="I124" s="63">
        <v>15</v>
      </c>
      <c r="J124" s="66">
        <f t="shared" si="22"/>
        <v>26</v>
      </c>
      <c r="K124" s="101">
        <v>0</v>
      </c>
      <c r="L124" s="64">
        <v>93</v>
      </c>
      <c r="M124" s="64">
        <v>72</v>
      </c>
      <c r="N124" s="64">
        <v>89</v>
      </c>
      <c r="O124" s="64">
        <v>74</v>
      </c>
      <c r="P124" s="63">
        <v>41</v>
      </c>
      <c r="Q124" s="62">
        <f t="shared" si="20"/>
        <v>369</v>
      </c>
      <c r="R124" s="61">
        <f t="shared" si="21"/>
        <v>395</v>
      </c>
    </row>
    <row r="125" spans="2:18" s="14" customFormat="1" ht="17.100000000000001" customHeight="1" x14ac:dyDescent="0.25">
      <c r="B125" s="72"/>
      <c r="C125" s="70" t="s">
        <v>77</v>
      </c>
      <c r="D125" s="69"/>
      <c r="E125" s="69"/>
      <c r="F125" s="69"/>
      <c r="G125" s="68"/>
      <c r="H125" s="67">
        <v>0</v>
      </c>
      <c r="I125" s="63">
        <v>0</v>
      </c>
      <c r="J125" s="66">
        <f t="shared" si="22"/>
        <v>0</v>
      </c>
      <c r="K125" s="65"/>
      <c r="L125" s="64">
        <v>191</v>
      </c>
      <c r="M125" s="64">
        <v>211</v>
      </c>
      <c r="N125" s="64">
        <v>230</v>
      </c>
      <c r="O125" s="64">
        <v>131</v>
      </c>
      <c r="P125" s="63">
        <v>57</v>
      </c>
      <c r="Q125" s="62">
        <f t="shared" si="20"/>
        <v>820</v>
      </c>
      <c r="R125" s="61">
        <f t="shared" si="21"/>
        <v>820</v>
      </c>
    </row>
    <row r="126" spans="2:18" s="14" customFormat="1" ht="17.100000000000001" customHeight="1" x14ac:dyDescent="0.25">
      <c r="B126" s="72"/>
      <c r="C126" s="100" t="s">
        <v>76</v>
      </c>
      <c r="D126" s="98"/>
      <c r="E126" s="98"/>
      <c r="F126" s="98"/>
      <c r="G126" s="97"/>
      <c r="H126" s="67">
        <v>0</v>
      </c>
      <c r="I126" s="63">
        <v>0</v>
      </c>
      <c r="J126" s="66">
        <f t="shared" si="22"/>
        <v>0</v>
      </c>
      <c r="K126" s="65"/>
      <c r="L126" s="64">
        <v>32</v>
      </c>
      <c r="M126" s="64">
        <v>39</v>
      </c>
      <c r="N126" s="64">
        <v>38</v>
      </c>
      <c r="O126" s="64">
        <v>19</v>
      </c>
      <c r="P126" s="63">
        <v>11</v>
      </c>
      <c r="Q126" s="62">
        <f t="shared" si="20"/>
        <v>139</v>
      </c>
      <c r="R126" s="61">
        <f t="shared" si="21"/>
        <v>139</v>
      </c>
    </row>
    <row r="127" spans="2:18" s="14" customFormat="1" ht="17.100000000000001" customHeight="1" x14ac:dyDescent="0.25">
      <c r="B127" s="71"/>
      <c r="C127" s="99" t="s">
        <v>75</v>
      </c>
      <c r="D127" s="98"/>
      <c r="E127" s="98"/>
      <c r="F127" s="98"/>
      <c r="G127" s="97"/>
      <c r="H127" s="67">
        <v>0</v>
      </c>
      <c r="I127" s="63">
        <v>0</v>
      </c>
      <c r="J127" s="66">
        <f t="shared" si="22"/>
        <v>0</v>
      </c>
      <c r="K127" s="65"/>
      <c r="L127" s="64">
        <v>0</v>
      </c>
      <c r="M127" s="64">
        <v>0</v>
      </c>
      <c r="N127" s="64">
        <v>2</v>
      </c>
      <c r="O127" s="64">
        <v>31</v>
      </c>
      <c r="P127" s="63">
        <v>17</v>
      </c>
      <c r="Q127" s="62">
        <f>SUM(K127:P127)</f>
        <v>50</v>
      </c>
      <c r="R127" s="61">
        <f>SUM(J127,Q127)</f>
        <v>50</v>
      </c>
    </row>
    <row r="128" spans="2:18" s="14" customFormat="1" ht="17.100000000000001" customHeight="1" x14ac:dyDescent="0.25">
      <c r="B128" s="96"/>
      <c r="C128" s="95" t="s">
        <v>74</v>
      </c>
      <c r="D128" s="94"/>
      <c r="E128" s="94"/>
      <c r="F128" s="94"/>
      <c r="G128" s="93"/>
      <c r="H128" s="92">
        <v>0</v>
      </c>
      <c r="I128" s="89">
        <v>0</v>
      </c>
      <c r="J128" s="91">
        <f t="shared" si="22"/>
        <v>0</v>
      </c>
      <c r="K128" s="54"/>
      <c r="L128" s="90">
        <v>21</v>
      </c>
      <c r="M128" s="90">
        <v>34</v>
      </c>
      <c r="N128" s="90">
        <v>32</v>
      </c>
      <c r="O128" s="90">
        <v>29</v>
      </c>
      <c r="P128" s="89">
        <v>24</v>
      </c>
      <c r="Q128" s="88">
        <f t="shared" si="20"/>
        <v>140</v>
      </c>
      <c r="R128" s="87">
        <f t="shared" si="21"/>
        <v>140</v>
      </c>
    </row>
    <row r="129" spans="1:18" s="14" customFormat="1" ht="17.100000000000001" customHeight="1" x14ac:dyDescent="0.25">
      <c r="B129" s="86" t="s">
        <v>73</v>
      </c>
      <c r="C129" s="85"/>
      <c r="D129" s="85"/>
      <c r="E129" s="85"/>
      <c r="F129" s="85"/>
      <c r="G129" s="84"/>
      <c r="H129" s="45">
        <f>SUM(H130:H133)</f>
        <v>0</v>
      </c>
      <c r="I129" s="44">
        <f>SUM(I130:I133)</f>
        <v>0</v>
      </c>
      <c r="J129" s="43">
        <f>SUM(J130:J133)</f>
        <v>0</v>
      </c>
      <c r="K129" s="83"/>
      <c r="L129" s="41">
        <f t="shared" ref="L129:R129" si="23">SUM(L130:L133)</f>
        <v>55</v>
      </c>
      <c r="M129" s="41">
        <f t="shared" si="23"/>
        <v>68</v>
      </c>
      <c r="N129" s="41">
        <f t="shared" si="23"/>
        <v>333</v>
      </c>
      <c r="O129" s="41">
        <f t="shared" si="23"/>
        <v>1029</v>
      </c>
      <c r="P129" s="40">
        <f t="shared" si="23"/>
        <v>907</v>
      </c>
      <c r="Q129" s="39">
        <f t="shared" si="23"/>
        <v>2392</v>
      </c>
      <c r="R129" s="38">
        <f t="shared" si="23"/>
        <v>2392</v>
      </c>
    </row>
    <row r="130" spans="1:18" s="14" customFormat="1" ht="17.100000000000001" customHeight="1" x14ac:dyDescent="0.25">
      <c r="B130" s="72"/>
      <c r="C130" s="82" t="s">
        <v>72</v>
      </c>
      <c r="D130" s="81"/>
      <c r="E130" s="81"/>
      <c r="F130" s="81"/>
      <c r="G130" s="80"/>
      <c r="H130" s="79">
        <v>0</v>
      </c>
      <c r="I130" s="75">
        <v>0</v>
      </c>
      <c r="J130" s="78">
        <f>SUM(H130:I130)</f>
        <v>0</v>
      </c>
      <c r="K130" s="77"/>
      <c r="L130" s="76">
        <v>0</v>
      </c>
      <c r="M130" s="76">
        <v>4</v>
      </c>
      <c r="N130" s="76">
        <v>180</v>
      </c>
      <c r="O130" s="76">
        <v>539</v>
      </c>
      <c r="P130" s="75">
        <v>424</v>
      </c>
      <c r="Q130" s="74">
        <f>SUM(K130:P130)</f>
        <v>1147</v>
      </c>
      <c r="R130" s="73">
        <f>SUM(J130,Q130)</f>
        <v>1147</v>
      </c>
    </row>
    <row r="131" spans="1:18" s="14" customFormat="1" ht="17.100000000000001" customHeight="1" x14ac:dyDescent="0.25">
      <c r="B131" s="72"/>
      <c r="C131" s="70" t="s">
        <v>71</v>
      </c>
      <c r="D131" s="69"/>
      <c r="E131" s="69"/>
      <c r="F131" s="69"/>
      <c r="G131" s="68"/>
      <c r="H131" s="67">
        <v>0</v>
      </c>
      <c r="I131" s="63">
        <v>0</v>
      </c>
      <c r="J131" s="66">
        <f>SUM(H131:I131)</f>
        <v>0</v>
      </c>
      <c r="K131" s="65"/>
      <c r="L131" s="64">
        <v>54</v>
      </c>
      <c r="M131" s="64">
        <v>63</v>
      </c>
      <c r="N131" s="64">
        <v>117</v>
      </c>
      <c r="O131" s="64">
        <v>158</v>
      </c>
      <c r="P131" s="63">
        <v>68</v>
      </c>
      <c r="Q131" s="62">
        <f>SUM(K131:P131)</f>
        <v>460</v>
      </c>
      <c r="R131" s="61">
        <f>SUM(J131,Q131)</f>
        <v>460</v>
      </c>
    </row>
    <row r="132" spans="1:18" s="14" customFormat="1" ht="16.5" customHeight="1" x14ac:dyDescent="0.25">
      <c r="B132" s="71"/>
      <c r="C132" s="70" t="s">
        <v>70</v>
      </c>
      <c r="D132" s="69"/>
      <c r="E132" s="69"/>
      <c r="F132" s="69"/>
      <c r="G132" s="68"/>
      <c r="H132" s="67">
        <v>0</v>
      </c>
      <c r="I132" s="63">
        <v>0</v>
      </c>
      <c r="J132" s="66">
        <f>SUM(H132:I132)</f>
        <v>0</v>
      </c>
      <c r="K132" s="65"/>
      <c r="L132" s="64">
        <v>0</v>
      </c>
      <c r="M132" s="64">
        <v>0</v>
      </c>
      <c r="N132" s="64">
        <v>6</v>
      </c>
      <c r="O132" s="64">
        <v>12</v>
      </c>
      <c r="P132" s="63">
        <v>19</v>
      </c>
      <c r="Q132" s="62">
        <f>SUM(K132:P132)</f>
        <v>37</v>
      </c>
      <c r="R132" s="61">
        <f>SUM(J132,Q132)</f>
        <v>37</v>
      </c>
    </row>
    <row r="133" spans="1:18" s="49" customFormat="1" ht="17.100000000000001" customHeight="1" x14ac:dyDescent="0.25">
      <c r="B133" s="60"/>
      <c r="C133" s="59" t="s">
        <v>69</v>
      </c>
      <c r="D133" s="58"/>
      <c r="E133" s="58"/>
      <c r="F133" s="58"/>
      <c r="G133" s="57"/>
      <c r="H133" s="56">
        <v>0</v>
      </c>
      <c r="I133" s="52">
        <v>0</v>
      </c>
      <c r="J133" s="55">
        <f>SUM(H133:I133)</f>
        <v>0</v>
      </c>
      <c r="K133" s="54"/>
      <c r="L133" s="53">
        <v>1</v>
      </c>
      <c r="M133" s="53">
        <v>1</v>
      </c>
      <c r="N133" s="53">
        <v>30</v>
      </c>
      <c r="O133" s="53">
        <v>320</v>
      </c>
      <c r="P133" s="52">
        <v>396</v>
      </c>
      <c r="Q133" s="51">
        <f>SUM(K133:P133)</f>
        <v>748</v>
      </c>
      <c r="R133" s="50">
        <f>SUM(J133,Q133)</f>
        <v>748</v>
      </c>
    </row>
    <row r="134" spans="1:18" s="14" customFormat="1" ht="17.100000000000001" customHeight="1" x14ac:dyDescent="0.25">
      <c r="B134" s="48" t="s">
        <v>68</v>
      </c>
      <c r="C134" s="47"/>
      <c r="D134" s="47"/>
      <c r="E134" s="47"/>
      <c r="F134" s="47"/>
      <c r="G134" s="46"/>
      <c r="H134" s="45">
        <f t="shared" ref="H134:R134" si="24">SUM(H98,H119,H129)</f>
        <v>1894</v>
      </c>
      <c r="I134" s="44">
        <f t="shared" si="24"/>
        <v>3003</v>
      </c>
      <c r="J134" s="43">
        <f t="shared" si="24"/>
        <v>4897</v>
      </c>
      <c r="K134" s="42">
        <f t="shared" si="24"/>
        <v>0</v>
      </c>
      <c r="L134" s="41">
        <f t="shared" si="24"/>
        <v>11340</v>
      </c>
      <c r="M134" s="41">
        <f t="shared" si="24"/>
        <v>8314</v>
      </c>
      <c r="N134" s="41">
        <f t="shared" si="24"/>
        <v>6215</v>
      </c>
      <c r="O134" s="41">
        <f t="shared" si="24"/>
        <v>4883</v>
      </c>
      <c r="P134" s="40">
        <f t="shared" si="24"/>
        <v>3075</v>
      </c>
      <c r="Q134" s="39">
        <f t="shared" si="24"/>
        <v>33827</v>
      </c>
      <c r="R134" s="38">
        <f t="shared" si="24"/>
        <v>38724</v>
      </c>
    </row>
    <row r="135" spans="1:18" s="14" customFormat="1" ht="17.100000000000001" customHeight="1" x14ac:dyDescent="0.25">
      <c r="B135" s="37"/>
      <c r="C135" s="37"/>
      <c r="D135" s="37"/>
      <c r="E135" s="37"/>
      <c r="F135" s="37"/>
      <c r="G135" s="37"/>
      <c r="H135" s="36"/>
      <c r="I135" s="36"/>
      <c r="J135" s="36"/>
      <c r="K135" s="36"/>
      <c r="L135" s="36"/>
      <c r="M135" s="36"/>
      <c r="N135" s="36"/>
      <c r="O135" s="36"/>
      <c r="P135" s="36"/>
      <c r="Q135" s="36"/>
      <c r="R135" s="36"/>
    </row>
    <row r="136" spans="1:18" s="14" customFormat="1" ht="17.100000000000001" customHeight="1" x14ac:dyDescent="0.25">
      <c r="A136" s="26" t="s">
        <v>108</v>
      </c>
      <c r="H136" s="25"/>
      <c r="I136" s="25"/>
      <c r="J136" s="25"/>
      <c r="K136" s="25"/>
    </row>
    <row r="137" spans="1:18" s="14" customFormat="1" ht="17.100000000000001" customHeight="1" x14ac:dyDescent="0.25">
      <c r="B137" s="145"/>
      <c r="C137" s="145"/>
      <c r="D137" s="145"/>
      <c r="E137" s="145"/>
      <c r="F137" s="144"/>
      <c r="G137" s="144"/>
      <c r="H137" s="144"/>
      <c r="I137" s="683" t="s">
        <v>107</v>
      </c>
      <c r="J137" s="683"/>
      <c r="K137" s="683"/>
      <c r="L137" s="683"/>
      <c r="M137" s="683"/>
      <c r="N137" s="683"/>
      <c r="O137" s="683"/>
      <c r="P137" s="683"/>
      <c r="Q137" s="683"/>
      <c r="R137" s="683"/>
    </row>
    <row r="138" spans="1:18" s="14" customFormat="1" ht="17.100000000000001" customHeight="1" x14ac:dyDescent="0.25">
      <c r="B138" s="689" t="str">
        <f>"令和" &amp; DBCS($A$2) &amp; "年（" &amp; DBCS($B$2) &amp; "年）" &amp; DBCS($C$2) &amp; "月"</f>
        <v>令和４年（２０２２年）３月</v>
      </c>
      <c r="C138" s="690"/>
      <c r="D138" s="690"/>
      <c r="E138" s="690"/>
      <c r="F138" s="690"/>
      <c r="G138" s="687"/>
      <c r="H138" s="695" t="s">
        <v>106</v>
      </c>
      <c r="I138" s="696"/>
      <c r="J138" s="696"/>
      <c r="K138" s="697" t="s">
        <v>105</v>
      </c>
      <c r="L138" s="698"/>
      <c r="M138" s="698"/>
      <c r="N138" s="698"/>
      <c r="O138" s="698"/>
      <c r="P138" s="698"/>
      <c r="Q138" s="699"/>
      <c r="R138" s="730" t="s">
        <v>58</v>
      </c>
    </row>
    <row r="139" spans="1:18" s="14" customFormat="1" ht="17.100000000000001" customHeight="1" x14ac:dyDescent="0.25">
      <c r="B139" s="691"/>
      <c r="C139" s="692"/>
      <c r="D139" s="692"/>
      <c r="E139" s="692"/>
      <c r="F139" s="692"/>
      <c r="G139" s="688"/>
      <c r="H139" s="143" t="s">
        <v>67</v>
      </c>
      <c r="I139" s="142" t="s">
        <v>66</v>
      </c>
      <c r="J139" s="141" t="s">
        <v>59</v>
      </c>
      <c r="K139" s="140" t="s">
        <v>65</v>
      </c>
      <c r="L139" s="139" t="s">
        <v>64</v>
      </c>
      <c r="M139" s="139" t="s">
        <v>63</v>
      </c>
      <c r="N139" s="139" t="s">
        <v>62</v>
      </c>
      <c r="O139" s="139" t="s">
        <v>61</v>
      </c>
      <c r="P139" s="138" t="s">
        <v>60</v>
      </c>
      <c r="Q139" s="377" t="s">
        <v>59</v>
      </c>
      <c r="R139" s="731"/>
    </row>
    <row r="140" spans="1:18" s="14" customFormat="1" ht="17.100000000000001" customHeight="1" x14ac:dyDescent="0.25">
      <c r="B140" s="86" t="s">
        <v>104</v>
      </c>
      <c r="C140" s="85"/>
      <c r="D140" s="85"/>
      <c r="E140" s="85"/>
      <c r="F140" s="85"/>
      <c r="G140" s="84"/>
      <c r="H140" s="45">
        <f t="shared" ref="H140:R140" si="25">SUM(H141,H147,H150,H155,H159:H160)</f>
        <v>16336261</v>
      </c>
      <c r="I140" s="44">
        <f t="shared" si="25"/>
        <v>32263889</v>
      </c>
      <c r="J140" s="43">
        <f t="shared" si="25"/>
        <v>48600150</v>
      </c>
      <c r="K140" s="42">
        <f t="shared" si="25"/>
        <v>0</v>
      </c>
      <c r="L140" s="41">
        <f t="shared" si="25"/>
        <v>240928752</v>
      </c>
      <c r="M140" s="41">
        <f t="shared" si="25"/>
        <v>212383541</v>
      </c>
      <c r="N140" s="41">
        <f t="shared" si="25"/>
        <v>189343635</v>
      </c>
      <c r="O140" s="41">
        <f t="shared" si="25"/>
        <v>140609805</v>
      </c>
      <c r="P140" s="40">
        <f t="shared" si="25"/>
        <v>82343523</v>
      </c>
      <c r="Q140" s="39">
        <f t="shared" si="25"/>
        <v>865609256</v>
      </c>
      <c r="R140" s="38">
        <f t="shared" si="25"/>
        <v>914209406</v>
      </c>
    </row>
    <row r="141" spans="1:18" s="14" customFormat="1" ht="17.100000000000001" customHeight="1" x14ac:dyDescent="0.25">
      <c r="B141" s="72"/>
      <c r="C141" s="86" t="s">
        <v>103</v>
      </c>
      <c r="D141" s="85"/>
      <c r="E141" s="85"/>
      <c r="F141" s="85"/>
      <c r="G141" s="84"/>
      <c r="H141" s="45">
        <f t="shared" ref="H141:Q141" si="26">SUM(H142:H146)</f>
        <v>1820811</v>
      </c>
      <c r="I141" s="44">
        <f t="shared" si="26"/>
        <v>5187924</v>
      </c>
      <c r="J141" s="43">
        <f t="shared" si="26"/>
        <v>7008735</v>
      </c>
      <c r="K141" s="42">
        <f t="shared" si="26"/>
        <v>0</v>
      </c>
      <c r="L141" s="41">
        <f t="shared" si="26"/>
        <v>54536123</v>
      </c>
      <c r="M141" s="41">
        <f t="shared" si="26"/>
        <v>46767473</v>
      </c>
      <c r="N141" s="41">
        <f t="shared" si="26"/>
        <v>42446904</v>
      </c>
      <c r="O141" s="41">
        <f t="shared" si="26"/>
        <v>34655235</v>
      </c>
      <c r="P141" s="40">
        <f t="shared" si="26"/>
        <v>27295017</v>
      </c>
      <c r="Q141" s="39">
        <f t="shared" si="26"/>
        <v>205700752</v>
      </c>
      <c r="R141" s="38">
        <f t="shared" ref="R141:R146" si="27">SUM(J141,Q141)</f>
        <v>212709487</v>
      </c>
    </row>
    <row r="142" spans="1:18" s="14" customFormat="1" ht="17.100000000000001" customHeight="1" x14ac:dyDescent="0.25">
      <c r="B142" s="72"/>
      <c r="C142" s="72"/>
      <c r="D142" s="82" t="s">
        <v>102</v>
      </c>
      <c r="E142" s="81"/>
      <c r="F142" s="81"/>
      <c r="G142" s="80"/>
      <c r="H142" s="79">
        <v>0</v>
      </c>
      <c r="I142" s="75">
        <v>0</v>
      </c>
      <c r="J142" s="74">
        <f>SUM(H142:I142)</f>
        <v>0</v>
      </c>
      <c r="K142" s="134">
        <v>0</v>
      </c>
      <c r="L142" s="76">
        <v>33861157</v>
      </c>
      <c r="M142" s="76">
        <v>28243065</v>
      </c>
      <c r="N142" s="76">
        <v>27448446</v>
      </c>
      <c r="O142" s="76">
        <v>22661220</v>
      </c>
      <c r="P142" s="75">
        <v>17439409</v>
      </c>
      <c r="Q142" s="74">
        <f>SUM(K142:P142)</f>
        <v>129653297</v>
      </c>
      <c r="R142" s="73">
        <f t="shared" si="27"/>
        <v>129653297</v>
      </c>
    </row>
    <row r="143" spans="1:18" s="14" customFormat="1" ht="17.100000000000001" customHeight="1" x14ac:dyDescent="0.25">
      <c r="B143" s="72"/>
      <c r="C143" s="72"/>
      <c r="D143" s="70" t="s">
        <v>101</v>
      </c>
      <c r="E143" s="69"/>
      <c r="F143" s="69"/>
      <c r="G143" s="68"/>
      <c r="H143" s="67">
        <v>0</v>
      </c>
      <c r="I143" s="63">
        <v>0</v>
      </c>
      <c r="J143" s="62">
        <f>SUM(H143:I143)</f>
        <v>0</v>
      </c>
      <c r="K143" s="101">
        <v>0</v>
      </c>
      <c r="L143" s="64">
        <v>0</v>
      </c>
      <c r="M143" s="64">
        <v>99246</v>
      </c>
      <c r="N143" s="64">
        <v>147276</v>
      </c>
      <c r="O143" s="64">
        <v>561237</v>
      </c>
      <c r="P143" s="63">
        <v>735750</v>
      </c>
      <c r="Q143" s="62">
        <f>SUM(K143:P143)</f>
        <v>1543509</v>
      </c>
      <c r="R143" s="61">
        <f t="shared" si="27"/>
        <v>1543509</v>
      </c>
    </row>
    <row r="144" spans="1:18" s="14" customFormat="1" ht="17.100000000000001" customHeight="1" x14ac:dyDescent="0.25">
      <c r="B144" s="72"/>
      <c r="C144" s="72"/>
      <c r="D144" s="70" t="s">
        <v>100</v>
      </c>
      <c r="E144" s="69"/>
      <c r="F144" s="69"/>
      <c r="G144" s="68"/>
      <c r="H144" s="67">
        <v>1130631</v>
      </c>
      <c r="I144" s="63">
        <v>3082942</v>
      </c>
      <c r="J144" s="62">
        <f>SUM(H144:I144)</f>
        <v>4213573</v>
      </c>
      <c r="K144" s="101">
        <v>0</v>
      </c>
      <c r="L144" s="64">
        <v>12831772</v>
      </c>
      <c r="M144" s="64">
        <v>11250093</v>
      </c>
      <c r="N144" s="64">
        <v>7738237</v>
      </c>
      <c r="O144" s="64">
        <v>6251213</v>
      </c>
      <c r="P144" s="63">
        <v>5700905</v>
      </c>
      <c r="Q144" s="62">
        <f>SUM(K144:P144)</f>
        <v>43772220</v>
      </c>
      <c r="R144" s="61">
        <f t="shared" si="27"/>
        <v>47985793</v>
      </c>
    </row>
    <row r="145" spans="2:18" s="14" customFormat="1" ht="17.100000000000001" customHeight="1" x14ac:dyDescent="0.25">
      <c r="B145" s="72"/>
      <c r="C145" s="72"/>
      <c r="D145" s="70" t="s">
        <v>99</v>
      </c>
      <c r="E145" s="69"/>
      <c r="F145" s="69"/>
      <c r="G145" s="68"/>
      <c r="H145" s="67">
        <v>253481</v>
      </c>
      <c r="I145" s="63">
        <v>1513765</v>
      </c>
      <c r="J145" s="62">
        <f>SUM(H145:I145)</f>
        <v>1767246</v>
      </c>
      <c r="K145" s="101">
        <v>0</v>
      </c>
      <c r="L145" s="64">
        <v>3325752</v>
      </c>
      <c r="M145" s="64">
        <v>3149413</v>
      </c>
      <c r="N145" s="64">
        <v>2875423</v>
      </c>
      <c r="O145" s="64">
        <v>1740041</v>
      </c>
      <c r="P145" s="63">
        <v>828391</v>
      </c>
      <c r="Q145" s="62">
        <f>SUM(K145:P145)</f>
        <v>11919020</v>
      </c>
      <c r="R145" s="61">
        <f t="shared" si="27"/>
        <v>13686266</v>
      </c>
    </row>
    <row r="146" spans="2:18" s="14" customFormat="1" ht="17.100000000000001" customHeight="1" x14ac:dyDescent="0.25">
      <c r="B146" s="72"/>
      <c r="C146" s="72"/>
      <c r="D146" s="133" t="s">
        <v>98</v>
      </c>
      <c r="E146" s="132"/>
      <c r="F146" s="132"/>
      <c r="G146" s="131"/>
      <c r="H146" s="130">
        <v>436699</v>
      </c>
      <c r="I146" s="126">
        <v>591217</v>
      </c>
      <c r="J146" s="125">
        <f>SUM(H146:I146)</f>
        <v>1027916</v>
      </c>
      <c r="K146" s="128">
        <v>0</v>
      </c>
      <c r="L146" s="127">
        <v>4517442</v>
      </c>
      <c r="M146" s="127">
        <v>4025656</v>
      </c>
      <c r="N146" s="127">
        <v>4237522</v>
      </c>
      <c r="O146" s="127">
        <v>3441524</v>
      </c>
      <c r="P146" s="126">
        <v>2590562</v>
      </c>
      <c r="Q146" s="125">
        <f>SUM(K146:P146)</f>
        <v>18812706</v>
      </c>
      <c r="R146" s="124">
        <f t="shared" si="27"/>
        <v>19840622</v>
      </c>
    </row>
    <row r="147" spans="2:18" s="14" customFormat="1" ht="17.100000000000001" customHeight="1" x14ac:dyDescent="0.25">
      <c r="B147" s="72"/>
      <c r="C147" s="86" t="s">
        <v>97</v>
      </c>
      <c r="D147" s="85"/>
      <c r="E147" s="85"/>
      <c r="F147" s="85"/>
      <c r="G147" s="84"/>
      <c r="H147" s="45">
        <f t="shared" ref="H147:R147" si="28">SUM(H148:H149)</f>
        <v>2556397</v>
      </c>
      <c r="I147" s="44">
        <f t="shared" si="28"/>
        <v>7095624</v>
      </c>
      <c r="J147" s="43">
        <f t="shared" si="28"/>
        <v>9652021</v>
      </c>
      <c r="K147" s="42">
        <f t="shared" si="28"/>
        <v>0</v>
      </c>
      <c r="L147" s="41">
        <f t="shared" si="28"/>
        <v>97619862</v>
      </c>
      <c r="M147" s="41">
        <f t="shared" si="28"/>
        <v>88202773</v>
      </c>
      <c r="N147" s="41">
        <f t="shared" si="28"/>
        <v>70427029</v>
      </c>
      <c r="O147" s="41">
        <f t="shared" si="28"/>
        <v>47353485</v>
      </c>
      <c r="P147" s="40">
        <f t="shared" si="28"/>
        <v>24870843</v>
      </c>
      <c r="Q147" s="39">
        <f t="shared" si="28"/>
        <v>328473992</v>
      </c>
      <c r="R147" s="38">
        <f t="shared" si="28"/>
        <v>338126013</v>
      </c>
    </row>
    <row r="148" spans="2:18" s="14" customFormat="1" ht="17.100000000000001" customHeight="1" x14ac:dyDescent="0.25">
      <c r="B148" s="72"/>
      <c r="C148" s="72"/>
      <c r="D148" s="82" t="s">
        <v>96</v>
      </c>
      <c r="E148" s="81"/>
      <c r="F148" s="81"/>
      <c r="G148" s="80"/>
      <c r="H148" s="79">
        <v>0</v>
      </c>
      <c r="I148" s="75">
        <v>0</v>
      </c>
      <c r="J148" s="78">
        <f>SUM(H148:I148)</f>
        <v>0</v>
      </c>
      <c r="K148" s="134">
        <v>0</v>
      </c>
      <c r="L148" s="76">
        <v>74370937</v>
      </c>
      <c r="M148" s="76">
        <v>65184124</v>
      </c>
      <c r="N148" s="76">
        <v>53879924</v>
      </c>
      <c r="O148" s="76">
        <v>35606526</v>
      </c>
      <c r="P148" s="75">
        <v>17824317</v>
      </c>
      <c r="Q148" s="74">
        <f>SUM(K148:P148)</f>
        <v>246865828</v>
      </c>
      <c r="R148" s="73">
        <f>SUM(J148,Q148)</f>
        <v>246865828</v>
      </c>
    </row>
    <row r="149" spans="2:18" s="14" customFormat="1" ht="17.100000000000001" customHeight="1" x14ac:dyDescent="0.25">
      <c r="B149" s="72"/>
      <c r="C149" s="72"/>
      <c r="D149" s="133" t="s">
        <v>95</v>
      </c>
      <c r="E149" s="132"/>
      <c r="F149" s="132"/>
      <c r="G149" s="131"/>
      <c r="H149" s="130">
        <v>2556397</v>
      </c>
      <c r="I149" s="126">
        <v>7095624</v>
      </c>
      <c r="J149" s="129">
        <f>SUM(H149:I149)</f>
        <v>9652021</v>
      </c>
      <c r="K149" s="128">
        <v>0</v>
      </c>
      <c r="L149" s="127">
        <v>23248925</v>
      </c>
      <c r="M149" s="127">
        <v>23018649</v>
      </c>
      <c r="N149" s="127">
        <v>16547105</v>
      </c>
      <c r="O149" s="127">
        <v>11746959</v>
      </c>
      <c r="P149" s="126">
        <v>7046526</v>
      </c>
      <c r="Q149" s="125">
        <f>SUM(K149:P149)</f>
        <v>81608164</v>
      </c>
      <c r="R149" s="124">
        <f>SUM(J149,Q149)</f>
        <v>91260185</v>
      </c>
    </row>
    <row r="150" spans="2:18" s="14" customFormat="1" ht="17.100000000000001" customHeight="1" x14ac:dyDescent="0.25">
      <c r="B150" s="72"/>
      <c r="C150" s="86" t="s">
        <v>94</v>
      </c>
      <c r="D150" s="85"/>
      <c r="E150" s="85"/>
      <c r="F150" s="85"/>
      <c r="G150" s="84"/>
      <c r="H150" s="45">
        <f>SUM(H151:H154)</f>
        <v>92385</v>
      </c>
      <c r="I150" s="44">
        <f t="shared" ref="I150:Q150" si="29">SUM(I151:I154)</f>
        <v>277398</v>
      </c>
      <c r="J150" s="43">
        <f>SUM(J151:J154)</f>
        <v>369783</v>
      </c>
      <c r="K150" s="42">
        <f t="shared" si="29"/>
        <v>0</v>
      </c>
      <c r="L150" s="41">
        <f t="shared" si="29"/>
        <v>8469099</v>
      </c>
      <c r="M150" s="41">
        <f>SUM(M151:M154)</f>
        <v>10416059</v>
      </c>
      <c r="N150" s="41">
        <f t="shared" si="29"/>
        <v>16962530</v>
      </c>
      <c r="O150" s="41">
        <f t="shared" si="29"/>
        <v>13303231</v>
      </c>
      <c r="P150" s="40">
        <f>SUM(P151:P154)</f>
        <v>7932135</v>
      </c>
      <c r="Q150" s="39">
        <f t="shared" si="29"/>
        <v>57083054</v>
      </c>
      <c r="R150" s="38">
        <f>SUM(R151:R154)</f>
        <v>57452837</v>
      </c>
    </row>
    <row r="151" spans="2:18" s="14" customFormat="1" ht="17.100000000000001" customHeight="1" x14ac:dyDescent="0.25">
      <c r="B151" s="72"/>
      <c r="C151" s="72"/>
      <c r="D151" s="82" t="s">
        <v>93</v>
      </c>
      <c r="E151" s="81"/>
      <c r="F151" s="81"/>
      <c r="G151" s="80"/>
      <c r="H151" s="79">
        <v>92385</v>
      </c>
      <c r="I151" s="75">
        <v>277398</v>
      </c>
      <c r="J151" s="78">
        <f>SUM(H151:I151)</f>
        <v>369783</v>
      </c>
      <c r="K151" s="134">
        <v>0</v>
      </c>
      <c r="L151" s="76">
        <v>7487211</v>
      </c>
      <c r="M151" s="76">
        <v>8617310</v>
      </c>
      <c r="N151" s="76">
        <v>14663948</v>
      </c>
      <c r="O151" s="76">
        <v>10911198</v>
      </c>
      <c r="P151" s="75">
        <v>6431008</v>
      </c>
      <c r="Q151" s="74">
        <f>SUM(K151:P151)</f>
        <v>48110675</v>
      </c>
      <c r="R151" s="73">
        <f>SUM(J151,Q151)</f>
        <v>48480458</v>
      </c>
    </row>
    <row r="152" spans="2:18" s="14" customFormat="1" ht="17.100000000000001" customHeight="1" x14ac:dyDescent="0.25">
      <c r="B152" s="72"/>
      <c r="C152" s="72"/>
      <c r="D152" s="70" t="s">
        <v>92</v>
      </c>
      <c r="E152" s="69"/>
      <c r="F152" s="69"/>
      <c r="G152" s="68"/>
      <c r="H152" s="67">
        <v>0</v>
      </c>
      <c r="I152" s="63">
        <v>0</v>
      </c>
      <c r="J152" s="66">
        <f>SUM(H152:I152)</f>
        <v>0</v>
      </c>
      <c r="K152" s="101">
        <v>0</v>
      </c>
      <c r="L152" s="64">
        <v>981888</v>
      </c>
      <c r="M152" s="64">
        <v>1626093</v>
      </c>
      <c r="N152" s="64">
        <v>2298582</v>
      </c>
      <c r="O152" s="64">
        <v>2392033</v>
      </c>
      <c r="P152" s="63">
        <v>1501127</v>
      </c>
      <c r="Q152" s="62">
        <f>SUM(K152:P152)</f>
        <v>8799723</v>
      </c>
      <c r="R152" s="61">
        <f>SUM(J152,Q152)</f>
        <v>8799723</v>
      </c>
    </row>
    <row r="153" spans="2:18" s="14" customFormat="1" ht="16.5" customHeight="1" x14ac:dyDescent="0.25">
      <c r="B153" s="72"/>
      <c r="C153" s="71"/>
      <c r="D153" s="70" t="s">
        <v>91</v>
      </c>
      <c r="E153" s="69"/>
      <c r="F153" s="69"/>
      <c r="G153" s="68"/>
      <c r="H153" s="67">
        <v>0</v>
      </c>
      <c r="I153" s="63">
        <v>0</v>
      </c>
      <c r="J153" s="66">
        <f>SUM(H153:I153)</f>
        <v>0</v>
      </c>
      <c r="K153" s="101">
        <v>0</v>
      </c>
      <c r="L153" s="64">
        <v>0</v>
      </c>
      <c r="M153" s="64">
        <v>0</v>
      </c>
      <c r="N153" s="64">
        <v>0</v>
      </c>
      <c r="O153" s="64">
        <v>0</v>
      </c>
      <c r="P153" s="63">
        <v>0</v>
      </c>
      <c r="Q153" s="62">
        <f>SUM(K153:P153)</f>
        <v>0</v>
      </c>
      <c r="R153" s="61">
        <f>SUM(J153,Q153)</f>
        <v>0</v>
      </c>
    </row>
    <row r="154" spans="2:18" s="49" customFormat="1" ht="16.5" customHeight="1" x14ac:dyDescent="0.25">
      <c r="B154" s="111"/>
      <c r="C154" s="136"/>
      <c r="D154" s="59" t="s">
        <v>90</v>
      </c>
      <c r="E154" s="58"/>
      <c r="F154" s="58"/>
      <c r="G154" s="57"/>
      <c r="H154" s="56">
        <v>0</v>
      </c>
      <c r="I154" s="52">
        <v>0</v>
      </c>
      <c r="J154" s="55">
        <f>SUM(H154:I154)</f>
        <v>0</v>
      </c>
      <c r="K154" s="135">
        <v>0</v>
      </c>
      <c r="L154" s="53">
        <v>0</v>
      </c>
      <c r="M154" s="53">
        <v>172656</v>
      </c>
      <c r="N154" s="53">
        <v>0</v>
      </c>
      <c r="O154" s="53">
        <v>0</v>
      </c>
      <c r="P154" s="52">
        <v>0</v>
      </c>
      <c r="Q154" s="51">
        <f>SUM(K154:P154)</f>
        <v>172656</v>
      </c>
      <c r="R154" s="50">
        <f>SUM(J154,Q154)</f>
        <v>172656</v>
      </c>
    </row>
    <row r="155" spans="2:18" s="14" customFormat="1" ht="17.100000000000001" customHeight="1" x14ac:dyDescent="0.25">
      <c r="B155" s="72"/>
      <c r="C155" s="86" t="s">
        <v>89</v>
      </c>
      <c r="D155" s="85"/>
      <c r="E155" s="85"/>
      <c r="F155" s="85"/>
      <c r="G155" s="84"/>
      <c r="H155" s="45">
        <f t="shared" ref="H155:R155" si="30">SUM(H156:H158)</f>
        <v>6727151</v>
      </c>
      <c r="I155" s="44">
        <f t="shared" si="30"/>
        <v>12085728</v>
      </c>
      <c r="J155" s="43">
        <f t="shared" si="30"/>
        <v>18812879</v>
      </c>
      <c r="K155" s="42">
        <f t="shared" si="30"/>
        <v>0</v>
      </c>
      <c r="L155" s="41">
        <f t="shared" si="30"/>
        <v>16331886</v>
      </c>
      <c r="M155" s="41">
        <f t="shared" si="30"/>
        <v>21626854</v>
      </c>
      <c r="N155" s="41">
        <f t="shared" si="30"/>
        <v>16704866</v>
      </c>
      <c r="O155" s="41">
        <f t="shared" si="30"/>
        <v>13584716</v>
      </c>
      <c r="P155" s="40">
        <f t="shared" si="30"/>
        <v>9397540</v>
      </c>
      <c r="Q155" s="39">
        <f t="shared" si="30"/>
        <v>77645862</v>
      </c>
      <c r="R155" s="38">
        <f t="shared" si="30"/>
        <v>96458741</v>
      </c>
    </row>
    <row r="156" spans="2:18" s="14" customFormat="1" ht="17.100000000000001" customHeight="1" x14ac:dyDescent="0.25">
      <c r="B156" s="72"/>
      <c r="C156" s="72"/>
      <c r="D156" s="82" t="s">
        <v>88</v>
      </c>
      <c r="E156" s="81"/>
      <c r="F156" s="81"/>
      <c r="G156" s="80"/>
      <c r="H156" s="79">
        <v>4382885</v>
      </c>
      <c r="I156" s="75">
        <v>9241087</v>
      </c>
      <c r="J156" s="78">
        <f>SUM(H156:I156)</f>
        <v>13623972</v>
      </c>
      <c r="K156" s="134">
        <v>0</v>
      </c>
      <c r="L156" s="76">
        <v>12944126</v>
      </c>
      <c r="M156" s="76">
        <v>19585155</v>
      </c>
      <c r="N156" s="76">
        <v>15021834</v>
      </c>
      <c r="O156" s="76">
        <v>12746377</v>
      </c>
      <c r="P156" s="75">
        <v>8789549</v>
      </c>
      <c r="Q156" s="74">
        <f>SUM(K156:P156)</f>
        <v>69087041</v>
      </c>
      <c r="R156" s="73">
        <f>SUM(J156,Q156)</f>
        <v>82711013</v>
      </c>
    </row>
    <row r="157" spans="2:18" s="14" customFormat="1" ht="17.100000000000001" customHeight="1" x14ac:dyDescent="0.25">
      <c r="B157" s="72"/>
      <c r="C157" s="72"/>
      <c r="D157" s="70" t="s">
        <v>87</v>
      </c>
      <c r="E157" s="69"/>
      <c r="F157" s="69"/>
      <c r="G157" s="68"/>
      <c r="H157" s="67">
        <v>379411</v>
      </c>
      <c r="I157" s="63">
        <v>568343</v>
      </c>
      <c r="J157" s="66">
        <f>SUM(H157:I157)</f>
        <v>947754</v>
      </c>
      <c r="K157" s="101">
        <v>0</v>
      </c>
      <c r="L157" s="64">
        <v>831426</v>
      </c>
      <c r="M157" s="64">
        <v>765501</v>
      </c>
      <c r="N157" s="64">
        <v>392602</v>
      </c>
      <c r="O157" s="64">
        <v>321579</v>
      </c>
      <c r="P157" s="63">
        <v>302778</v>
      </c>
      <c r="Q157" s="62">
        <f>SUM(K157:P157)</f>
        <v>2613886</v>
      </c>
      <c r="R157" s="61">
        <f>SUM(J157,Q157)</f>
        <v>3561640</v>
      </c>
    </row>
    <row r="158" spans="2:18" s="14" customFormat="1" ht="17.100000000000001" customHeight="1" x14ac:dyDescent="0.25">
      <c r="B158" s="72"/>
      <c r="C158" s="72"/>
      <c r="D158" s="133" t="s">
        <v>86</v>
      </c>
      <c r="E158" s="132"/>
      <c r="F158" s="132"/>
      <c r="G158" s="131"/>
      <c r="H158" s="130">
        <v>1964855</v>
      </c>
      <c r="I158" s="126">
        <v>2276298</v>
      </c>
      <c r="J158" s="129">
        <f>SUM(H158:I158)</f>
        <v>4241153</v>
      </c>
      <c r="K158" s="128">
        <v>0</v>
      </c>
      <c r="L158" s="127">
        <v>2556334</v>
      </c>
      <c r="M158" s="127">
        <v>1276198</v>
      </c>
      <c r="N158" s="127">
        <v>1290430</v>
      </c>
      <c r="O158" s="127">
        <v>516760</v>
      </c>
      <c r="P158" s="126">
        <v>305213</v>
      </c>
      <c r="Q158" s="125">
        <f>SUM(K158:P158)</f>
        <v>5944935</v>
      </c>
      <c r="R158" s="124">
        <f>SUM(J158,Q158)</f>
        <v>10186088</v>
      </c>
    </row>
    <row r="159" spans="2:18" s="14" customFormat="1" ht="17.100000000000001" customHeight="1" x14ac:dyDescent="0.25">
      <c r="B159" s="72"/>
      <c r="C159" s="122" t="s">
        <v>85</v>
      </c>
      <c r="D159" s="121"/>
      <c r="E159" s="121"/>
      <c r="F159" s="121"/>
      <c r="G159" s="120"/>
      <c r="H159" s="45">
        <v>1372597</v>
      </c>
      <c r="I159" s="44">
        <v>1778669</v>
      </c>
      <c r="J159" s="43">
        <f>SUM(H159:I159)</f>
        <v>3151266</v>
      </c>
      <c r="K159" s="42">
        <v>0</v>
      </c>
      <c r="L159" s="41">
        <v>18536617</v>
      </c>
      <c r="M159" s="41">
        <v>17594760</v>
      </c>
      <c r="N159" s="41">
        <v>21959580</v>
      </c>
      <c r="O159" s="41">
        <v>19426811</v>
      </c>
      <c r="P159" s="40">
        <v>6753147</v>
      </c>
      <c r="Q159" s="39">
        <f>SUM(K159:P159)</f>
        <v>84270915</v>
      </c>
      <c r="R159" s="38">
        <f>SUM(J159,Q159)</f>
        <v>87422181</v>
      </c>
    </row>
    <row r="160" spans="2:18" s="14" customFormat="1" ht="17.100000000000001" customHeight="1" x14ac:dyDescent="0.25">
      <c r="B160" s="123"/>
      <c r="C160" s="122" t="s">
        <v>84</v>
      </c>
      <c r="D160" s="121"/>
      <c r="E160" s="121"/>
      <c r="F160" s="121"/>
      <c r="G160" s="120"/>
      <c r="H160" s="45">
        <v>3766920</v>
      </c>
      <c r="I160" s="44">
        <v>5838546</v>
      </c>
      <c r="J160" s="43">
        <f>SUM(H160:I160)</f>
        <v>9605466</v>
      </c>
      <c r="K160" s="42">
        <v>0</v>
      </c>
      <c r="L160" s="41">
        <v>45435165</v>
      </c>
      <c r="M160" s="41">
        <v>27775622</v>
      </c>
      <c r="N160" s="41">
        <v>20842726</v>
      </c>
      <c r="O160" s="41">
        <v>12286327</v>
      </c>
      <c r="P160" s="40">
        <v>6094841</v>
      </c>
      <c r="Q160" s="39">
        <f>SUM(K160:P160)</f>
        <v>112434681</v>
      </c>
      <c r="R160" s="38">
        <f>SUM(J160,Q160)</f>
        <v>122040147</v>
      </c>
    </row>
    <row r="161" spans="2:18" s="14" customFormat="1" ht="17.100000000000001" customHeight="1" x14ac:dyDescent="0.25">
      <c r="B161" s="86" t="s">
        <v>83</v>
      </c>
      <c r="C161" s="85"/>
      <c r="D161" s="85"/>
      <c r="E161" s="85"/>
      <c r="F161" s="85"/>
      <c r="G161" s="84"/>
      <c r="H161" s="45">
        <f t="shared" ref="H161:R161" si="31">SUM(H162:H170)</f>
        <v>578702</v>
      </c>
      <c r="I161" s="44">
        <f t="shared" si="31"/>
        <v>1314123</v>
      </c>
      <c r="J161" s="43">
        <f t="shared" si="31"/>
        <v>1892825</v>
      </c>
      <c r="K161" s="42">
        <f t="shared" si="31"/>
        <v>0</v>
      </c>
      <c r="L161" s="41">
        <f t="shared" si="31"/>
        <v>148839743</v>
      </c>
      <c r="M161" s="41">
        <f t="shared" si="31"/>
        <v>140265692</v>
      </c>
      <c r="N161" s="41">
        <f t="shared" si="31"/>
        <v>156664659</v>
      </c>
      <c r="O161" s="41">
        <f t="shared" si="31"/>
        <v>116617423</v>
      </c>
      <c r="P161" s="40">
        <f t="shared" si="31"/>
        <v>64726059</v>
      </c>
      <c r="Q161" s="39">
        <f>SUM(Q162:Q170)</f>
        <v>627113576</v>
      </c>
      <c r="R161" s="38">
        <f t="shared" si="31"/>
        <v>629006401</v>
      </c>
    </row>
    <row r="162" spans="2:18" s="14" customFormat="1" ht="17.100000000000001" customHeight="1" x14ac:dyDescent="0.25">
      <c r="B162" s="72"/>
      <c r="C162" s="119" t="s">
        <v>82</v>
      </c>
      <c r="D162" s="118"/>
      <c r="E162" s="118"/>
      <c r="F162" s="118"/>
      <c r="G162" s="117"/>
      <c r="H162" s="79">
        <v>0</v>
      </c>
      <c r="I162" s="75">
        <v>0</v>
      </c>
      <c r="J162" s="78">
        <f t="shared" ref="J162:J170" si="32">SUM(H162:I162)</f>
        <v>0</v>
      </c>
      <c r="K162" s="116"/>
      <c r="L162" s="115">
        <v>4293190</v>
      </c>
      <c r="M162" s="115">
        <v>4361372</v>
      </c>
      <c r="N162" s="115">
        <v>7777794</v>
      </c>
      <c r="O162" s="115">
        <v>7326027</v>
      </c>
      <c r="P162" s="114">
        <v>6650713</v>
      </c>
      <c r="Q162" s="113">
        <f>SUM(K162:P162)</f>
        <v>30409096</v>
      </c>
      <c r="R162" s="112">
        <f>SUM(J162,Q162)</f>
        <v>30409096</v>
      </c>
    </row>
    <row r="163" spans="2:18" s="14" customFormat="1" ht="17.100000000000001" customHeight="1" x14ac:dyDescent="0.25">
      <c r="B163" s="72"/>
      <c r="C163" s="70" t="s">
        <v>81</v>
      </c>
      <c r="D163" s="69"/>
      <c r="E163" s="69"/>
      <c r="F163" s="69"/>
      <c r="G163" s="68"/>
      <c r="H163" s="67">
        <v>0</v>
      </c>
      <c r="I163" s="63">
        <v>0</v>
      </c>
      <c r="J163" s="66">
        <f t="shared" si="32"/>
        <v>0</v>
      </c>
      <c r="K163" s="65"/>
      <c r="L163" s="64">
        <v>0</v>
      </c>
      <c r="M163" s="64">
        <v>0</v>
      </c>
      <c r="N163" s="64">
        <v>0</v>
      </c>
      <c r="O163" s="64">
        <v>0</v>
      </c>
      <c r="P163" s="63">
        <v>0</v>
      </c>
      <c r="Q163" s="62">
        <f t="shared" ref="Q163:Q170" si="33">SUM(K163:P163)</f>
        <v>0</v>
      </c>
      <c r="R163" s="61">
        <f t="shared" ref="R163:R170" si="34">SUM(J163,Q163)</f>
        <v>0</v>
      </c>
    </row>
    <row r="164" spans="2:18" s="49" customFormat="1" ht="17.100000000000001" customHeight="1" x14ac:dyDescent="0.25">
      <c r="B164" s="111"/>
      <c r="C164" s="110" t="s">
        <v>80</v>
      </c>
      <c r="D164" s="109"/>
      <c r="E164" s="109"/>
      <c r="F164" s="109"/>
      <c r="G164" s="108"/>
      <c r="H164" s="107">
        <v>0</v>
      </c>
      <c r="I164" s="104">
        <v>0</v>
      </c>
      <c r="J164" s="106">
        <f>SUM(H164:I164)</f>
        <v>0</v>
      </c>
      <c r="K164" s="65"/>
      <c r="L164" s="105">
        <v>67340038</v>
      </c>
      <c r="M164" s="105">
        <v>46517224</v>
      </c>
      <c r="N164" s="105">
        <v>42611538</v>
      </c>
      <c r="O164" s="105">
        <v>27218153</v>
      </c>
      <c r="P164" s="104">
        <v>11728333</v>
      </c>
      <c r="Q164" s="103">
        <f>SUM(K164:P164)</f>
        <v>195415286</v>
      </c>
      <c r="R164" s="102">
        <f>SUM(J164,Q164)</f>
        <v>195415286</v>
      </c>
    </row>
    <row r="165" spans="2:18" s="14" customFormat="1" ht="17.100000000000001" customHeight="1" x14ac:dyDescent="0.25">
      <c r="B165" s="72"/>
      <c r="C165" s="70" t="s">
        <v>79</v>
      </c>
      <c r="D165" s="69"/>
      <c r="E165" s="69"/>
      <c r="F165" s="69"/>
      <c r="G165" s="68"/>
      <c r="H165" s="67">
        <v>47288</v>
      </c>
      <c r="I165" s="63">
        <v>92682</v>
      </c>
      <c r="J165" s="66">
        <f t="shared" si="32"/>
        <v>139970</v>
      </c>
      <c r="K165" s="101">
        <v>0</v>
      </c>
      <c r="L165" s="64">
        <v>10661362</v>
      </c>
      <c r="M165" s="64">
        <v>9988510</v>
      </c>
      <c r="N165" s="64">
        <v>9064467</v>
      </c>
      <c r="O165" s="64">
        <v>6670127</v>
      </c>
      <c r="P165" s="63">
        <v>4514435</v>
      </c>
      <c r="Q165" s="62">
        <f t="shared" si="33"/>
        <v>40898901</v>
      </c>
      <c r="R165" s="61">
        <f t="shared" si="34"/>
        <v>41038871</v>
      </c>
    </row>
    <row r="166" spans="2:18" s="14" customFormat="1" ht="17.100000000000001" customHeight="1" x14ac:dyDescent="0.25">
      <c r="B166" s="72"/>
      <c r="C166" s="70" t="s">
        <v>78</v>
      </c>
      <c r="D166" s="69"/>
      <c r="E166" s="69"/>
      <c r="F166" s="69"/>
      <c r="G166" s="68"/>
      <c r="H166" s="67">
        <v>531414</v>
      </c>
      <c r="I166" s="63">
        <v>1221441</v>
      </c>
      <c r="J166" s="66">
        <f t="shared" si="32"/>
        <v>1752855</v>
      </c>
      <c r="K166" s="101">
        <v>0</v>
      </c>
      <c r="L166" s="64">
        <v>11765948</v>
      </c>
      <c r="M166" s="64">
        <v>12363171</v>
      </c>
      <c r="N166" s="64">
        <v>21116531</v>
      </c>
      <c r="O166" s="64">
        <v>19012429</v>
      </c>
      <c r="P166" s="63">
        <v>11624210</v>
      </c>
      <c r="Q166" s="62">
        <f t="shared" si="33"/>
        <v>75882289</v>
      </c>
      <c r="R166" s="61">
        <f t="shared" si="34"/>
        <v>77635144</v>
      </c>
    </row>
    <row r="167" spans="2:18" s="14" customFormat="1" ht="17.100000000000001" customHeight="1" x14ac:dyDescent="0.25">
      <c r="B167" s="72"/>
      <c r="C167" s="70" t="s">
        <v>77</v>
      </c>
      <c r="D167" s="69"/>
      <c r="E167" s="69"/>
      <c r="F167" s="69"/>
      <c r="G167" s="68"/>
      <c r="H167" s="67">
        <v>0</v>
      </c>
      <c r="I167" s="63">
        <v>0</v>
      </c>
      <c r="J167" s="66">
        <f t="shared" si="32"/>
        <v>0</v>
      </c>
      <c r="K167" s="65"/>
      <c r="L167" s="64">
        <v>46350356</v>
      </c>
      <c r="M167" s="64">
        <v>53668392</v>
      </c>
      <c r="N167" s="64">
        <v>59598381</v>
      </c>
      <c r="O167" s="64">
        <v>34750715</v>
      </c>
      <c r="P167" s="63">
        <v>15154185</v>
      </c>
      <c r="Q167" s="62">
        <f t="shared" si="33"/>
        <v>209522029</v>
      </c>
      <c r="R167" s="61">
        <f t="shared" si="34"/>
        <v>209522029</v>
      </c>
    </row>
    <row r="168" spans="2:18" s="14" customFormat="1" ht="17.100000000000001" customHeight="1" x14ac:dyDescent="0.25">
      <c r="B168" s="72"/>
      <c r="C168" s="100" t="s">
        <v>76</v>
      </c>
      <c r="D168" s="98"/>
      <c r="E168" s="98"/>
      <c r="F168" s="98"/>
      <c r="G168" s="97"/>
      <c r="H168" s="67">
        <v>0</v>
      </c>
      <c r="I168" s="63">
        <v>0</v>
      </c>
      <c r="J168" s="66">
        <f t="shared" si="32"/>
        <v>0</v>
      </c>
      <c r="K168" s="65"/>
      <c r="L168" s="64">
        <v>5436736</v>
      </c>
      <c r="M168" s="64">
        <v>7089508</v>
      </c>
      <c r="N168" s="64">
        <v>7848670</v>
      </c>
      <c r="O168" s="64">
        <v>4365813</v>
      </c>
      <c r="P168" s="63">
        <v>2447933</v>
      </c>
      <c r="Q168" s="62">
        <f t="shared" si="33"/>
        <v>27188660</v>
      </c>
      <c r="R168" s="61">
        <f t="shared" si="34"/>
        <v>27188660</v>
      </c>
    </row>
    <row r="169" spans="2:18" s="14" customFormat="1" ht="17.100000000000001" customHeight="1" x14ac:dyDescent="0.25">
      <c r="B169" s="71"/>
      <c r="C169" s="99" t="s">
        <v>75</v>
      </c>
      <c r="D169" s="98"/>
      <c r="E169" s="98"/>
      <c r="F169" s="98"/>
      <c r="G169" s="97"/>
      <c r="H169" s="67">
        <v>0</v>
      </c>
      <c r="I169" s="63">
        <v>0</v>
      </c>
      <c r="J169" s="66">
        <f t="shared" si="32"/>
        <v>0</v>
      </c>
      <c r="K169" s="65"/>
      <c r="L169" s="64">
        <v>0</v>
      </c>
      <c r="M169" s="64">
        <v>0</v>
      </c>
      <c r="N169" s="64">
        <v>602136</v>
      </c>
      <c r="O169" s="64">
        <v>9319395</v>
      </c>
      <c r="P169" s="63">
        <v>5253273</v>
      </c>
      <c r="Q169" s="62">
        <f>SUM(K169:P169)</f>
        <v>15174804</v>
      </c>
      <c r="R169" s="61">
        <f>SUM(J169,Q169)</f>
        <v>15174804</v>
      </c>
    </row>
    <row r="170" spans="2:18" s="14" customFormat="1" ht="17.100000000000001" customHeight="1" x14ac:dyDescent="0.25">
      <c r="B170" s="96"/>
      <c r="C170" s="95" t="s">
        <v>74</v>
      </c>
      <c r="D170" s="94"/>
      <c r="E170" s="94"/>
      <c r="F170" s="94"/>
      <c r="G170" s="93"/>
      <c r="H170" s="92">
        <v>0</v>
      </c>
      <c r="I170" s="89">
        <v>0</v>
      </c>
      <c r="J170" s="91">
        <f t="shared" si="32"/>
        <v>0</v>
      </c>
      <c r="K170" s="54"/>
      <c r="L170" s="90">
        <v>2992113</v>
      </c>
      <c r="M170" s="90">
        <v>6277515</v>
      </c>
      <c r="N170" s="90">
        <v>8045142</v>
      </c>
      <c r="O170" s="90">
        <v>7954764</v>
      </c>
      <c r="P170" s="89">
        <v>7352977</v>
      </c>
      <c r="Q170" s="88">
        <f t="shared" si="33"/>
        <v>32622511</v>
      </c>
      <c r="R170" s="87">
        <f t="shared" si="34"/>
        <v>32622511</v>
      </c>
    </row>
    <row r="171" spans="2:18" s="14" customFormat="1" ht="17.100000000000001" customHeight="1" x14ac:dyDescent="0.25">
      <c r="B171" s="86" t="s">
        <v>73</v>
      </c>
      <c r="C171" s="85"/>
      <c r="D171" s="85"/>
      <c r="E171" s="85"/>
      <c r="F171" s="85"/>
      <c r="G171" s="84"/>
      <c r="H171" s="45">
        <f>SUM(H172:H175)</f>
        <v>0</v>
      </c>
      <c r="I171" s="44">
        <f>SUM(I172:I175)</f>
        <v>0</v>
      </c>
      <c r="J171" s="43">
        <f>SUM(J172:J175)</f>
        <v>0</v>
      </c>
      <c r="K171" s="83"/>
      <c r="L171" s="41">
        <f t="shared" ref="L171:R171" si="35">SUM(L172:L175)</f>
        <v>13567820</v>
      </c>
      <c r="M171" s="41">
        <f t="shared" si="35"/>
        <v>17709245</v>
      </c>
      <c r="N171" s="41">
        <f t="shared" si="35"/>
        <v>91046958</v>
      </c>
      <c r="O171" s="41">
        <f t="shared" si="35"/>
        <v>311171562</v>
      </c>
      <c r="P171" s="40">
        <f t="shared" si="35"/>
        <v>301674887</v>
      </c>
      <c r="Q171" s="39">
        <f t="shared" si="35"/>
        <v>735170472</v>
      </c>
      <c r="R171" s="38">
        <f t="shared" si="35"/>
        <v>735170472</v>
      </c>
    </row>
    <row r="172" spans="2:18" s="14" customFormat="1" ht="17.100000000000001" customHeight="1" x14ac:dyDescent="0.25">
      <c r="B172" s="72"/>
      <c r="C172" s="82" t="s">
        <v>72</v>
      </c>
      <c r="D172" s="81"/>
      <c r="E172" s="81"/>
      <c r="F172" s="81"/>
      <c r="G172" s="80"/>
      <c r="H172" s="79">
        <v>0</v>
      </c>
      <c r="I172" s="75">
        <v>0</v>
      </c>
      <c r="J172" s="78">
        <f>SUM(H172:I172)</f>
        <v>0</v>
      </c>
      <c r="K172" s="77"/>
      <c r="L172" s="76">
        <v>0</v>
      </c>
      <c r="M172" s="76">
        <v>574090</v>
      </c>
      <c r="N172" s="76">
        <v>45264781</v>
      </c>
      <c r="O172" s="76">
        <v>140409812</v>
      </c>
      <c r="P172" s="75">
        <v>119288273</v>
      </c>
      <c r="Q172" s="74">
        <f>SUM(K172:P172)</f>
        <v>305536956</v>
      </c>
      <c r="R172" s="73">
        <f>SUM(J172,Q172)</f>
        <v>305536956</v>
      </c>
    </row>
    <row r="173" spans="2:18" s="14" customFormat="1" ht="17.100000000000001" customHeight="1" x14ac:dyDescent="0.25">
      <c r="B173" s="72"/>
      <c r="C173" s="70" t="s">
        <v>71</v>
      </c>
      <c r="D173" s="69"/>
      <c r="E173" s="69"/>
      <c r="F173" s="69"/>
      <c r="G173" s="68"/>
      <c r="H173" s="67">
        <v>0</v>
      </c>
      <c r="I173" s="63">
        <v>0</v>
      </c>
      <c r="J173" s="66">
        <f>SUM(H173:I173)</f>
        <v>0</v>
      </c>
      <c r="K173" s="65"/>
      <c r="L173" s="64">
        <v>13298936</v>
      </c>
      <c r="M173" s="64">
        <v>16898699</v>
      </c>
      <c r="N173" s="64">
        <v>33580537</v>
      </c>
      <c r="O173" s="64">
        <v>48740368</v>
      </c>
      <c r="P173" s="63">
        <v>21651036</v>
      </c>
      <c r="Q173" s="62">
        <f>SUM(K173:P173)</f>
        <v>134169576</v>
      </c>
      <c r="R173" s="61">
        <f>SUM(J173,Q173)</f>
        <v>134169576</v>
      </c>
    </row>
    <row r="174" spans="2:18" s="14" customFormat="1" ht="17.100000000000001" customHeight="1" x14ac:dyDescent="0.25">
      <c r="B174" s="71"/>
      <c r="C174" s="70" t="s">
        <v>70</v>
      </c>
      <c r="D174" s="69"/>
      <c r="E174" s="69"/>
      <c r="F174" s="69"/>
      <c r="G174" s="68"/>
      <c r="H174" s="67">
        <v>0</v>
      </c>
      <c r="I174" s="63">
        <v>0</v>
      </c>
      <c r="J174" s="66">
        <f>SUM(H174:I174)</f>
        <v>0</v>
      </c>
      <c r="K174" s="65"/>
      <c r="L174" s="64">
        <v>0</v>
      </c>
      <c r="M174" s="64">
        <v>0</v>
      </c>
      <c r="N174" s="64">
        <v>1959723</v>
      </c>
      <c r="O174" s="64">
        <v>3965380</v>
      </c>
      <c r="P174" s="63">
        <v>5555288</v>
      </c>
      <c r="Q174" s="62">
        <f>SUM(K174:P174)</f>
        <v>11480391</v>
      </c>
      <c r="R174" s="61">
        <f>SUM(J174,Q174)</f>
        <v>11480391</v>
      </c>
    </row>
    <row r="175" spans="2:18" s="49" customFormat="1" ht="17.100000000000001" customHeight="1" x14ac:dyDescent="0.25">
      <c r="B175" s="60"/>
      <c r="C175" s="59" t="s">
        <v>69</v>
      </c>
      <c r="D175" s="58"/>
      <c r="E175" s="58"/>
      <c r="F175" s="58"/>
      <c r="G175" s="57"/>
      <c r="H175" s="56">
        <v>0</v>
      </c>
      <c r="I175" s="52">
        <v>0</v>
      </c>
      <c r="J175" s="55">
        <f>SUM(H175:I175)</f>
        <v>0</v>
      </c>
      <c r="K175" s="54"/>
      <c r="L175" s="53">
        <v>268884</v>
      </c>
      <c r="M175" s="53">
        <v>236456</v>
      </c>
      <c r="N175" s="53">
        <v>10241917</v>
      </c>
      <c r="O175" s="53">
        <v>118056002</v>
      </c>
      <c r="P175" s="52">
        <v>155180290</v>
      </c>
      <c r="Q175" s="51">
        <f>SUM(K175:P175)</f>
        <v>283983549</v>
      </c>
      <c r="R175" s="50">
        <f>SUM(J175,Q175)</f>
        <v>283983549</v>
      </c>
    </row>
    <row r="176" spans="2:18" s="14" customFormat="1" ht="17.100000000000001" customHeight="1" x14ac:dyDescent="0.25">
      <c r="B176" s="48" t="s">
        <v>68</v>
      </c>
      <c r="C176" s="47"/>
      <c r="D176" s="47"/>
      <c r="E176" s="47"/>
      <c r="F176" s="47"/>
      <c r="G176" s="46"/>
      <c r="H176" s="45">
        <f t="shared" ref="H176:R176" si="36">SUM(H140,H161,H171)</f>
        <v>16914963</v>
      </c>
      <c r="I176" s="44">
        <f t="shared" si="36"/>
        <v>33578012</v>
      </c>
      <c r="J176" s="43">
        <f t="shared" si="36"/>
        <v>50492975</v>
      </c>
      <c r="K176" s="42">
        <f t="shared" si="36"/>
        <v>0</v>
      </c>
      <c r="L176" s="41">
        <f t="shared" si="36"/>
        <v>403336315</v>
      </c>
      <c r="M176" s="41">
        <f t="shared" si="36"/>
        <v>370358478</v>
      </c>
      <c r="N176" s="41">
        <f t="shared" si="36"/>
        <v>437055252</v>
      </c>
      <c r="O176" s="41">
        <f t="shared" si="36"/>
        <v>568398790</v>
      </c>
      <c r="P176" s="40">
        <f t="shared" si="36"/>
        <v>448744469</v>
      </c>
      <c r="Q176" s="39">
        <f t="shared" si="36"/>
        <v>2227893304</v>
      </c>
      <c r="R176" s="38">
        <f t="shared" si="36"/>
        <v>2278386279</v>
      </c>
    </row>
  </sheetData>
  <mergeCells count="54">
    <mergeCell ref="I137:R137"/>
    <mergeCell ref="B138:G139"/>
    <mergeCell ref="H138:J138"/>
    <mergeCell ref="K138:Q138"/>
    <mergeCell ref="R138:R139"/>
    <mergeCell ref="B96:G97"/>
    <mergeCell ref="H96:J96"/>
    <mergeCell ref="K96:Q96"/>
    <mergeCell ref="R96:R97"/>
    <mergeCell ref="J79:Q79"/>
    <mergeCell ref="B80:G81"/>
    <mergeCell ref="H80:J80"/>
    <mergeCell ref="K80:P80"/>
    <mergeCell ref="Q80:Q81"/>
    <mergeCell ref="J87:Q87"/>
    <mergeCell ref="B88:G89"/>
    <mergeCell ref="H88:J88"/>
    <mergeCell ref="K88:P88"/>
    <mergeCell ref="Q88:Q89"/>
    <mergeCell ref="I95:R95"/>
    <mergeCell ref="B72:G73"/>
    <mergeCell ref="H72:J72"/>
    <mergeCell ref="K72:P72"/>
    <mergeCell ref="Q72:Q73"/>
    <mergeCell ref="K54:R54"/>
    <mergeCell ref="B55:G56"/>
    <mergeCell ref="H55:J55"/>
    <mergeCell ref="K55:Q55"/>
    <mergeCell ref="R55:R56"/>
    <mergeCell ref="J63:Q63"/>
    <mergeCell ref="B64:G65"/>
    <mergeCell ref="H64:J64"/>
    <mergeCell ref="K64:P64"/>
    <mergeCell ref="Q64:Q65"/>
    <mergeCell ref="J71:Q71"/>
    <mergeCell ref="B33:B42"/>
    <mergeCell ref="C42:G42"/>
    <mergeCell ref="K46:R46"/>
    <mergeCell ref="B47:G48"/>
    <mergeCell ref="H47:J47"/>
    <mergeCell ref="K47:Q47"/>
    <mergeCell ref="R47:R48"/>
    <mergeCell ref="Q12:R12"/>
    <mergeCell ref="B13:B22"/>
    <mergeCell ref="C13:G13"/>
    <mergeCell ref="C22:G22"/>
    <mergeCell ref="B23:B32"/>
    <mergeCell ref="C32:G32"/>
    <mergeCell ref="R6:R7"/>
    <mergeCell ref="J1:O1"/>
    <mergeCell ref="P1:Q1"/>
    <mergeCell ref="H4:I4"/>
    <mergeCell ref="B5:G5"/>
    <mergeCell ref="H5:I5"/>
  </mergeCells>
  <phoneticPr fontId="7"/>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21" man="1"/>
    <brk id="93" max="16383" man="1"/>
    <brk id="13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A51"/>
  <sheetViews>
    <sheetView zoomScale="57" zoomScaleNormal="57" workbookViewId="0"/>
  </sheetViews>
  <sheetFormatPr defaultColWidth="8.86328125" defaultRowHeight="12.75" x14ac:dyDescent="0.25"/>
  <cols>
    <col min="1" max="1" width="1.1328125" style="484" customWidth="1"/>
    <col min="2" max="2" width="5" style="484" customWidth="1"/>
    <col min="3" max="3" width="6.46484375" style="583" bestFit="1" customWidth="1"/>
    <col min="4" max="4" width="58.796875" style="484" customWidth="1"/>
    <col min="5" max="5" width="8.86328125" style="484"/>
    <col min="6" max="19" width="10.796875" style="484" customWidth="1"/>
    <col min="20" max="20" width="10.796875" style="584" customWidth="1"/>
    <col min="21" max="21" width="45.1328125" style="589" customWidth="1"/>
    <col min="22" max="23" width="45.1328125" style="591" customWidth="1"/>
    <col min="24" max="256" width="8.86328125" style="484"/>
    <col min="257" max="257" width="1.1328125" style="484" customWidth="1"/>
    <col min="258" max="258" width="5" style="484" customWidth="1"/>
    <col min="259" max="259" width="6.46484375" style="484" bestFit="1" customWidth="1"/>
    <col min="260" max="260" width="58.796875" style="484" customWidth="1"/>
    <col min="261" max="261" width="8.86328125" style="484"/>
    <col min="262" max="276" width="10.796875" style="484" customWidth="1"/>
    <col min="277" max="279" width="45.1328125" style="484" customWidth="1"/>
    <col min="280" max="512" width="8.86328125" style="484"/>
    <col min="513" max="513" width="1.1328125" style="484" customWidth="1"/>
    <col min="514" max="514" width="5" style="484" customWidth="1"/>
    <col min="515" max="515" width="6.46484375" style="484" bestFit="1" customWidth="1"/>
    <col min="516" max="516" width="58.796875" style="484" customWidth="1"/>
    <col min="517" max="517" width="8.86328125" style="484"/>
    <col min="518" max="532" width="10.796875" style="484" customWidth="1"/>
    <col min="533" max="535" width="45.1328125" style="484" customWidth="1"/>
    <col min="536" max="768" width="8.86328125" style="484"/>
    <col min="769" max="769" width="1.1328125" style="484" customWidth="1"/>
    <col min="770" max="770" width="5" style="484" customWidth="1"/>
    <col min="771" max="771" width="6.46484375" style="484" bestFit="1" customWidth="1"/>
    <col min="772" max="772" width="58.796875" style="484" customWidth="1"/>
    <col min="773" max="773" width="8.86328125" style="484"/>
    <col min="774" max="788" width="10.796875" style="484" customWidth="1"/>
    <col min="789" max="791" width="45.1328125" style="484" customWidth="1"/>
    <col min="792" max="1024" width="8.86328125" style="484"/>
    <col min="1025" max="1025" width="1.1328125" style="484" customWidth="1"/>
    <col min="1026" max="1026" width="5" style="484" customWidth="1"/>
    <col min="1027" max="1027" width="6.46484375" style="484" bestFit="1" customWidth="1"/>
    <col min="1028" max="1028" width="58.796875" style="484" customWidth="1"/>
    <col min="1029" max="1029" width="8.86328125" style="484"/>
    <col min="1030" max="1044" width="10.796875" style="484" customWidth="1"/>
    <col min="1045" max="1047" width="45.1328125" style="484" customWidth="1"/>
    <col min="1048" max="1280" width="8.86328125" style="484"/>
    <col min="1281" max="1281" width="1.1328125" style="484" customWidth="1"/>
    <col min="1282" max="1282" width="5" style="484" customWidth="1"/>
    <col min="1283" max="1283" width="6.46484375" style="484" bestFit="1" customWidth="1"/>
    <col min="1284" max="1284" width="58.796875" style="484" customWidth="1"/>
    <col min="1285" max="1285" width="8.86328125" style="484"/>
    <col min="1286" max="1300" width="10.796875" style="484" customWidth="1"/>
    <col min="1301" max="1303" width="45.1328125" style="484" customWidth="1"/>
    <col min="1304" max="1536" width="8.86328125" style="484"/>
    <col min="1537" max="1537" width="1.1328125" style="484" customWidth="1"/>
    <col min="1538" max="1538" width="5" style="484" customWidth="1"/>
    <col min="1539" max="1539" width="6.46484375" style="484" bestFit="1" customWidth="1"/>
    <col min="1540" max="1540" width="58.796875" style="484" customWidth="1"/>
    <col min="1541" max="1541" width="8.86328125" style="484"/>
    <col min="1542" max="1556" width="10.796875" style="484" customWidth="1"/>
    <col min="1557" max="1559" width="45.1328125" style="484" customWidth="1"/>
    <col min="1560" max="1792" width="8.86328125" style="484"/>
    <col min="1793" max="1793" width="1.1328125" style="484" customWidth="1"/>
    <col min="1794" max="1794" width="5" style="484" customWidth="1"/>
    <col min="1795" max="1795" width="6.46484375" style="484" bestFit="1" customWidth="1"/>
    <col min="1796" max="1796" width="58.796875" style="484" customWidth="1"/>
    <col min="1797" max="1797" width="8.86328125" style="484"/>
    <col min="1798" max="1812" width="10.796875" style="484" customWidth="1"/>
    <col min="1813" max="1815" width="45.1328125" style="484" customWidth="1"/>
    <col min="1816" max="2048" width="8.86328125" style="484"/>
    <col min="2049" max="2049" width="1.1328125" style="484" customWidth="1"/>
    <col min="2050" max="2050" width="5" style="484" customWidth="1"/>
    <col min="2051" max="2051" width="6.46484375" style="484" bestFit="1" customWidth="1"/>
    <col min="2052" max="2052" width="58.796875" style="484" customWidth="1"/>
    <col min="2053" max="2053" width="8.86328125" style="484"/>
    <col min="2054" max="2068" width="10.796875" style="484" customWidth="1"/>
    <col min="2069" max="2071" width="45.1328125" style="484" customWidth="1"/>
    <col min="2072" max="2304" width="8.86328125" style="484"/>
    <col min="2305" max="2305" width="1.1328125" style="484" customWidth="1"/>
    <col min="2306" max="2306" width="5" style="484" customWidth="1"/>
    <col min="2307" max="2307" width="6.46484375" style="484" bestFit="1" customWidth="1"/>
    <col min="2308" max="2308" width="58.796875" style="484" customWidth="1"/>
    <col min="2309" max="2309" width="8.86328125" style="484"/>
    <col min="2310" max="2324" width="10.796875" style="484" customWidth="1"/>
    <col min="2325" max="2327" width="45.1328125" style="484" customWidth="1"/>
    <col min="2328" max="2560" width="8.86328125" style="484"/>
    <col min="2561" max="2561" width="1.1328125" style="484" customWidth="1"/>
    <col min="2562" max="2562" width="5" style="484" customWidth="1"/>
    <col min="2563" max="2563" width="6.46484375" style="484" bestFit="1" customWidth="1"/>
    <col min="2564" max="2564" width="58.796875" style="484" customWidth="1"/>
    <col min="2565" max="2565" width="8.86328125" style="484"/>
    <col min="2566" max="2580" width="10.796875" style="484" customWidth="1"/>
    <col min="2581" max="2583" width="45.1328125" style="484" customWidth="1"/>
    <col min="2584" max="2816" width="8.86328125" style="484"/>
    <col min="2817" max="2817" width="1.1328125" style="484" customWidth="1"/>
    <col min="2818" max="2818" width="5" style="484" customWidth="1"/>
    <col min="2819" max="2819" width="6.46484375" style="484" bestFit="1" customWidth="1"/>
    <col min="2820" max="2820" width="58.796875" style="484" customWidth="1"/>
    <col min="2821" max="2821" width="8.86328125" style="484"/>
    <col min="2822" max="2836" width="10.796875" style="484" customWidth="1"/>
    <col min="2837" max="2839" width="45.1328125" style="484" customWidth="1"/>
    <col min="2840" max="3072" width="8.86328125" style="484"/>
    <col min="3073" max="3073" width="1.1328125" style="484" customWidth="1"/>
    <col min="3074" max="3074" width="5" style="484" customWidth="1"/>
    <col min="3075" max="3075" width="6.46484375" style="484" bestFit="1" customWidth="1"/>
    <col min="3076" max="3076" width="58.796875" style="484" customWidth="1"/>
    <col min="3077" max="3077" width="8.86328125" style="484"/>
    <col min="3078" max="3092" width="10.796875" style="484" customWidth="1"/>
    <col min="3093" max="3095" width="45.1328125" style="484" customWidth="1"/>
    <col min="3096" max="3328" width="8.86328125" style="484"/>
    <col min="3329" max="3329" width="1.1328125" style="484" customWidth="1"/>
    <col min="3330" max="3330" width="5" style="484" customWidth="1"/>
    <col min="3331" max="3331" width="6.46484375" style="484" bestFit="1" customWidth="1"/>
    <col min="3332" max="3332" width="58.796875" style="484" customWidth="1"/>
    <col min="3333" max="3333" width="8.86328125" style="484"/>
    <col min="3334" max="3348" width="10.796875" style="484" customWidth="1"/>
    <col min="3349" max="3351" width="45.1328125" style="484" customWidth="1"/>
    <col min="3352" max="3584" width="8.86328125" style="484"/>
    <col min="3585" max="3585" width="1.1328125" style="484" customWidth="1"/>
    <col min="3586" max="3586" width="5" style="484" customWidth="1"/>
    <col min="3587" max="3587" width="6.46484375" style="484" bestFit="1" customWidth="1"/>
    <col min="3588" max="3588" width="58.796875" style="484" customWidth="1"/>
    <col min="3589" max="3589" width="8.86328125" style="484"/>
    <col min="3590" max="3604" width="10.796875" style="484" customWidth="1"/>
    <col min="3605" max="3607" width="45.1328125" style="484" customWidth="1"/>
    <col min="3608" max="3840" width="8.86328125" style="484"/>
    <col min="3841" max="3841" width="1.1328125" style="484" customWidth="1"/>
    <col min="3842" max="3842" width="5" style="484" customWidth="1"/>
    <col min="3843" max="3843" width="6.46484375" style="484" bestFit="1" customWidth="1"/>
    <col min="3844" max="3844" width="58.796875" style="484" customWidth="1"/>
    <col min="3845" max="3845" width="8.86328125" style="484"/>
    <col min="3846" max="3860" width="10.796875" style="484" customWidth="1"/>
    <col min="3861" max="3863" width="45.1328125" style="484" customWidth="1"/>
    <col min="3864" max="4096" width="8.86328125" style="484"/>
    <col min="4097" max="4097" width="1.1328125" style="484" customWidth="1"/>
    <col min="4098" max="4098" width="5" style="484" customWidth="1"/>
    <col min="4099" max="4099" width="6.46484375" style="484" bestFit="1" customWidth="1"/>
    <col min="4100" max="4100" width="58.796875" style="484" customWidth="1"/>
    <col min="4101" max="4101" width="8.86328125" style="484"/>
    <col min="4102" max="4116" width="10.796875" style="484" customWidth="1"/>
    <col min="4117" max="4119" width="45.1328125" style="484" customWidth="1"/>
    <col min="4120" max="4352" width="8.86328125" style="484"/>
    <col min="4353" max="4353" width="1.1328125" style="484" customWidth="1"/>
    <col min="4354" max="4354" width="5" style="484" customWidth="1"/>
    <col min="4355" max="4355" width="6.46484375" style="484" bestFit="1" customWidth="1"/>
    <col min="4356" max="4356" width="58.796875" style="484" customWidth="1"/>
    <col min="4357" max="4357" width="8.86328125" style="484"/>
    <col min="4358" max="4372" width="10.796875" style="484" customWidth="1"/>
    <col min="4373" max="4375" width="45.1328125" style="484" customWidth="1"/>
    <col min="4376" max="4608" width="8.86328125" style="484"/>
    <col min="4609" max="4609" width="1.1328125" style="484" customWidth="1"/>
    <col min="4610" max="4610" width="5" style="484" customWidth="1"/>
    <col min="4611" max="4611" width="6.46484375" style="484" bestFit="1" customWidth="1"/>
    <col min="4612" max="4612" width="58.796875" style="484" customWidth="1"/>
    <col min="4613" max="4613" width="8.86328125" style="484"/>
    <col min="4614" max="4628" width="10.796875" style="484" customWidth="1"/>
    <col min="4629" max="4631" width="45.1328125" style="484" customWidth="1"/>
    <col min="4632" max="4864" width="8.86328125" style="484"/>
    <col min="4865" max="4865" width="1.1328125" style="484" customWidth="1"/>
    <col min="4866" max="4866" width="5" style="484" customWidth="1"/>
    <col min="4867" max="4867" width="6.46484375" style="484" bestFit="1" customWidth="1"/>
    <col min="4868" max="4868" width="58.796875" style="484" customWidth="1"/>
    <col min="4869" max="4869" width="8.86328125" style="484"/>
    <col min="4870" max="4884" width="10.796875" style="484" customWidth="1"/>
    <col min="4885" max="4887" width="45.1328125" style="484" customWidth="1"/>
    <col min="4888" max="5120" width="8.86328125" style="484"/>
    <col min="5121" max="5121" width="1.1328125" style="484" customWidth="1"/>
    <col min="5122" max="5122" width="5" style="484" customWidth="1"/>
    <col min="5123" max="5123" width="6.46484375" style="484" bestFit="1" customWidth="1"/>
    <col min="5124" max="5124" width="58.796875" style="484" customWidth="1"/>
    <col min="5125" max="5125" width="8.86328125" style="484"/>
    <col min="5126" max="5140" width="10.796875" style="484" customWidth="1"/>
    <col min="5141" max="5143" width="45.1328125" style="484" customWidth="1"/>
    <col min="5144" max="5376" width="8.86328125" style="484"/>
    <col min="5377" max="5377" width="1.1328125" style="484" customWidth="1"/>
    <col min="5378" max="5378" width="5" style="484" customWidth="1"/>
    <col min="5379" max="5379" width="6.46484375" style="484" bestFit="1" customWidth="1"/>
    <col min="5380" max="5380" width="58.796875" style="484" customWidth="1"/>
    <col min="5381" max="5381" width="8.86328125" style="484"/>
    <col min="5382" max="5396" width="10.796875" style="484" customWidth="1"/>
    <col min="5397" max="5399" width="45.1328125" style="484" customWidth="1"/>
    <col min="5400" max="5632" width="8.86328125" style="484"/>
    <col min="5633" max="5633" width="1.1328125" style="484" customWidth="1"/>
    <col min="5634" max="5634" width="5" style="484" customWidth="1"/>
    <col min="5635" max="5635" width="6.46484375" style="484" bestFit="1" customWidth="1"/>
    <col min="5636" max="5636" width="58.796875" style="484" customWidth="1"/>
    <col min="5637" max="5637" width="8.86328125" style="484"/>
    <col min="5638" max="5652" width="10.796875" style="484" customWidth="1"/>
    <col min="5653" max="5655" width="45.1328125" style="484" customWidth="1"/>
    <col min="5656" max="5888" width="8.86328125" style="484"/>
    <col min="5889" max="5889" width="1.1328125" style="484" customWidth="1"/>
    <col min="5890" max="5890" width="5" style="484" customWidth="1"/>
    <col min="5891" max="5891" width="6.46484375" style="484" bestFit="1" customWidth="1"/>
    <col min="5892" max="5892" width="58.796875" style="484" customWidth="1"/>
    <col min="5893" max="5893" width="8.86328125" style="484"/>
    <col min="5894" max="5908" width="10.796875" style="484" customWidth="1"/>
    <col min="5909" max="5911" width="45.1328125" style="484" customWidth="1"/>
    <col min="5912" max="6144" width="8.86328125" style="484"/>
    <col min="6145" max="6145" width="1.1328125" style="484" customWidth="1"/>
    <col min="6146" max="6146" width="5" style="484" customWidth="1"/>
    <col min="6147" max="6147" width="6.46484375" style="484" bestFit="1" customWidth="1"/>
    <col min="6148" max="6148" width="58.796875" style="484" customWidth="1"/>
    <col min="6149" max="6149" width="8.86328125" style="484"/>
    <col min="6150" max="6164" width="10.796875" style="484" customWidth="1"/>
    <col min="6165" max="6167" width="45.1328125" style="484" customWidth="1"/>
    <col min="6168" max="6400" width="8.86328125" style="484"/>
    <col min="6401" max="6401" width="1.1328125" style="484" customWidth="1"/>
    <col min="6402" max="6402" width="5" style="484" customWidth="1"/>
    <col min="6403" max="6403" width="6.46484375" style="484" bestFit="1" customWidth="1"/>
    <col min="6404" max="6404" width="58.796875" style="484" customWidth="1"/>
    <col min="6405" max="6405" width="8.86328125" style="484"/>
    <col min="6406" max="6420" width="10.796875" style="484" customWidth="1"/>
    <col min="6421" max="6423" width="45.1328125" style="484" customWidth="1"/>
    <col min="6424" max="6656" width="8.86328125" style="484"/>
    <col min="6657" max="6657" width="1.1328125" style="484" customWidth="1"/>
    <col min="6658" max="6658" width="5" style="484" customWidth="1"/>
    <col min="6659" max="6659" width="6.46484375" style="484" bestFit="1" customWidth="1"/>
    <col min="6660" max="6660" width="58.796875" style="484" customWidth="1"/>
    <col min="6661" max="6661" width="8.86328125" style="484"/>
    <col min="6662" max="6676" width="10.796875" style="484" customWidth="1"/>
    <col min="6677" max="6679" width="45.1328125" style="484" customWidth="1"/>
    <col min="6680" max="6912" width="8.86328125" style="484"/>
    <col min="6913" max="6913" width="1.1328125" style="484" customWidth="1"/>
    <col min="6914" max="6914" width="5" style="484" customWidth="1"/>
    <col min="6915" max="6915" width="6.46484375" style="484" bestFit="1" customWidth="1"/>
    <col min="6916" max="6916" width="58.796875" style="484" customWidth="1"/>
    <col min="6917" max="6917" width="8.86328125" style="484"/>
    <col min="6918" max="6932" width="10.796875" style="484" customWidth="1"/>
    <col min="6933" max="6935" width="45.1328125" style="484" customWidth="1"/>
    <col min="6936" max="7168" width="8.86328125" style="484"/>
    <col min="7169" max="7169" width="1.1328125" style="484" customWidth="1"/>
    <col min="7170" max="7170" width="5" style="484" customWidth="1"/>
    <col min="7171" max="7171" width="6.46484375" style="484" bestFit="1" customWidth="1"/>
    <col min="7172" max="7172" width="58.796875" style="484" customWidth="1"/>
    <col min="7173" max="7173" width="8.86328125" style="484"/>
    <col min="7174" max="7188" width="10.796875" style="484" customWidth="1"/>
    <col min="7189" max="7191" width="45.1328125" style="484" customWidth="1"/>
    <col min="7192" max="7424" width="8.86328125" style="484"/>
    <col min="7425" max="7425" width="1.1328125" style="484" customWidth="1"/>
    <col min="7426" max="7426" width="5" style="484" customWidth="1"/>
    <col min="7427" max="7427" width="6.46484375" style="484" bestFit="1" customWidth="1"/>
    <col min="7428" max="7428" width="58.796875" style="484" customWidth="1"/>
    <col min="7429" max="7429" width="8.86328125" style="484"/>
    <col min="7430" max="7444" width="10.796875" style="484" customWidth="1"/>
    <col min="7445" max="7447" width="45.1328125" style="484" customWidth="1"/>
    <col min="7448" max="7680" width="8.86328125" style="484"/>
    <col min="7681" max="7681" width="1.1328125" style="484" customWidth="1"/>
    <col min="7682" max="7682" width="5" style="484" customWidth="1"/>
    <col min="7683" max="7683" width="6.46484375" style="484" bestFit="1" customWidth="1"/>
    <col min="7684" max="7684" width="58.796875" style="484" customWidth="1"/>
    <col min="7685" max="7685" width="8.86328125" style="484"/>
    <col min="7686" max="7700" width="10.796875" style="484" customWidth="1"/>
    <col min="7701" max="7703" width="45.1328125" style="484" customWidth="1"/>
    <col min="7704" max="7936" width="8.86328125" style="484"/>
    <col min="7937" max="7937" width="1.1328125" style="484" customWidth="1"/>
    <col min="7938" max="7938" width="5" style="484" customWidth="1"/>
    <col min="7939" max="7939" width="6.46484375" style="484" bestFit="1" customWidth="1"/>
    <col min="7940" max="7940" width="58.796875" style="484" customWidth="1"/>
    <col min="7941" max="7941" width="8.86328125" style="484"/>
    <col min="7942" max="7956" width="10.796875" style="484" customWidth="1"/>
    <col min="7957" max="7959" width="45.1328125" style="484" customWidth="1"/>
    <col min="7960" max="8192" width="8.86328125" style="484"/>
    <col min="8193" max="8193" width="1.1328125" style="484" customWidth="1"/>
    <col min="8194" max="8194" width="5" style="484" customWidth="1"/>
    <col min="8195" max="8195" width="6.46484375" style="484" bestFit="1" customWidth="1"/>
    <col min="8196" max="8196" width="58.796875" style="484" customWidth="1"/>
    <col min="8197" max="8197" width="8.86328125" style="484"/>
    <col min="8198" max="8212" width="10.796875" style="484" customWidth="1"/>
    <col min="8213" max="8215" width="45.1328125" style="484" customWidth="1"/>
    <col min="8216" max="8448" width="8.86328125" style="484"/>
    <col min="8449" max="8449" width="1.1328125" style="484" customWidth="1"/>
    <col min="8450" max="8450" width="5" style="484" customWidth="1"/>
    <col min="8451" max="8451" width="6.46484375" style="484" bestFit="1" customWidth="1"/>
    <col min="8452" max="8452" width="58.796875" style="484" customWidth="1"/>
    <col min="8453" max="8453" width="8.86328125" style="484"/>
    <col min="8454" max="8468" width="10.796875" style="484" customWidth="1"/>
    <col min="8469" max="8471" width="45.1328125" style="484" customWidth="1"/>
    <col min="8472" max="8704" width="8.86328125" style="484"/>
    <col min="8705" max="8705" width="1.1328125" style="484" customWidth="1"/>
    <col min="8706" max="8706" width="5" style="484" customWidth="1"/>
    <col min="8707" max="8707" width="6.46484375" style="484" bestFit="1" customWidth="1"/>
    <col min="8708" max="8708" width="58.796875" style="484" customWidth="1"/>
    <col min="8709" max="8709" width="8.86328125" style="484"/>
    <col min="8710" max="8724" width="10.796875" style="484" customWidth="1"/>
    <col min="8725" max="8727" width="45.1328125" style="484" customWidth="1"/>
    <col min="8728" max="8960" width="8.86328125" style="484"/>
    <col min="8961" max="8961" width="1.1328125" style="484" customWidth="1"/>
    <col min="8962" max="8962" width="5" style="484" customWidth="1"/>
    <col min="8963" max="8963" width="6.46484375" style="484" bestFit="1" customWidth="1"/>
    <col min="8964" max="8964" width="58.796875" style="484" customWidth="1"/>
    <col min="8965" max="8965" width="8.86328125" style="484"/>
    <col min="8966" max="8980" width="10.796875" style="484" customWidth="1"/>
    <col min="8981" max="8983" width="45.1328125" style="484" customWidth="1"/>
    <col min="8984" max="9216" width="8.86328125" style="484"/>
    <col min="9217" max="9217" width="1.1328125" style="484" customWidth="1"/>
    <col min="9218" max="9218" width="5" style="484" customWidth="1"/>
    <col min="9219" max="9219" width="6.46484375" style="484" bestFit="1" customWidth="1"/>
    <col min="9220" max="9220" width="58.796875" style="484" customWidth="1"/>
    <col min="9221" max="9221" width="8.86328125" style="484"/>
    <col min="9222" max="9236" width="10.796875" style="484" customWidth="1"/>
    <col min="9237" max="9239" width="45.1328125" style="484" customWidth="1"/>
    <col min="9240" max="9472" width="8.86328125" style="484"/>
    <col min="9473" max="9473" width="1.1328125" style="484" customWidth="1"/>
    <col min="9474" max="9474" width="5" style="484" customWidth="1"/>
    <col min="9475" max="9475" width="6.46484375" style="484" bestFit="1" customWidth="1"/>
    <col min="9476" max="9476" width="58.796875" style="484" customWidth="1"/>
    <col min="9477" max="9477" width="8.86328125" style="484"/>
    <col min="9478" max="9492" width="10.796875" style="484" customWidth="1"/>
    <col min="9493" max="9495" width="45.1328125" style="484" customWidth="1"/>
    <col min="9496" max="9728" width="8.86328125" style="484"/>
    <col min="9729" max="9729" width="1.1328125" style="484" customWidth="1"/>
    <col min="9730" max="9730" width="5" style="484" customWidth="1"/>
    <col min="9731" max="9731" width="6.46484375" style="484" bestFit="1" customWidth="1"/>
    <col min="9732" max="9732" width="58.796875" style="484" customWidth="1"/>
    <col min="9733" max="9733" width="8.86328125" style="484"/>
    <col min="9734" max="9748" width="10.796875" style="484" customWidth="1"/>
    <col min="9749" max="9751" width="45.1328125" style="484" customWidth="1"/>
    <col min="9752" max="9984" width="8.86328125" style="484"/>
    <col min="9985" max="9985" width="1.1328125" style="484" customWidth="1"/>
    <col min="9986" max="9986" width="5" style="484" customWidth="1"/>
    <col min="9987" max="9987" width="6.46484375" style="484" bestFit="1" customWidth="1"/>
    <col min="9988" max="9988" width="58.796875" style="484" customWidth="1"/>
    <col min="9989" max="9989" width="8.86328125" style="484"/>
    <col min="9990" max="10004" width="10.796875" style="484" customWidth="1"/>
    <col min="10005" max="10007" width="45.1328125" style="484" customWidth="1"/>
    <col min="10008" max="10240" width="8.86328125" style="484"/>
    <col min="10241" max="10241" width="1.1328125" style="484" customWidth="1"/>
    <col min="10242" max="10242" width="5" style="484" customWidth="1"/>
    <col min="10243" max="10243" width="6.46484375" style="484" bestFit="1" customWidth="1"/>
    <col min="10244" max="10244" width="58.796875" style="484" customWidth="1"/>
    <col min="10245" max="10245" width="8.86328125" style="484"/>
    <col min="10246" max="10260" width="10.796875" style="484" customWidth="1"/>
    <col min="10261" max="10263" width="45.1328125" style="484" customWidth="1"/>
    <col min="10264" max="10496" width="8.86328125" style="484"/>
    <col min="10497" max="10497" width="1.1328125" style="484" customWidth="1"/>
    <col min="10498" max="10498" width="5" style="484" customWidth="1"/>
    <col min="10499" max="10499" width="6.46484375" style="484" bestFit="1" customWidth="1"/>
    <col min="10500" max="10500" width="58.796875" style="484" customWidth="1"/>
    <col min="10501" max="10501" width="8.86328125" style="484"/>
    <col min="10502" max="10516" width="10.796875" style="484" customWidth="1"/>
    <col min="10517" max="10519" width="45.1328125" style="484" customWidth="1"/>
    <col min="10520" max="10752" width="8.86328125" style="484"/>
    <col min="10753" max="10753" width="1.1328125" style="484" customWidth="1"/>
    <col min="10754" max="10754" width="5" style="484" customWidth="1"/>
    <col min="10755" max="10755" width="6.46484375" style="484" bestFit="1" customWidth="1"/>
    <col min="10756" max="10756" width="58.796875" style="484" customWidth="1"/>
    <col min="10757" max="10757" width="8.86328125" style="484"/>
    <col min="10758" max="10772" width="10.796875" style="484" customWidth="1"/>
    <col min="10773" max="10775" width="45.1328125" style="484" customWidth="1"/>
    <col min="10776" max="11008" width="8.86328125" style="484"/>
    <col min="11009" max="11009" width="1.1328125" style="484" customWidth="1"/>
    <col min="11010" max="11010" width="5" style="484" customWidth="1"/>
    <col min="11011" max="11011" width="6.46484375" style="484" bestFit="1" customWidth="1"/>
    <col min="11012" max="11012" width="58.796875" style="484" customWidth="1"/>
    <col min="11013" max="11013" width="8.86328125" style="484"/>
    <col min="11014" max="11028" width="10.796875" style="484" customWidth="1"/>
    <col min="11029" max="11031" width="45.1328125" style="484" customWidth="1"/>
    <col min="11032" max="11264" width="8.86328125" style="484"/>
    <col min="11265" max="11265" width="1.1328125" style="484" customWidth="1"/>
    <col min="11266" max="11266" width="5" style="484" customWidth="1"/>
    <col min="11267" max="11267" width="6.46484375" style="484" bestFit="1" customWidth="1"/>
    <col min="11268" max="11268" width="58.796875" style="484" customWidth="1"/>
    <col min="11269" max="11269" width="8.86328125" style="484"/>
    <col min="11270" max="11284" width="10.796875" style="484" customWidth="1"/>
    <col min="11285" max="11287" width="45.1328125" style="484" customWidth="1"/>
    <col min="11288" max="11520" width="8.86328125" style="484"/>
    <col min="11521" max="11521" width="1.1328125" style="484" customWidth="1"/>
    <col min="11522" max="11522" width="5" style="484" customWidth="1"/>
    <col min="11523" max="11523" width="6.46484375" style="484" bestFit="1" customWidth="1"/>
    <col min="11524" max="11524" width="58.796875" style="484" customWidth="1"/>
    <col min="11525" max="11525" width="8.86328125" style="484"/>
    <col min="11526" max="11540" width="10.796875" style="484" customWidth="1"/>
    <col min="11541" max="11543" width="45.1328125" style="484" customWidth="1"/>
    <col min="11544" max="11776" width="8.86328125" style="484"/>
    <col min="11777" max="11777" width="1.1328125" style="484" customWidth="1"/>
    <col min="11778" max="11778" width="5" style="484" customWidth="1"/>
    <col min="11779" max="11779" width="6.46484375" style="484" bestFit="1" customWidth="1"/>
    <col min="11780" max="11780" width="58.796875" style="484" customWidth="1"/>
    <col min="11781" max="11781" width="8.86328125" style="484"/>
    <col min="11782" max="11796" width="10.796875" style="484" customWidth="1"/>
    <col min="11797" max="11799" width="45.1328125" style="484" customWidth="1"/>
    <col min="11800" max="12032" width="8.86328125" style="484"/>
    <col min="12033" max="12033" width="1.1328125" style="484" customWidth="1"/>
    <col min="12034" max="12034" width="5" style="484" customWidth="1"/>
    <col min="12035" max="12035" width="6.46484375" style="484" bestFit="1" customWidth="1"/>
    <col min="12036" max="12036" width="58.796875" style="484" customWidth="1"/>
    <col min="12037" max="12037" width="8.86328125" style="484"/>
    <col min="12038" max="12052" width="10.796875" style="484" customWidth="1"/>
    <col min="12053" max="12055" width="45.1328125" style="484" customWidth="1"/>
    <col min="12056" max="12288" width="8.86328125" style="484"/>
    <col min="12289" max="12289" width="1.1328125" style="484" customWidth="1"/>
    <col min="12290" max="12290" width="5" style="484" customWidth="1"/>
    <col min="12291" max="12291" width="6.46484375" style="484" bestFit="1" customWidth="1"/>
    <col min="12292" max="12292" width="58.796875" style="484" customWidth="1"/>
    <col min="12293" max="12293" width="8.86328125" style="484"/>
    <col min="12294" max="12308" width="10.796875" style="484" customWidth="1"/>
    <col min="12309" max="12311" width="45.1328125" style="484" customWidth="1"/>
    <col min="12312" max="12544" width="8.86328125" style="484"/>
    <col min="12545" max="12545" width="1.1328125" style="484" customWidth="1"/>
    <col min="12546" max="12546" width="5" style="484" customWidth="1"/>
    <col min="12547" max="12547" width="6.46484375" style="484" bestFit="1" customWidth="1"/>
    <col min="12548" max="12548" width="58.796875" style="484" customWidth="1"/>
    <col min="12549" max="12549" width="8.86328125" style="484"/>
    <col min="12550" max="12564" width="10.796875" style="484" customWidth="1"/>
    <col min="12565" max="12567" width="45.1328125" style="484" customWidth="1"/>
    <col min="12568" max="12800" width="8.86328125" style="484"/>
    <col min="12801" max="12801" width="1.1328125" style="484" customWidth="1"/>
    <col min="12802" max="12802" width="5" style="484" customWidth="1"/>
    <col min="12803" max="12803" width="6.46484375" style="484" bestFit="1" customWidth="1"/>
    <col min="12804" max="12804" width="58.796875" style="484" customWidth="1"/>
    <col min="12805" max="12805" width="8.86328125" style="484"/>
    <col min="12806" max="12820" width="10.796875" style="484" customWidth="1"/>
    <col min="12821" max="12823" width="45.1328125" style="484" customWidth="1"/>
    <col min="12824" max="13056" width="8.86328125" style="484"/>
    <col min="13057" max="13057" width="1.1328125" style="484" customWidth="1"/>
    <col min="13058" max="13058" width="5" style="484" customWidth="1"/>
    <col min="13059" max="13059" width="6.46484375" style="484" bestFit="1" customWidth="1"/>
    <col min="13060" max="13060" width="58.796875" style="484" customWidth="1"/>
    <col min="13061" max="13061" width="8.86328125" style="484"/>
    <col min="13062" max="13076" width="10.796875" style="484" customWidth="1"/>
    <col min="13077" max="13079" width="45.1328125" style="484" customWidth="1"/>
    <col min="13080" max="13312" width="8.86328125" style="484"/>
    <col min="13313" max="13313" width="1.1328125" style="484" customWidth="1"/>
    <col min="13314" max="13314" width="5" style="484" customWidth="1"/>
    <col min="13315" max="13315" width="6.46484375" style="484" bestFit="1" customWidth="1"/>
    <col min="13316" max="13316" width="58.796875" style="484" customWidth="1"/>
    <col min="13317" max="13317" width="8.86328125" style="484"/>
    <col min="13318" max="13332" width="10.796875" style="484" customWidth="1"/>
    <col min="13333" max="13335" width="45.1328125" style="484" customWidth="1"/>
    <col min="13336" max="13568" width="8.86328125" style="484"/>
    <col min="13569" max="13569" width="1.1328125" style="484" customWidth="1"/>
    <col min="13570" max="13570" width="5" style="484" customWidth="1"/>
    <col min="13571" max="13571" width="6.46484375" style="484" bestFit="1" customWidth="1"/>
    <col min="13572" max="13572" width="58.796875" style="484" customWidth="1"/>
    <col min="13573" max="13573" width="8.86328125" style="484"/>
    <col min="13574" max="13588" width="10.796875" style="484" customWidth="1"/>
    <col min="13589" max="13591" width="45.1328125" style="484" customWidth="1"/>
    <col min="13592" max="13824" width="8.86328125" style="484"/>
    <col min="13825" max="13825" width="1.1328125" style="484" customWidth="1"/>
    <col min="13826" max="13826" width="5" style="484" customWidth="1"/>
    <col min="13827" max="13827" width="6.46484375" style="484" bestFit="1" customWidth="1"/>
    <col min="13828" max="13828" width="58.796875" style="484" customWidth="1"/>
    <col min="13829" max="13829" width="8.86328125" style="484"/>
    <col min="13830" max="13844" width="10.796875" style="484" customWidth="1"/>
    <col min="13845" max="13847" width="45.1328125" style="484" customWidth="1"/>
    <col min="13848" max="14080" width="8.86328125" style="484"/>
    <col min="14081" max="14081" width="1.1328125" style="484" customWidth="1"/>
    <col min="14082" max="14082" width="5" style="484" customWidth="1"/>
    <col min="14083" max="14083" width="6.46484375" style="484" bestFit="1" customWidth="1"/>
    <col min="14084" max="14084" width="58.796875" style="484" customWidth="1"/>
    <col min="14085" max="14085" width="8.86328125" style="484"/>
    <col min="14086" max="14100" width="10.796875" style="484" customWidth="1"/>
    <col min="14101" max="14103" width="45.1328125" style="484" customWidth="1"/>
    <col min="14104" max="14336" width="8.86328125" style="484"/>
    <col min="14337" max="14337" width="1.1328125" style="484" customWidth="1"/>
    <col min="14338" max="14338" width="5" style="484" customWidth="1"/>
    <col min="14339" max="14339" width="6.46484375" style="484" bestFit="1" customWidth="1"/>
    <col min="14340" max="14340" width="58.796875" style="484" customWidth="1"/>
    <col min="14341" max="14341" width="8.86328125" style="484"/>
    <col min="14342" max="14356" width="10.796875" style="484" customWidth="1"/>
    <col min="14357" max="14359" width="45.1328125" style="484" customWidth="1"/>
    <col min="14360" max="14592" width="8.86328125" style="484"/>
    <col min="14593" max="14593" width="1.1328125" style="484" customWidth="1"/>
    <col min="14594" max="14594" width="5" style="484" customWidth="1"/>
    <col min="14595" max="14595" width="6.46484375" style="484" bestFit="1" customWidth="1"/>
    <col min="14596" max="14596" width="58.796875" style="484" customWidth="1"/>
    <col min="14597" max="14597" width="8.86328125" style="484"/>
    <col min="14598" max="14612" width="10.796875" style="484" customWidth="1"/>
    <col min="14613" max="14615" width="45.1328125" style="484" customWidth="1"/>
    <col min="14616" max="14848" width="8.86328125" style="484"/>
    <col min="14849" max="14849" width="1.1328125" style="484" customWidth="1"/>
    <col min="14850" max="14850" width="5" style="484" customWidth="1"/>
    <col min="14851" max="14851" width="6.46484375" style="484" bestFit="1" customWidth="1"/>
    <col min="14852" max="14852" width="58.796875" style="484" customWidth="1"/>
    <col min="14853" max="14853" width="8.86328125" style="484"/>
    <col min="14854" max="14868" width="10.796875" style="484" customWidth="1"/>
    <col min="14869" max="14871" width="45.1328125" style="484" customWidth="1"/>
    <col min="14872" max="15104" width="8.86328125" style="484"/>
    <col min="15105" max="15105" width="1.1328125" style="484" customWidth="1"/>
    <col min="15106" max="15106" width="5" style="484" customWidth="1"/>
    <col min="15107" max="15107" width="6.46484375" style="484" bestFit="1" customWidth="1"/>
    <col min="15108" max="15108" width="58.796875" style="484" customWidth="1"/>
    <col min="15109" max="15109" width="8.86328125" style="484"/>
    <col min="15110" max="15124" width="10.796875" style="484" customWidth="1"/>
    <col min="15125" max="15127" width="45.1328125" style="484" customWidth="1"/>
    <col min="15128" max="15360" width="8.86328125" style="484"/>
    <col min="15361" max="15361" width="1.1328125" style="484" customWidth="1"/>
    <col min="15362" max="15362" width="5" style="484" customWidth="1"/>
    <col min="15363" max="15363" width="6.46484375" style="484" bestFit="1" customWidth="1"/>
    <col min="15364" max="15364" width="58.796875" style="484" customWidth="1"/>
    <col min="15365" max="15365" width="8.86328125" style="484"/>
    <col min="15366" max="15380" width="10.796875" style="484" customWidth="1"/>
    <col min="15381" max="15383" width="45.1328125" style="484" customWidth="1"/>
    <col min="15384" max="15616" width="8.86328125" style="484"/>
    <col min="15617" max="15617" width="1.1328125" style="484" customWidth="1"/>
    <col min="15618" max="15618" width="5" style="484" customWidth="1"/>
    <col min="15619" max="15619" width="6.46484375" style="484" bestFit="1" customWidth="1"/>
    <col min="15620" max="15620" width="58.796875" style="484" customWidth="1"/>
    <col min="15621" max="15621" width="8.86328125" style="484"/>
    <col min="15622" max="15636" width="10.796875" style="484" customWidth="1"/>
    <col min="15637" max="15639" width="45.1328125" style="484" customWidth="1"/>
    <col min="15640" max="15872" width="8.86328125" style="484"/>
    <col min="15873" max="15873" width="1.1328125" style="484" customWidth="1"/>
    <col min="15874" max="15874" width="5" style="484" customWidth="1"/>
    <col min="15875" max="15875" width="6.46484375" style="484" bestFit="1" customWidth="1"/>
    <col min="15876" max="15876" width="58.796875" style="484" customWidth="1"/>
    <col min="15877" max="15877" width="8.86328125" style="484"/>
    <col min="15878" max="15892" width="10.796875" style="484" customWidth="1"/>
    <col min="15893" max="15895" width="45.1328125" style="484" customWidth="1"/>
    <col min="15896" max="16128" width="8.86328125" style="484"/>
    <col min="16129" max="16129" width="1.1328125" style="484" customWidth="1"/>
    <col min="16130" max="16130" width="5" style="484" customWidth="1"/>
    <col min="16131" max="16131" width="6.46484375" style="484" bestFit="1" customWidth="1"/>
    <col min="16132" max="16132" width="58.796875" style="484" customWidth="1"/>
    <col min="16133" max="16133" width="8.86328125" style="484"/>
    <col min="16134" max="16148" width="10.796875" style="484" customWidth="1"/>
    <col min="16149" max="16151" width="45.1328125" style="484" customWidth="1"/>
    <col min="16152" max="16384" width="8.86328125" style="484"/>
  </cols>
  <sheetData>
    <row r="1" spans="2:27" s="477" customFormat="1" x14ac:dyDescent="0.25">
      <c r="C1" s="478"/>
      <c r="T1" s="479"/>
      <c r="U1" s="480"/>
      <c r="V1" s="481"/>
      <c r="W1" s="481"/>
    </row>
    <row r="2" spans="2:27" s="477" customFormat="1" ht="16.149999999999999" x14ac:dyDescent="0.25">
      <c r="C2" s="482" t="s">
        <v>206</v>
      </c>
      <c r="T2" s="479"/>
      <c r="U2" s="480"/>
      <c r="V2" s="481"/>
      <c r="W2" s="483">
        <v>44648</v>
      </c>
    </row>
    <row r="3" spans="2:27" s="477" customFormat="1" x14ac:dyDescent="0.25">
      <c r="B3" s="484"/>
      <c r="C3" s="641" t="s">
        <v>207</v>
      </c>
      <c r="D3" s="642"/>
      <c r="E3" s="643"/>
      <c r="F3" s="650" t="s">
        <v>208</v>
      </c>
      <c r="G3" s="651"/>
      <c r="H3" s="651"/>
      <c r="I3" s="651"/>
      <c r="J3" s="651"/>
      <c r="K3" s="651"/>
      <c r="L3" s="651"/>
      <c r="M3" s="651"/>
      <c r="N3" s="651"/>
      <c r="O3" s="651"/>
      <c r="P3" s="651"/>
      <c r="Q3" s="651"/>
      <c r="R3" s="651"/>
      <c r="S3" s="651"/>
      <c r="T3" s="652"/>
      <c r="U3" s="653" t="s">
        <v>209</v>
      </c>
      <c r="V3" s="653" t="s">
        <v>210</v>
      </c>
      <c r="W3" s="653" t="s">
        <v>211</v>
      </c>
    </row>
    <row r="4" spans="2:27" s="486" customFormat="1" ht="14.25" x14ac:dyDescent="0.25">
      <c r="B4" s="485"/>
      <c r="C4" s="644"/>
      <c r="D4" s="645"/>
      <c r="E4" s="646"/>
      <c r="F4" s="656" t="s">
        <v>212</v>
      </c>
      <c r="G4" s="657"/>
      <c r="H4" s="657"/>
      <c r="I4" s="657"/>
      <c r="J4" s="658"/>
      <c r="K4" s="656" t="s">
        <v>213</v>
      </c>
      <c r="L4" s="657"/>
      <c r="M4" s="657"/>
      <c r="N4" s="657"/>
      <c r="O4" s="658"/>
      <c r="P4" s="656" t="s">
        <v>214</v>
      </c>
      <c r="Q4" s="657"/>
      <c r="R4" s="657"/>
      <c r="S4" s="657"/>
      <c r="T4" s="658"/>
      <c r="U4" s="654"/>
      <c r="V4" s="654"/>
      <c r="W4" s="654"/>
    </row>
    <row r="5" spans="2:27" s="477" customFormat="1" ht="35.25" x14ac:dyDescent="0.25">
      <c r="B5" s="485"/>
      <c r="C5" s="647"/>
      <c r="D5" s="648"/>
      <c r="E5" s="649"/>
      <c r="F5" s="487" t="s">
        <v>215</v>
      </c>
      <c r="G5" s="488" t="s">
        <v>216</v>
      </c>
      <c r="H5" s="488" t="s">
        <v>217</v>
      </c>
      <c r="I5" s="489" t="s">
        <v>218</v>
      </c>
      <c r="J5" s="490" t="s">
        <v>219</v>
      </c>
      <c r="K5" s="487" t="s">
        <v>215</v>
      </c>
      <c r="L5" s="488" t="s">
        <v>216</v>
      </c>
      <c r="M5" s="488" t="s">
        <v>217</v>
      </c>
      <c r="N5" s="489" t="s">
        <v>218</v>
      </c>
      <c r="O5" s="490" t="s">
        <v>219</v>
      </c>
      <c r="P5" s="487" t="s">
        <v>215</v>
      </c>
      <c r="Q5" s="488" t="s">
        <v>216</v>
      </c>
      <c r="R5" s="488" t="s">
        <v>217</v>
      </c>
      <c r="S5" s="489" t="s">
        <v>218</v>
      </c>
      <c r="T5" s="491" t="s">
        <v>219</v>
      </c>
      <c r="U5" s="655"/>
      <c r="V5" s="655"/>
      <c r="W5" s="655"/>
    </row>
    <row r="6" spans="2:27" s="477" customFormat="1" ht="17.649999999999999" x14ac:dyDescent="0.25">
      <c r="B6" s="484"/>
      <c r="C6" s="632" t="s">
        <v>220</v>
      </c>
      <c r="D6" s="492" t="s">
        <v>6</v>
      </c>
      <c r="E6" s="493" t="s">
        <v>7</v>
      </c>
      <c r="F6" s="494"/>
      <c r="G6" s="495"/>
      <c r="H6" s="495"/>
      <c r="I6" s="496"/>
      <c r="J6" s="497"/>
      <c r="K6" s="494"/>
      <c r="L6" s="495"/>
      <c r="M6" s="495"/>
      <c r="N6" s="496"/>
      <c r="O6" s="497"/>
      <c r="P6" s="494">
        <v>64701</v>
      </c>
      <c r="Q6" s="495">
        <v>104754</v>
      </c>
      <c r="R6" s="495">
        <v>67557</v>
      </c>
      <c r="S6" s="496">
        <v>86206</v>
      </c>
      <c r="T6" s="497">
        <v>323218</v>
      </c>
      <c r="U6" s="635"/>
      <c r="V6" s="638"/>
      <c r="W6" s="635" t="s">
        <v>221</v>
      </c>
    </row>
    <row r="7" spans="2:27" s="477" customFormat="1" ht="17.649999999999999" x14ac:dyDescent="0.25">
      <c r="B7" s="484"/>
      <c r="C7" s="633"/>
      <c r="D7" s="498" t="s">
        <v>8</v>
      </c>
      <c r="E7" s="499" t="s">
        <v>9</v>
      </c>
      <c r="F7" s="500"/>
      <c r="G7" s="501"/>
      <c r="H7" s="501"/>
      <c r="I7" s="502"/>
      <c r="J7" s="503"/>
      <c r="K7" s="500"/>
      <c r="L7" s="501"/>
      <c r="M7" s="501"/>
      <c r="N7" s="502"/>
      <c r="O7" s="503"/>
      <c r="P7" s="504">
        <v>27.393703343070431</v>
      </c>
      <c r="Q7" s="505">
        <v>29.755427000400942</v>
      </c>
      <c r="R7" s="505">
        <v>33.593854078777916</v>
      </c>
      <c r="S7" s="506">
        <v>29.8123100480245</v>
      </c>
      <c r="T7" s="503" t="s">
        <v>222</v>
      </c>
      <c r="U7" s="636"/>
      <c r="V7" s="639"/>
      <c r="W7" s="636"/>
    </row>
    <row r="8" spans="2:27" s="477" customFormat="1" ht="17.649999999999999" x14ac:dyDescent="0.25">
      <c r="B8" s="484"/>
      <c r="C8" s="633"/>
      <c r="D8" s="507" t="s">
        <v>10</v>
      </c>
      <c r="E8" s="508" t="s">
        <v>7</v>
      </c>
      <c r="F8" s="509"/>
      <c r="G8" s="510"/>
      <c r="H8" s="510"/>
      <c r="I8" s="511"/>
      <c r="J8" s="512"/>
      <c r="K8" s="509"/>
      <c r="L8" s="510"/>
      <c r="M8" s="510"/>
      <c r="N8" s="511"/>
      <c r="O8" s="512"/>
      <c r="P8" s="509">
        <v>17724</v>
      </c>
      <c r="Q8" s="510">
        <v>31170</v>
      </c>
      <c r="R8" s="510">
        <v>22695</v>
      </c>
      <c r="S8" s="511">
        <v>25700</v>
      </c>
      <c r="T8" s="512">
        <v>97289</v>
      </c>
      <c r="U8" s="636"/>
      <c r="V8" s="639"/>
      <c r="W8" s="636"/>
    </row>
    <row r="9" spans="2:27" s="477" customFormat="1" ht="17.649999999999999" x14ac:dyDescent="0.25">
      <c r="B9" s="484"/>
      <c r="C9" s="633"/>
      <c r="D9" s="513" t="s">
        <v>12</v>
      </c>
      <c r="E9" s="514" t="s">
        <v>9</v>
      </c>
      <c r="F9" s="500"/>
      <c r="G9" s="501"/>
      <c r="H9" s="501"/>
      <c r="I9" s="502"/>
      <c r="J9" s="503"/>
      <c r="K9" s="500"/>
      <c r="L9" s="501"/>
      <c r="M9" s="501"/>
      <c r="N9" s="502"/>
      <c r="O9" s="503"/>
      <c r="P9" s="504">
        <v>51.117129316181455</v>
      </c>
      <c r="Q9" s="501">
        <v>48.411934552454284</v>
      </c>
      <c r="R9" s="501">
        <v>47.62723066754792</v>
      </c>
      <c r="S9" s="502">
        <v>48.447470817120625</v>
      </c>
      <c r="T9" s="503" t="s">
        <v>222</v>
      </c>
      <c r="U9" s="636"/>
      <c r="V9" s="639"/>
      <c r="W9" s="636"/>
    </row>
    <row r="10" spans="2:27" s="477" customFormat="1" ht="17.649999999999999" x14ac:dyDescent="0.25">
      <c r="B10" s="484"/>
      <c r="C10" s="634"/>
      <c r="D10" s="515" t="s">
        <v>13</v>
      </c>
      <c r="E10" s="516" t="s">
        <v>9</v>
      </c>
      <c r="F10" s="517"/>
      <c r="G10" s="518"/>
      <c r="H10" s="518"/>
      <c r="I10" s="519"/>
      <c r="J10" s="520"/>
      <c r="K10" s="517"/>
      <c r="L10" s="518"/>
      <c r="M10" s="518"/>
      <c r="N10" s="519"/>
      <c r="O10" s="520"/>
      <c r="P10" s="517">
        <v>48.882870683818545</v>
      </c>
      <c r="Q10" s="521">
        <v>51.588065447545716</v>
      </c>
      <c r="R10" s="521">
        <v>52.37276933245208</v>
      </c>
      <c r="S10" s="522">
        <v>51.552529182879375</v>
      </c>
      <c r="T10" s="520" t="s">
        <v>223</v>
      </c>
      <c r="U10" s="636"/>
      <c r="V10" s="639"/>
      <c r="W10" s="636"/>
    </row>
    <row r="11" spans="2:27" s="477" customFormat="1" ht="17.649999999999999" x14ac:dyDescent="0.25">
      <c r="B11" s="484"/>
      <c r="C11" s="632" t="s">
        <v>224</v>
      </c>
      <c r="D11" s="492" t="s">
        <v>225</v>
      </c>
      <c r="E11" s="523" t="s">
        <v>7</v>
      </c>
      <c r="F11" s="524"/>
      <c r="G11" s="525"/>
      <c r="H11" s="525"/>
      <c r="I11" s="526"/>
      <c r="J11" s="527"/>
      <c r="K11" s="524"/>
      <c r="L11" s="525"/>
      <c r="M11" s="525"/>
      <c r="N11" s="526"/>
      <c r="O11" s="527"/>
      <c r="P11" s="528">
        <v>458</v>
      </c>
      <c r="Q11" s="529">
        <v>780</v>
      </c>
      <c r="R11" s="529">
        <v>679</v>
      </c>
      <c r="S11" s="530">
        <v>820</v>
      </c>
      <c r="T11" s="527">
        <v>2737</v>
      </c>
      <c r="U11" s="636"/>
      <c r="V11" s="639"/>
      <c r="W11" s="636"/>
      <c r="X11" s="531"/>
      <c r="Y11" s="532"/>
      <c r="Z11" s="532"/>
      <c r="AA11" s="532"/>
    </row>
    <row r="12" spans="2:27" s="477" customFormat="1" ht="17.649999999999999" x14ac:dyDescent="0.25">
      <c r="B12" s="533"/>
      <c r="C12" s="633"/>
      <c r="D12" s="498" t="s">
        <v>226</v>
      </c>
      <c r="E12" s="499" t="s">
        <v>7</v>
      </c>
      <c r="F12" s="534"/>
      <c r="G12" s="535"/>
      <c r="H12" s="535"/>
      <c r="I12" s="536"/>
      <c r="J12" s="537"/>
      <c r="K12" s="534"/>
      <c r="L12" s="535"/>
      <c r="M12" s="535"/>
      <c r="N12" s="536"/>
      <c r="O12" s="537"/>
      <c r="P12" s="538">
        <v>363</v>
      </c>
      <c r="Q12" s="539">
        <v>881</v>
      </c>
      <c r="R12" s="539">
        <v>648</v>
      </c>
      <c r="S12" s="540">
        <v>595</v>
      </c>
      <c r="T12" s="537">
        <v>2487</v>
      </c>
      <c r="U12" s="636"/>
      <c r="V12" s="639"/>
      <c r="W12" s="636"/>
      <c r="X12" s="531"/>
      <c r="Y12" s="532"/>
      <c r="Z12" s="532"/>
      <c r="AA12" s="532"/>
    </row>
    <row r="13" spans="2:27" s="477" customFormat="1" ht="17.649999999999999" x14ac:dyDescent="0.25">
      <c r="B13" s="533"/>
      <c r="C13" s="633"/>
      <c r="D13" s="498" t="s">
        <v>227</v>
      </c>
      <c r="E13" s="499" t="s">
        <v>7</v>
      </c>
      <c r="F13" s="541"/>
      <c r="G13" s="535"/>
      <c r="H13" s="535"/>
      <c r="I13" s="536"/>
      <c r="J13" s="537"/>
      <c r="K13" s="541"/>
      <c r="L13" s="535"/>
      <c r="M13" s="535"/>
      <c r="N13" s="536"/>
      <c r="O13" s="537"/>
      <c r="P13" s="542">
        <v>758</v>
      </c>
      <c r="Q13" s="539">
        <v>1510</v>
      </c>
      <c r="R13" s="539">
        <v>1144</v>
      </c>
      <c r="S13" s="540">
        <v>1268</v>
      </c>
      <c r="T13" s="537">
        <v>4680</v>
      </c>
      <c r="U13" s="636"/>
      <c r="V13" s="639"/>
      <c r="W13" s="636"/>
      <c r="X13" s="531"/>
      <c r="Y13" s="532"/>
      <c r="Z13" s="532"/>
      <c r="AA13" s="532"/>
    </row>
    <row r="14" spans="2:27" s="477" customFormat="1" ht="17.649999999999999" x14ac:dyDescent="0.25">
      <c r="B14" s="533"/>
      <c r="C14" s="633"/>
      <c r="D14" s="498" t="s">
        <v>228</v>
      </c>
      <c r="E14" s="499" t="s">
        <v>7</v>
      </c>
      <c r="F14" s="541"/>
      <c r="G14" s="535"/>
      <c r="H14" s="535"/>
      <c r="I14" s="536"/>
      <c r="J14" s="537"/>
      <c r="K14" s="541"/>
      <c r="L14" s="535"/>
      <c r="M14" s="535"/>
      <c r="N14" s="536"/>
      <c r="O14" s="537"/>
      <c r="P14" s="542">
        <v>503</v>
      </c>
      <c r="Q14" s="539">
        <v>924</v>
      </c>
      <c r="R14" s="539">
        <v>769</v>
      </c>
      <c r="S14" s="540">
        <v>742</v>
      </c>
      <c r="T14" s="537">
        <v>2938</v>
      </c>
      <c r="U14" s="636"/>
      <c r="V14" s="639"/>
      <c r="W14" s="636"/>
      <c r="X14" s="531"/>
      <c r="Y14" s="532"/>
      <c r="Z14" s="532"/>
      <c r="AA14" s="532"/>
    </row>
    <row r="15" spans="2:27" s="477" customFormat="1" ht="17.649999999999999" x14ac:dyDescent="0.25">
      <c r="B15" s="533"/>
      <c r="C15" s="633"/>
      <c r="D15" s="498" t="s">
        <v>229</v>
      </c>
      <c r="E15" s="499" t="s">
        <v>7</v>
      </c>
      <c r="F15" s="541"/>
      <c r="G15" s="535"/>
      <c r="H15" s="535"/>
      <c r="I15" s="536"/>
      <c r="J15" s="537"/>
      <c r="K15" s="541"/>
      <c r="L15" s="535"/>
      <c r="M15" s="535"/>
      <c r="N15" s="536"/>
      <c r="O15" s="537"/>
      <c r="P15" s="542">
        <v>390</v>
      </c>
      <c r="Q15" s="539">
        <v>767</v>
      </c>
      <c r="R15" s="539">
        <v>558</v>
      </c>
      <c r="S15" s="540">
        <v>585</v>
      </c>
      <c r="T15" s="537">
        <v>2300</v>
      </c>
      <c r="U15" s="636"/>
      <c r="V15" s="639"/>
      <c r="W15" s="636"/>
    </row>
    <row r="16" spans="2:27" s="477" customFormat="1" ht="17.649999999999999" x14ac:dyDescent="0.25">
      <c r="B16" s="533"/>
      <c r="C16" s="633"/>
      <c r="D16" s="498" t="s">
        <v>230</v>
      </c>
      <c r="E16" s="499" t="s">
        <v>7</v>
      </c>
      <c r="F16" s="541"/>
      <c r="G16" s="535"/>
      <c r="H16" s="535"/>
      <c r="I16" s="536"/>
      <c r="J16" s="537"/>
      <c r="K16" s="541"/>
      <c r="L16" s="535"/>
      <c r="M16" s="535"/>
      <c r="N16" s="536"/>
      <c r="O16" s="537"/>
      <c r="P16" s="542">
        <v>416</v>
      </c>
      <c r="Q16" s="539">
        <v>809</v>
      </c>
      <c r="R16" s="539">
        <v>621</v>
      </c>
      <c r="S16" s="540">
        <v>656</v>
      </c>
      <c r="T16" s="537">
        <v>2502</v>
      </c>
      <c r="U16" s="636"/>
      <c r="V16" s="639"/>
      <c r="W16" s="636"/>
    </row>
    <row r="17" spans="2:27" s="477" customFormat="1" ht="17.649999999999999" x14ac:dyDescent="0.25">
      <c r="B17" s="533"/>
      <c r="C17" s="634"/>
      <c r="D17" s="543" t="s">
        <v>231</v>
      </c>
      <c r="E17" s="544" t="s">
        <v>7</v>
      </c>
      <c r="F17" s="545"/>
      <c r="G17" s="546"/>
      <c r="H17" s="546"/>
      <c r="I17" s="547"/>
      <c r="J17" s="548"/>
      <c r="K17" s="545"/>
      <c r="L17" s="546"/>
      <c r="M17" s="546"/>
      <c r="N17" s="547"/>
      <c r="O17" s="548"/>
      <c r="P17" s="549">
        <v>310</v>
      </c>
      <c r="Q17" s="550">
        <v>567</v>
      </c>
      <c r="R17" s="550">
        <v>448</v>
      </c>
      <c r="S17" s="551">
        <v>532</v>
      </c>
      <c r="T17" s="548">
        <v>1857</v>
      </c>
      <c r="U17" s="636"/>
      <c r="V17" s="639"/>
      <c r="W17" s="636"/>
    </row>
    <row r="18" spans="2:27" s="477" customFormat="1" ht="17.649999999999999" x14ac:dyDescent="0.25">
      <c r="B18" s="484"/>
      <c r="C18" s="632" t="s">
        <v>232</v>
      </c>
      <c r="D18" s="492" t="s">
        <v>233</v>
      </c>
      <c r="E18" s="516" t="s">
        <v>9</v>
      </c>
      <c r="F18" s="552"/>
      <c r="G18" s="553"/>
      <c r="H18" s="553"/>
      <c r="I18" s="554"/>
      <c r="J18" s="555"/>
      <c r="K18" s="556"/>
      <c r="L18" s="553"/>
      <c r="M18" s="553"/>
      <c r="N18" s="557"/>
      <c r="O18" s="555"/>
      <c r="P18" s="552">
        <v>2.5840668020762809</v>
      </c>
      <c r="Q18" s="553">
        <v>2.5024061597690084</v>
      </c>
      <c r="R18" s="553">
        <v>2.9918484247631638</v>
      </c>
      <c r="S18" s="557">
        <v>3.1906614785992216</v>
      </c>
      <c r="T18" s="558" t="s">
        <v>222</v>
      </c>
      <c r="U18" s="636"/>
      <c r="V18" s="639"/>
      <c r="W18" s="636"/>
      <c r="X18" s="531"/>
      <c r="Y18" s="532"/>
      <c r="Z18" s="532"/>
      <c r="AA18" s="532"/>
    </row>
    <row r="19" spans="2:27" s="477" customFormat="1" ht="17.649999999999999" x14ac:dyDescent="0.25">
      <c r="B19" s="559"/>
      <c r="C19" s="633"/>
      <c r="D19" s="498" t="s">
        <v>234</v>
      </c>
      <c r="E19" s="514" t="s">
        <v>9</v>
      </c>
      <c r="F19" s="560"/>
      <c r="G19" s="561"/>
      <c r="H19" s="561"/>
      <c r="I19" s="562"/>
      <c r="J19" s="563"/>
      <c r="K19" s="564"/>
      <c r="L19" s="561"/>
      <c r="M19" s="561"/>
      <c r="N19" s="565"/>
      <c r="O19" s="563"/>
      <c r="P19" s="560">
        <v>2.0480704129993232</v>
      </c>
      <c r="Q19" s="566">
        <v>2.8264356753288418</v>
      </c>
      <c r="R19" s="566">
        <v>2.8552544613350959</v>
      </c>
      <c r="S19" s="565">
        <v>2.3151750972762648</v>
      </c>
      <c r="T19" s="567" t="s">
        <v>223</v>
      </c>
      <c r="U19" s="636"/>
      <c r="V19" s="639"/>
      <c r="W19" s="636"/>
      <c r="X19" s="531"/>
      <c r="Y19" s="532"/>
      <c r="Z19" s="532"/>
      <c r="AA19" s="532"/>
    </row>
    <row r="20" spans="2:27" s="477" customFormat="1" ht="17.649999999999999" x14ac:dyDescent="0.25">
      <c r="B20" s="559"/>
      <c r="C20" s="633"/>
      <c r="D20" s="498" t="s">
        <v>235</v>
      </c>
      <c r="E20" s="514" t="s">
        <v>9</v>
      </c>
      <c r="F20" s="560"/>
      <c r="G20" s="566"/>
      <c r="H20" s="566"/>
      <c r="I20" s="565"/>
      <c r="J20" s="563"/>
      <c r="K20" s="560"/>
      <c r="L20" s="566"/>
      <c r="M20" s="566"/>
      <c r="N20" s="565"/>
      <c r="O20" s="563"/>
      <c r="P20" s="560">
        <v>4.2766869781087795</v>
      </c>
      <c r="Q20" s="566">
        <v>4.8444016682707733</v>
      </c>
      <c r="R20" s="566">
        <v>5.0407578761841814</v>
      </c>
      <c r="S20" s="565">
        <v>4.9338521400778212</v>
      </c>
      <c r="T20" s="567" t="s">
        <v>222</v>
      </c>
      <c r="U20" s="636"/>
      <c r="V20" s="639"/>
      <c r="W20" s="636"/>
      <c r="X20" s="531"/>
      <c r="Y20" s="532"/>
      <c r="Z20" s="532"/>
      <c r="AA20" s="532"/>
    </row>
    <row r="21" spans="2:27" s="477" customFormat="1" ht="17.649999999999999" x14ac:dyDescent="0.25">
      <c r="B21" s="559"/>
      <c r="C21" s="633"/>
      <c r="D21" s="498" t="s">
        <v>236</v>
      </c>
      <c r="E21" s="514" t="s">
        <v>9</v>
      </c>
      <c r="F21" s="560"/>
      <c r="G21" s="566"/>
      <c r="H21" s="566"/>
      <c r="I21" s="565"/>
      <c r="J21" s="563"/>
      <c r="K21" s="560"/>
      <c r="L21" s="566"/>
      <c r="M21" s="566"/>
      <c r="N21" s="565"/>
      <c r="O21" s="563"/>
      <c r="P21" s="560">
        <v>2.8379598284811554</v>
      </c>
      <c r="Q21" s="566">
        <v>2.964388835418672</v>
      </c>
      <c r="R21" s="566">
        <v>3.3884115443930378</v>
      </c>
      <c r="S21" s="565">
        <v>2.8871595330739299</v>
      </c>
      <c r="T21" s="567" t="s">
        <v>222</v>
      </c>
      <c r="U21" s="636"/>
      <c r="V21" s="639"/>
      <c r="W21" s="636"/>
      <c r="X21" s="531"/>
      <c r="Y21" s="532"/>
      <c r="Z21" s="532"/>
      <c r="AA21" s="532"/>
    </row>
    <row r="22" spans="2:27" s="477" customFormat="1" ht="17.649999999999999" x14ac:dyDescent="0.25">
      <c r="B22" s="559"/>
      <c r="C22" s="633"/>
      <c r="D22" s="498" t="s">
        <v>237</v>
      </c>
      <c r="E22" s="514" t="s">
        <v>9</v>
      </c>
      <c r="F22" s="560"/>
      <c r="G22" s="566"/>
      <c r="H22" s="566"/>
      <c r="I22" s="565"/>
      <c r="J22" s="563"/>
      <c r="K22" s="560"/>
      <c r="L22" s="566"/>
      <c r="M22" s="566"/>
      <c r="N22" s="565"/>
      <c r="O22" s="563"/>
      <c r="P22" s="560">
        <v>2.2004062288422479</v>
      </c>
      <c r="Q22" s="566">
        <v>2.4606993904395251</v>
      </c>
      <c r="R22" s="566">
        <v>2.4586913417052214</v>
      </c>
      <c r="S22" s="565">
        <v>2.2762645914396886</v>
      </c>
      <c r="T22" s="567" t="s">
        <v>222</v>
      </c>
      <c r="U22" s="636"/>
      <c r="V22" s="639"/>
      <c r="W22" s="636"/>
    </row>
    <row r="23" spans="2:27" s="477" customFormat="1" ht="17.649999999999999" x14ac:dyDescent="0.25">
      <c r="B23" s="559"/>
      <c r="C23" s="633"/>
      <c r="D23" s="498" t="s">
        <v>238</v>
      </c>
      <c r="E23" s="514" t="s">
        <v>9</v>
      </c>
      <c r="F23" s="560"/>
      <c r="G23" s="566"/>
      <c r="H23" s="566"/>
      <c r="I23" s="565"/>
      <c r="J23" s="563"/>
      <c r="K23" s="560"/>
      <c r="L23" s="566"/>
      <c r="M23" s="566"/>
      <c r="N23" s="565"/>
      <c r="O23" s="563"/>
      <c r="P23" s="560">
        <v>2.3470999774317312</v>
      </c>
      <c r="Q23" s="566">
        <v>2.5954443375040102</v>
      </c>
      <c r="R23" s="566">
        <v>2.7362855254461338</v>
      </c>
      <c r="S23" s="565">
        <v>2.5525291828793777</v>
      </c>
      <c r="T23" s="567" t="s">
        <v>239</v>
      </c>
      <c r="U23" s="636"/>
      <c r="V23" s="639"/>
      <c r="W23" s="636"/>
    </row>
    <row r="24" spans="2:27" s="477" customFormat="1" ht="17.649999999999999" x14ac:dyDescent="0.25">
      <c r="B24" s="559"/>
      <c r="C24" s="633"/>
      <c r="D24" s="507" t="s">
        <v>240</v>
      </c>
      <c r="E24" s="568" t="s">
        <v>9</v>
      </c>
      <c r="F24" s="569"/>
      <c r="G24" s="570"/>
      <c r="H24" s="570"/>
      <c r="I24" s="571"/>
      <c r="J24" s="572"/>
      <c r="K24" s="569"/>
      <c r="L24" s="570"/>
      <c r="M24" s="570"/>
      <c r="N24" s="571"/>
      <c r="O24" s="572"/>
      <c r="P24" s="569">
        <v>1.7490408485669149</v>
      </c>
      <c r="Q24" s="570">
        <v>1.8190567853705486</v>
      </c>
      <c r="R24" s="570">
        <v>1.9740030843798193</v>
      </c>
      <c r="S24" s="571">
        <v>2.0700389105058363</v>
      </c>
      <c r="T24" s="567" t="s">
        <v>222</v>
      </c>
      <c r="U24" s="636"/>
      <c r="V24" s="639"/>
      <c r="W24" s="636"/>
    </row>
    <row r="25" spans="2:27" s="477" customFormat="1" ht="17.649999999999999" x14ac:dyDescent="0.25">
      <c r="B25" s="559"/>
      <c r="C25" s="634"/>
      <c r="D25" s="543" t="s">
        <v>241</v>
      </c>
      <c r="E25" s="573" t="s">
        <v>9</v>
      </c>
      <c r="F25" s="574"/>
      <c r="G25" s="575"/>
      <c r="H25" s="575"/>
      <c r="I25" s="574"/>
      <c r="J25" s="576"/>
      <c r="K25" s="577"/>
      <c r="L25" s="575"/>
      <c r="M25" s="575"/>
      <c r="N25" s="578"/>
      <c r="O25" s="579"/>
      <c r="P25" s="580">
        <v>18.043331076506433</v>
      </c>
      <c r="Q25" s="581">
        <v>20.012832852101379</v>
      </c>
      <c r="R25" s="581">
        <v>21.445252258206654</v>
      </c>
      <c r="S25" s="580">
        <v>20.225680933852139</v>
      </c>
      <c r="T25" s="582" t="s">
        <v>222</v>
      </c>
      <c r="U25" s="637"/>
      <c r="V25" s="640"/>
      <c r="W25" s="637"/>
    </row>
    <row r="26" spans="2:27" x14ac:dyDescent="0.25">
      <c r="B26" s="533"/>
      <c r="U26" s="585"/>
      <c r="V26" s="586"/>
      <c r="W26" s="587"/>
    </row>
    <row r="27" spans="2:27" x14ac:dyDescent="0.25">
      <c r="C27" s="588"/>
      <c r="V27" s="590"/>
    </row>
    <row r="28" spans="2:27" x14ac:dyDescent="0.25">
      <c r="C28" s="592" t="s">
        <v>242</v>
      </c>
      <c r="V28" s="590"/>
    </row>
    <row r="29" spans="2:27" x14ac:dyDescent="0.25">
      <c r="C29" s="593" t="s">
        <v>243</v>
      </c>
      <c r="D29" s="593"/>
      <c r="V29" s="590"/>
    </row>
    <row r="30" spans="2:27" x14ac:dyDescent="0.25">
      <c r="C30" s="594" t="s">
        <v>244</v>
      </c>
      <c r="D30" s="593"/>
    </row>
    <row r="31" spans="2:27" x14ac:dyDescent="0.25">
      <c r="C31" s="594" t="s">
        <v>245</v>
      </c>
      <c r="D31" s="593"/>
    </row>
    <row r="32" spans="2:27" x14ac:dyDescent="0.25">
      <c r="C32" s="594" t="s">
        <v>246</v>
      </c>
      <c r="D32" s="593"/>
    </row>
    <row r="35" spans="2:3" x14ac:dyDescent="0.25">
      <c r="B35" s="533"/>
    </row>
    <row r="36" spans="2:3" x14ac:dyDescent="0.25">
      <c r="B36" s="533"/>
    </row>
    <row r="37" spans="2:3" x14ac:dyDescent="0.25">
      <c r="B37" s="533"/>
    </row>
    <row r="38" spans="2:3" x14ac:dyDescent="0.25">
      <c r="B38" s="533"/>
    </row>
    <row r="39" spans="2:3" x14ac:dyDescent="0.25">
      <c r="B39" s="533"/>
    </row>
    <row r="40" spans="2:3" x14ac:dyDescent="0.25">
      <c r="B40" s="533"/>
    </row>
    <row r="41" spans="2:3" x14ac:dyDescent="0.25">
      <c r="B41" s="533"/>
    </row>
    <row r="42" spans="2:3" x14ac:dyDescent="0.25">
      <c r="B42" s="533"/>
    </row>
    <row r="43" spans="2:3" x14ac:dyDescent="0.25">
      <c r="B43" s="533"/>
    </row>
    <row r="44" spans="2:3" x14ac:dyDescent="0.25">
      <c r="B44" s="533"/>
    </row>
    <row r="45" spans="2:3" x14ac:dyDescent="0.25">
      <c r="B45" s="533"/>
    </row>
    <row r="48" spans="2:3" x14ac:dyDescent="0.25">
      <c r="C48" s="484"/>
    </row>
    <row r="49" spans="3:3" x14ac:dyDescent="0.25">
      <c r="C49" s="484"/>
    </row>
    <row r="50" spans="3:3" x14ac:dyDescent="0.25">
      <c r="C50" s="484"/>
    </row>
    <row r="51" spans="3:3" x14ac:dyDescent="0.25">
      <c r="C51" s="484"/>
    </row>
  </sheetData>
  <mergeCells count="14">
    <mergeCell ref="C3:E5"/>
    <mergeCell ref="F3:T3"/>
    <mergeCell ref="U3:U5"/>
    <mergeCell ref="V3:V5"/>
    <mergeCell ref="W3:W5"/>
    <mergeCell ref="F4:J4"/>
    <mergeCell ref="K4:O4"/>
    <mergeCell ref="P4:T4"/>
    <mergeCell ref="C6:C10"/>
    <mergeCell ref="U6:U25"/>
    <mergeCell ref="V6:V25"/>
    <mergeCell ref="W6:W25"/>
    <mergeCell ref="C11:C17"/>
    <mergeCell ref="C18:C25"/>
  </mergeCells>
  <phoneticPr fontId="7"/>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100" zoomScaleSheetLayoutView="100" workbookViewId="0"/>
  </sheetViews>
  <sheetFormatPr defaultColWidth="7.6640625" defaultRowHeight="17.100000000000001" customHeight="1" x14ac:dyDescent="0.25"/>
  <cols>
    <col min="1" max="2" width="2.6640625" style="1" customWidth="1"/>
    <col min="3" max="3" width="5.6640625" style="1" customWidth="1"/>
    <col min="4" max="4" width="7.6640625" style="1" customWidth="1"/>
    <col min="5" max="5" width="3.46484375" style="1" customWidth="1"/>
    <col min="6" max="6" width="6.6640625" style="1" customWidth="1"/>
    <col min="7" max="7" width="10.46484375" style="1" customWidth="1"/>
    <col min="8" max="11" width="10.6640625" style="1" customWidth="1"/>
    <col min="12" max="16" width="12.33203125" style="1" customWidth="1"/>
    <col min="17" max="18" width="12.6640625" style="1" customWidth="1"/>
    <col min="19" max="19" width="7.6640625" style="1" customWidth="1"/>
    <col min="20" max="22" width="9.33203125" style="1" customWidth="1"/>
    <col min="23" max="16384" width="7.6640625" style="1"/>
  </cols>
  <sheetData>
    <row r="1" spans="1:18" ht="17.100000000000001" customHeight="1" thickTop="1" thickBot="1" x14ac:dyDescent="0.3">
      <c r="A1" s="4" t="str">
        <f>"介護保険事業状況報告　令和" &amp; DBCS($A$2) &amp; "年（" &amp; DBCS($B$2) &amp; "年）" &amp; DBCS($C$2) &amp; "月※"</f>
        <v>介護保険事業状況報告　令和３年（２０２１年）４月※</v>
      </c>
      <c r="J1" s="670" t="s">
        <v>148</v>
      </c>
      <c r="K1" s="671"/>
      <c r="L1" s="671"/>
      <c r="M1" s="671"/>
      <c r="N1" s="671"/>
      <c r="O1" s="672"/>
      <c r="P1" s="673">
        <v>44379</v>
      </c>
      <c r="Q1" s="674"/>
      <c r="R1" s="344" t="s">
        <v>147</v>
      </c>
    </row>
    <row r="2" spans="1:18" ht="17.100000000000001" customHeight="1" thickTop="1" x14ac:dyDescent="0.25">
      <c r="A2" s="319">
        <v>3</v>
      </c>
      <c r="B2" s="319">
        <v>2021</v>
      </c>
      <c r="C2" s="319">
        <v>4</v>
      </c>
      <c r="D2" s="319">
        <v>1</v>
      </c>
      <c r="E2" s="319">
        <v>31</v>
      </c>
      <c r="Q2" s="344"/>
    </row>
    <row r="3" spans="1:18" ht="17.100000000000001" customHeight="1" x14ac:dyDescent="0.25">
      <c r="A3" s="4" t="s">
        <v>146</v>
      </c>
    </row>
    <row r="4" spans="1:18" ht="17.100000000000001" customHeight="1" x14ac:dyDescent="0.25">
      <c r="B4" s="23"/>
      <c r="C4" s="23"/>
      <c r="D4" s="23"/>
      <c r="E4" s="144"/>
      <c r="F4" s="144"/>
      <c r="G4" s="144"/>
      <c r="H4" s="683" t="s">
        <v>135</v>
      </c>
      <c r="I4" s="683"/>
    </row>
    <row r="5" spans="1:18" ht="17.100000000000001" customHeight="1" x14ac:dyDescent="0.25">
      <c r="B5" s="706" t="str">
        <f>"令和" &amp; DBCS($A$2) &amp; "年（" &amp; DBCS($B$2) &amp; "年）" &amp; DBCS($C$2) &amp; "月末日現在"</f>
        <v>令和３年（２０２１年）４月末日現在</v>
      </c>
      <c r="C5" s="707"/>
      <c r="D5" s="707"/>
      <c r="E5" s="707"/>
      <c r="F5" s="707"/>
      <c r="G5" s="708"/>
      <c r="H5" s="709" t="s">
        <v>145</v>
      </c>
      <c r="I5" s="710"/>
      <c r="L5" s="343" t="s">
        <v>135</v>
      </c>
      <c r="Q5" s="24" t="s">
        <v>144</v>
      </c>
    </row>
    <row r="6" spans="1:18" ht="17.100000000000001" customHeight="1" x14ac:dyDescent="0.25">
      <c r="B6" s="3" t="s">
        <v>143</v>
      </c>
      <c r="C6" s="342"/>
      <c r="D6" s="342"/>
      <c r="E6" s="342"/>
      <c r="F6" s="342"/>
      <c r="G6" s="240"/>
      <c r="H6" s="341"/>
      <c r="I6" s="340">
        <v>47699</v>
      </c>
      <c r="K6" s="339" t="s">
        <v>142</v>
      </c>
      <c r="L6" s="338">
        <f>(I7+I8)-I6</f>
        <v>1777</v>
      </c>
      <c r="Q6" s="337">
        <f>R42</f>
        <v>20106</v>
      </c>
      <c r="R6" s="682">
        <f>Q6/Q7</f>
        <v>0.20690506817597118</v>
      </c>
    </row>
    <row r="7" spans="1:18" s="192" customFormat="1" ht="17.100000000000001" customHeight="1" x14ac:dyDescent="0.25">
      <c r="B7" s="336" t="s">
        <v>141</v>
      </c>
      <c r="C7" s="335"/>
      <c r="D7" s="335"/>
      <c r="E7" s="335"/>
      <c r="F7" s="335"/>
      <c r="G7" s="334"/>
      <c r="H7" s="333"/>
      <c r="I7" s="332">
        <v>31156</v>
      </c>
      <c r="K7" s="192" t="s">
        <v>140</v>
      </c>
      <c r="Q7" s="331">
        <f>I9</f>
        <v>97175</v>
      </c>
      <c r="R7" s="682"/>
    </row>
    <row r="8" spans="1:18" s="192" customFormat="1" ht="17.100000000000001" customHeight="1" x14ac:dyDescent="0.25">
      <c r="B8" s="330" t="s">
        <v>139</v>
      </c>
      <c r="C8" s="329"/>
      <c r="D8" s="329"/>
      <c r="E8" s="329"/>
      <c r="F8" s="329"/>
      <c r="G8" s="230"/>
      <c r="H8" s="328"/>
      <c r="I8" s="327">
        <v>18320</v>
      </c>
      <c r="K8" s="192" t="s">
        <v>138</v>
      </c>
      <c r="Q8" s="326"/>
      <c r="R8" s="325"/>
    </row>
    <row r="9" spans="1:18" ht="17.100000000000001" customHeight="1" x14ac:dyDescent="0.25">
      <c r="B9" s="13" t="s">
        <v>137</v>
      </c>
      <c r="C9" s="12"/>
      <c r="D9" s="12"/>
      <c r="E9" s="12"/>
      <c r="F9" s="12"/>
      <c r="G9" s="324"/>
      <c r="H9" s="323"/>
      <c r="I9" s="322">
        <f>I6+I7+I8</f>
        <v>97175</v>
      </c>
    </row>
    <row r="11" spans="1:18" ht="17.100000000000001" customHeight="1" x14ac:dyDescent="0.25">
      <c r="A11" s="4" t="s">
        <v>136</v>
      </c>
    </row>
    <row r="12" spans="1:18" ht="17.100000000000001" customHeight="1" thickBot="1" x14ac:dyDescent="0.3">
      <c r="B12" s="5"/>
      <c r="C12" s="5"/>
      <c r="D12" s="5"/>
      <c r="E12" s="321"/>
      <c r="F12" s="321"/>
      <c r="G12" s="321"/>
      <c r="H12" s="321"/>
      <c r="I12" s="321"/>
      <c r="J12" s="321"/>
      <c r="K12" s="321"/>
      <c r="L12" s="321"/>
      <c r="M12" s="321"/>
      <c r="P12" s="321"/>
      <c r="Q12" s="681" t="s">
        <v>135</v>
      </c>
      <c r="R12" s="681"/>
    </row>
    <row r="13" spans="1:18" ht="17.100000000000001" customHeight="1" x14ac:dyDescent="0.25">
      <c r="A13" s="320" t="s">
        <v>134</v>
      </c>
      <c r="B13" s="713" t="s">
        <v>133</v>
      </c>
      <c r="C13" s="675" t="str">
        <f>"令和" &amp; DBCS($A$2) &amp; "年（" &amp; DBCS($B$2) &amp; "年）" &amp; DBCS($C$2) &amp; "月末日現在"</f>
        <v>令和３年（２０２１年）４月末日現在</v>
      </c>
      <c r="D13" s="676"/>
      <c r="E13" s="676"/>
      <c r="F13" s="676"/>
      <c r="G13" s="677"/>
      <c r="H13" s="306" t="s">
        <v>67</v>
      </c>
      <c r="I13" s="305" t="s">
        <v>66</v>
      </c>
      <c r="J13" s="304" t="s">
        <v>59</v>
      </c>
      <c r="K13" s="303" t="s">
        <v>65</v>
      </c>
      <c r="L13" s="302" t="s">
        <v>64</v>
      </c>
      <c r="M13" s="302" t="s">
        <v>63</v>
      </c>
      <c r="N13" s="302" t="s">
        <v>62</v>
      </c>
      <c r="O13" s="302" t="s">
        <v>61</v>
      </c>
      <c r="P13" s="301" t="s">
        <v>60</v>
      </c>
      <c r="Q13" s="300" t="s">
        <v>59</v>
      </c>
      <c r="R13" s="299" t="s">
        <v>58</v>
      </c>
    </row>
    <row r="14" spans="1:18" ht="17.100000000000001" customHeight="1" x14ac:dyDescent="0.25">
      <c r="A14" s="319">
        <v>875</v>
      </c>
      <c r="B14" s="714"/>
      <c r="C14" s="298" t="s">
        <v>113</v>
      </c>
      <c r="D14" s="47"/>
      <c r="E14" s="47"/>
      <c r="F14" s="47"/>
      <c r="G14" s="46"/>
      <c r="H14" s="270">
        <f>H15+H16+H17+H18+H19+H20</f>
        <v>808</v>
      </c>
      <c r="I14" s="271">
        <f>I15+I16+I17+I18+I19+I20</f>
        <v>691</v>
      </c>
      <c r="J14" s="297">
        <f t="shared" ref="J14:J22" si="0">SUM(H14:I14)</f>
        <v>1499</v>
      </c>
      <c r="K14" s="296" t="s">
        <v>122</v>
      </c>
      <c r="L14" s="33">
        <f>L15+L16+L17+L18+L19+L20</f>
        <v>1432</v>
      </c>
      <c r="M14" s="33">
        <f>M15+M16+M17+M18+M19+M20</f>
        <v>1023</v>
      </c>
      <c r="N14" s="33">
        <f>N15+N16+N17+N18+N19+N20</f>
        <v>720</v>
      </c>
      <c r="O14" s="33">
        <f>O15+O16+O17+O18+O19+O20</f>
        <v>689</v>
      </c>
      <c r="P14" s="33">
        <f>P15+P16+P17+P18+P19+P20</f>
        <v>489</v>
      </c>
      <c r="Q14" s="268">
        <f t="shared" ref="Q14:Q22" si="1">SUM(K14:P14)</f>
        <v>4353</v>
      </c>
      <c r="R14" s="294">
        <f t="shared" ref="R14:R22" si="2">SUM(J14,Q14)</f>
        <v>5852</v>
      </c>
    </row>
    <row r="15" spans="1:18" ht="17.100000000000001" customHeight="1" x14ac:dyDescent="0.25">
      <c r="A15" s="319">
        <v>156</v>
      </c>
      <c r="B15" s="714"/>
      <c r="C15" s="82"/>
      <c r="D15" s="152" t="s">
        <v>129</v>
      </c>
      <c r="E15" s="152"/>
      <c r="F15" s="152"/>
      <c r="G15" s="152"/>
      <c r="H15" s="318">
        <v>63</v>
      </c>
      <c r="I15" s="315">
        <v>55</v>
      </c>
      <c r="J15" s="282">
        <f t="shared" si="0"/>
        <v>118</v>
      </c>
      <c r="K15" s="317" t="s">
        <v>122</v>
      </c>
      <c r="L15" s="316">
        <v>94</v>
      </c>
      <c r="M15" s="316">
        <v>60</v>
      </c>
      <c r="N15" s="316">
        <v>37</v>
      </c>
      <c r="O15" s="316">
        <v>36</v>
      </c>
      <c r="P15" s="315">
        <v>33</v>
      </c>
      <c r="Q15" s="282">
        <f t="shared" si="1"/>
        <v>260</v>
      </c>
      <c r="R15" s="288">
        <f t="shared" si="2"/>
        <v>378</v>
      </c>
    </row>
    <row r="16" spans="1:18" ht="17.100000000000001" customHeight="1" x14ac:dyDescent="0.25">
      <c r="A16" s="319"/>
      <c r="B16" s="714"/>
      <c r="C16" s="153"/>
      <c r="D16" s="69" t="s">
        <v>128</v>
      </c>
      <c r="E16" s="69"/>
      <c r="F16" s="69"/>
      <c r="G16" s="69"/>
      <c r="H16" s="318">
        <v>135</v>
      </c>
      <c r="I16" s="315">
        <v>129</v>
      </c>
      <c r="J16" s="282">
        <f t="shared" si="0"/>
        <v>264</v>
      </c>
      <c r="K16" s="317" t="s">
        <v>122</v>
      </c>
      <c r="L16" s="316">
        <v>184</v>
      </c>
      <c r="M16" s="316">
        <v>163</v>
      </c>
      <c r="N16" s="316">
        <v>103</v>
      </c>
      <c r="O16" s="316">
        <v>91</v>
      </c>
      <c r="P16" s="315">
        <v>62</v>
      </c>
      <c r="Q16" s="282">
        <f t="shared" si="1"/>
        <v>603</v>
      </c>
      <c r="R16" s="281">
        <f t="shared" si="2"/>
        <v>867</v>
      </c>
    </row>
    <row r="17" spans="1:18" ht="17.100000000000001" customHeight="1" x14ac:dyDescent="0.25">
      <c r="A17" s="319"/>
      <c r="B17" s="714"/>
      <c r="C17" s="153"/>
      <c r="D17" s="69" t="s">
        <v>127</v>
      </c>
      <c r="E17" s="69"/>
      <c r="F17" s="69"/>
      <c r="G17" s="69"/>
      <c r="H17" s="318">
        <v>130</v>
      </c>
      <c r="I17" s="315">
        <v>118</v>
      </c>
      <c r="J17" s="282">
        <f t="shared" si="0"/>
        <v>248</v>
      </c>
      <c r="K17" s="317" t="s">
        <v>132</v>
      </c>
      <c r="L17" s="316">
        <v>248</v>
      </c>
      <c r="M17" s="316">
        <v>165</v>
      </c>
      <c r="N17" s="316">
        <v>119</v>
      </c>
      <c r="O17" s="316">
        <v>115</v>
      </c>
      <c r="P17" s="315">
        <v>86</v>
      </c>
      <c r="Q17" s="282">
        <f t="shared" si="1"/>
        <v>733</v>
      </c>
      <c r="R17" s="281">
        <f t="shared" si="2"/>
        <v>981</v>
      </c>
    </row>
    <row r="18" spans="1:18" ht="17.100000000000001" customHeight="1" x14ac:dyDescent="0.25">
      <c r="A18" s="319"/>
      <c r="B18" s="714"/>
      <c r="C18" s="153"/>
      <c r="D18" s="69" t="s">
        <v>126</v>
      </c>
      <c r="E18" s="69"/>
      <c r="F18" s="69"/>
      <c r="G18" s="69"/>
      <c r="H18" s="318">
        <v>156</v>
      </c>
      <c r="I18" s="315">
        <v>137</v>
      </c>
      <c r="J18" s="282">
        <f t="shared" si="0"/>
        <v>293</v>
      </c>
      <c r="K18" s="317" t="s">
        <v>132</v>
      </c>
      <c r="L18" s="316">
        <v>312</v>
      </c>
      <c r="M18" s="316">
        <v>198</v>
      </c>
      <c r="N18" s="316">
        <v>137</v>
      </c>
      <c r="O18" s="316">
        <v>156</v>
      </c>
      <c r="P18" s="315">
        <v>102</v>
      </c>
      <c r="Q18" s="282">
        <f t="shared" si="1"/>
        <v>905</v>
      </c>
      <c r="R18" s="281">
        <f t="shared" si="2"/>
        <v>1198</v>
      </c>
    </row>
    <row r="19" spans="1:18" ht="17.100000000000001" customHeight="1" x14ac:dyDescent="0.25">
      <c r="A19" s="319"/>
      <c r="B19" s="714"/>
      <c r="C19" s="153"/>
      <c r="D19" s="69" t="s">
        <v>125</v>
      </c>
      <c r="E19" s="69"/>
      <c r="F19" s="69"/>
      <c r="G19" s="69"/>
      <c r="H19" s="318">
        <v>180</v>
      </c>
      <c r="I19" s="315">
        <v>137</v>
      </c>
      <c r="J19" s="282">
        <f t="shared" si="0"/>
        <v>317</v>
      </c>
      <c r="K19" s="317" t="s">
        <v>122</v>
      </c>
      <c r="L19" s="316">
        <v>346</v>
      </c>
      <c r="M19" s="316">
        <v>234</v>
      </c>
      <c r="N19" s="316">
        <v>175</v>
      </c>
      <c r="O19" s="316">
        <v>152</v>
      </c>
      <c r="P19" s="315">
        <v>90</v>
      </c>
      <c r="Q19" s="282">
        <f t="shared" si="1"/>
        <v>997</v>
      </c>
      <c r="R19" s="281">
        <f t="shared" si="2"/>
        <v>1314</v>
      </c>
    </row>
    <row r="20" spans="1:18" ht="17.100000000000001" customHeight="1" x14ac:dyDescent="0.25">
      <c r="A20" s="319">
        <v>719</v>
      </c>
      <c r="B20" s="714"/>
      <c r="C20" s="133"/>
      <c r="D20" s="132" t="s">
        <v>124</v>
      </c>
      <c r="E20" s="132"/>
      <c r="F20" s="132"/>
      <c r="G20" s="132"/>
      <c r="H20" s="280">
        <v>144</v>
      </c>
      <c r="I20" s="312">
        <v>115</v>
      </c>
      <c r="J20" s="278">
        <f t="shared" si="0"/>
        <v>259</v>
      </c>
      <c r="K20" s="314" t="s">
        <v>122</v>
      </c>
      <c r="L20" s="313">
        <v>248</v>
      </c>
      <c r="M20" s="313">
        <v>203</v>
      </c>
      <c r="N20" s="313">
        <v>149</v>
      </c>
      <c r="O20" s="313">
        <v>139</v>
      </c>
      <c r="P20" s="312">
        <v>116</v>
      </c>
      <c r="Q20" s="282">
        <f t="shared" si="1"/>
        <v>855</v>
      </c>
      <c r="R20" s="273">
        <f t="shared" si="2"/>
        <v>1114</v>
      </c>
    </row>
    <row r="21" spans="1:18" ht="17.100000000000001" customHeight="1" x14ac:dyDescent="0.25">
      <c r="A21" s="319">
        <v>25</v>
      </c>
      <c r="B21" s="714"/>
      <c r="C21" s="272" t="s">
        <v>112</v>
      </c>
      <c r="D21" s="272"/>
      <c r="E21" s="272"/>
      <c r="F21" s="272"/>
      <c r="G21" s="272"/>
      <c r="H21" s="270">
        <v>18</v>
      </c>
      <c r="I21" s="311">
        <v>27</v>
      </c>
      <c r="J21" s="297">
        <f t="shared" si="0"/>
        <v>45</v>
      </c>
      <c r="K21" s="296" t="s">
        <v>132</v>
      </c>
      <c r="L21" s="33">
        <v>38</v>
      </c>
      <c r="M21" s="33">
        <v>31</v>
      </c>
      <c r="N21" s="33">
        <v>19</v>
      </c>
      <c r="O21" s="33">
        <v>11</v>
      </c>
      <c r="P21" s="32">
        <v>23</v>
      </c>
      <c r="Q21" s="310">
        <f t="shared" si="1"/>
        <v>122</v>
      </c>
      <c r="R21" s="309">
        <f t="shared" si="2"/>
        <v>167</v>
      </c>
    </row>
    <row r="22" spans="1:18" ht="17.100000000000001" customHeight="1" thickBot="1" x14ac:dyDescent="0.3">
      <c r="A22" s="319">
        <v>900</v>
      </c>
      <c r="B22" s="715"/>
      <c r="C22" s="678" t="s">
        <v>123</v>
      </c>
      <c r="D22" s="679"/>
      <c r="E22" s="679"/>
      <c r="F22" s="679"/>
      <c r="G22" s="680"/>
      <c r="H22" s="266">
        <f>H14+H21</f>
        <v>826</v>
      </c>
      <c r="I22" s="263">
        <f>I14+I21</f>
        <v>718</v>
      </c>
      <c r="J22" s="262">
        <f t="shared" si="0"/>
        <v>1544</v>
      </c>
      <c r="K22" s="265" t="s">
        <v>132</v>
      </c>
      <c r="L22" s="264">
        <f>L14+L21</f>
        <v>1470</v>
      </c>
      <c r="M22" s="264">
        <f>M14+M21</f>
        <v>1054</v>
      </c>
      <c r="N22" s="264">
        <f>N14+N21</f>
        <v>739</v>
      </c>
      <c r="O22" s="264">
        <f>O14+O21</f>
        <v>700</v>
      </c>
      <c r="P22" s="263">
        <f>P14+P21</f>
        <v>512</v>
      </c>
      <c r="Q22" s="262">
        <f t="shared" si="1"/>
        <v>4475</v>
      </c>
      <c r="R22" s="261">
        <f t="shared" si="2"/>
        <v>6019</v>
      </c>
    </row>
    <row r="23" spans="1:18" ht="17.100000000000001" customHeight="1" x14ac:dyDescent="0.25">
      <c r="B23" s="716" t="s">
        <v>131</v>
      </c>
      <c r="C23" s="308"/>
      <c r="D23" s="308"/>
      <c r="E23" s="308"/>
      <c r="F23" s="308"/>
      <c r="G23" s="307"/>
      <c r="H23" s="306" t="s">
        <v>67</v>
      </c>
      <c r="I23" s="305" t="s">
        <v>66</v>
      </c>
      <c r="J23" s="304" t="s">
        <v>59</v>
      </c>
      <c r="K23" s="303" t="s">
        <v>65</v>
      </c>
      <c r="L23" s="302" t="s">
        <v>64</v>
      </c>
      <c r="M23" s="302" t="s">
        <v>63</v>
      </c>
      <c r="N23" s="302" t="s">
        <v>62</v>
      </c>
      <c r="O23" s="302" t="s">
        <v>61</v>
      </c>
      <c r="P23" s="301" t="s">
        <v>60</v>
      </c>
      <c r="Q23" s="300" t="s">
        <v>59</v>
      </c>
      <c r="R23" s="299" t="s">
        <v>58</v>
      </c>
    </row>
    <row r="24" spans="1:18" ht="17.100000000000001" customHeight="1" x14ac:dyDescent="0.25">
      <c r="B24" s="717"/>
      <c r="C24" s="298" t="s">
        <v>113</v>
      </c>
      <c r="D24" s="47"/>
      <c r="E24" s="47"/>
      <c r="F24" s="47"/>
      <c r="G24" s="46"/>
      <c r="H24" s="270">
        <f>H25+H26+H27+H28+H29+H30</f>
        <v>1970</v>
      </c>
      <c r="I24" s="271">
        <f>I25+I26+I27+I28+I29+I30</f>
        <v>1801</v>
      </c>
      <c r="J24" s="297">
        <f t="shared" ref="J24:J32" si="3">SUM(H24:I24)</f>
        <v>3771</v>
      </c>
      <c r="K24" s="296" t="s">
        <v>130</v>
      </c>
      <c r="L24" s="33">
        <f>L25+L26+L27+L28+L29+L30</f>
        <v>3305</v>
      </c>
      <c r="M24" s="33">
        <f>M25+M26+M27+M28+M29+M30</f>
        <v>1964</v>
      </c>
      <c r="N24" s="33">
        <f>N25+N26+N27+N28+N29+N30</f>
        <v>1618</v>
      </c>
      <c r="O24" s="33">
        <f>O25+O26+O27+O28+O29+O30</f>
        <v>1836</v>
      </c>
      <c r="P24" s="33">
        <f>P25+P26+P27+P28+P29+P30</f>
        <v>1441</v>
      </c>
      <c r="Q24" s="268">
        <f t="shared" ref="Q24:Q32" si="4">SUM(K24:P24)</f>
        <v>10164</v>
      </c>
      <c r="R24" s="294">
        <f t="shared" ref="R24:R32" si="5">SUM(J24,Q24)</f>
        <v>13935</v>
      </c>
    </row>
    <row r="25" spans="1:18" ht="17.100000000000001" customHeight="1" x14ac:dyDescent="0.25">
      <c r="B25" s="717"/>
      <c r="C25" s="81"/>
      <c r="D25" s="152" t="s">
        <v>129</v>
      </c>
      <c r="E25" s="152"/>
      <c r="F25" s="152"/>
      <c r="G25" s="152"/>
      <c r="H25" s="318">
        <v>76</v>
      </c>
      <c r="I25" s="315">
        <v>57</v>
      </c>
      <c r="J25" s="282">
        <f t="shared" si="3"/>
        <v>133</v>
      </c>
      <c r="K25" s="317" t="s">
        <v>130</v>
      </c>
      <c r="L25" s="316">
        <v>56</v>
      </c>
      <c r="M25" s="316">
        <v>45</v>
      </c>
      <c r="N25" s="316">
        <v>29</v>
      </c>
      <c r="O25" s="316">
        <v>35</v>
      </c>
      <c r="P25" s="315">
        <v>25</v>
      </c>
      <c r="Q25" s="282">
        <f t="shared" si="4"/>
        <v>190</v>
      </c>
      <c r="R25" s="288">
        <f t="shared" si="5"/>
        <v>323</v>
      </c>
    </row>
    <row r="26" spans="1:18" ht="17.100000000000001" customHeight="1" x14ac:dyDescent="0.25">
      <c r="B26" s="717"/>
      <c r="C26" s="152"/>
      <c r="D26" s="69" t="s">
        <v>128</v>
      </c>
      <c r="E26" s="69"/>
      <c r="F26" s="69"/>
      <c r="G26" s="69"/>
      <c r="H26" s="318">
        <v>156</v>
      </c>
      <c r="I26" s="315">
        <v>151</v>
      </c>
      <c r="J26" s="282">
        <f t="shared" si="3"/>
        <v>307</v>
      </c>
      <c r="K26" s="317" t="s">
        <v>130</v>
      </c>
      <c r="L26" s="316">
        <v>209</v>
      </c>
      <c r="M26" s="316">
        <v>97</v>
      </c>
      <c r="N26" s="316">
        <v>88</v>
      </c>
      <c r="O26" s="316">
        <v>82</v>
      </c>
      <c r="P26" s="315">
        <v>76</v>
      </c>
      <c r="Q26" s="282">
        <f t="shared" si="4"/>
        <v>552</v>
      </c>
      <c r="R26" s="281">
        <f t="shared" si="5"/>
        <v>859</v>
      </c>
    </row>
    <row r="27" spans="1:18" ht="17.100000000000001" customHeight="1" x14ac:dyDescent="0.25">
      <c r="B27" s="717"/>
      <c r="C27" s="152"/>
      <c r="D27" s="69" t="s">
        <v>127</v>
      </c>
      <c r="E27" s="69"/>
      <c r="F27" s="69"/>
      <c r="G27" s="69"/>
      <c r="H27" s="318">
        <v>281</v>
      </c>
      <c r="I27" s="315">
        <v>255</v>
      </c>
      <c r="J27" s="282">
        <f t="shared" si="3"/>
        <v>536</v>
      </c>
      <c r="K27" s="317" t="s">
        <v>122</v>
      </c>
      <c r="L27" s="316">
        <v>361</v>
      </c>
      <c r="M27" s="316">
        <v>187</v>
      </c>
      <c r="N27" s="316">
        <v>152</v>
      </c>
      <c r="O27" s="316">
        <v>144</v>
      </c>
      <c r="P27" s="315">
        <v>125</v>
      </c>
      <c r="Q27" s="282">
        <f t="shared" si="4"/>
        <v>969</v>
      </c>
      <c r="R27" s="281">
        <f t="shared" si="5"/>
        <v>1505</v>
      </c>
    </row>
    <row r="28" spans="1:18" ht="17.100000000000001" customHeight="1" x14ac:dyDescent="0.25">
      <c r="B28" s="717"/>
      <c r="C28" s="152"/>
      <c r="D28" s="69" t="s">
        <v>126</v>
      </c>
      <c r="E28" s="69"/>
      <c r="F28" s="69"/>
      <c r="G28" s="69"/>
      <c r="H28" s="318">
        <v>494</v>
      </c>
      <c r="I28" s="315">
        <v>369</v>
      </c>
      <c r="J28" s="282">
        <f t="shared" si="3"/>
        <v>863</v>
      </c>
      <c r="K28" s="317" t="s">
        <v>130</v>
      </c>
      <c r="L28" s="316">
        <v>662</v>
      </c>
      <c r="M28" s="316">
        <v>326</v>
      </c>
      <c r="N28" s="316">
        <v>224</v>
      </c>
      <c r="O28" s="316">
        <v>236</v>
      </c>
      <c r="P28" s="315">
        <v>173</v>
      </c>
      <c r="Q28" s="282">
        <f t="shared" si="4"/>
        <v>1621</v>
      </c>
      <c r="R28" s="281">
        <f t="shared" si="5"/>
        <v>2484</v>
      </c>
    </row>
    <row r="29" spans="1:18" ht="17.100000000000001" customHeight="1" x14ac:dyDescent="0.25">
      <c r="B29" s="717"/>
      <c r="C29" s="152"/>
      <c r="D29" s="69" t="s">
        <v>125</v>
      </c>
      <c r="E29" s="69"/>
      <c r="F29" s="69"/>
      <c r="G29" s="69"/>
      <c r="H29" s="318">
        <v>572</v>
      </c>
      <c r="I29" s="315">
        <v>571</v>
      </c>
      <c r="J29" s="282">
        <f t="shared" si="3"/>
        <v>1143</v>
      </c>
      <c r="K29" s="317" t="s">
        <v>122</v>
      </c>
      <c r="L29" s="316">
        <v>1021</v>
      </c>
      <c r="M29" s="316">
        <v>538</v>
      </c>
      <c r="N29" s="316">
        <v>411</v>
      </c>
      <c r="O29" s="316">
        <v>454</v>
      </c>
      <c r="P29" s="315">
        <v>390</v>
      </c>
      <c r="Q29" s="282">
        <f t="shared" si="4"/>
        <v>2814</v>
      </c>
      <c r="R29" s="281">
        <f t="shared" si="5"/>
        <v>3957</v>
      </c>
    </row>
    <row r="30" spans="1:18" ht="17.100000000000001" customHeight="1" x14ac:dyDescent="0.25">
      <c r="B30" s="717"/>
      <c r="C30" s="132"/>
      <c r="D30" s="132" t="s">
        <v>124</v>
      </c>
      <c r="E30" s="132"/>
      <c r="F30" s="132"/>
      <c r="G30" s="132"/>
      <c r="H30" s="280">
        <v>391</v>
      </c>
      <c r="I30" s="312">
        <v>398</v>
      </c>
      <c r="J30" s="278">
        <f t="shared" si="3"/>
        <v>789</v>
      </c>
      <c r="K30" s="314" t="s">
        <v>130</v>
      </c>
      <c r="L30" s="313">
        <v>996</v>
      </c>
      <c r="M30" s="313">
        <v>771</v>
      </c>
      <c r="N30" s="313">
        <v>714</v>
      </c>
      <c r="O30" s="313">
        <v>885</v>
      </c>
      <c r="P30" s="312">
        <v>652</v>
      </c>
      <c r="Q30" s="278">
        <f t="shared" si="4"/>
        <v>4018</v>
      </c>
      <c r="R30" s="273">
        <f t="shared" si="5"/>
        <v>4807</v>
      </c>
    </row>
    <row r="31" spans="1:18" ht="17.100000000000001" customHeight="1" x14ac:dyDescent="0.25">
      <c r="B31" s="717"/>
      <c r="C31" s="272" t="s">
        <v>112</v>
      </c>
      <c r="D31" s="272"/>
      <c r="E31" s="272"/>
      <c r="F31" s="272"/>
      <c r="G31" s="272"/>
      <c r="H31" s="270">
        <v>18</v>
      </c>
      <c r="I31" s="311">
        <v>29</v>
      </c>
      <c r="J31" s="297">
        <f t="shared" si="3"/>
        <v>47</v>
      </c>
      <c r="K31" s="296" t="s">
        <v>122</v>
      </c>
      <c r="L31" s="33">
        <v>31</v>
      </c>
      <c r="M31" s="33">
        <v>21</v>
      </c>
      <c r="N31" s="33">
        <v>18</v>
      </c>
      <c r="O31" s="33">
        <v>17</v>
      </c>
      <c r="P31" s="32">
        <v>18</v>
      </c>
      <c r="Q31" s="310">
        <f t="shared" si="4"/>
        <v>105</v>
      </c>
      <c r="R31" s="309">
        <f t="shared" si="5"/>
        <v>152</v>
      </c>
    </row>
    <row r="32" spans="1:18" ht="17.100000000000001" customHeight="1" thickBot="1" x14ac:dyDescent="0.3">
      <c r="B32" s="718"/>
      <c r="C32" s="678" t="s">
        <v>123</v>
      </c>
      <c r="D32" s="679"/>
      <c r="E32" s="679"/>
      <c r="F32" s="679"/>
      <c r="G32" s="680"/>
      <c r="H32" s="266">
        <f>H24+H31</f>
        <v>1988</v>
      </c>
      <c r="I32" s="263">
        <f>I24+I31</f>
        <v>1830</v>
      </c>
      <c r="J32" s="262">
        <f t="shared" si="3"/>
        <v>3818</v>
      </c>
      <c r="K32" s="265" t="s">
        <v>130</v>
      </c>
      <c r="L32" s="264">
        <f>L24+L31</f>
        <v>3336</v>
      </c>
      <c r="M32" s="264">
        <f>M24+M31</f>
        <v>1985</v>
      </c>
      <c r="N32" s="264">
        <f>N24+N31</f>
        <v>1636</v>
      </c>
      <c r="O32" s="264">
        <f>O24+O31</f>
        <v>1853</v>
      </c>
      <c r="P32" s="263">
        <f>P24+P31</f>
        <v>1459</v>
      </c>
      <c r="Q32" s="262">
        <f t="shared" si="4"/>
        <v>10269</v>
      </c>
      <c r="R32" s="261">
        <f t="shared" si="5"/>
        <v>14087</v>
      </c>
    </row>
    <row r="33" spans="1:18" ht="17.100000000000001" customHeight="1" x14ac:dyDescent="0.25">
      <c r="B33" s="719" t="s">
        <v>59</v>
      </c>
      <c r="C33" s="308"/>
      <c r="D33" s="308"/>
      <c r="E33" s="308"/>
      <c r="F33" s="308"/>
      <c r="G33" s="307"/>
      <c r="H33" s="306" t="s">
        <v>67</v>
      </c>
      <c r="I33" s="305" t="s">
        <v>66</v>
      </c>
      <c r="J33" s="304" t="s">
        <v>59</v>
      </c>
      <c r="K33" s="303" t="s">
        <v>65</v>
      </c>
      <c r="L33" s="302" t="s">
        <v>64</v>
      </c>
      <c r="M33" s="302" t="s">
        <v>63</v>
      </c>
      <c r="N33" s="302" t="s">
        <v>62</v>
      </c>
      <c r="O33" s="302" t="s">
        <v>61</v>
      </c>
      <c r="P33" s="301" t="s">
        <v>60</v>
      </c>
      <c r="Q33" s="300" t="s">
        <v>59</v>
      </c>
      <c r="R33" s="299" t="s">
        <v>58</v>
      </c>
    </row>
    <row r="34" spans="1:18" ht="17.100000000000001" customHeight="1" x14ac:dyDescent="0.25">
      <c r="B34" s="720"/>
      <c r="C34" s="298" t="s">
        <v>113</v>
      </c>
      <c r="D34" s="47"/>
      <c r="E34" s="47"/>
      <c r="F34" s="47"/>
      <c r="G34" s="46"/>
      <c r="H34" s="270">
        <f t="shared" ref="H34:I41" si="6">H14+H24</f>
        <v>2778</v>
      </c>
      <c r="I34" s="271">
        <f t="shared" si="6"/>
        <v>2492</v>
      </c>
      <c r="J34" s="297">
        <f t="shared" ref="J34:J42" si="7">SUM(H34:I34)</f>
        <v>5270</v>
      </c>
      <c r="K34" s="296" t="s">
        <v>122</v>
      </c>
      <c r="L34" s="295">
        <f t="shared" ref="L34:P41" si="8">L14+L24</f>
        <v>4737</v>
      </c>
      <c r="M34" s="295">
        <f t="shared" si="8"/>
        <v>2987</v>
      </c>
      <c r="N34" s="295">
        <f t="shared" si="8"/>
        <v>2338</v>
      </c>
      <c r="O34" s="295">
        <f t="shared" si="8"/>
        <v>2525</v>
      </c>
      <c r="P34" s="295">
        <f t="shared" si="8"/>
        <v>1930</v>
      </c>
      <c r="Q34" s="268">
        <f t="shared" ref="Q34:Q42" si="9">SUM(K34:P34)</f>
        <v>14517</v>
      </c>
      <c r="R34" s="294">
        <f t="shared" ref="R34:R42" si="10">SUM(J34,Q34)</f>
        <v>19787</v>
      </c>
    </row>
    <row r="35" spans="1:18" ht="17.100000000000001" customHeight="1" x14ac:dyDescent="0.25">
      <c r="B35" s="720"/>
      <c r="C35" s="82"/>
      <c r="D35" s="152" t="s">
        <v>129</v>
      </c>
      <c r="E35" s="152"/>
      <c r="F35" s="152"/>
      <c r="G35" s="152"/>
      <c r="H35" s="293">
        <f t="shared" si="6"/>
        <v>139</v>
      </c>
      <c r="I35" s="292">
        <f t="shared" si="6"/>
        <v>112</v>
      </c>
      <c r="J35" s="282">
        <f t="shared" si="7"/>
        <v>251</v>
      </c>
      <c r="K35" s="291" t="s">
        <v>122</v>
      </c>
      <c r="L35" s="290">
        <f t="shared" si="8"/>
        <v>150</v>
      </c>
      <c r="M35" s="290">
        <f t="shared" si="8"/>
        <v>105</v>
      </c>
      <c r="N35" s="290">
        <f t="shared" si="8"/>
        <v>66</v>
      </c>
      <c r="O35" s="290">
        <f t="shared" si="8"/>
        <v>71</v>
      </c>
      <c r="P35" s="289">
        <f t="shared" si="8"/>
        <v>58</v>
      </c>
      <c r="Q35" s="282">
        <f t="shared" si="9"/>
        <v>450</v>
      </c>
      <c r="R35" s="288">
        <f t="shared" si="10"/>
        <v>701</v>
      </c>
    </row>
    <row r="36" spans="1:18" ht="17.100000000000001" customHeight="1" x14ac:dyDescent="0.25">
      <c r="B36" s="720"/>
      <c r="C36" s="153"/>
      <c r="D36" s="69" t="s">
        <v>128</v>
      </c>
      <c r="E36" s="69"/>
      <c r="F36" s="69"/>
      <c r="G36" s="69"/>
      <c r="H36" s="287">
        <f t="shared" si="6"/>
        <v>291</v>
      </c>
      <c r="I36" s="286">
        <f t="shared" si="6"/>
        <v>280</v>
      </c>
      <c r="J36" s="282">
        <f t="shared" si="7"/>
        <v>571</v>
      </c>
      <c r="K36" s="285" t="s">
        <v>122</v>
      </c>
      <c r="L36" s="284">
        <f t="shared" si="8"/>
        <v>393</v>
      </c>
      <c r="M36" s="284">
        <f t="shared" si="8"/>
        <v>260</v>
      </c>
      <c r="N36" s="284">
        <f t="shared" si="8"/>
        <v>191</v>
      </c>
      <c r="O36" s="284">
        <f t="shared" si="8"/>
        <v>173</v>
      </c>
      <c r="P36" s="283">
        <f t="shared" si="8"/>
        <v>138</v>
      </c>
      <c r="Q36" s="282">
        <f t="shared" si="9"/>
        <v>1155</v>
      </c>
      <c r="R36" s="281">
        <f t="shared" si="10"/>
        <v>1726</v>
      </c>
    </row>
    <row r="37" spans="1:18" ht="17.100000000000001" customHeight="1" x14ac:dyDescent="0.25">
      <c r="B37" s="720"/>
      <c r="C37" s="153"/>
      <c r="D37" s="69" t="s">
        <v>127</v>
      </c>
      <c r="E37" s="69"/>
      <c r="F37" s="69"/>
      <c r="G37" s="69"/>
      <c r="H37" s="287">
        <f t="shared" si="6"/>
        <v>411</v>
      </c>
      <c r="I37" s="286">
        <f t="shared" si="6"/>
        <v>373</v>
      </c>
      <c r="J37" s="282">
        <f t="shared" si="7"/>
        <v>784</v>
      </c>
      <c r="K37" s="285" t="s">
        <v>122</v>
      </c>
      <c r="L37" s="284">
        <f t="shared" si="8"/>
        <v>609</v>
      </c>
      <c r="M37" s="284">
        <f t="shared" si="8"/>
        <v>352</v>
      </c>
      <c r="N37" s="284">
        <f t="shared" si="8"/>
        <v>271</v>
      </c>
      <c r="O37" s="284">
        <f t="shared" si="8"/>
        <v>259</v>
      </c>
      <c r="P37" s="283">
        <f t="shared" si="8"/>
        <v>211</v>
      </c>
      <c r="Q37" s="282">
        <f t="shared" si="9"/>
        <v>1702</v>
      </c>
      <c r="R37" s="281">
        <f t="shared" si="10"/>
        <v>2486</v>
      </c>
    </row>
    <row r="38" spans="1:18" ht="17.100000000000001" customHeight="1" x14ac:dyDescent="0.25">
      <c r="B38" s="720"/>
      <c r="C38" s="153"/>
      <c r="D38" s="69" t="s">
        <v>126</v>
      </c>
      <c r="E38" s="69"/>
      <c r="F38" s="69"/>
      <c r="G38" s="69"/>
      <c r="H38" s="287">
        <f t="shared" si="6"/>
        <v>650</v>
      </c>
      <c r="I38" s="286">
        <f t="shared" si="6"/>
        <v>506</v>
      </c>
      <c r="J38" s="282">
        <f t="shared" si="7"/>
        <v>1156</v>
      </c>
      <c r="K38" s="285" t="s">
        <v>122</v>
      </c>
      <c r="L38" s="284">
        <f t="shared" si="8"/>
        <v>974</v>
      </c>
      <c r="M38" s="284">
        <f t="shared" si="8"/>
        <v>524</v>
      </c>
      <c r="N38" s="284">
        <f t="shared" si="8"/>
        <v>361</v>
      </c>
      <c r="O38" s="284">
        <f t="shared" si="8"/>
        <v>392</v>
      </c>
      <c r="P38" s="283">
        <f t="shared" si="8"/>
        <v>275</v>
      </c>
      <c r="Q38" s="282">
        <f t="shared" si="9"/>
        <v>2526</v>
      </c>
      <c r="R38" s="281">
        <f t="shared" si="10"/>
        <v>3682</v>
      </c>
    </row>
    <row r="39" spans="1:18" ht="17.100000000000001" customHeight="1" x14ac:dyDescent="0.25">
      <c r="B39" s="720"/>
      <c r="C39" s="153"/>
      <c r="D39" s="69" t="s">
        <v>125</v>
      </c>
      <c r="E39" s="69"/>
      <c r="F39" s="69"/>
      <c r="G39" s="69"/>
      <c r="H39" s="287">
        <f t="shared" si="6"/>
        <v>752</v>
      </c>
      <c r="I39" s="286">
        <f t="shared" si="6"/>
        <v>708</v>
      </c>
      <c r="J39" s="282">
        <f t="shared" si="7"/>
        <v>1460</v>
      </c>
      <c r="K39" s="285" t="s">
        <v>122</v>
      </c>
      <c r="L39" s="284">
        <f t="shared" si="8"/>
        <v>1367</v>
      </c>
      <c r="M39" s="284">
        <f t="shared" si="8"/>
        <v>772</v>
      </c>
      <c r="N39" s="284">
        <f t="shared" si="8"/>
        <v>586</v>
      </c>
      <c r="O39" s="284">
        <f t="shared" si="8"/>
        <v>606</v>
      </c>
      <c r="P39" s="283">
        <f t="shared" si="8"/>
        <v>480</v>
      </c>
      <c r="Q39" s="282">
        <f t="shared" si="9"/>
        <v>3811</v>
      </c>
      <c r="R39" s="281">
        <f t="shared" si="10"/>
        <v>5271</v>
      </c>
    </row>
    <row r="40" spans="1:18" ht="17.100000000000001" customHeight="1" x14ac:dyDescent="0.25">
      <c r="B40" s="720"/>
      <c r="C40" s="133"/>
      <c r="D40" s="132" t="s">
        <v>124</v>
      </c>
      <c r="E40" s="132"/>
      <c r="F40" s="132"/>
      <c r="G40" s="132"/>
      <c r="H40" s="280">
        <f t="shared" si="6"/>
        <v>535</v>
      </c>
      <c r="I40" s="279">
        <f t="shared" si="6"/>
        <v>513</v>
      </c>
      <c r="J40" s="278">
        <f t="shared" si="7"/>
        <v>1048</v>
      </c>
      <c r="K40" s="277" t="s">
        <v>122</v>
      </c>
      <c r="L40" s="276">
        <f t="shared" si="8"/>
        <v>1244</v>
      </c>
      <c r="M40" s="276">
        <f t="shared" si="8"/>
        <v>974</v>
      </c>
      <c r="N40" s="276">
        <f t="shared" si="8"/>
        <v>863</v>
      </c>
      <c r="O40" s="276">
        <f t="shared" si="8"/>
        <v>1024</v>
      </c>
      <c r="P40" s="275">
        <f t="shared" si="8"/>
        <v>768</v>
      </c>
      <c r="Q40" s="274">
        <f t="shared" si="9"/>
        <v>4873</v>
      </c>
      <c r="R40" s="273">
        <f t="shared" si="10"/>
        <v>5921</v>
      </c>
    </row>
    <row r="41" spans="1:18" ht="17.100000000000001" customHeight="1" x14ac:dyDescent="0.25">
      <c r="B41" s="720"/>
      <c r="C41" s="272" t="s">
        <v>112</v>
      </c>
      <c r="D41" s="272"/>
      <c r="E41" s="272"/>
      <c r="F41" s="272"/>
      <c r="G41" s="272"/>
      <c r="H41" s="270">
        <f t="shared" si="6"/>
        <v>36</v>
      </c>
      <c r="I41" s="271">
        <f t="shared" si="6"/>
        <v>56</v>
      </c>
      <c r="J41" s="270">
        <f t="shared" si="7"/>
        <v>92</v>
      </c>
      <c r="K41" s="269" t="s">
        <v>122</v>
      </c>
      <c r="L41" s="35">
        <f t="shared" si="8"/>
        <v>69</v>
      </c>
      <c r="M41" s="35">
        <f t="shared" si="8"/>
        <v>52</v>
      </c>
      <c r="N41" s="35">
        <f t="shared" si="8"/>
        <v>37</v>
      </c>
      <c r="O41" s="35">
        <f t="shared" si="8"/>
        <v>28</v>
      </c>
      <c r="P41" s="34">
        <f t="shared" si="8"/>
        <v>41</v>
      </c>
      <c r="Q41" s="268">
        <f t="shared" si="9"/>
        <v>227</v>
      </c>
      <c r="R41" s="267">
        <f t="shared" si="10"/>
        <v>319</v>
      </c>
    </row>
    <row r="42" spans="1:18" ht="17.100000000000001" customHeight="1" thickBot="1" x14ac:dyDescent="0.3">
      <c r="B42" s="721"/>
      <c r="C42" s="678" t="s">
        <v>123</v>
      </c>
      <c r="D42" s="679"/>
      <c r="E42" s="679"/>
      <c r="F42" s="679"/>
      <c r="G42" s="680"/>
      <c r="H42" s="266">
        <f>H34+H41</f>
        <v>2814</v>
      </c>
      <c r="I42" s="263">
        <f>I34+I41</f>
        <v>2548</v>
      </c>
      <c r="J42" s="262">
        <f t="shared" si="7"/>
        <v>5362</v>
      </c>
      <c r="K42" s="265" t="s">
        <v>122</v>
      </c>
      <c r="L42" s="264">
        <f>L34+L41</f>
        <v>4806</v>
      </c>
      <c r="M42" s="264">
        <f>M34+M41</f>
        <v>3039</v>
      </c>
      <c r="N42" s="264">
        <f>N34+N41</f>
        <v>2375</v>
      </c>
      <c r="O42" s="264">
        <f>O34+O41</f>
        <v>2553</v>
      </c>
      <c r="P42" s="263">
        <f>P34+P41</f>
        <v>1971</v>
      </c>
      <c r="Q42" s="262">
        <f t="shared" si="9"/>
        <v>14744</v>
      </c>
      <c r="R42" s="261">
        <f t="shared" si="10"/>
        <v>20106</v>
      </c>
    </row>
    <row r="45" spans="1:18" ht="17.100000000000001" customHeight="1" x14ac:dyDescent="0.25">
      <c r="A45" s="4" t="s">
        <v>121</v>
      </c>
    </row>
    <row r="46" spans="1:18" ht="17.100000000000001" customHeight="1" x14ac:dyDescent="0.25">
      <c r="B46" s="23"/>
      <c r="C46" s="23"/>
      <c r="D46" s="23"/>
      <c r="E46" s="144"/>
      <c r="F46" s="144"/>
      <c r="G46" s="144"/>
      <c r="H46" s="144"/>
      <c r="I46" s="144"/>
      <c r="J46" s="144"/>
      <c r="K46" s="683" t="s">
        <v>114</v>
      </c>
      <c r="L46" s="683"/>
      <c r="M46" s="683"/>
      <c r="N46" s="683"/>
      <c r="O46" s="683"/>
      <c r="P46" s="683"/>
      <c r="Q46" s="683"/>
      <c r="R46" s="683"/>
    </row>
    <row r="47" spans="1:18" ht="17.100000000000001" customHeight="1" x14ac:dyDescent="0.25">
      <c r="B47" s="689" t="str">
        <f>"令和" &amp; DBCS($A$2) &amp; "年（" &amp; DBCS($B$2) &amp; "年）" &amp; DBCS($C$2) &amp; "月"</f>
        <v>令和３年（２０２１年）４月</v>
      </c>
      <c r="C47" s="690"/>
      <c r="D47" s="690"/>
      <c r="E47" s="690"/>
      <c r="F47" s="690"/>
      <c r="G47" s="687"/>
      <c r="H47" s="695" t="s">
        <v>106</v>
      </c>
      <c r="I47" s="696"/>
      <c r="J47" s="696"/>
      <c r="K47" s="697" t="s">
        <v>105</v>
      </c>
      <c r="L47" s="698"/>
      <c r="M47" s="698"/>
      <c r="N47" s="698"/>
      <c r="O47" s="698"/>
      <c r="P47" s="698"/>
      <c r="Q47" s="699"/>
      <c r="R47" s="730" t="s">
        <v>58</v>
      </c>
    </row>
    <row r="48" spans="1:18" ht="17.100000000000001" customHeight="1" x14ac:dyDescent="0.25">
      <c r="B48" s="691"/>
      <c r="C48" s="692"/>
      <c r="D48" s="692"/>
      <c r="E48" s="692"/>
      <c r="F48" s="692"/>
      <c r="G48" s="688"/>
      <c r="H48" s="143" t="s">
        <v>67</v>
      </c>
      <c r="I48" s="142" t="s">
        <v>66</v>
      </c>
      <c r="J48" s="141" t="s">
        <v>59</v>
      </c>
      <c r="K48" s="140" t="s">
        <v>65</v>
      </c>
      <c r="L48" s="139" t="s">
        <v>64</v>
      </c>
      <c r="M48" s="139" t="s">
        <v>63</v>
      </c>
      <c r="N48" s="139" t="s">
        <v>62</v>
      </c>
      <c r="O48" s="139" t="s">
        <v>61</v>
      </c>
      <c r="P48" s="138" t="s">
        <v>60</v>
      </c>
      <c r="Q48" s="137" t="s">
        <v>59</v>
      </c>
      <c r="R48" s="731"/>
    </row>
    <row r="49" spans="1:18" ht="17.100000000000001" customHeight="1" x14ac:dyDescent="0.25">
      <c r="B49" s="3" t="s">
        <v>113</v>
      </c>
      <c r="C49" s="240"/>
      <c r="D49" s="240"/>
      <c r="E49" s="240"/>
      <c r="F49" s="240"/>
      <c r="G49" s="240"/>
      <c r="H49" s="22">
        <v>859</v>
      </c>
      <c r="I49" s="21">
        <v>1290</v>
      </c>
      <c r="J49" s="20">
        <f>SUM(H49:I49)</f>
        <v>2149</v>
      </c>
      <c r="K49" s="19">
        <v>0</v>
      </c>
      <c r="L49" s="31">
        <v>3605</v>
      </c>
      <c r="M49" s="31">
        <v>2298</v>
      </c>
      <c r="N49" s="31">
        <v>1499</v>
      </c>
      <c r="O49" s="31">
        <v>928</v>
      </c>
      <c r="P49" s="30">
        <v>443</v>
      </c>
      <c r="Q49" s="260">
        <f>SUM(K49:P49)</f>
        <v>8773</v>
      </c>
      <c r="R49" s="259">
        <f>SUM(J49,Q49)</f>
        <v>10922</v>
      </c>
    </row>
    <row r="50" spans="1:18" ht="17.100000000000001" customHeight="1" x14ac:dyDescent="0.25">
      <c r="B50" s="2" t="s">
        <v>112</v>
      </c>
      <c r="C50" s="29"/>
      <c r="D50" s="29"/>
      <c r="E50" s="29"/>
      <c r="F50" s="29"/>
      <c r="G50" s="29"/>
      <c r="H50" s="18">
        <v>14</v>
      </c>
      <c r="I50" s="17">
        <v>31</v>
      </c>
      <c r="J50" s="16">
        <f>SUM(H50:I50)</f>
        <v>45</v>
      </c>
      <c r="K50" s="15">
        <v>0</v>
      </c>
      <c r="L50" s="28">
        <v>53</v>
      </c>
      <c r="M50" s="28">
        <v>45</v>
      </c>
      <c r="N50" s="28">
        <v>30</v>
      </c>
      <c r="O50" s="28">
        <v>16</v>
      </c>
      <c r="P50" s="27">
        <v>15</v>
      </c>
      <c r="Q50" s="258">
        <f>SUM(K50:P50)</f>
        <v>159</v>
      </c>
      <c r="R50" s="257">
        <f>SUM(J50,Q50)</f>
        <v>204</v>
      </c>
    </row>
    <row r="51" spans="1:18" ht="17.100000000000001" customHeight="1" x14ac:dyDescent="0.25">
      <c r="B51" s="13" t="s">
        <v>57</v>
      </c>
      <c r="C51" s="12"/>
      <c r="D51" s="12"/>
      <c r="E51" s="12"/>
      <c r="F51" s="12"/>
      <c r="G51" s="12"/>
      <c r="H51" s="11">
        <f t="shared" ref="H51:P51" si="11">H49+H50</f>
        <v>873</v>
      </c>
      <c r="I51" s="8">
        <f t="shared" si="11"/>
        <v>1321</v>
      </c>
      <c r="J51" s="7">
        <f t="shared" si="11"/>
        <v>2194</v>
      </c>
      <c r="K51" s="10">
        <f t="shared" si="11"/>
        <v>0</v>
      </c>
      <c r="L51" s="9">
        <f t="shared" si="11"/>
        <v>3658</v>
      </c>
      <c r="M51" s="9">
        <f t="shared" si="11"/>
        <v>2343</v>
      </c>
      <c r="N51" s="9">
        <f t="shared" si="11"/>
        <v>1529</v>
      </c>
      <c r="O51" s="9">
        <f t="shared" si="11"/>
        <v>944</v>
      </c>
      <c r="P51" s="8">
        <f t="shared" si="11"/>
        <v>458</v>
      </c>
      <c r="Q51" s="7">
        <f>SUM(K51:P51)</f>
        <v>8932</v>
      </c>
      <c r="R51" s="6">
        <f>SUM(J51,Q51)</f>
        <v>11126</v>
      </c>
    </row>
    <row r="53" spans="1:18" ht="17.100000000000001" customHeight="1" x14ac:dyDescent="0.25">
      <c r="A53" s="4" t="s">
        <v>120</v>
      </c>
    </row>
    <row r="54" spans="1:18" ht="17.100000000000001" customHeight="1" x14ac:dyDescent="0.25">
      <c r="B54" s="23"/>
      <c r="C54" s="23"/>
      <c r="D54" s="23"/>
      <c r="E54" s="144"/>
      <c r="F54" s="144"/>
      <c r="G54" s="144"/>
      <c r="H54" s="144"/>
      <c r="I54" s="144"/>
      <c r="J54" s="144"/>
      <c r="K54" s="683" t="s">
        <v>114</v>
      </c>
      <c r="L54" s="683"/>
      <c r="M54" s="683"/>
      <c r="N54" s="683"/>
      <c r="O54" s="683"/>
      <c r="P54" s="683"/>
      <c r="Q54" s="683"/>
      <c r="R54" s="683"/>
    </row>
    <row r="55" spans="1:18" ht="17.100000000000001" customHeight="1" x14ac:dyDescent="0.25">
      <c r="B55" s="689" t="str">
        <f>"令和" &amp; DBCS($A$2) &amp; "年（" &amp; DBCS($B$2) &amp; "年）" &amp; DBCS($C$2) &amp; "月"</f>
        <v>令和３年（２０２１年）４月</v>
      </c>
      <c r="C55" s="690"/>
      <c r="D55" s="690"/>
      <c r="E55" s="690"/>
      <c r="F55" s="690"/>
      <c r="G55" s="687"/>
      <c r="H55" s="695" t="s">
        <v>106</v>
      </c>
      <c r="I55" s="696"/>
      <c r="J55" s="696"/>
      <c r="K55" s="697" t="s">
        <v>105</v>
      </c>
      <c r="L55" s="698"/>
      <c r="M55" s="698"/>
      <c r="N55" s="698"/>
      <c r="O55" s="698"/>
      <c r="P55" s="698"/>
      <c r="Q55" s="699"/>
      <c r="R55" s="687" t="s">
        <v>58</v>
      </c>
    </row>
    <row r="56" spans="1:18" ht="17.100000000000001" customHeight="1" x14ac:dyDescent="0.25">
      <c r="B56" s="691"/>
      <c r="C56" s="692"/>
      <c r="D56" s="692"/>
      <c r="E56" s="692"/>
      <c r="F56" s="692"/>
      <c r="G56" s="688"/>
      <c r="H56" s="143" t="s">
        <v>67</v>
      </c>
      <c r="I56" s="142" t="s">
        <v>66</v>
      </c>
      <c r="J56" s="141" t="s">
        <v>59</v>
      </c>
      <c r="K56" s="140" t="s">
        <v>65</v>
      </c>
      <c r="L56" s="139" t="s">
        <v>64</v>
      </c>
      <c r="M56" s="139" t="s">
        <v>63</v>
      </c>
      <c r="N56" s="139" t="s">
        <v>62</v>
      </c>
      <c r="O56" s="139" t="s">
        <v>61</v>
      </c>
      <c r="P56" s="138" t="s">
        <v>60</v>
      </c>
      <c r="Q56" s="255" t="s">
        <v>59</v>
      </c>
      <c r="R56" s="688"/>
    </row>
    <row r="57" spans="1:18" ht="17.100000000000001" customHeight="1" x14ac:dyDescent="0.25">
      <c r="B57" s="3" t="s">
        <v>113</v>
      </c>
      <c r="C57" s="240"/>
      <c r="D57" s="240"/>
      <c r="E57" s="240"/>
      <c r="F57" s="240"/>
      <c r="G57" s="240"/>
      <c r="H57" s="22">
        <v>10</v>
      </c>
      <c r="I57" s="21">
        <v>17</v>
      </c>
      <c r="J57" s="20">
        <f>SUM(H57:I57)</f>
        <v>27</v>
      </c>
      <c r="K57" s="19">
        <v>0</v>
      </c>
      <c r="L57" s="31">
        <v>1434</v>
      </c>
      <c r="M57" s="31">
        <v>992</v>
      </c>
      <c r="N57" s="31">
        <v>770</v>
      </c>
      <c r="O57" s="31">
        <v>499</v>
      </c>
      <c r="P57" s="30">
        <v>219</v>
      </c>
      <c r="Q57" s="238">
        <f>SUM(K57:P57)</f>
        <v>3914</v>
      </c>
      <c r="R57" s="237">
        <f>SUM(J57,Q57)</f>
        <v>3941</v>
      </c>
    </row>
    <row r="58" spans="1:18" ht="17.100000000000001" customHeight="1" x14ac:dyDescent="0.25">
      <c r="B58" s="2" t="s">
        <v>112</v>
      </c>
      <c r="C58" s="29"/>
      <c r="D58" s="29"/>
      <c r="E58" s="29"/>
      <c r="F58" s="29"/>
      <c r="G58" s="29"/>
      <c r="H58" s="18">
        <v>0</v>
      </c>
      <c r="I58" s="17">
        <v>1</v>
      </c>
      <c r="J58" s="16">
        <f>SUM(H58:I58)</f>
        <v>1</v>
      </c>
      <c r="K58" s="15">
        <v>0</v>
      </c>
      <c r="L58" s="28">
        <v>7</v>
      </c>
      <c r="M58" s="28">
        <v>10</v>
      </c>
      <c r="N58" s="28">
        <v>10</v>
      </c>
      <c r="O58" s="28">
        <v>1</v>
      </c>
      <c r="P58" s="27">
        <v>4</v>
      </c>
      <c r="Q58" s="235">
        <f>SUM(K58:P58)</f>
        <v>32</v>
      </c>
      <c r="R58" s="234">
        <f>SUM(J58,Q58)</f>
        <v>33</v>
      </c>
    </row>
    <row r="59" spans="1:18" ht="17.100000000000001" customHeight="1" x14ac:dyDescent="0.25">
      <c r="B59" s="13" t="s">
        <v>57</v>
      </c>
      <c r="C59" s="12"/>
      <c r="D59" s="12"/>
      <c r="E59" s="12"/>
      <c r="F59" s="12"/>
      <c r="G59" s="12"/>
      <c r="H59" s="11">
        <f>H57+H58</f>
        <v>10</v>
      </c>
      <c r="I59" s="8">
        <f>I57+I58</f>
        <v>18</v>
      </c>
      <c r="J59" s="7">
        <f>SUM(H59:I59)</f>
        <v>28</v>
      </c>
      <c r="K59" s="10">
        <f t="shared" ref="K59:P59" si="12">K57+K58</f>
        <v>0</v>
      </c>
      <c r="L59" s="9">
        <f t="shared" si="12"/>
        <v>1441</v>
      </c>
      <c r="M59" s="9">
        <f t="shared" si="12"/>
        <v>1002</v>
      </c>
      <c r="N59" s="9">
        <f t="shared" si="12"/>
        <v>780</v>
      </c>
      <c r="O59" s="9">
        <f t="shared" si="12"/>
        <v>500</v>
      </c>
      <c r="P59" s="8">
        <f t="shared" si="12"/>
        <v>223</v>
      </c>
      <c r="Q59" s="232">
        <f>SUM(K59:P59)</f>
        <v>3946</v>
      </c>
      <c r="R59" s="231">
        <f>SUM(J59,Q59)</f>
        <v>3974</v>
      </c>
    </row>
    <row r="61" spans="1:18" ht="17.100000000000001" customHeight="1" x14ac:dyDescent="0.25">
      <c r="A61" s="4" t="s">
        <v>119</v>
      </c>
    </row>
    <row r="62" spans="1:18" ht="17.100000000000001" customHeight="1" x14ac:dyDescent="0.25">
      <c r="A62" s="4" t="s">
        <v>118</v>
      </c>
    </row>
    <row r="63" spans="1:18" ht="17.100000000000001" customHeight="1" x14ac:dyDescent="0.25">
      <c r="B63" s="23"/>
      <c r="C63" s="23"/>
      <c r="D63" s="23"/>
      <c r="E63" s="144"/>
      <c r="F63" s="144"/>
      <c r="G63" s="144"/>
      <c r="H63" s="144"/>
      <c r="I63" s="144"/>
      <c r="J63" s="683" t="s">
        <v>114</v>
      </c>
      <c r="K63" s="683"/>
      <c r="L63" s="683"/>
      <c r="M63" s="683"/>
      <c r="N63" s="683"/>
      <c r="O63" s="683"/>
      <c r="P63" s="683"/>
      <c r="Q63" s="683"/>
    </row>
    <row r="64" spans="1:18" ht="17.100000000000001" customHeight="1" x14ac:dyDescent="0.25">
      <c r="B64" s="689" t="str">
        <f>"令和" &amp; DBCS($A$2) &amp; "年（" &amp; DBCS($B$2) &amp; "年）" &amp; DBCS($C$2) &amp; "月"</f>
        <v>令和３年（２０２１年）４月</v>
      </c>
      <c r="C64" s="690"/>
      <c r="D64" s="690"/>
      <c r="E64" s="690"/>
      <c r="F64" s="690"/>
      <c r="G64" s="687"/>
      <c r="H64" s="695" t="s">
        <v>106</v>
      </c>
      <c r="I64" s="696"/>
      <c r="J64" s="696"/>
      <c r="K64" s="697" t="s">
        <v>105</v>
      </c>
      <c r="L64" s="698"/>
      <c r="M64" s="698"/>
      <c r="N64" s="698"/>
      <c r="O64" s="698"/>
      <c r="P64" s="699"/>
      <c r="Q64" s="687" t="s">
        <v>58</v>
      </c>
    </row>
    <row r="65" spans="1:17" ht="17.100000000000001" customHeight="1" x14ac:dyDescent="0.25">
      <c r="B65" s="691"/>
      <c r="C65" s="692"/>
      <c r="D65" s="692"/>
      <c r="E65" s="692"/>
      <c r="F65" s="692"/>
      <c r="G65" s="688"/>
      <c r="H65" s="143" t="s">
        <v>67</v>
      </c>
      <c r="I65" s="142" t="s">
        <v>66</v>
      </c>
      <c r="J65" s="141" t="s">
        <v>59</v>
      </c>
      <c r="K65" s="256" t="s">
        <v>64</v>
      </c>
      <c r="L65" s="139" t="s">
        <v>63</v>
      </c>
      <c r="M65" s="139" t="s">
        <v>62</v>
      </c>
      <c r="N65" s="139" t="s">
        <v>61</v>
      </c>
      <c r="O65" s="138" t="s">
        <v>60</v>
      </c>
      <c r="P65" s="255" t="s">
        <v>59</v>
      </c>
      <c r="Q65" s="688"/>
    </row>
    <row r="66" spans="1:17" ht="17.100000000000001" customHeight="1" x14ac:dyDescent="0.25">
      <c r="B66" s="3" t="s">
        <v>113</v>
      </c>
      <c r="C66" s="240"/>
      <c r="D66" s="240"/>
      <c r="E66" s="240"/>
      <c r="F66" s="240"/>
      <c r="G66" s="240"/>
      <c r="H66" s="22">
        <v>0</v>
      </c>
      <c r="I66" s="21">
        <v>0</v>
      </c>
      <c r="J66" s="20">
        <f>SUM(H66:I66)</f>
        <v>0</v>
      </c>
      <c r="K66" s="239">
        <v>0</v>
      </c>
      <c r="L66" s="31">
        <v>4</v>
      </c>
      <c r="M66" s="31">
        <v>164</v>
      </c>
      <c r="N66" s="31">
        <v>514</v>
      </c>
      <c r="O66" s="30">
        <v>435</v>
      </c>
      <c r="P66" s="238">
        <f>SUM(K66:O66)</f>
        <v>1117</v>
      </c>
      <c r="Q66" s="237">
        <f>SUM(J66,P66)</f>
        <v>1117</v>
      </c>
    </row>
    <row r="67" spans="1:17" ht="17.100000000000001" customHeight="1" x14ac:dyDescent="0.25">
      <c r="B67" s="2" t="s">
        <v>112</v>
      </c>
      <c r="C67" s="29"/>
      <c r="D67" s="29"/>
      <c r="E67" s="29"/>
      <c r="F67" s="29"/>
      <c r="G67" s="29"/>
      <c r="H67" s="18">
        <v>0</v>
      </c>
      <c r="I67" s="17">
        <v>0</v>
      </c>
      <c r="J67" s="16">
        <f>SUM(H67:I67)</f>
        <v>0</v>
      </c>
      <c r="K67" s="236">
        <v>0</v>
      </c>
      <c r="L67" s="28">
        <v>0</v>
      </c>
      <c r="M67" s="28">
        <v>1</v>
      </c>
      <c r="N67" s="28">
        <v>1</v>
      </c>
      <c r="O67" s="27">
        <v>4</v>
      </c>
      <c r="P67" s="235">
        <f>SUM(K67:O67)</f>
        <v>6</v>
      </c>
      <c r="Q67" s="234">
        <f>SUM(J67,P67)</f>
        <v>6</v>
      </c>
    </row>
    <row r="68" spans="1:17" ht="17.100000000000001" customHeight="1" x14ac:dyDescent="0.25">
      <c r="B68" s="13" t="s">
        <v>57</v>
      </c>
      <c r="C68" s="12"/>
      <c r="D68" s="12"/>
      <c r="E68" s="12"/>
      <c r="F68" s="12"/>
      <c r="G68" s="12"/>
      <c r="H68" s="11">
        <f>H66+H67</f>
        <v>0</v>
      </c>
      <c r="I68" s="8">
        <f>I66+I67</f>
        <v>0</v>
      </c>
      <c r="J68" s="7">
        <f>SUM(H68:I68)</f>
        <v>0</v>
      </c>
      <c r="K68" s="233">
        <f>K66+K67</f>
        <v>0</v>
      </c>
      <c r="L68" s="9">
        <f>L66+L67</f>
        <v>4</v>
      </c>
      <c r="M68" s="9">
        <f>M66+M67</f>
        <v>165</v>
      </c>
      <c r="N68" s="9">
        <f>N66+N67</f>
        <v>515</v>
      </c>
      <c r="O68" s="8">
        <f>O66+O67</f>
        <v>439</v>
      </c>
      <c r="P68" s="232">
        <f>SUM(K68:O68)</f>
        <v>1123</v>
      </c>
      <c r="Q68" s="231">
        <f>SUM(J68,P68)</f>
        <v>1123</v>
      </c>
    </row>
    <row r="70" spans="1:17" ht="17.100000000000001" customHeight="1" x14ac:dyDescent="0.25">
      <c r="A70" s="4" t="s">
        <v>117</v>
      </c>
    </row>
    <row r="71" spans="1:17" ht="17.100000000000001" customHeight="1" x14ac:dyDescent="0.25">
      <c r="B71" s="23"/>
      <c r="C71" s="23"/>
      <c r="D71" s="23"/>
      <c r="E71" s="144"/>
      <c r="F71" s="144"/>
      <c r="G71" s="144"/>
      <c r="H71" s="144"/>
      <c r="I71" s="144"/>
      <c r="J71" s="683" t="s">
        <v>114</v>
      </c>
      <c r="K71" s="683"/>
      <c r="L71" s="683"/>
      <c r="M71" s="683"/>
      <c r="N71" s="683"/>
      <c r="O71" s="683"/>
      <c r="P71" s="683"/>
      <c r="Q71" s="683"/>
    </row>
    <row r="72" spans="1:17" ht="17.100000000000001" customHeight="1" x14ac:dyDescent="0.25">
      <c r="B72" s="689" t="str">
        <f>"令和" &amp; DBCS($A$2) &amp; "年（" &amp; DBCS($B$2) &amp; "年）" &amp; DBCS($C$2) &amp; "月"</f>
        <v>令和３年（２０２１年）４月</v>
      </c>
      <c r="C72" s="690"/>
      <c r="D72" s="690"/>
      <c r="E72" s="690"/>
      <c r="F72" s="690"/>
      <c r="G72" s="687"/>
      <c r="H72" s="729" t="s">
        <v>106</v>
      </c>
      <c r="I72" s="685"/>
      <c r="J72" s="685"/>
      <c r="K72" s="684" t="s">
        <v>105</v>
      </c>
      <c r="L72" s="685"/>
      <c r="M72" s="685"/>
      <c r="N72" s="685"/>
      <c r="O72" s="685"/>
      <c r="P72" s="686"/>
      <c r="Q72" s="736" t="s">
        <v>58</v>
      </c>
    </row>
    <row r="73" spans="1:17" ht="17.100000000000001" customHeight="1" x14ac:dyDescent="0.25">
      <c r="B73" s="691"/>
      <c r="C73" s="692"/>
      <c r="D73" s="692"/>
      <c r="E73" s="692"/>
      <c r="F73" s="692"/>
      <c r="G73" s="688"/>
      <c r="H73" s="254" t="s">
        <v>67</v>
      </c>
      <c r="I73" s="253" t="s">
        <v>66</v>
      </c>
      <c r="J73" s="252" t="s">
        <v>59</v>
      </c>
      <c r="K73" s="251" t="s">
        <v>64</v>
      </c>
      <c r="L73" s="250" t="s">
        <v>63</v>
      </c>
      <c r="M73" s="250" t="s">
        <v>62</v>
      </c>
      <c r="N73" s="250" t="s">
        <v>61</v>
      </c>
      <c r="O73" s="249" t="s">
        <v>60</v>
      </c>
      <c r="P73" s="248" t="s">
        <v>59</v>
      </c>
      <c r="Q73" s="737"/>
    </row>
    <row r="74" spans="1:17" ht="17.100000000000001" customHeight="1" x14ac:dyDescent="0.25">
      <c r="B74" s="3" t="s">
        <v>113</v>
      </c>
      <c r="C74" s="240"/>
      <c r="D74" s="240"/>
      <c r="E74" s="240"/>
      <c r="F74" s="240"/>
      <c r="G74" s="240"/>
      <c r="H74" s="22">
        <v>0</v>
      </c>
      <c r="I74" s="21">
        <v>0</v>
      </c>
      <c r="J74" s="20">
        <f>SUM(H74:I74)</f>
        <v>0</v>
      </c>
      <c r="K74" s="239">
        <v>45</v>
      </c>
      <c r="L74" s="31">
        <v>76</v>
      </c>
      <c r="M74" s="31">
        <v>124</v>
      </c>
      <c r="N74" s="31">
        <v>128</v>
      </c>
      <c r="O74" s="30">
        <v>77</v>
      </c>
      <c r="P74" s="238">
        <f>SUM(K74:O74)</f>
        <v>450</v>
      </c>
      <c r="Q74" s="237">
        <f>SUM(J74,P74)</f>
        <v>450</v>
      </c>
    </row>
    <row r="75" spans="1:17" ht="17.100000000000001" customHeight="1" x14ac:dyDescent="0.25">
      <c r="B75" s="2" t="s">
        <v>112</v>
      </c>
      <c r="C75" s="29"/>
      <c r="D75" s="29"/>
      <c r="E75" s="29"/>
      <c r="F75" s="29"/>
      <c r="G75" s="29"/>
      <c r="H75" s="18">
        <v>0</v>
      </c>
      <c r="I75" s="17">
        <v>0</v>
      </c>
      <c r="J75" s="16">
        <f>SUM(H75:I75)</f>
        <v>0</v>
      </c>
      <c r="K75" s="236">
        <v>0</v>
      </c>
      <c r="L75" s="28">
        <v>0</v>
      </c>
      <c r="M75" s="28">
        <v>0</v>
      </c>
      <c r="N75" s="28">
        <v>0</v>
      </c>
      <c r="O75" s="27">
        <v>1</v>
      </c>
      <c r="P75" s="235">
        <f>SUM(K75:O75)</f>
        <v>1</v>
      </c>
      <c r="Q75" s="234">
        <f>SUM(J75,P75)</f>
        <v>1</v>
      </c>
    </row>
    <row r="76" spans="1:17" ht="17.100000000000001" customHeight="1" x14ac:dyDescent="0.25">
      <c r="B76" s="13" t="s">
        <v>57</v>
      </c>
      <c r="C76" s="12"/>
      <c r="D76" s="12"/>
      <c r="E76" s="12"/>
      <c r="F76" s="12"/>
      <c r="G76" s="12"/>
      <c r="H76" s="11">
        <f>H74+H75</f>
        <v>0</v>
      </c>
      <c r="I76" s="8">
        <f>I74+I75</f>
        <v>0</v>
      </c>
      <c r="J76" s="7">
        <f>SUM(H76:I76)</f>
        <v>0</v>
      </c>
      <c r="K76" s="233">
        <f>K74+K75</f>
        <v>45</v>
      </c>
      <c r="L76" s="9">
        <f>L74+L75</f>
        <v>76</v>
      </c>
      <c r="M76" s="9">
        <f>M74+M75</f>
        <v>124</v>
      </c>
      <c r="N76" s="9">
        <f>N74+N75</f>
        <v>128</v>
      </c>
      <c r="O76" s="8">
        <f>O74+O75</f>
        <v>78</v>
      </c>
      <c r="P76" s="232">
        <f>SUM(K76:O76)</f>
        <v>451</v>
      </c>
      <c r="Q76" s="231">
        <f>SUM(J76,P76)</f>
        <v>451</v>
      </c>
    </row>
    <row r="78" spans="1:17" ht="17.100000000000001" customHeight="1" x14ac:dyDescent="0.25">
      <c r="A78" s="4" t="s">
        <v>116</v>
      </c>
    </row>
    <row r="79" spans="1:17" ht="17.100000000000001" customHeight="1" x14ac:dyDescent="0.25">
      <c r="B79" s="23"/>
      <c r="C79" s="23"/>
      <c r="D79" s="23"/>
      <c r="E79" s="144"/>
      <c r="F79" s="144"/>
      <c r="G79" s="144"/>
      <c r="H79" s="144"/>
      <c r="I79" s="144"/>
      <c r="J79" s="683" t="s">
        <v>114</v>
      </c>
      <c r="K79" s="683"/>
      <c r="L79" s="683"/>
      <c r="M79" s="683"/>
      <c r="N79" s="683"/>
      <c r="O79" s="683"/>
      <c r="P79" s="683"/>
      <c r="Q79" s="683"/>
    </row>
    <row r="80" spans="1:17" ht="17.100000000000001" customHeight="1" x14ac:dyDescent="0.25">
      <c r="B80" s="722" t="str">
        <f>"令和" &amp; DBCS($A$2) &amp; "年（" &amp; DBCS($B$2) &amp; "年）" &amp; DBCS($C$2) &amp; "月"</f>
        <v>令和３年（２０２１年）４月</v>
      </c>
      <c r="C80" s="723"/>
      <c r="D80" s="723"/>
      <c r="E80" s="723"/>
      <c r="F80" s="723"/>
      <c r="G80" s="724"/>
      <c r="H80" s="711" t="s">
        <v>106</v>
      </c>
      <c r="I80" s="712"/>
      <c r="J80" s="712"/>
      <c r="K80" s="738" t="s">
        <v>105</v>
      </c>
      <c r="L80" s="712"/>
      <c r="M80" s="712"/>
      <c r="N80" s="712"/>
      <c r="O80" s="712"/>
      <c r="P80" s="739"/>
      <c r="Q80" s="724" t="s">
        <v>58</v>
      </c>
    </row>
    <row r="81" spans="1:18" ht="17.100000000000001" customHeight="1" x14ac:dyDescent="0.25">
      <c r="B81" s="725"/>
      <c r="C81" s="726"/>
      <c r="D81" s="726"/>
      <c r="E81" s="726"/>
      <c r="F81" s="726"/>
      <c r="G81" s="727"/>
      <c r="H81" s="246" t="s">
        <v>67</v>
      </c>
      <c r="I81" s="242" t="s">
        <v>66</v>
      </c>
      <c r="J81" s="245" t="s">
        <v>59</v>
      </c>
      <c r="K81" s="244" t="s">
        <v>64</v>
      </c>
      <c r="L81" s="243" t="s">
        <v>63</v>
      </c>
      <c r="M81" s="243" t="s">
        <v>62</v>
      </c>
      <c r="N81" s="243" t="s">
        <v>61</v>
      </c>
      <c r="O81" s="242" t="s">
        <v>60</v>
      </c>
      <c r="P81" s="241" t="s">
        <v>59</v>
      </c>
      <c r="Q81" s="727"/>
    </row>
    <row r="82" spans="1:18" ht="17.100000000000001" customHeight="1" x14ac:dyDescent="0.25">
      <c r="B82" s="3" t="s">
        <v>113</v>
      </c>
      <c r="C82" s="240"/>
      <c r="D82" s="240"/>
      <c r="E82" s="240"/>
      <c r="F82" s="240"/>
      <c r="G82" s="240"/>
      <c r="H82" s="22">
        <v>0</v>
      </c>
      <c r="I82" s="21">
        <v>0</v>
      </c>
      <c r="J82" s="20">
        <f>SUM(H82:I82)</f>
        <v>0</v>
      </c>
      <c r="K82" s="239">
        <v>0</v>
      </c>
      <c r="L82" s="31">
        <v>1</v>
      </c>
      <c r="M82" s="31">
        <v>4</v>
      </c>
      <c r="N82" s="31">
        <v>31</v>
      </c>
      <c r="O82" s="30">
        <v>47</v>
      </c>
      <c r="P82" s="238">
        <f>SUM(K82:O82)</f>
        <v>83</v>
      </c>
      <c r="Q82" s="237">
        <f>SUM(J82,P82)</f>
        <v>83</v>
      </c>
    </row>
    <row r="83" spans="1:18" ht="17.100000000000001" customHeight="1" x14ac:dyDescent="0.25">
      <c r="B83" s="2" t="s">
        <v>112</v>
      </c>
      <c r="C83" s="29"/>
      <c r="D83" s="29"/>
      <c r="E83" s="29"/>
      <c r="F83" s="29"/>
      <c r="G83" s="29"/>
      <c r="H83" s="18">
        <v>0</v>
      </c>
      <c r="I83" s="17">
        <v>0</v>
      </c>
      <c r="J83" s="16">
        <f>SUM(H83:I83)</f>
        <v>0</v>
      </c>
      <c r="K83" s="236">
        <v>0</v>
      </c>
      <c r="L83" s="28">
        <v>0</v>
      </c>
      <c r="M83" s="28">
        <v>0</v>
      </c>
      <c r="N83" s="28">
        <v>0</v>
      </c>
      <c r="O83" s="27">
        <v>0</v>
      </c>
      <c r="P83" s="235">
        <f>SUM(K83:O83)</f>
        <v>0</v>
      </c>
      <c r="Q83" s="234">
        <f>SUM(J83,P83)</f>
        <v>0</v>
      </c>
    </row>
    <row r="84" spans="1:18" ht="17.100000000000001" customHeight="1" x14ac:dyDescent="0.25">
      <c r="B84" s="13" t="s">
        <v>57</v>
      </c>
      <c r="C84" s="12"/>
      <c r="D84" s="12"/>
      <c r="E84" s="12"/>
      <c r="F84" s="12"/>
      <c r="G84" s="12"/>
      <c r="H84" s="11">
        <f>H82+H83</f>
        <v>0</v>
      </c>
      <c r="I84" s="8">
        <f>I82+I83</f>
        <v>0</v>
      </c>
      <c r="J84" s="7">
        <f>SUM(H84:I84)</f>
        <v>0</v>
      </c>
      <c r="K84" s="233">
        <f>K82+K83</f>
        <v>0</v>
      </c>
      <c r="L84" s="9">
        <f>L82+L83</f>
        <v>1</v>
      </c>
      <c r="M84" s="9">
        <f>M82+M83</f>
        <v>4</v>
      </c>
      <c r="N84" s="9">
        <f>N82+N83</f>
        <v>31</v>
      </c>
      <c r="O84" s="8">
        <f>O82+O83</f>
        <v>47</v>
      </c>
      <c r="P84" s="232">
        <f>SUM(K84:O84)</f>
        <v>83</v>
      </c>
      <c r="Q84" s="231">
        <f>SUM(J84,P84)</f>
        <v>83</v>
      </c>
    </row>
    <row r="86" spans="1:18" s="192" customFormat="1" ht="17.100000000000001" customHeight="1" x14ac:dyDescent="0.25">
      <c r="A86" s="4" t="s">
        <v>115</v>
      </c>
    </row>
    <row r="87" spans="1:18" s="192" customFormat="1" ht="17.100000000000001" customHeight="1" x14ac:dyDescent="0.25">
      <c r="B87" s="230"/>
      <c r="C87" s="230"/>
      <c r="D87" s="230"/>
      <c r="E87" s="190"/>
      <c r="F87" s="190"/>
      <c r="G87" s="190"/>
      <c r="H87" s="190"/>
      <c r="I87" s="190"/>
      <c r="J87" s="728" t="s">
        <v>114</v>
      </c>
      <c r="K87" s="728"/>
      <c r="L87" s="728"/>
      <c r="M87" s="728"/>
      <c r="N87" s="728"/>
      <c r="O87" s="728"/>
      <c r="P87" s="728"/>
      <c r="Q87" s="728"/>
    </row>
    <row r="88" spans="1:18" s="192" customFormat="1" ht="17.100000000000001" customHeight="1" x14ac:dyDescent="0.25">
      <c r="B88" s="700" t="str">
        <f>"令和" &amp; DBCS($A$2) &amp; "年（" &amp; DBCS($B$2) &amp; "年）" &amp; DBCS($C$2) &amp; "月"</f>
        <v>令和３年（２０２１年）４月</v>
      </c>
      <c r="C88" s="701"/>
      <c r="D88" s="701"/>
      <c r="E88" s="701"/>
      <c r="F88" s="701"/>
      <c r="G88" s="702"/>
      <c r="H88" s="732" t="s">
        <v>106</v>
      </c>
      <c r="I88" s="733"/>
      <c r="J88" s="733"/>
      <c r="K88" s="734" t="s">
        <v>105</v>
      </c>
      <c r="L88" s="733"/>
      <c r="M88" s="733"/>
      <c r="N88" s="733"/>
      <c r="O88" s="733"/>
      <c r="P88" s="735"/>
      <c r="Q88" s="702" t="s">
        <v>58</v>
      </c>
    </row>
    <row r="89" spans="1:18" s="192" customFormat="1" ht="17.100000000000001" customHeight="1" x14ac:dyDescent="0.25">
      <c r="B89" s="703"/>
      <c r="C89" s="704"/>
      <c r="D89" s="704"/>
      <c r="E89" s="704"/>
      <c r="F89" s="704"/>
      <c r="G89" s="705"/>
      <c r="H89" s="228" t="s">
        <v>67</v>
      </c>
      <c r="I89" s="224" t="s">
        <v>66</v>
      </c>
      <c r="J89" s="227" t="s">
        <v>59</v>
      </c>
      <c r="K89" s="226" t="s">
        <v>64</v>
      </c>
      <c r="L89" s="225" t="s">
        <v>63</v>
      </c>
      <c r="M89" s="225" t="s">
        <v>62</v>
      </c>
      <c r="N89" s="225" t="s">
        <v>61</v>
      </c>
      <c r="O89" s="224" t="s">
        <v>60</v>
      </c>
      <c r="P89" s="223" t="s">
        <v>59</v>
      </c>
      <c r="Q89" s="705"/>
    </row>
    <row r="90" spans="1:18" s="192" customFormat="1" ht="17.100000000000001" customHeight="1" x14ac:dyDescent="0.25">
      <c r="B90" s="222" t="s">
        <v>113</v>
      </c>
      <c r="C90" s="221"/>
      <c r="D90" s="221"/>
      <c r="E90" s="221"/>
      <c r="F90" s="221"/>
      <c r="G90" s="221"/>
      <c r="H90" s="220">
        <v>0</v>
      </c>
      <c r="I90" s="219">
        <v>0</v>
      </c>
      <c r="J90" s="218">
        <f>SUM(H90:I90)</f>
        <v>0</v>
      </c>
      <c r="K90" s="217">
        <v>0</v>
      </c>
      <c r="L90" s="216">
        <v>2</v>
      </c>
      <c r="M90" s="216">
        <v>27</v>
      </c>
      <c r="N90" s="216">
        <v>278</v>
      </c>
      <c r="O90" s="215">
        <v>380</v>
      </c>
      <c r="P90" s="214">
        <f>SUM(K90:O90)</f>
        <v>687</v>
      </c>
      <c r="Q90" s="213">
        <f>SUM(J90,P90)</f>
        <v>687</v>
      </c>
    </row>
    <row r="91" spans="1:18" s="192" customFormat="1" ht="17.100000000000001" customHeight="1" x14ac:dyDescent="0.25">
      <c r="B91" s="212" t="s">
        <v>112</v>
      </c>
      <c r="C91" s="211"/>
      <c r="D91" s="211"/>
      <c r="E91" s="211"/>
      <c r="F91" s="211"/>
      <c r="G91" s="211"/>
      <c r="H91" s="210">
        <v>0</v>
      </c>
      <c r="I91" s="209">
        <v>0</v>
      </c>
      <c r="J91" s="208">
        <f>SUM(H91:I91)</f>
        <v>0</v>
      </c>
      <c r="K91" s="207">
        <v>0</v>
      </c>
      <c r="L91" s="206">
        <v>0</v>
      </c>
      <c r="M91" s="206">
        <v>0</v>
      </c>
      <c r="N91" s="206">
        <v>2</v>
      </c>
      <c r="O91" s="205">
        <v>3</v>
      </c>
      <c r="P91" s="204">
        <f>SUM(K91:O91)</f>
        <v>5</v>
      </c>
      <c r="Q91" s="203">
        <f>SUM(J91,P91)</f>
        <v>5</v>
      </c>
    </row>
    <row r="92" spans="1:18" s="192" customFormat="1" ht="17.100000000000001" customHeight="1" x14ac:dyDescent="0.25">
      <c r="B92" s="202" t="s">
        <v>57</v>
      </c>
      <c r="C92" s="201"/>
      <c r="D92" s="201"/>
      <c r="E92" s="201"/>
      <c r="F92" s="201"/>
      <c r="G92" s="201"/>
      <c r="H92" s="200">
        <f>H90+H91</f>
        <v>0</v>
      </c>
      <c r="I92" s="196">
        <f>I90+I91</f>
        <v>0</v>
      </c>
      <c r="J92" s="199">
        <f>SUM(H92:I92)</f>
        <v>0</v>
      </c>
      <c r="K92" s="198">
        <f>K90+K91</f>
        <v>0</v>
      </c>
      <c r="L92" s="197">
        <f>L90+L91</f>
        <v>2</v>
      </c>
      <c r="M92" s="197">
        <f>M90+M91</f>
        <v>27</v>
      </c>
      <c r="N92" s="197">
        <f>N90+N91</f>
        <v>280</v>
      </c>
      <c r="O92" s="196">
        <f>O90+O91</f>
        <v>383</v>
      </c>
      <c r="P92" s="195">
        <f>SUM(K92:O92)</f>
        <v>692</v>
      </c>
      <c r="Q92" s="194">
        <f>SUM(J92,P92)</f>
        <v>692</v>
      </c>
    </row>
    <row r="93" spans="1:18" s="192" customFormat="1" ht="17.100000000000001" customHeight="1" x14ac:dyDescent="0.25"/>
    <row r="94" spans="1:18" s="49" customFormat="1" ht="17.100000000000001" customHeight="1" x14ac:dyDescent="0.25">
      <c r="A94" s="26" t="s">
        <v>111</v>
      </c>
      <c r="J94" s="193"/>
      <c r="K94" s="193"/>
    </row>
    <row r="95" spans="1:18" s="49" customFormat="1" ht="17.100000000000001" customHeight="1" x14ac:dyDescent="0.25">
      <c r="B95" s="192"/>
      <c r="C95" s="191"/>
      <c r="D95" s="191"/>
      <c r="E95" s="191"/>
      <c r="F95" s="190"/>
      <c r="G95" s="190"/>
      <c r="H95" s="190"/>
      <c r="I95" s="728" t="s">
        <v>110</v>
      </c>
      <c r="J95" s="728"/>
      <c r="K95" s="728"/>
      <c r="L95" s="728"/>
      <c r="M95" s="728"/>
      <c r="N95" s="728"/>
      <c r="O95" s="728"/>
      <c r="P95" s="728"/>
      <c r="Q95" s="728"/>
      <c r="R95" s="728"/>
    </row>
    <row r="96" spans="1:18" s="49" customFormat="1" ht="17.100000000000001" customHeight="1" x14ac:dyDescent="0.25">
      <c r="B96" s="664" t="str">
        <f>"令和" &amp; DBCS($A$2) &amp; "年（" &amp; DBCS($B$2) &amp; "年）" &amp; DBCS($C$2) &amp; "月"</f>
        <v>令和３年（２０２１年）４月</v>
      </c>
      <c r="C96" s="665"/>
      <c r="D96" s="665"/>
      <c r="E96" s="665"/>
      <c r="F96" s="665"/>
      <c r="G96" s="666"/>
      <c r="H96" s="693" t="s">
        <v>106</v>
      </c>
      <c r="I96" s="694"/>
      <c r="J96" s="694"/>
      <c r="K96" s="659" t="s">
        <v>105</v>
      </c>
      <c r="L96" s="660"/>
      <c r="M96" s="660"/>
      <c r="N96" s="660"/>
      <c r="O96" s="660"/>
      <c r="P96" s="660"/>
      <c r="Q96" s="661"/>
      <c r="R96" s="662" t="s">
        <v>58</v>
      </c>
    </row>
    <row r="97" spans="2:18" s="49" customFormat="1" ht="17.100000000000001" customHeight="1" x14ac:dyDescent="0.25">
      <c r="B97" s="667"/>
      <c r="C97" s="668"/>
      <c r="D97" s="668"/>
      <c r="E97" s="668"/>
      <c r="F97" s="668"/>
      <c r="G97" s="669"/>
      <c r="H97" s="188" t="s">
        <v>67</v>
      </c>
      <c r="I97" s="187" t="s">
        <v>66</v>
      </c>
      <c r="J97" s="186" t="s">
        <v>59</v>
      </c>
      <c r="K97" s="140" t="s">
        <v>65</v>
      </c>
      <c r="L97" s="185" t="s">
        <v>64</v>
      </c>
      <c r="M97" s="185" t="s">
        <v>63</v>
      </c>
      <c r="N97" s="185" t="s">
        <v>62</v>
      </c>
      <c r="O97" s="185" t="s">
        <v>61</v>
      </c>
      <c r="P97" s="184" t="s">
        <v>60</v>
      </c>
      <c r="Q97" s="183" t="s">
        <v>59</v>
      </c>
      <c r="R97" s="663"/>
    </row>
    <row r="98" spans="2:18" s="49" customFormat="1" ht="17.100000000000001" customHeight="1" x14ac:dyDescent="0.25">
      <c r="B98" s="163" t="s">
        <v>104</v>
      </c>
      <c r="C98" s="162"/>
      <c r="D98" s="162"/>
      <c r="E98" s="162"/>
      <c r="F98" s="162"/>
      <c r="G98" s="161"/>
      <c r="H98" s="160">
        <f t="shared" ref="H98:R98" si="13">SUM(H99,H105,H108,H113,H117:H118)</f>
        <v>1831</v>
      </c>
      <c r="I98" s="159">
        <f t="shared" si="13"/>
        <v>2948</v>
      </c>
      <c r="J98" s="158">
        <f t="shared" si="13"/>
        <v>4779</v>
      </c>
      <c r="K98" s="42">
        <f t="shared" si="13"/>
        <v>0</v>
      </c>
      <c r="L98" s="157">
        <f t="shared" si="13"/>
        <v>9720</v>
      </c>
      <c r="M98" s="157">
        <f t="shared" si="13"/>
        <v>6970</v>
      </c>
      <c r="N98" s="157">
        <f t="shared" si="13"/>
        <v>4751</v>
      </c>
      <c r="O98" s="157">
        <f t="shared" si="13"/>
        <v>3189</v>
      </c>
      <c r="P98" s="156">
        <f t="shared" si="13"/>
        <v>1723</v>
      </c>
      <c r="Q98" s="155">
        <f t="shared" si="13"/>
        <v>26353</v>
      </c>
      <c r="R98" s="154">
        <f t="shared" si="13"/>
        <v>31132</v>
      </c>
    </row>
    <row r="99" spans="2:18" s="49" customFormat="1" ht="17.100000000000001" customHeight="1" x14ac:dyDescent="0.25">
      <c r="B99" s="111"/>
      <c r="C99" s="163" t="s">
        <v>103</v>
      </c>
      <c r="D99" s="162"/>
      <c r="E99" s="162"/>
      <c r="F99" s="162"/>
      <c r="G99" s="161"/>
      <c r="H99" s="160">
        <f t="shared" ref="H99:Q99" si="14">SUM(H100:H104)</f>
        <v>141</v>
      </c>
      <c r="I99" s="159">
        <f t="shared" si="14"/>
        <v>240</v>
      </c>
      <c r="J99" s="158">
        <f t="shared" si="14"/>
        <v>381</v>
      </c>
      <c r="K99" s="42">
        <f t="shared" si="14"/>
        <v>0</v>
      </c>
      <c r="L99" s="157">
        <f t="shared" si="14"/>
        <v>2576</v>
      </c>
      <c r="M99" s="157">
        <f t="shared" si="14"/>
        <v>1887</v>
      </c>
      <c r="N99" s="157">
        <f t="shared" si="14"/>
        <v>1378</v>
      </c>
      <c r="O99" s="157">
        <f t="shared" si="14"/>
        <v>1073</v>
      </c>
      <c r="P99" s="156">
        <f t="shared" si="14"/>
        <v>695</v>
      </c>
      <c r="Q99" s="155">
        <f t="shared" si="14"/>
        <v>7609</v>
      </c>
      <c r="R99" s="154">
        <f t="shared" ref="R99:R104" si="15">SUM(J99,Q99)</f>
        <v>7990</v>
      </c>
    </row>
    <row r="100" spans="2:18" s="49" customFormat="1" ht="17.100000000000001" customHeight="1" x14ac:dyDescent="0.25">
      <c r="B100" s="111"/>
      <c r="C100" s="111"/>
      <c r="D100" s="173" t="s">
        <v>102</v>
      </c>
      <c r="E100" s="172"/>
      <c r="F100" s="172"/>
      <c r="G100" s="171"/>
      <c r="H100" s="170">
        <v>0</v>
      </c>
      <c r="I100" s="167">
        <v>0</v>
      </c>
      <c r="J100" s="166">
        <f>SUM(H100:I100)</f>
        <v>0</v>
      </c>
      <c r="K100" s="134">
        <v>0</v>
      </c>
      <c r="L100" s="168">
        <v>1446</v>
      </c>
      <c r="M100" s="168">
        <v>902</v>
      </c>
      <c r="N100" s="168">
        <v>518</v>
      </c>
      <c r="O100" s="168">
        <v>331</v>
      </c>
      <c r="P100" s="167">
        <v>188</v>
      </c>
      <c r="Q100" s="166">
        <f>SUM(K100:P100)</f>
        <v>3385</v>
      </c>
      <c r="R100" s="165">
        <f t="shared" si="15"/>
        <v>3385</v>
      </c>
    </row>
    <row r="101" spans="2:18" s="49" customFormat="1" ht="17.100000000000001" customHeight="1" x14ac:dyDescent="0.25">
      <c r="B101" s="111"/>
      <c r="C101" s="111"/>
      <c r="D101" s="110" t="s">
        <v>101</v>
      </c>
      <c r="E101" s="109"/>
      <c r="F101" s="109"/>
      <c r="G101" s="108"/>
      <c r="H101" s="107">
        <v>0</v>
      </c>
      <c r="I101" s="104">
        <v>0</v>
      </c>
      <c r="J101" s="103">
        <f>SUM(H101:I101)</f>
        <v>0</v>
      </c>
      <c r="K101" s="101">
        <v>0</v>
      </c>
      <c r="L101" s="105">
        <v>1</v>
      </c>
      <c r="M101" s="105">
        <v>2</v>
      </c>
      <c r="N101" s="105">
        <v>3</v>
      </c>
      <c r="O101" s="105">
        <v>11</v>
      </c>
      <c r="P101" s="104">
        <v>12</v>
      </c>
      <c r="Q101" s="103">
        <f>SUM(K101:P101)</f>
        <v>29</v>
      </c>
      <c r="R101" s="102">
        <f t="shared" si="15"/>
        <v>29</v>
      </c>
    </row>
    <row r="102" spans="2:18" s="49" customFormat="1" ht="17.100000000000001" customHeight="1" x14ac:dyDescent="0.25">
      <c r="B102" s="111"/>
      <c r="C102" s="111"/>
      <c r="D102" s="110" t="s">
        <v>100</v>
      </c>
      <c r="E102" s="109"/>
      <c r="F102" s="109"/>
      <c r="G102" s="108"/>
      <c r="H102" s="107">
        <v>57</v>
      </c>
      <c r="I102" s="104">
        <v>95</v>
      </c>
      <c r="J102" s="103">
        <f>SUM(H102:I102)</f>
        <v>152</v>
      </c>
      <c r="K102" s="101">
        <v>0</v>
      </c>
      <c r="L102" s="105">
        <v>313</v>
      </c>
      <c r="M102" s="105">
        <v>269</v>
      </c>
      <c r="N102" s="105">
        <v>170</v>
      </c>
      <c r="O102" s="105">
        <v>158</v>
      </c>
      <c r="P102" s="104">
        <v>109</v>
      </c>
      <c r="Q102" s="103">
        <f>SUM(K102:P102)</f>
        <v>1019</v>
      </c>
      <c r="R102" s="102">
        <f t="shared" si="15"/>
        <v>1171</v>
      </c>
    </row>
    <row r="103" spans="2:18" s="49" customFormat="1" ht="17.100000000000001" customHeight="1" x14ac:dyDescent="0.25">
      <c r="B103" s="111"/>
      <c r="C103" s="111"/>
      <c r="D103" s="110" t="s">
        <v>99</v>
      </c>
      <c r="E103" s="109"/>
      <c r="F103" s="109"/>
      <c r="G103" s="108"/>
      <c r="H103" s="107">
        <v>15</v>
      </c>
      <c r="I103" s="104">
        <v>59</v>
      </c>
      <c r="J103" s="103">
        <f>SUM(H103:I103)</f>
        <v>74</v>
      </c>
      <c r="K103" s="101">
        <v>0</v>
      </c>
      <c r="L103" s="105">
        <v>110</v>
      </c>
      <c r="M103" s="105">
        <v>82</v>
      </c>
      <c r="N103" s="105">
        <v>71</v>
      </c>
      <c r="O103" s="105">
        <v>47</v>
      </c>
      <c r="P103" s="104">
        <v>20</v>
      </c>
      <c r="Q103" s="103">
        <f>SUM(K103:P103)</f>
        <v>330</v>
      </c>
      <c r="R103" s="102">
        <f t="shared" si="15"/>
        <v>404</v>
      </c>
    </row>
    <row r="104" spans="2:18" s="49" customFormat="1" ht="17.100000000000001" customHeight="1" x14ac:dyDescent="0.25">
      <c r="B104" s="111"/>
      <c r="C104" s="111"/>
      <c r="D104" s="182" t="s">
        <v>98</v>
      </c>
      <c r="E104" s="181"/>
      <c r="F104" s="181"/>
      <c r="G104" s="180"/>
      <c r="H104" s="179">
        <v>69</v>
      </c>
      <c r="I104" s="176">
        <v>86</v>
      </c>
      <c r="J104" s="175">
        <f>SUM(H104:I104)</f>
        <v>155</v>
      </c>
      <c r="K104" s="128">
        <v>0</v>
      </c>
      <c r="L104" s="177">
        <v>706</v>
      </c>
      <c r="M104" s="177">
        <v>632</v>
      </c>
      <c r="N104" s="177">
        <v>616</v>
      </c>
      <c r="O104" s="177">
        <v>526</v>
      </c>
      <c r="P104" s="176">
        <v>366</v>
      </c>
      <c r="Q104" s="175">
        <f>SUM(K104:P104)</f>
        <v>2846</v>
      </c>
      <c r="R104" s="174">
        <f t="shared" si="15"/>
        <v>3001</v>
      </c>
    </row>
    <row r="105" spans="2:18" s="49" customFormat="1" ht="17.100000000000001" customHeight="1" x14ac:dyDescent="0.25">
      <c r="B105" s="111"/>
      <c r="C105" s="163" t="s">
        <v>97</v>
      </c>
      <c r="D105" s="162"/>
      <c r="E105" s="162"/>
      <c r="F105" s="162"/>
      <c r="G105" s="161"/>
      <c r="H105" s="160">
        <f t="shared" ref="H105:R105" si="16">SUM(H106:H107)</f>
        <v>121</v>
      </c>
      <c r="I105" s="159">
        <f t="shared" si="16"/>
        <v>175</v>
      </c>
      <c r="J105" s="158">
        <f t="shared" si="16"/>
        <v>296</v>
      </c>
      <c r="K105" s="42">
        <f t="shared" si="16"/>
        <v>0</v>
      </c>
      <c r="L105" s="157">
        <f t="shared" si="16"/>
        <v>1757</v>
      </c>
      <c r="M105" s="157">
        <f t="shared" si="16"/>
        <v>1177</v>
      </c>
      <c r="N105" s="157">
        <f t="shared" si="16"/>
        <v>737</v>
      </c>
      <c r="O105" s="157">
        <f t="shared" si="16"/>
        <v>433</v>
      </c>
      <c r="P105" s="156">
        <f t="shared" si="16"/>
        <v>185</v>
      </c>
      <c r="Q105" s="155">
        <f t="shared" si="16"/>
        <v>4289</v>
      </c>
      <c r="R105" s="154">
        <f t="shared" si="16"/>
        <v>4585</v>
      </c>
    </row>
    <row r="106" spans="2:18" s="49" customFormat="1" ht="17.100000000000001" customHeight="1" x14ac:dyDescent="0.25">
      <c r="B106" s="111"/>
      <c r="C106" s="111"/>
      <c r="D106" s="173" t="s">
        <v>96</v>
      </c>
      <c r="E106" s="172"/>
      <c r="F106" s="172"/>
      <c r="G106" s="171"/>
      <c r="H106" s="170">
        <v>0</v>
      </c>
      <c r="I106" s="167">
        <v>0</v>
      </c>
      <c r="J106" s="169">
        <f>SUM(H106:I106)</f>
        <v>0</v>
      </c>
      <c r="K106" s="134">
        <v>0</v>
      </c>
      <c r="L106" s="168">
        <v>1308</v>
      </c>
      <c r="M106" s="168">
        <v>825</v>
      </c>
      <c r="N106" s="168">
        <v>534</v>
      </c>
      <c r="O106" s="168">
        <v>314</v>
      </c>
      <c r="P106" s="167">
        <v>128</v>
      </c>
      <c r="Q106" s="166">
        <f>SUM(K106:P106)</f>
        <v>3109</v>
      </c>
      <c r="R106" s="165">
        <f>SUM(J106,Q106)</f>
        <v>3109</v>
      </c>
    </row>
    <row r="107" spans="2:18" s="49" customFormat="1" ht="17.100000000000001" customHeight="1" x14ac:dyDescent="0.25">
      <c r="B107" s="111"/>
      <c r="C107" s="111"/>
      <c r="D107" s="182" t="s">
        <v>95</v>
      </c>
      <c r="E107" s="181"/>
      <c r="F107" s="181"/>
      <c r="G107" s="180"/>
      <c r="H107" s="179">
        <v>121</v>
      </c>
      <c r="I107" s="176">
        <v>175</v>
      </c>
      <c r="J107" s="178">
        <f>SUM(H107:I107)</f>
        <v>296</v>
      </c>
      <c r="K107" s="128">
        <v>0</v>
      </c>
      <c r="L107" s="177">
        <v>449</v>
      </c>
      <c r="M107" s="177">
        <v>352</v>
      </c>
      <c r="N107" s="177">
        <v>203</v>
      </c>
      <c r="O107" s="177">
        <v>119</v>
      </c>
      <c r="P107" s="176">
        <v>57</v>
      </c>
      <c r="Q107" s="175">
        <f>SUM(K107:P107)</f>
        <v>1180</v>
      </c>
      <c r="R107" s="174">
        <f>SUM(J107,Q107)</f>
        <v>1476</v>
      </c>
    </row>
    <row r="108" spans="2:18" s="49" customFormat="1" ht="17.100000000000001" customHeight="1" x14ac:dyDescent="0.25">
      <c r="B108" s="111"/>
      <c r="C108" s="163" t="s">
        <v>94</v>
      </c>
      <c r="D108" s="162"/>
      <c r="E108" s="162"/>
      <c r="F108" s="162"/>
      <c r="G108" s="161"/>
      <c r="H108" s="160">
        <f t="shared" ref="H108:R108" si="17">SUM(H109:H112)</f>
        <v>2</v>
      </c>
      <c r="I108" s="159">
        <f t="shared" si="17"/>
        <v>6</v>
      </c>
      <c r="J108" s="158">
        <f t="shared" si="17"/>
        <v>8</v>
      </c>
      <c r="K108" s="42">
        <f t="shared" si="17"/>
        <v>0</v>
      </c>
      <c r="L108" s="157">
        <f t="shared" si="17"/>
        <v>161</v>
      </c>
      <c r="M108" s="157">
        <f t="shared" si="17"/>
        <v>164</v>
      </c>
      <c r="N108" s="157">
        <f t="shared" si="17"/>
        <v>202</v>
      </c>
      <c r="O108" s="157">
        <f t="shared" si="17"/>
        <v>150</v>
      </c>
      <c r="P108" s="156">
        <f t="shared" si="17"/>
        <v>79</v>
      </c>
      <c r="Q108" s="155">
        <f t="shared" si="17"/>
        <v>756</v>
      </c>
      <c r="R108" s="154">
        <f t="shared" si="17"/>
        <v>764</v>
      </c>
    </row>
    <row r="109" spans="2:18" s="49" customFormat="1" ht="17.100000000000001" customHeight="1" x14ac:dyDescent="0.25">
      <c r="B109" s="111"/>
      <c r="C109" s="111"/>
      <c r="D109" s="173" t="s">
        <v>93</v>
      </c>
      <c r="E109" s="172"/>
      <c r="F109" s="172"/>
      <c r="G109" s="171"/>
      <c r="H109" s="170">
        <v>2</v>
      </c>
      <c r="I109" s="167">
        <v>5</v>
      </c>
      <c r="J109" s="169">
        <f>SUM(H109:I109)</f>
        <v>7</v>
      </c>
      <c r="K109" s="134">
        <v>0</v>
      </c>
      <c r="L109" s="168">
        <v>145</v>
      </c>
      <c r="M109" s="168">
        <v>144</v>
      </c>
      <c r="N109" s="168">
        <v>178</v>
      </c>
      <c r="O109" s="168">
        <v>116</v>
      </c>
      <c r="P109" s="167">
        <v>60</v>
      </c>
      <c r="Q109" s="166">
        <f>SUM(K109:P109)</f>
        <v>643</v>
      </c>
      <c r="R109" s="165">
        <f>SUM(J109,Q109)</f>
        <v>650</v>
      </c>
    </row>
    <row r="110" spans="2:18" s="49" customFormat="1" ht="17.100000000000001" customHeight="1" x14ac:dyDescent="0.25">
      <c r="B110" s="111"/>
      <c r="C110" s="111"/>
      <c r="D110" s="110" t="s">
        <v>92</v>
      </c>
      <c r="E110" s="109"/>
      <c r="F110" s="109"/>
      <c r="G110" s="108"/>
      <c r="H110" s="107">
        <v>0</v>
      </c>
      <c r="I110" s="104">
        <v>1</v>
      </c>
      <c r="J110" s="106">
        <f>SUM(H110:I110)</f>
        <v>1</v>
      </c>
      <c r="K110" s="101">
        <v>0</v>
      </c>
      <c r="L110" s="105">
        <v>15</v>
      </c>
      <c r="M110" s="105">
        <v>20</v>
      </c>
      <c r="N110" s="105">
        <v>24</v>
      </c>
      <c r="O110" s="105">
        <v>34</v>
      </c>
      <c r="P110" s="104">
        <v>19</v>
      </c>
      <c r="Q110" s="103">
        <f>SUM(K110:P110)</f>
        <v>112</v>
      </c>
      <c r="R110" s="102">
        <f>SUM(J110,Q110)</f>
        <v>113</v>
      </c>
    </row>
    <row r="111" spans="2:18" s="49" customFormat="1" ht="17.100000000000001" customHeight="1" x14ac:dyDescent="0.25">
      <c r="B111" s="111"/>
      <c r="C111" s="164"/>
      <c r="D111" s="110" t="s">
        <v>91</v>
      </c>
      <c r="E111" s="109"/>
      <c r="F111" s="109"/>
      <c r="G111" s="108"/>
      <c r="H111" s="107">
        <v>0</v>
      </c>
      <c r="I111" s="104">
        <v>0</v>
      </c>
      <c r="J111" s="106">
        <f>SUM(H111:I111)</f>
        <v>0</v>
      </c>
      <c r="K111" s="101">
        <v>0</v>
      </c>
      <c r="L111" s="105">
        <v>0</v>
      </c>
      <c r="M111" s="105">
        <v>0</v>
      </c>
      <c r="N111" s="105">
        <v>0</v>
      </c>
      <c r="O111" s="105">
        <v>0</v>
      </c>
      <c r="P111" s="104">
        <v>0</v>
      </c>
      <c r="Q111" s="103">
        <f>SUM(K111:P111)</f>
        <v>0</v>
      </c>
      <c r="R111" s="102">
        <f>SUM(J111,Q111)</f>
        <v>0</v>
      </c>
    </row>
    <row r="112" spans="2:18" s="49" customFormat="1" ht="16.5" customHeight="1" x14ac:dyDescent="0.25">
      <c r="B112" s="111"/>
      <c r="C112" s="136"/>
      <c r="D112" s="59" t="s">
        <v>90</v>
      </c>
      <c r="E112" s="58"/>
      <c r="F112" s="58"/>
      <c r="G112" s="57"/>
      <c r="H112" s="56">
        <v>0</v>
      </c>
      <c r="I112" s="52">
        <v>0</v>
      </c>
      <c r="J112" s="55">
        <f>SUM(H112:I112)</f>
        <v>0</v>
      </c>
      <c r="K112" s="135">
        <v>0</v>
      </c>
      <c r="L112" s="53">
        <v>1</v>
      </c>
      <c r="M112" s="53">
        <v>0</v>
      </c>
      <c r="N112" s="53">
        <v>0</v>
      </c>
      <c r="O112" s="53">
        <v>0</v>
      </c>
      <c r="P112" s="52">
        <v>0</v>
      </c>
      <c r="Q112" s="51">
        <f>SUM(K112:P112)</f>
        <v>1</v>
      </c>
      <c r="R112" s="50">
        <f>SUM(J112,Q112)</f>
        <v>1</v>
      </c>
    </row>
    <row r="113" spans="2:18" s="49" customFormat="1" ht="17.100000000000001" customHeight="1" x14ac:dyDescent="0.25">
      <c r="B113" s="111"/>
      <c r="C113" s="163" t="s">
        <v>89</v>
      </c>
      <c r="D113" s="162"/>
      <c r="E113" s="162"/>
      <c r="F113" s="162"/>
      <c r="G113" s="161"/>
      <c r="H113" s="160">
        <f t="shared" ref="H113:R113" si="18">SUM(H114:H116)</f>
        <v>726</v>
      </c>
      <c r="I113" s="159">
        <f t="shared" si="18"/>
        <v>1228</v>
      </c>
      <c r="J113" s="158">
        <f t="shared" si="18"/>
        <v>1954</v>
      </c>
      <c r="K113" s="42">
        <f t="shared" si="18"/>
        <v>0</v>
      </c>
      <c r="L113" s="157">
        <f t="shared" si="18"/>
        <v>1712</v>
      </c>
      <c r="M113" s="157">
        <f t="shared" si="18"/>
        <v>1569</v>
      </c>
      <c r="N113" s="157">
        <f t="shared" si="18"/>
        <v>1097</v>
      </c>
      <c r="O113" s="157">
        <f t="shared" si="18"/>
        <v>721</v>
      </c>
      <c r="P113" s="156">
        <f t="shared" si="18"/>
        <v>383</v>
      </c>
      <c r="Q113" s="155">
        <f t="shared" si="18"/>
        <v>5482</v>
      </c>
      <c r="R113" s="154">
        <f t="shared" si="18"/>
        <v>7436</v>
      </c>
    </row>
    <row r="114" spans="2:18" s="14" customFormat="1" ht="17.100000000000001" customHeight="1" x14ac:dyDescent="0.25">
      <c r="B114" s="72"/>
      <c r="C114" s="72"/>
      <c r="D114" s="82" t="s">
        <v>88</v>
      </c>
      <c r="E114" s="81"/>
      <c r="F114" s="81"/>
      <c r="G114" s="80"/>
      <c r="H114" s="79">
        <v>698</v>
      </c>
      <c r="I114" s="75">
        <v>1192</v>
      </c>
      <c r="J114" s="78">
        <f>SUM(H114:I114)</f>
        <v>1890</v>
      </c>
      <c r="K114" s="134">
        <v>0</v>
      </c>
      <c r="L114" s="76">
        <v>1669</v>
      </c>
      <c r="M114" s="76">
        <v>1533</v>
      </c>
      <c r="N114" s="76">
        <v>1062</v>
      </c>
      <c r="O114" s="76">
        <v>706</v>
      </c>
      <c r="P114" s="75">
        <v>378</v>
      </c>
      <c r="Q114" s="74">
        <f>SUM(K114:P114)</f>
        <v>5348</v>
      </c>
      <c r="R114" s="73">
        <f>SUM(J114,Q114)</f>
        <v>7238</v>
      </c>
    </row>
    <row r="115" spans="2:18" s="14" customFormat="1" ht="17.100000000000001" customHeight="1" x14ac:dyDescent="0.25">
      <c r="B115" s="72"/>
      <c r="C115" s="72"/>
      <c r="D115" s="70" t="s">
        <v>87</v>
      </c>
      <c r="E115" s="69"/>
      <c r="F115" s="69"/>
      <c r="G115" s="68"/>
      <c r="H115" s="67">
        <v>13</v>
      </c>
      <c r="I115" s="63">
        <v>17</v>
      </c>
      <c r="J115" s="66">
        <f>SUM(H115:I115)</f>
        <v>30</v>
      </c>
      <c r="K115" s="101">
        <v>0</v>
      </c>
      <c r="L115" s="64">
        <v>25</v>
      </c>
      <c r="M115" s="64">
        <v>21</v>
      </c>
      <c r="N115" s="64">
        <v>20</v>
      </c>
      <c r="O115" s="64">
        <v>12</v>
      </c>
      <c r="P115" s="63">
        <v>4</v>
      </c>
      <c r="Q115" s="62">
        <f>SUM(K115:P115)</f>
        <v>82</v>
      </c>
      <c r="R115" s="61">
        <f>SUM(J115,Q115)</f>
        <v>112</v>
      </c>
    </row>
    <row r="116" spans="2:18" s="14" customFormat="1" ht="17.100000000000001" customHeight="1" x14ac:dyDescent="0.25">
      <c r="B116" s="72"/>
      <c r="C116" s="72"/>
      <c r="D116" s="133" t="s">
        <v>86</v>
      </c>
      <c r="E116" s="132"/>
      <c r="F116" s="132"/>
      <c r="G116" s="131"/>
      <c r="H116" s="130">
        <v>15</v>
      </c>
      <c r="I116" s="126">
        <v>19</v>
      </c>
      <c r="J116" s="129">
        <f>SUM(H116:I116)</f>
        <v>34</v>
      </c>
      <c r="K116" s="128">
        <v>0</v>
      </c>
      <c r="L116" s="127">
        <v>18</v>
      </c>
      <c r="M116" s="127">
        <v>15</v>
      </c>
      <c r="N116" s="127">
        <v>15</v>
      </c>
      <c r="O116" s="127">
        <v>3</v>
      </c>
      <c r="P116" s="126">
        <v>1</v>
      </c>
      <c r="Q116" s="125">
        <f>SUM(K116:P116)</f>
        <v>52</v>
      </c>
      <c r="R116" s="124">
        <f>SUM(J116,Q116)</f>
        <v>86</v>
      </c>
    </row>
    <row r="117" spans="2:18" s="14" customFormat="1" ht="17.100000000000001" customHeight="1" x14ac:dyDescent="0.25">
      <c r="B117" s="72"/>
      <c r="C117" s="122" t="s">
        <v>85</v>
      </c>
      <c r="D117" s="121"/>
      <c r="E117" s="121"/>
      <c r="F117" s="121"/>
      <c r="G117" s="120"/>
      <c r="H117" s="45">
        <v>30</v>
      </c>
      <c r="I117" s="44">
        <v>23</v>
      </c>
      <c r="J117" s="43">
        <f>SUM(H117:I117)</f>
        <v>53</v>
      </c>
      <c r="K117" s="42">
        <v>0</v>
      </c>
      <c r="L117" s="41">
        <v>114</v>
      </c>
      <c r="M117" s="41">
        <v>95</v>
      </c>
      <c r="N117" s="41">
        <v>123</v>
      </c>
      <c r="O117" s="41">
        <v>84</v>
      </c>
      <c r="P117" s="40">
        <v>34</v>
      </c>
      <c r="Q117" s="39">
        <f>SUM(K117:P117)</f>
        <v>450</v>
      </c>
      <c r="R117" s="38">
        <f>SUM(J117,Q117)</f>
        <v>503</v>
      </c>
    </row>
    <row r="118" spans="2:18" s="14" customFormat="1" ht="17.100000000000001" customHeight="1" x14ac:dyDescent="0.25">
      <c r="B118" s="123"/>
      <c r="C118" s="122" t="s">
        <v>84</v>
      </c>
      <c r="D118" s="121"/>
      <c r="E118" s="121"/>
      <c r="F118" s="121"/>
      <c r="G118" s="120"/>
      <c r="H118" s="45">
        <v>811</v>
      </c>
      <c r="I118" s="44">
        <v>1276</v>
      </c>
      <c r="J118" s="43">
        <f>SUM(H118:I118)</f>
        <v>2087</v>
      </c>
      <c r="K118" s="42">
        <v>0</v>
      </c>
      <c r="L118" s="41">
        <v>3400</v>
      </c>
      <c r="M118" s="41">
        <v>2078</v>
      </c>
      <c r="N118" s="41">
        <v>1214</v>
      </c>
      <c r="O118" s="41">
        <v>728</v>
      </c>
      <c r="P118" s="40">
        <v>347</v>
      </c>
      <c r="Q118" s="39">
        <f>SUM(K118:P118)</f>
        <v>7767</v>
      </c>
      <c r="R118" s="38">
        <f>SUM(J118,Q118)</f>
        <v>9854</v>
      </c>
    </row>
    <row r="119" spans="2:18" s="14" customFormat="1" ht="17.100000000000001" customHeight="1" x14ac:dyDescent="0.25">
      <c r="B119" s="86" t="s">
        <v>83</v>
      </c>
      <c r="C119" s="85"/>
      <c r="D119" s="85"/>
      <c r="E119" s="85"/>
      <c r="F119" s="85"/>
      <c r="G119" s="84"/>
      <c r="H119" s="45">
        <f t="shared" ref="H119:R119" si="19">SUM(H120:H128)</f>
        <v>10</v>
      </c>
      <c r="I119" s="44">
        <f t="shared" si="19"/>
        <v>18</v>
      </c>
      <c r="J119" s="43">
        <f t="shared" si="19"/>
        <v>28</v>
      </c>
      <c r="K119" s="42">
        <f t="shared" si="19"/>
        <v>0</v>
      </c>
      <c r="L119" s="41">
        <f t="shared" si="19"/>
        <v>1528</v>
      </c>
      <c r="M119" s="41">
        <f t="shared" si="19"/>
        <v>1075</v>
      </c>
      <c r="N119" s="41">
        <f t="shared" si="19"/>
        <v>839</v>
      </c>
      <c r="O119" s="41">
        <f t="shared" si="19"/>
        <v>534</v>
      </c>
      <c r="P119" s="40">
        <f t="shared" si="19"/>
        <v>234</v>
      </c>
      <c r="Q119" s="39">
        <f t="shared" si="19"/>
        <v>4210</v>
      </c>
      <c r="R119" s="38">
        <f t="shared" si="19"/>
        <v>4238</v>
      </c>
    </row>
    <row r="120" spans="2:18" s="14" customFormat="1" ht="17.100000000000001" customHeight="1" x14ac:dyDescent="0.25">
      <c r="B120" s="72"/>
      <c r="C120" s="82" t="s">
        <v>109</v>
      </c>
      <c r="D120" s="81"/>
      <c r="E120" s="81"/>
      <c r="F120" s="81"/>
      <c r="G120" s="80"/>
      <c r="H120" s="79">
        <v>0</v>
      </c>
      <c r="I120" s="75">
        <v>0</v>
      </c>
      <c r="J120" s="78">
        <f t="shared" ref="J120:J128" si="20">SUM(H120:I120)</f>
        <v>0</v>
      </c>
      <c r="K120" s="77"/>
      <c r="L120" s="76">
        <v>65</v>
      </c>
      <c r="M120" s="76">
        <v>32</v>
      </c>
      <c r="N120" s="76">
        <v>38</v>
      </c>
      <c r="O120" s="76">
        <v>30</v>
      </c>
      <c r="P120" s="75">
        <v>15</v>
      </c>
      <c r="Q120" s="74">
        <f t="shared" ref="Q120:Q128" si="21">SUM(K120:P120)</f>
        <v>180</v>
      </c>
      <c r="R120" s="73">
        <f t="shared" ref="R120:R128" si="22">SUM(J120,Q120)</f>
        <v>180</v>
      </c>
    </row>
    <row r="121" spans="2:18" s="14" customFormat="1" ht="17.100000000000001" customHeight="1" x14ac:dyDescent="0.25">
      <c r="B121" s="72"/>
      <c r="C121" s="153" t="s">
        <v>81</v>
      </c>
      <c r="D121" s="152"/>
      <c r="E121" s="152"/>
      <c r="F121" s="152"/>
      <c r="G121" s="151"/>
      <c r="H121" s="67">
        <v>0</v>
      </c>
      <c r="I121" s="63">
        <v>0</v>
      </c>
      <c r="J121" s="66">
        <f t="shared" si="20"/>
        <v>0</v>
      </c>
      <c r="K121" s="150"/>
      <c r="L121" s="149">
        <v>0</v>
      </c>
      <c r="M121" s="149">
        <v>0</v>
      </c>
      <c r="N121" s="149">
        <v>0</v>
      </c>
      <c r="O121" s="149">
        <v>0</v>
      </c>
      <c r="P121" s="148">
        <v>0</v>
      </c>
      <c r="Q121" s="147">
        <f t="shared" si="21"/>
        <v>0</v>
      </c>
      <c r="R121" s="146">
        <f t="shared" si="22"/>
        <v>0</v>
      </c>
    </row>
    <row r="122" spans="2:18" s="49" customFormat="1" ht="17.100000000000001" customHeight="1" x14ac:dyDescent="0.25">
      <c r="B122" s="111"/>
      <c r="C122" s="110" t="s">
        <v>80</v>
      </c>
      <c r="D122" s="109"/>
      <c r="E122" s="109"/>
      <c r="F122" s="109"/>
      <c r="G122" s="108"/>
      <c r="H122" s="107">
        <v>0</v>
      </c>
      <c r="I122" s="104">
        <v>1</v>
      </c>
      <c r="J122" s="106">
        <f t="shared" si="20"/>
        <v>1</v>
      </c>
      <c r="K122" s="65"/>
      <c r="L122" s="105">
        <v>1016</v>
      </c>
      <c r="M122" s="105">
        <v>583</v>
      </c>
      <c r="N122" s="105">
        <v>367</v>
      </c>
      <c r="O122" s="105">
        <v>178</v>
      </c>
      <c r="P122" s="104">
        <v>81</v>
      </c>
      <c r="Q122" s="103">
        <f t="shared" si="21"/>
        <v>2225</v>
      </c>
      <c r="R122" s="102">
        <f t="shared" si="22"/>
        <v>2226</v>
      </c>
    </row>
    <row r="123" spans="2:18" s="14" customFormat="1" ht="17.100000000000001" customHeight="1" x14ac:dyDescent="0.25">
      <c r="B123" s="72"/>
      <c r="C123" s="70" t="s">
        <v>79</v>
      </c>
      <c r="D123" s="69"/>
      <c r="E123" s="69"/>
      <c r="F123" s="69"/>
      <c r="G123" s="68"/>
      <c r="H123" s="67">
        <v>0</v>
      </c>
      <c r="I123" s="63">
        <v>2</v>
      </c>
      <c r="J123" s="66">
        <f t="shared" si="20"/>
        <v>2</v>
      </c>
      <c r="K123" s="101">
        <v>0</v>
      </c>
      <c r="L123" s="64">
        <v>104</v>
      </c>
      <c r="M123" s="64">
        <v>83</v>
      </c>
      <c r="N123" s="64">
        <v>68</v>
      </c>
      <c r="O123" s="64">
        <v>52</v>
      </c>
      <c r="P123" s="63">
        <v>14</v>
      </c>
      <c r="Q123" s="62">
        <f t="shared" si="21"/>
        <v>321</v>
      </c>
      <c r="R123" s="61">
        <f t="shared" si="22"/>
        <v>323</v>
      </c>
    </row>
    <row r="124" spans="2:18" s="14" customFormat="1" ht="17.100000000000001" customHeight="1" x14ac:dyDescent="0.25">
      <c r="B124" s="72"/>
      <c r="C124" s="70" t="s">
        <v>78</v>
      </c>
      <c r="D124" s="69"/>
      <c r="E124" s="69"/>
      <c r="F124" s="69"/>
      <c r="G124" s="68"/>
      <c r="H124" s="67">
        <v>10</v>
      </c>
      <c r="I124" s="63">
        <v>15</v>
      </c>
      <c r="J124" s="66">
        <f t="shared" si="20"/>
        <v>25</v>
      </c>
      <c r="K124" s="101">
        <v>0</v>
      </c>
      <c r="L124" s="64">
        <v>91</v>
      </c>
      <c r="M124" s="64">
        <v>87</v>
      </c>
      <c r="N124" s="64">
        <v>79</v>
      </c>
      <c r="O124" s="64">
        <v>57</v>
      </c>
      <c r="P124" s="63">
        <v>31</v>
      </c>
      <c r="Q124" s="62">
        <f t="shared" si="21"/>
        <v>345</v>
      </c>
      <c r="R124" s="61">
        <f t="shared" si="22"/>
        <v>370</v>
      </c>
    </row>
    <row r="125" spans="2:18" s="14" customFormat="1" ht="17.100000000000001" customHeight="1" x14ac:dyDescent="0.25">
      <c r="B125" s="72"/>
      <c r="C125" s="70" t="s">
        <v>77</v>
      </c>
      <c r="D125" s="69"/>
      <c r="E125" s="69"/>
      <c r="F125" s="69"/>
      <c r="G125" s="68"/>
      <c r="H125" s="67">
        <v>0</v>
      </c>
      <c r="I125" s="63">
        <v>0</v>
      </c>
      <c r="J125" s="66">
        <f t="shared" si="20"/>
        <v>0</v>
      </c>
      <c r="K125" s="65"/>
      <c r="L125" s="64">
        <v>196</v>
      </c>
      <c r="M125" s="64">
        <v>227</v>
      </c>
      <c r="N125" s="64">
        <v>223</v>
      </c>
      <c r="O125" s="64">
        <v>122</v>
      </c>
      <c r="P125" s="63">
        <v>45</v>
      </c>
      <c r="Q125" s="62">
        <f t="shared" si="21"/>
        <v>813</v>
      </c>
      <c r="R125" s="61">
        <f t="shared" si="22"/>
        <v>813</v>
      </c>
    </row>
    <row r="126" spans="2:18" s="14" customFormat="1" ht="17.100000000000001" customHeight="1" x14ac:dyDescent="0.25">
      <c r="B126" s="72"/>
      <c r="C126" s="100" t="s">
        <v>76</v>
      </c>
      <c r="D126" s="98"/>
      <c r="E126" s="98"/>
      <c r="F126" s="98"/>
      <c r="G126" s="97"/>
      <c r="H126" s="67">
        <v>0</v>
      </c>
      <c r="I126" s="63">
        <v>0</v>
      </c>
      <c r="J126" s="66">
        <f t="shared" si="20"/>
        <v>0</v>
      </c>
      <c r="K126" s="65"/>
      <c r="L126" s="64">
        <v>31</v>
      </c>
      <c r="M126" s="64">
        <v>30</v>
      </c>
      <c r="N126" s="64">
        <v>36</v>
      </c>
      <c r="O126" s="64">
        <v>28</v>
      </c>
      <c r="P126" s="63">
        <v>12</v>
      </c>
      <c r="Q126" s="62">
        <f t="shared" si="21"/>
        <v>137</v>
      </c>
      <c r="R126" s="61">
        <f t="shared" si="22"/>
        <v>137</v>
      </c>
    </row>
    <row r="127" spans="2:18" s="14" customFormat="1" ht="17.100000000000001" customHeight="1" x14ac:dyDescent="0.25">
      <c r="B127" s="71"/>
      <c r="C127" s="99" t="s">
        <v>75</v>
      </c>
      <c r="D127" s="98"/>
      <c r="E127" s="98"/>
      <c r="F127" s="98"/>
      <c r="G127" s="97"/>
      <c r="H127" s="67">
        <v>0</v>
      </c>
      <c r="I127" s="63">
        <v>0</v>
      </c>
      <c r="J127" s="66">
        <f t="shared" si="20"/>
        <v>0</v>
      </c>
      <c r="K127" s="65"/>
      <c r="L127" s="64">
        <v>0</v>
      </c>
      <c r="M127" s="64">
        <v>0</v>
      </c>
      <c r="N127" s="64">
        <v>4</v>
      </c>
      <c r="O127" s="64">
        <v>30</v>
      </c>
      <c r="P127" s="63">
        <v>13</v>
      </c>
      <c r="Q127" s="62">
        <f t="shared" si="21"/>
        <v>47</v>
      </c>
      <c r="R127" s="61">
        <f t="shared" si="22"/>
        <v>47</v>
      </c>
    </row>
    <row r="128" spans="2:18" s="14" customFormat="1" ht="17.100000000000001" customHeight="1" x14ac:dyDescent="0.25">
      <c r="B128" s="96"/>
      <c r="C128" s="95" t="s">
        <v>74</v>
      </c>
      <c r="D128" s="94"/>
      <c r="E128" s="94"/>
      <c r="F128" s="94"/>
      <c r="G128" s="93"/>
      <c r="H128" s="92">
        <v>0</v>
      </c>
      <c r="I128" s="89">
        <v>0</v>
      </c>
      <c r="J128" s="91">
        <f t="shared" si="20"/>
        <v>0</v>
      </c>
      <c r="K128" s="54"/>
      <c r="L128" s="90">
        <v>25</v>
      </c>
      <c r="M128" s="90">
        <v>33</v>
      </c>
      <c r="N128" s="90">
        <v>24</v>
      </c>
      <c r="O128" s="90">
        <v>37</v>
      </c>
      <c r="P128" s="89">
        <v>23</v>
      </c>
      <c r="Q128" s="88">
        <f t="shared" si="21"/>
        <v>142</v>
      </c>
      <c r="R128" s="87">
        <f t="shared" si="22"/>
        <v>142</v>
      </c>
    </row>
    <row r="129" spans="1:18" s="14" customFormat="1" ht="17.100000000000001" customHeight="1" x14ac:dyDescent="0.25">
      <c r="B129" s="86" t="s">
        <v>73</v>
      </c>
      <c r="C129" s="85"/>
      <c r="D129" s="85"/>
      <c r="E129" s="85"/>
      <c r="F129" s="85"/>
      <c r="G129" s="84"/>
      <c r="H129" s="45">
        <f>SUM(H130:H133)</f>
        <v>0</v>
      </c>
      <c r="I129" s="44">
        <f>SUM(I130:I133)</f>
        <v>0</v>
      </c>
      <c r="J129" s="43">
        <f>SUM(J130:J133)</f>
        <v>0</v>
      </c>
      <c r="K129" s="83"/>
      <c r="L129" s="41">
        <f t="shared" ref="L129:R129" si="23">SUM(L130:L133)</f>
        <v>44</v>
      </c>
      <c r="M129" s="41">
        <f t="shared" si="23"/>
        <v>79</v>
      </c>
      <c r="N129" s="41">
        <f t="shared" si="23"/>
        <v>324</v>
      </c>
      <c r="O129" s="41">
        <f t="shared" si="23"/>
        <v>968</v>
      </c>
      <c r="P129" s="40">
        <f t="shared" si="23"/>
        <v>953</v>
      </c>
      <c r="Q129" s="39">
        <f t="shared" si="23"/>
        <v>2368</v>
      </c>
      <c r="R129" s="38">
        <f t="shared" si="23"/>
        <v>2368</v>
      </c>
    </row>
    <row r="130" spans="1:18" s="14" customFormat="1" ht="17.100000000000001" customHeight="1" x14ac:dyDescent="0.25">
      <c r="B130" s="72"/>
      <c r="C130" s="82" t="s">
        <v>72</v>
      </c>
      <c r="D130" s="81"/>
      <c r="E130" s="81"/>
      <c r="F130" s="81"/>
      <c r="G130" s="80"/>
      <c r="H130" s="79">
        <v>0</v>
      </c>
      <c r="I130" s="75">
        <v>0</v>
      </c>
      <c r="J130" s="78">
        <f>SUM(H130:I130)</f>
        <v>0</v>
      </c>
      <c r="K130" s="77"/>
      <c r="L130" s="76">
        <v>0</v>
      </c>
      <c r="M130" s="76">
        <v>4</v>
      </c>
      <c r="N130" s="76">
        <v>167</v>
      </c>
      <c r="O130" s="76">
        <v>521</v>
      </c>
      <c r="P130" s="75">
        <v>442</v>
      </c>
      <c r="Q130" s="74">
        <f>SUM(K130:P130)</f>
        <v>1134</v>
      </c>
      <c r="R130" s="73">
        <f>SUM(J130,Q130)</f>
        <v>1134</v>
      </c>
    </row>
    <row r="131" spans="1:18" s="14" customFormat="1" ht="17.100000000000001" customHeight="1" x14ac:dyDescent="0.25">
      <c r="B131" s="72"/>
      <c r="C131" s="70" t="s">
        <v>71</v>
      </c>
      <c r="D131" s="69"/>
      <c r="E131" s="69"/>
      <c r="F131" s="69"/>
      <c r="G131" s="68"/>
      <c r="H131" s="67">
        <v>0</v>
      </c>
      <c r="I131" s="63">
        <v>0</v>
      </c>
      <c r="J131" s="66">
        <f>SUM(H131:I131)</f>
        <v>0</v>
      </c>
      <c r="K131" s="65"/>
      <c r="L131" s="64">
        <v>44</v>
      </c>
      <c r="M131" s="64">
        <v>73</v>
      </c>
      <c r="N131" s="64">
        <v>127</v>
      </c>
      <c r="O131" s="64">
        <v>133</v>
      </c>
      <c r="P131" s="63">
        <v>78</v>
      </c>
      <c r="Q131" s="62">
        <f>SUM(K131:P131)</f>
        <v>455</v>
      </c>
      <c r="R131" s="61">
        <f>SUM(J131,Q131)</f>
        <v>455</v>
      </c>
    </row>
    <row r="132" spans="1:18" s="14" customFormat="1" ht="16.5" customHeight="1" x14ac:dyDescent="0.25">
      <c r="B132" s="71"/>
      <c r="C132" s="70" t="s">
        <v>70</v>
      </c>
      <c r="D132" s="69"/>
      <c r="E132" s="69"/>
      <c r="F132" s="69"/>
      <c r="G132" s="68"/>
      <c r="H132" s="67">
        <v>0</v>
      </c>
      <c r="I132" s="63">
        <v>0</v>
      </c>
      <c r="J132" s="66">
        <f>SUM(H132:I132)</f>
        <v>0</v>
      </c>
      <c r="K132" s="65"/>
      <c r="L132" s="64">
        <v>0</v>
      </c>
      <c r="M132" s="64">
        <v>0</v>
      </c>
      <c r="N132" s="64">
        <v>3</v>
      </c>
      <c r="O132" s="64">
        <v>30</v>
      </c>
      <c r="P132" s="63">
        <v>48</v>
      </c>
      <c r="Q132" s="62">
        <f>SUM(K132:P132)</f>
        <v>81</v>
      </c>
      <c r="R132" s="61">
        <f>SUM(J132,Q132)</f>
        <v>81</v>
      </c>
    </row>
    <row r="133" spans="1:18" s="49" customFormat="1" ht="17.100000000000001" customHeight="1" x14ac:dyDescent="0.25">
      <c r="B133" s="60"/>
      <c r="C133" s="59" t="s">
        <v>69</v>
      </c>
      <c r="D133" s="58"/>
      <c r="E133" s="58"/>
      <c r="F133" s="58"/>
      <c r="G133" s="57"/>
      <c r="H133" s="56">
        <v>0</v>
      </c>
      <c r="I133" s="52">
        <v>0</v>
      </c>
      <c r="J133" s="55">
        <f>SUM(H133:I133)</f>
        <v>0</v>
      </c>
      <c r="K133" s="54"/>
      <c r="L133" s="53">
        <v>0</v>
      </c>
      <c r="M133" s="53">
        <v>2</v>
      </c>
      <c r="N133" s="53">
        <v>27</v>
      </c>
      <c r="O133" s="53">
        <v>284</v>
      </c>
      <c r="P133" s="52">
        <v>385</v>
      </c>
      <c r="Q133" s="51">
        <f>SUM(K133:P133)</f>
        <v>698</v>
      </c>
      <c r="R133" s="50">
        <f>SUM(J133,Q133)</f>
        <v>698</v>
      </c>
    </row>
    <row r="134" spans="1:18" s="14" customFormat="1" ht="17.100000000000001" customHeight="1" x14ac:dyDescent="0.25">
      <c r="B134" s="48" t="s">
        <v>68</v>
      </c>
      <c r="C134" s="47"/>
      <c r="D134" s="47"/>
      <c r="E134" s="47"/>
      <c r="F134" s="47"/>
      <c r="G134" s="46"/>
      <c r="H134" s="45">
        <f t="shared" ref="H134:R134" si="24">SUM(H98,H119,H129)</f>
        <v>1841</v>
      </c>
      <c r="I134" s="44">
        <f t="shared" si="24"/>
        <v>2966</v>
      </c>
      <c r="J134" s="43">
        <f t="shared" si="24"/>
        <v>4807</v>
      </c>
      <c r="K134" s="42">
        <f t="shared" si="24"/>
        <v>0</v>
      </c>
      <c r="L134" s="41">
        <f t="shared" si="24"/>
        <v>11292</v>
      </c>
      <c r="M134" s="41">
        <f t="shared" si="24"/>
        <v>8124</v>
      </c>
      <c r="N134" s="41">
        <f t="shared" si="24"/>
        <v>5914</v>
      </c>
      <c r="O134" s="41">
        <f t="shared" si="24"/>
        <v>4691</v>
      </c>
      <c r="P134" s="40">
        <f t="shared" si="24"/>
        <v>2910</v>
      </c>
      <c r="Q134" s="39">
        <f t="shared" si="24"/>
        <v>32931</v>
      </c>
      <c r="R134" s="38">
        <f t="shared" si="24"/>
        <v>37738</v>
      </c>
    </row>
    <row r="135" spans="1:18" s="14" customFormat="1" ht="17.100000000000001" customHeight="1" x14ac:dyDescent="0.25">
      <c r="B135" s="37"/>
      <c r="C135" s="37"/>
      <c r="D135" s="37"/>
      <c r="E135" s="37"/>
      <c r="F135" s="37"/>
      <c r="G135" s="37"/>
      <c r="H135" s="36"/>
      <c r="I135" s="36"/>
      <c r="J135" s="36"/>
      <c r="K135" s="36"/>
      <c r="L135" s="36"/>
      <c r="M135" s="36"/>
      <c r="N135" s="36"/>
      <c r="O135" s="36"/>
      <c r="P135" s="36"/>
      <c r="Q135" s="36"/>
      <c r="R135" s="36"/>
    </row>
    <row r="136" spans="1:18" s="14" customFormat="1" ht="17.100000000000001" customHeight="1" x14ac:dyDescent="0.25">
      <c r="A136" s="26" t="s">
        <v>108</v>
      </c>
      <c r="H136" s="25"/>
      <c r="I136" s="25"/>
      <c r="J136" s="25"/>
      <c r="K136" s="25"/>
    </row>
    <row r="137" spans="1:18" s="14" customFormat="1" ht="17.100000000000001" customHeight="1" x14ac:dyDescent="0.25">
      <c r="B137" s="145"/>
      <c r="C137" s="145"/>
      <c r="D137" s="145"/>
      <c r="E137" s="145"/>
      <c r="F137" s="144"/>
      <c r="G137" s="144"/>
      <c r="H137" s="144"/>
      <c r="I137" s="683" t="s">
        <v>107</v>
      </c>
      <c r="J137" s="683"/>
      <c r="K137" s="683"/>
      <c r="L137" s="683"/>
      <c r="M137" s="683"/>
      <c r="N137" s="683"/>
      <c r="O137" s="683"/>
      <c r="P137" s="683"/>
      <c r="Q137" s="683"/>
      <c r="R137" s="683"/>
    </row>
    <row r="138" spans="1:18" s="14" customFormat="1" ht="17.100000000000001" customHeight="1" x14ac:dyDescent="0.25">
      <c r="B138" s="689" t="str">
        <f>"令和" &amp; DBCS($A$2) &amp; "年（" &amp; DBCS($B$2) &amp; "年）" &amp; DBCS($C$2) &amp; "月"</f>
        <v>令和３年（２０２１年）４月</v>
      </c>
      <c r="C138" s="690"/>
      <c r="D138" s="690"/>
      <c r="E138" s="690"/>
      <c r="F138" s="690"/>
      <c r="G138" s="687"/>
      <c r="H138" s="695" t="s">
        <v>106</v>
      </c>
      <c r="I138" s="696"/>
      <c r="J138" s="696"/>
      <c r="K138" s="697" t="s">
        <v>105</v>
      </c>
      <c r="L138" s="698"/>
      <c r="M138" s="698"/>
      <c r="N138" s="698"/>
      <c r="O138" s="698"/>
      <c r="P138" s="698"/>
      <c r="Q138" s="699"/>
      <c r="R138" s="730" t="s">
        <v>58</v>
      </c>
    </row>
    <row r="139" spans="1:18" s="14" customFormat="1" ht="17.100000000000001" customHeight="1" x14ac:dyDescent="0.25">
      <c r="B139" s="691"/>
      <c r="C139" s="692"/>
      <c r="D139" s="692"/>
      <c r="E139" s="692"/>
      <c r="F139" s="692"/>
      <c r="G139" s="688"/>
      <c r="H139" s="143" t="s">
        <v>67</v>
      </c>
      <c r="I139" s="142" t="s">
        <v>66</v>
      </c>
      <c r="J139" s="141" t="s">
        <v>59</v>
      </c>
      <c r="K139" s="140" t="s">
        <v>65</v>
      </c>
      <c r="L139" s="139" t="s">
        <v>64</v>
      </c>
      <c r="M139" s="139" t="s">
        <v>63</v>
      </c>
      <c r="N139" s="139" t="s">
        <v>62</v>
      </c>
      <c r="O139" s="139" t="s">
        <v>61</v>
      </c>
      <c r="P139" s="138" t="s">
        <v>60</v>
      </c>
      <c r="Q139" s="137" t="s">
        <v>59</v>
      </c>
      <c r="R139" s="731"/>
    </row>
    <row r="140" spans="1:18" s="14" customFormat="1" ht="17.100000000000001" customHeight="1" x14ac:dyDescent="0.25">
      <c r="B140" s="86" t="s">
        <v>104</v>
      </c>
      <c r="C140" s="85"/>
      <c r="D140" s="85"/>
      <c r="E140" s="85"/>
      <c r="F140" s="85"/>
      <c r="G140" s="84"/>
      <c r="H140" s="45">
        <f t="shared" ref="H140:R140" si="25">SUM(H141,H147,H150,H155,H159:H160)</f>
        <v>15469388</v>
      </c>
      <c r="I140" s="44">
        <f t="shared" si="25"/>
        <v>30697005</v>
      </c>
      <c r="J140" s="43">
        <f t="shared" si="25"/>
        <v>46166393</v>
      </c>
      <c r="K140" s="42">
        <f t="shared" si="25"/>
        <v>0</v>
      </c>
      <c r="L140" s="41">
        <f t="shared" si="25"/>
        <v>241270858</v>
      </c>
      <c r="M140" s="41">
        <f t="shared" si="25"/>
        <v>205274854</v>
      </c>
      <c r="N140" s="41">
        <f t="shared" si="25"/>
        <v>177600069</v>
      </c>
      <c r="O140" s="41">
        <f t="shared" si="25"/>
        <v>134378192</v>
      </c>
      <c r="P140" s="40">
        <f t="shared" si="25"/>
        <v>72348381</v>
      </c>
      <c r="Q140" s="39">
        <f t="shared" si="25"/>
        <v>830872354</v>
      </c>
      <c r="R140" s="38">
        <f t="shared" si="25"/>
        <v>877038747</v>
      </c>
    </row>
    <row r="141" spans="1:18" s="14" customFormat="1" ht="17.100000000000001" customHeight="1" x14ac:dyDescent="0.25">
      <c r="B141" s="72"/>
      <c r="C141" s="86" t="s">
        <v>103</v>
      </c>
      <c r="D141" s="85"/>
      <c r="E141" s="85"/>
      <c r="F141" s="85"/>
      <c r="G141" s="84"/>
      <c r="H141" s="45">
        <f t="shared" ref="H141:Q141" si="26">SUM(H142:H146)</f>
        <v>1987631</v>
      </c>
      <c r="I141" s="44">
        <f t="shared" si="26"/>
        <v>5234464</v>
      </c>
      <c r="J141" s="43">
        <f t="shared" si="26"/>
        <v>7222095</v>
      </c>
      <c r="K141" s="42">
        <f t="shared" si="26"/>
        <v>0</v>
      </c>
      <c r="L141" s="41">
        <f t="shared" si="26"/>
        <v>53693659</v>
      </c>
      <c r="M141" s="41">
        <f t="shared" si="26"/>
        <v>45247633</v>
      </c>
      <c r="N141" s="41">
        <f t="shared" si="26"/>
        <v>37012745</v>
      </c>
      <c r="O141" s="41">
        <f t="shared" si="26"/>
        <v>34878188</v>
      </c>
      <c r="P141" s="40">
        <f t="shared" si="26"/>
        <v>23278905</v>
      </c>
      <c r="Q141" s="39">
        <f t="shared" si="26"/>
        <v>194111130</v>
      </c>
      <c r="R141" s="38">
        <f t="shared" ref="R141:R146" si="27">SUM(J141,Q141)</f>
        <v>201333225</v>
      </c>
    </row>
    <row r="142" spans="1:18" s="14" customFormat="1" ht="17.100000000000001" customHeight="1" x14ac:dyDescent="0.25">
      <c r="B142" s="72"/>
      <c r="C142" s="72"/>
      <c r="D142" s="82" t="s">
        <v>102</v>
      </c>
      <c r="E142" s="81"/>
      <c r="F142" s="81"/>
      <c r="G142" s="80"/>
      <c r="H142" s="79">
        <v>0</v>
      </c>
      <c r="I142" s="75">
        <v>0</v>
      </c>
      <c r="J142" s="74">
        <f>SUM(H142:I142)</f>
        <v>0</v>
      </c>
      <c r="K142" s="134">
        <v>0</v>
      </c>
      <c r="L142" s="76">
        <v>35080189</v>
      </c>
      <c r="M142" s="76">
        <v>28624636</v>
      </c>
      <c r="N142" s="76">
        <v>24697709</v>
      </c>
      <c r="O142" s="76">
        <v>23228660</v>
      </c>
      <c r="P142" s="75">
        <v>14778820</v>
      </c>
      <c r="Q142" s="74">
        <f>SUM(K142:P142)</f>
        <v>126410014</v>
      </c>
      <c r="R142" s="73">
        <f t="shared" si="27"/>
        <v>126410014</v>
      </c>
    </row>
    <row r="143" spans="1:18" s="14" customFormat="1" ht="17.100000000000001" customHeight="1" x14ac:dyDescent="0.25">
      <c r="B143" s="72"/>
      <c r="C143" s="72"/>
      <c r="D143" s="70" t="s">
        <v>101</v>
      </c>
      <c r="E143" s="69"/>
      <c r="F143" s="69"/>
      <c r="G143" s="68"/>
      <c r="H143" s="67">
        <v>0</v>
      </c>
      <c r="I143" s="63">
        <v>0</v>
      </c>
      <c r="J143" s="62">
        <f>SUM(H143:I143)</f>
        <v>0</v>
      </c>
      <c r="K143" s="101">
        <v>0</v>
      </c>
      <c r="L143" s="64">
        <v>9758</v>
      </c>
      <c r="M143" s="64">
        <v>138024</v>
      </c>
      <c r="N143" s="64">
        <v>97452</v>
      </c>
      <c r="O143" s="64">
        <v>481824</v>
      </c>
      <c r="P143" s="63">
        <v>536380</v>
      </c>
      <c r="Q143" s="62">
        <f>SUM(K143:P143)</f>
        <v>1263438</v>
      </c>
      <c r="R143" s="61">
        <f t="shared" si="27"/>
        <v>1263438</v>
      </c>
    </row>
    <row r="144" spans="1:18" s="14" customFormat="1" ht="17.100000000000001" customHeight="1" x14ac:dyDescent="0.25">
      <c r="B144" s="72"/>
      <c r="C144" s="72"/>
      <c r="D144" s="70" t="s">
        <v>100</v>
      </c>
      <c r="E144" s="69"/>
      <c r="F144" s="69"/>
      <c r="G144" s="68"/>
      <c r="H144" s="67">
        <v>1122241</v>
      </c>
      <c r="I144" s="63">
        <v>2680583</v>
      </c>
      <c r="J144" s="62">
        <f>SUM(H144:I144)</f>
        <v>3802824</v>
      </c>
      <c r="K144" s="101">
        <v>0</v>
      </c>
      <c r="L144" s="64">
        <v>10341050</v>
      </c>
      <c r="M144" s="64">
        <v>9753063</v>
      </c>
      <c r="N144" s="64">
        <v>5981733</v>
      </c>
      <c r="O144" s="64">
        <v>6285923</v>
      </c>
      <c r="P144" s="63">
        <v>5143614</v>
      </c>
      <c r="Q144" s="62">
        <f>SUM(K144:P144)</f>
        <v>37505383</v>
      </c>
      <c r="R144" s="61">
        <f t="shared" si="27"/>
        <v>41308207</v>
      </c>
    </row>
    <row r="145" spans="2:18" s="14" customFormat="1" ht="17.100000000000001" customHeight="1" x14ac:dyDescent="0.25">
      <c r="B145" s="72"/>
      <c r="C145" s="72"/>
      <c r="D145" s="70" t="s">
        <v>99</v>
      </c>
      <c r="E145" s="69"/>
      <c r="F145" s="69"/>
      <c r="G145" s="68"/>
      <c r="H145" s="67">
        <v>391758</v>
      </c>
      <c r="I145" s="63">
        <v>1978673</v>
      </c>
      <c r="J145" s="62">
        <f>SUM(H145:I145)</f>
        <v>2370431</v>
      </c>
      <c r="K145" s="101">
        <v>0</v>
      </c>
      <c r="L145" s="64">
        <v>3586841</v>
      </c>
      <c r="M145" s="64">
        <v>2678229</v>
      </c>
      <c r="N145" s="64">
        <v>2497306</v>
      </c>
      <c r="O145" s="64">
        <v>1678212</v>
      </c>
      <c r="P145" s="63">
        <v>566333</v>
      </c>
      <c r="Q145" s="62">
        <f>SUM(K145:P145)</f>
        <v>11006921</v>
      </c>
      <c r="R145" s="61">
        <f t="shared" si="27"/>
        <v>13377352</v>
      </c>
    </row>
    <row r="146" spans="2:18" s="14" customFormat="1" ht="17.100000000000001" customHeight="1" x14ac:dyDescent="0.25">
      <c r="B146" s="72"/>
      <c r="C146" s="72"/>
      <c r="D146" s="133" t="s">
        <v>98</v>
      </c>
      <c r="E146" s="132"/>
      <c r="F146" s="132"/>
      <c r="G146" s="131"/>
      <c r="H146" s="130">
        <v>473632</v>
      </c>
      <c r="I146" s="126">
        <v>575208</v>
      </c>
      <c r="J146" s="125">
        <f>SUM(H146:I146)</f>
        <v>1048840</v>
      </c>
      <c r="K146" s="128">
        <v>0</v>
      </c>
      <c r="L146" s="127">
        <v>4675821</v>
      </c>
      <c r="M146" s="127">
        <v>4053681</v>
      </c>
      <c r="N146" s="127">
        <v>3738545</v>
      </c>
      <c r="O146" s="127">
        <v>3203569</v>
      </c>
      <c r="P146" s="126">
        <v>2253758</v>
      </c>
      <c r="Q146" s="125">
        <f>SUM(K146:P146)</f>
        <v>17925374</v>
      </c>
      <c r="R146" s="124">
        <f t="shared" si="27"/>
        <v>18974214</v>
      </c>
    </row>
    <row r="147" spans="2:18" s="14" customFormat="1" ht="17.100000000000001" customHeight="1" x14ac:dyDescent="0.25">
      <c r="B147" s="72"/>
      <c r="C147" s="86" t="s">
        <v>97</v>
      </c>
      <c r="D147" s="85"/>
      <c r="E147" s="85"/>
      <c r="F147" s="85"/>
      <c r="G147" s="84"/>
      <c r="H147" s="45">
        <f t="shared" ref="H147:R147" si="28">SUM(H148:H149)</f>
        <v>2604610</v>
      </c>
      <c r="I147" s="44">
        <f t="shared" si="28"/>
        <v>6903581</v>
      </c>
      <c r="J147" s="43">
        <f t="shared" si="28"/>
        <v>9508191</v>
      </c>
      <c r="K147" s="42">
        <f t="shared" si="28"/>
        <v>0</v>
      </c>
      <c r="L147" s="41">
        <f t="shared" si="28"/>
        <v>104734914</v>
      </c>
      <c r="M147" s="41">
        <f t="shared" si="28"/>
        <v>89454931</v>
      </c>
      <c r="N147" s="41">
        <f t="shared" si="28"/>
        <v>69289913</v>
      </c>
      <c r="O147" s="41">
        <f t="shared" si="28"/>
        <v>46891625</v>
      </c>
      <c r="P147" s="40">
        <f t="shared" si="28"/>
        <v>21437125</v>
      </c>
      <c r="Q147" s="39">
        <f t="shared" si="28"/>
        <v>331808508</v>
      </c>
      <c r="R147" s="38">
        <f t="shared" si="28"/>
        <v>341316699</v>
      </c>
    </row>
    <row r="148" spans="2:18" s="14" customFormat="1" ht="17.100000000000001" customHeight="1" x14ac:dyDescent="0.25">
      <c r="B148" s="72"/>
      <c r="C148" s="72"/>
      <c r="D148" s="82" t="s">
        <v>96</v>
      </c>
      <c r="E148" s="81"/>
      <c r="F148" s="81"/>
      <c r="G148" s="80"/>
      <c r="H148" s="79">
        <v>0</v>
      </c>
      <c r="I148" s="75">
        <v>0</v>
      </c>
      <c r="J148" s="78">
        <f>SUM(H148:I148)</f>
        <v>0</v>
      </c>
      <c r="K148" s="134">
        <v>0</v>
      </c>
      <c r="L148" s="76">
        <v>79530606</v>
      </c>
      <c r="M148" s="76">
        <v>64626215</v>
      </c>
      <c r="N148" s="76">
        <v>52767582</v>
      </c>
      <c r="O148" s="76">
        <v>35569312</v>
      </c>
      <c r="P148" s="75">
        <v>15283349</v>
      </c>
      <c r="Q148" s="74">
        <f>SUM(K148:P148)</f>
        <v>247777064</v>
      </c>
      <c r="R148" s="73">
        <f>SUM(J148,Q148)</f>
        <v>247777064</v>
      </c>
    </row>
    <row r="149" spans="2:18" s="14" customFormat="1" ht="17.100000000000001" customHeight="1" x14ac:dyDescent="0.25">
      <c r="B149" s="72"/>
      <c r="C149" s="72"/>
      <c r="D149" s="133" t="s">
        <v>95</v>
      </c>
      <c r="E149" s="132"/>
      <c r="F149" s="132"/>
      <c r="G149" s="131"/>
      <c r="H149" s="130">
        <v>2604610</v>
      </c>
      <c r="I149" s="126">
        <v>6903581</v>
      </c>
      <c r="J149" s="129">
        <f>SUM(H149:I149)</f>
        <v>9508191</v>
      </c>
      <c r="K149" s="128">
        <v>0</v>
      </c>
      <c r="L149" s="127">
        <v>25204308</v>
      </c>
      <c r="M149" s="127">
        <v>24828716</v>
      </c>
      <c r="N149" s="127">
        <v>16522331</v>
      </c>
      <c r="O149" s="127">
        <v>11322313</v>
      </c>
      <c r="P149" s="126">
        <v>6153776</v>
      </c>
      <c r="Q149" s="125">
        <f>SUM(K149:P149)</f>
        <v>84031444</v>
      </c>
      <c r="R149" s="124">
        <f>SUM(J149,Q149)</f>
        <v>93539635</v>
      </c>
    </row>
    <row r="150" spans="2:18" s="14" customFormat="1" ht="17.100000000000001" customHeight="1" x14ac:dyDescent="0.25">
      <c r="B150" s="72"/>
      <c r="C150" s="86" t="s">
        <v>94</v>
      </c>
      <c r="D150" s="85"/>
      <c r="E150" s="85"/>
      <c r="F150" s="85"/>
      <c r="G150" s="84"/>
      <c r="H150" s="45">
        <f t="shared" ref="H150:R150" si="29">SUM(H151:H154)</f>
        <v>33939</v>
      </c>
      <c r="I150" s="44">
        <f t="shared" si="29"/>
        <v>206631</v>
      </c>
      <c r="J150" s="43">
        <f t="shared" si="29"/>
        <v>240570</v>
      </c>
      <c r="K150" s="42">
        <f t="shared" si="29"/>
        <v>0</v>
      </c>
      <c r="L150" s="41">
        <f t="shared" si="29"/>
        <v>8178957</v>
      </c>
      <c r="M150" s="41">
        <f t="shared" si="29"/>
        <v>8937222</v>
      </c>
      <c r="N150" s="41">
        <f t="shared" si="29"/>
        <v>14990841</v>
      </c>
      <c r="O150" s="41">
        <f t="shared" si="29"/>
        <v>12647235</v>
      </c>
      <c r="P150" s="40">
        <f t="shared" si="29"/>
        <v>7378636</v>
      </c>
      <c r="Q150" s="39">
        <f t="shared" si="29"/>
        <v>52132891</v>
      </c>
      <c r="R150" s="38">
        <f t="shared" si="29"/>
        <v>52373461</v>
      </c>
    </row>
    <row r="151" spans="2:18" s="14" customFormat="1" ht="17.100000000000001" customHeight="1" x14ac:dyDescent="0.25">
      <c r="B151" s="72"/>
      <c r="C151" s="72"/>
      <c r="D151" s="82" t="s">
        <v>93</v>
      </c>
      <c r="E151" s="81"/>
      <c r="F151" s="81"/>
      <c r="G151" s="80"/>
      <c r="H151" s="79">
        <v>33939</v>
      </c>
      <c r="I151" s="75">
        <v>182169</v>
      </c>
      <c r="J151" s="78">
        <f>SUM(H151:I151)</f>
        <v>216108</v>
      </c>
      <c r="K151" s="134">
        <v>0</v>
      </c>
      <c r="L151" s="76">
        <v>7118647</v>
      </c>
      <c r="M151" s="76">
        <v>7613794</v>
      </c>
      <c r="N151" s="76">
        <v>13094499</v>
      </c>
      <c r="O151" s="76">
        <v>9427712</v>
      </c>
      <c r="P151" s="75">
        <v>5479959</v>
      </c>
      <c r="Q151" s="74">
        <f>SUM(K151:P151)</f>
        <v>42734611</v>
      </c>
      <c r="R151" s="73">
        <f>SUM(J151,Q151)</f>
        <v>42950719</v>
      </c>
    </row>
    <row r="152" spans="2:18" s="14" customFormat="1" ht="17.100000000000001" customHeight="1" x14ac:dyDescent="0.25">
      <c r="B152" s="72"/>
      <c r="C152" s="72"/>
      <c r="D152" s="70" t="s">
        <v>92</v>
      </c>
      <c r="E152" s="69"/>
      <c r="F152" s="69"/>
      <c r="G152" s="68"/>
      <c r="H152" s="67">
        <v>0</v>
      </c>
      <c r="I152" s="63">
        <v>24462</v>
      </c>
      <c r="J152" s="66">
        <f>SUM(H152:I152)</f>
        <v>24462</v>
      </c>
      <c r="K152" s="101">
        <v>0</v>
      </c>
      <c r="L152" s="64">
        <v>936317</v>
      </c>
      <c r="M152" s="64">
        <v>1323428</v>
      </c>
      <c r="N152" s="64">
        <v>1896342</v>
      </c>
      <c r="O152" s="64">
        <v>3219523</v>
      </c>
      <c r="P152" s="63">
        <v>1898677</v>
      </c>
      <c r="Q152" s="62">
        <f>SUM(K152:P152)</f>
        <v>9274287</v>
      </c>
      <c r="R152" s="61">
        <f>SUM(J152,Q152)</f>
        <v>9298749</v>
      </c>
    </row>
    <row r="153" spans="2:18" s="14" customFormat="1" ht="16.5" customHeight="1" x14ac:dyDescent="0.25">
      <c r="B153" s="72"/>
      <c r="C153" s="71"/>
      <c r="D153" s="70" t="s">
        <v>91</v>
      </c>
      <c r="E153" s="69"/>
      <c r="F153" s="69"/>
      <c r="G153" s="68"/>
      <c r="H153" s="67">
        <v>0</v>
      </c>
      <c r="I153" s="63">
        <v>0</v>
      </c>
      <c r="J153" s="66">
        <f>SUM(H153:I153)</f>
        <v>0</v>
      </c>
      <c r="K153" s="101">
        <v>0</v>
      </c>
      <c r="L153" s="64">
        <v>0</v>
      </c>
      <c r="M153" s="64">
        <v>0</v>
      </c>
      <c r="N153" s="64">
        <v>0</v>
      </c>
      <c r="O153" s="64">
        <v>0</v>
      </c>
      <c r="P153" s="63">
        <v>0</v>
      </c>
      <c r="Q153" s="62">
        <f>SUM(K153:P153)</f>
        <v>0</v>
      </c>
      <c r="R153" s="61">
        <f>SUM(J153,Q153)</f>
        <v>0</v>
      </c>
    </row>
    <row r="154" spans="2:18" s="49" customFormat="1" ht="16.5" customHeight="1" x14ac:dyDescent="0.25">
      <c r="B154" s="111"/>
      <c r="C154" s="136"/>
      <c r="D154" s="59" t="s">
        <v>90</v>
      </c>
      <c r="E154" s="58"/>
      <c r="F154" s="58"/>
      <c r="G154" s="57"/>
      <c r="H154" s="56">
        <v>0</v>
      </c>
      <c r="I154" s="52">
        <v>0</v>
      </c>
      <c r="J154" s="55">
        <f>SUM(H154:I154)</f>
        <v>0</v>
      </c>
      <c r="K154" s="135">
        <v>0</v>
      </c>
      <c r="L154" s="53">
        <v>123993</v>
      </c>
      <c r="M154" s="53">
        <v>0</v>
      </c>
      <c r="N154" s="53">
        <v>0</v>
      </c>
      <c r="O154" s="53">
        <v>0</v>
      </c>
      <c r="P154" s="52">
        <v>0</v>
      </c>
      <c r="Q154" s="51">
        <f>SUM(K154:P154)</f>
        <v>123993</v>
      </c>
      <c r="R154" s="50">
        <f>SUM(J154,Q154)</f>
        <v>123993</v>
      </c>
    </row>
    <row r="155" spans="2:18" s="14" customFormat="1" ht="17.100000000000001" customHeight="1" x14ac:dyDescent="0.25">
      <c r="B155" s="72"/>
      <c r="C155" s="86" t="s">
        <v>89</v>
      </c>
      <c r="D155" s="85"/>
      <c r="E155" s="85"/>
      <c r="F155" s="85"/>
      <c r="G155" s="84"/>
      <c r="H155" s="45">
        <f t="shared" ref="H155:R155" si="30">SUM(H156:H158)</f>
        <v>5684188</v>
      </c>
      <c r="I155" s="44">
        <f t="shared" si="30"/>
        <v>10766782</v>
      </c>
      <c r="J155" s="43">
        <f t="shared" si="30"/>
        <v>16450970</v>
      </c>
      <c r="K155" s="42">
        <f t="shared" si="30"/>
        <v>0</v>
      </c>
      <c r="L155" s="41">
        <f t="shared" si="30"/>
        <v>14101077</v>
      </c>
      <c r="M155" s="41">
        <f t="shared" si="30"/>
        <v>20020332</v>
      </c>
      <c r="N155" s="41">
        <f t="shared" si="30"/>
        <v>15128261</v>
      </c>
      <c r="O155" s="41">
        <f t="shared" si="30"/>
        <v>12611760</v>
      </c>
      <c r="P155" s="40">
        <f t="shared" si="30"/>
        <v>7686577</v>
      </c>
      <c r="Q155" s="39">
        <f t="shared" si="30"/>
        <v>69548007</v>
      </c>
      <c r="R155" s="38">
        <f t="shared" si="30"/>
        <v>85998977</v>
      </c>
    </row>
    <row r="156" spans="2:18" s="14" customFormat="1" ht="17.100000000000001" customHeight="1" x14ac:dyDescent="0.25">
      <c r="B156" s="72"/>
      <c r="C156" s="72"/>
      <c r="D156" s="82" t="s">
        <v>88</v>
      </c>
      <c r="E156" s="81"/>
      <c r="F156" s="81"/>
      <c r="G156" s="80"/>
      <c r="H156" s="79">
        <v>4278338</v>
      </c>
      <c r="I156" s="75">
        <v>8874717</v>
      </c>
      <c r="J156" s="78">
        <f>SUM(H156:I156)</f>
        <v>13153055</v>
      </c>
      <c r="K156" s="134">
        <v>0</v>
      </c>
      <c r="L156" s="76">
        <v>12532068</v>
      </c>
      <c r="M156" s="76">
        <v>18210104</v>
      </c>
      <c r="N156" s="76">
        <v>13992791</v>
      </c>
      <c r="O156" s="76">
        <v>12006966</v>
      </c>
      <c r="P156" s="75">
        <v>7612561</v>
      </c>
      <c r="Q156" s="74">
        <f>SUM(K156:P156)</f>
        <v>64354490</v>
      </c>
      <c r="R156" s="73">
        <f>SUM(J156,Q156)</f>
        <v>77507545</v>
      </c>
    </row>
    <row r="157" spans="2:18" s="14" customFormat="1" ht="17.100000000000001" customHeight="1" x14ac:dyDescent="0.25">
      <c r="B157" s="72"/>
      <c r="C157" s="72"/>
      <c r="D157" s="70" t="s">
        <v>87</v>
      </c>
      <c r="E157" s="69"/>
      <c r="F157" s="69"/>
      <c r="G157" s="68"/>
      <c r="H157" s="67">
        <v>364441</v>
      </c>
      <c r="I157" s="63">
        <v>448662</v>
      </c>
      <c r="J157" s="66">
        <f>SUM(H157:I157)</f>
        <v>813103</v>
      </c>
      <c r="K157" s="101">
        <v>0</v>
      </c>
      <c r="L157" s="64">
        <v>468896</v>
      </c>
      <c r="M157" s="64">
        <v>436848</v>
      </c>
      <c r="N157" s="64">
        <v>507981</v>
      </c>
      <c r="O157" s="64">
        <v>362334</v>
      </c>
      <c r="P157" s="63">
        <v>62631</v>
      </c>
      <c r="Q157" s="62">
        <f>SUM(K157:P157)</f>
        <v>1838690</v>
      </c>
      <c r="R157" s="61">
        <f>SUM(J157,Q157)</f>
        <v>2651793</v>
      </c>
    </row>
    <row r="158" spans="2:18" s="14" customFormat="1" ht="17.100000000000001" customHeight="1" x14ac:dyDescent="0.25">
      <c r="B158" s="72"/>
      <c r="C158" s="72"/>
      <c r="D158" s="133" t="s">
        <v>86</v>
      </c>
      <c r="E158" s="132"/>
      <c r="F158" s="132"/>
      <c r="G158" s="131"/>
      <c r="H158" s="130">
        <v>1041409</v>
      </c>
      <c r="I158" s="126">
        <v>1443403</v>
      </c>
      <c r="J158" s="129">
        <f>SUM(H158:I158)</f>
        <v>2484812</v>
      </c>
      <c r="K158" s="128">
        <v>0</v>
      </c>
      <c r="L158" s="127">
        <v>1100113</v>
      </c>
      <c r="M158" s="127">
        <v>1373380</v>
      </c>
      <c r="N158" s="127">
        <v>627489</v>
      </c>
      <c r="O158" s="127">
        <v>242460</v>
      </c>
      <c r="P158" s="126">
        <v>11385</v>
      </c>
      <c r="Q158" s="125">
        <f>SUM(K158:P158)</f>
        <v>3354827</v>
      </c>
      <c r="R158" s="124">
        <f>SUM(J158,Q158)</f>
        <v>5839639</v>
      </c>
    </row>
    <row r="159" spans="2:18" s="14" customFormat="1" ht="17.100000000000001" customHeight="1" x14ac:dyDescent="0.25">
      <c r="B159" s="72"/>
      <c r="C159" s="122" t="s">
        <v>85</v>
      </c>
      <c r="D159" s="121"/>
      <c r="E159" s="121"/>
      <c r="F159" s="121"/>
      <c r="G159" s="120"/>
      <c r="H159" s="45">
        <v>1582610</v>
      </c>
      <c r="I159" s="44">
        <v>2001987</v>
      </c>
      <c r="J159" s="43">
        <f>SUM(H159:I159)</f>
        <v>3584597</v>
      </c>
      <c r="K159" s="42">
        <v>0</v>
      </c>
      <c r="L159" s="41">
        <v>16282230</v>
      </c>
      <c r="M159" s="41">
        <v>14962727</v>
      </c>
      <c r="N159" s="41">
        <v>21664128</v>
      </c>
      <c r="O159" s="41">
        <v>15736418</v>
      </c>
      <c r="P159" s="40">
        <v>6977241</v>
      </c>
      <c r="Q159" s="39">
        <f>SUM(K159:P159)</f>
        <v>75622744</v>
      </c>
      <c r="R159" s="38">
        <f>SUM(J159,Q159)</f>
        <v>79207341</v>
      </c>
    </row>
    <row r="160" spans="2:18" s="14" customFormat="1" ht="17.100000000000001" customHeight="1" x14ac:dyDescent="0.25">
      <c r="B160" s="123"/>
      <c r="C160" s="122" t="s">
        <v>84</v>
      </c>
      <c r="D160" s="121"/>
      <c r="E160" s="121"/>
      <c r="F160" s="121"/>
      <c r="G160" s="120"/>
      <c r="H160" s="45">
        <v>3576410</v>
      </c>
      <c r="I160" s="44">
        <v>5583560</v>
      </c>
      <c r="J160" s="43">
        <f>SUM(H160:I160)</f>
        <v>9159970</v>
      </c>
      <c r="K160" s="42">
        <v>0</v>
      </c>
      <c r="L160" s="41">
        <v>44280021</v>
      </c>
      <c r="M160" s="41">
        <v>26652009</v>
      </c>
      <c r="N160" s="41">
        <v>19514181</v>
      </c>
      <c r="O160" s="41">
        <v>11612966</v>
      </c>
      <c r="P160" s="40">
        <v>5589897</v>
      </c>
      <c r="Q160" s="39">
        <f>SUM(K160:P160)</f>
        <v>107649074</v>
      </c>
      <c r="R160" s="38">
        <f>SUM(J160,Q160)</f>
        <v>116809044</v>
      </c>
    </row>
    <row r="161" spans="2:18" s="14" customFormat="1" ht="17.100000000000001" customHeight="1" x14ac:dyDescent="0.25">
      <c r="B161" s="86" t="s">
        <v>83</v>
      </c>
      <c r="C161" s="85"/>
      <c r="D161" s="85"/>
      <c r="E161" s="85"/>
      <c r="F161" s="85"/>
      <c r="G161" s="84"/>
      <c r="H161" s="45">
        <f t="shared" ref="H161:R161" si="31">SUM(H162:H170)</f>
        <v>435406</v>
      </c>
      <c r="I161" s="44">
        <f t="shared" si="31"/>
        <v>1360856</v>
      </c>
      <c r="J161" s="43">
        <f t="shared" si="31"/>
        <v>1796262</v>
      </c>
      <c r="K161" s="42">
        <f t="shared" si="31"/>
        <v>0</v>
      </c>
      <c r="L161" s="41">
        <f t="shared" si="31"/>
        <v>147108461</v>
      </c>
      <c r="M161" s="41">
        <f t="shared" si="31"/>
        <v>140752037</v>
      </c>
      <c r="N161" s="41">
        <f t="shared" si="31"/>
        <v>139820904</v>
      </c>
      <c r="O161" s="41">
        <f t="shared" si="31"/>
        <v>101979181</v>
      </c>
      <c r="P161" s="40">
        <f t="shared" si="31"/>
        <v>50996267</v>
      </c>
      <c r="Q161" s="39">
        <f t="shared" si="31"/>
        <v>580656850</v>
      </c>
      <c r="R161" s="38">
        <f t="shared" si="31"/>
        <v>582453112</v>
      </c>
    </row>
    <row r="162" spans="2:18" s="14" customFormat="1" ht="17.100000000000001" customHeight="1" x14ac:dyDescent="0.25">
      <c r="B162" s="72"/>
      <c r="C162" s="119" t="s">
        <v>82</v>
      </c>
      <c r="D162" s="118"/>
      <c r="E162" s="118"/>
      <c r="F162" s="118"/>
      <c r="G162" s="117"/>
      <c r="H162" s="79">
        <v>0</v>
      </c>
      <c r="I162" s="75">
        <v>0</v>
      </c>
      <c r="J162" s="78">
        <f t="shared" ref="J162:J170" si="32">SUM(H162:I162)</f>
        <v>0</v>
      </c>
      <c r="K162" s="116"/>
      <c r="L162" s="115">
        <v>4543140</v>
      </c>
      <c r="M162" s="115">
        <v>3255973</v>
      </c>
      <c r="N162" s="115">
        <v>6028917</v>
      </c>
      <c r="O162" s="115">
        <v>5371246</v>
      </c>
      <c r="P162" s="114">
        <v>3614372</v>
      </c>
      <c r="Q162" s="113">
        <f t="shared" ref="Q162:Q170" si="33">SUM(K162:P162)</f>
        <v>22813648</v>
      </c>
      <c r="R162" s="112">
        <f t="shared" ref="R162:R170" si="34">SUM(J162,Q162)</f>
        <v>22813648</v>
      </c>
    </row>
    <row r="163" spans="2:18" s="14" customFormat="1" ht="17.100000000000001" customHeight="1" x14ac:dyDescent="0.25">
      <c r="B163" s="72"/>
      <c r="C163" s="70" t="s">
        <v>81</v>
      </c>
      <c r="D163" s="69"/>
      <c r="E163" s="69"/>
      <c r="F163" s="69"/>
      <c r="G163" s="68"/>
      <c r="H163" s="67">
        <v>0</v>
      </c>
      <c r="I163" s="63">
        <v>0</v>
      </c>
      <c r="J163" s="66">
        <f t="shared" si="32"/>
        <v>0</v>
      </c>
      <c r="K163" s="65"/>
      <c r="L163" s="64">
        <v>0</v>
      </c>
      <c r="M163" s="64">
        <v>0</v>
      </c>
      <c r="N163" s="64">
        <v>0</v>
      </c>
      <c r="O163" s="64">
        <v>0</v>
      </c>
      <c r="P163" s="63">
        <v>0</v>
      </c>
      <c r="Q163" s="62">
        <f t="shared" si="33"/>
        <v>0</v>
      </c>
      <c r="R163" s="61">
        <f t="shared" si="34"/>
        <v>0</v>
      </c>
    </row>
    <row r="164" spans="2:18" s="49" customFormat="1" ht="17.100000000000001" customHeight="1" x14ac:dyDescent="0.25">
      <c r="B164" s="111"/>
      <c r="C164" s="110" t="s">
        <v>80</v>
      </c>
      <c r="D164" s="109"/>
      <c r="E164" s="109"/>
      <c r="F164" s="109"/>
      <c r="G164" s="108"/>
      <c r="H164" s="107">
        <v>0</v>
      </c>
      <c r="I164" s="104">
        <v>5094</v>
      </c>
      <c r="J164" s="106">
        <f t="shared" si="32"/>
        <v>5094</v>
      </c>
      <c r="K164" s="65"/>
      <c r="L164" s="105">
        <v>68959749</v>
      </c>
      <c r="M164" s="105">
        <v>48553489</v>
      </c>
      <c r="N164" s="105">
        <v>41095122</v>
      </c>
      <c r="O164" s="105">
        <v>21027170</v>
      </c>
      <c r="P164" s="104">
        <v>11550575</v>
      </c>
      <c r="Q164" s="103">
        <f t="shared" si="33"/>
        <v>191186105</v>
      </c>
      <c r="R164" s="102">
        <f t="shared" si="34"/>
        <v>191191199</v>
      </c>
    </row>
    <row r="165" spans="2:18" s="14" customFormat="1" ht="17.100000000000001" customHeight="1" x14ac:dyDescent="0.25">
      <c r="B165" s="72"/>
      <c r="C165" s="70" t="s">
        <v>79</v>
      </c>
      <c r="D165" s="69"/>
      <c r="E165" s="69"/>
      <c r="F165" s="69"/>
      <c r="G165" s="68"/>
      <c r="H165" s="67">
        <v>0</v>
      </c>
      <c r="I165" s="63">
        <v>127485</v>
      </c>
      <c r="J165" s="66">
        <f t="shared" si="32"/>
        <v>127485</v>
      </c>
      <c r="K165" s="101">
        <v>0</v>
      </c>
      <c r="L165" s="64">
        <v>10940129</v>
      </c>
      <c r="M165" s="64">
        <v>11173408</v>
      </c>
      <c r="N165" s="64">
        <v>10558994</v>
      </c>
      <c r="O165" s="64">
        <v>8642410</v>
      </c>
      <c r="P165" s="63">
        <v>2560973</v>
      </c>
      <c r="Q165" s="62">
        <f t="shared" si="33"/>
        <v>43875914</v>
      </c>
      <c r="R165" s="61">
        <f t="shared" si="34"/>
        <v>44003399</v>
      </c>
    </row>
    <row r="166" spans="2:18" s="14" customFormat="1" ht="17.100000000000001" customHeight="1" x14ac:dyDescent="0.25">
      <c r="B166" s="72"/>
      <c r="C166" s="70" t="s">
        <v>78</v>
      </c>
      <c r="D166" s="69"/>
      <c r="E166" s="69"/>
      <c r="F166" s="69"/>
      <c r="G166" s="68"/>
      <c r="H166" s="67">
        <v>435406</v>
      </c>
      <c r="I166" s="63">
        <v>1228277</v>
      </c>
      <c r="J166" s="66">
        <f t="shared" si="32"/>
        <v>1663683</v>
      </c>
      <c r="K166" s="101">
        <v>0</v>
      </c>
      <c r="L166" s="64">
        <v>11393647</v>
      </c>
      <c r="M166" s="64">
        <v>14781350</v>
      </c>
      <c r="N166" s="64">
        <v>18324199</v>
      </c>
      <c r="O166" s="64">
        <v>14452535</v>
      </c>
      <c r="P166" s="63">
        <v>8654254</v>
      </c>
      <c r="Q166" s="62">
        <f t="shared" si="33"/>
        <v>67605985</v>
      </c>
      <c r="R166" s="61">
        <f t="shared" si="34"/>
        <v>69269668</v>
      </c>
    </row>
    <row r="167" spans="2:18" s="14" customFormat="1" ht="17.100000000000001" customHeight="1" x14ac:dyDescent="0.25">
      <c r="B167" s="72"/>
      <c r="C167" s="70" t="s">
        <v>77</v>
      </c>
      <c r="D167" s="69"/>
      <c r="E167" s="69"/>
      <c r="F167" s="69"/>
      <c r="G167" s="68"/>
      <c r="H167" s="67">
        <v>0</v>
      </c>
      <c r="I167" s="63">
        <v>0</v>
      </c>
      <c r="J167" s="66">
        <f t="shared" si="32"/>
        <v>0</v>
      </c>
      <c r="K167" s="65"/>
      <c r="L167" s="64">
        <v>43383203</v>
      </c>
      <c r="M167" s="64">
        <v>51835609</v>
      </c>
      <c r="N167" s="64">
        <v>50820397</v>
      </c>
      <c r="O167" s="64">
        <v>28801237</v>
      </c>
      <c r="P167" s="63">
        <v>10679387</v>
      </c>
      <c r="Q167" s="62">
        <f t="shared" si="33"/>
        <v>185519833</v>
      </c>
      <c r="R167" s="61">
        <f t="shared" si="34"/>
        <v>185519833</v>
      </c>
    </row>
    <row r="168" spans="2:18" s="14" customFormat="1" ht="17.100000000000001" customHeight="1" x14ac:dyDescent="0.25">
      <c r="B168" s="72"/>
      <c r="C168" s="100" t="s">
        <v>76</v>
      </c>
      <c r="D168" s="98"/>
      <c r="E168" s="98"/>
      <c r="F168" s="98"/>
      <c r="G168" s="97"/>
      <c r="H168" s="67">
        <v>0</v>
      </c>
      <c r="I168" s="63">
        <v>0</v>
      </c>
      <c r="J168" s="66">
        <f t="shared" si="32"/>
        <v>0</v>
      </c>
      <c r="K168" s="65"/>
      <c r="L168" s="64">
        <v>4430884</v>
      </c>
      <c r="M168" s="64">
        <v>4961688</v>
      </c>
      <c r="N168" s="64">
        <v>6525951</v>
      </c>
      <c r="O168" s="64">
        <v>5699945</v>
      </c>
      <c r="P168" s="63">
        <v>2623765</v>
      </c>
      <c r="Q168" s="62">
        <f t="shared" si="33"/>
        <v>24242233</v>
      </c>
      <c r="R168" s="61">
        <f t="shared" si="34"/>
        <v>24242233</v>
      </c>
    </row>
    <row r="169" spans="2:18" s="14" customFormat="1" ht="17.100000000000001" customHeight="1" x14ac:dyDescent="0.25">
      <c r="B169" s="71"/>
      <c r="C169" s="99" t="s">
        <v>75</v>
      </c>
      <c r="D169" s="98"/>
      <c r="E169" s="98"/>
      <c r="F169" s="98"/>
      <c r="G169" s="97"/>
      <c r="H169" s="67">
        <v>0</v>
      </c>
      <c r="I169" s="63">
        <v>0</v>
      </c>
      <c r="J169" s="66">
        <f t="shared" si="32"/>
        <v>0</v>
      </c>
      <c r="K169" s="65"/>
      <c r="L169" s="64">
        <v>0</v>
      </c>
      <c r="M169" s="64">
        <v>0</v>
      </c>
      <c r="N169" s="64">
        <v>801292</v>
      </c>
      <c r="O169" s="64">
        <v>7832073</v>
      </c>
      <c r="P169" s="63">
        <v>3815078</v>
      </c>
      <c r="Q169" s="62">
        <f t="shared" si="33"/>
        <v>12448443</v>
      </c>
      <c r="R169" s="61">
        <f t="shared" si="34"/>
        <v>12448443</v>
      </c>
    </row>
    <row r="170" spans="2:18" s="14" customFormat="1" ht="17.100000000000001" customHeight="1" x14ac:dyDescent="0.25">
      <c r="B170" s="96"/>
      <c r="C170" s="95" t="s">
        <v>74</v>
      </c>
      <c r="D170" s="94"/>
      <c r="E170" s="94"/>
      <c r="F170" s="94"/>
      <c r="G170" s="93"/>
      <c r="H170" s="92">
        <v>0</v>
      </c>
      <c r="I170" s="89">
        <v>0</v>
      </c>
      <c r="J170" s="91">
        <f t="shared" si="32"/>
        <v>0</v>
      </c>
      <c r="K170" s="54"/>
      <c r="L170" s="90">
        <v>3457709</v>
      </c>
      <c r="M170" s="90">
        <v>6190520</v>
      </c>
      <c r="N170" s="90">
        <v>5666032</v>
      </c>
      <c r="O170" s="90">
        <v>10152565</v>
      </c>
      <c r="P170" s="89">
        <v>7497863</v>
      </c>
      <c r="Q170" s="88">
        <f t="shared" si="33"/>
        <v>32964689</v>
      </c>
      <c r="R170" s="87">
        <f t="shared" si="34"/>
        <v>32964689</v>
      </c>
    </row>
    <row r="171" spans="2:18" s="14" customFormat="1" ht="17.100000000000001" customHeight="1" x14ac:dyDescent="0.25">
      <c r="B171" s="86" t="s">
        <v>73</v>
      </c>
      <c r="C171" s="85"/>
      <c r="D171" s="85"/>
      <c r="E171" s="85"/>
      <c r="F171" s="85"/>
      <c r="G171" s="84"/>
      <c r="H171" s="45">
        <f>SUM(H172:H175)</f>
        <v>0</v>
      </c>
      <c r="I171" s="44">
        <f>SUM(I172:I175)</f>
        <v>0</v>
      </c>
      <c r="J171" s="43">
        <f>SUM(J172:J175)</f>
        <v>0</v>
      </c>
      <c r="K171" s="83"/>
      <c r="L171" s="41">
        <f t="shared" ref="L171:R171" si="35">SUM(L172:L175)</f>
        <v>9325746</v>
      </c>
      <c r="M171" s="41">
        <f t="shared" si="35"/>
        <v>16782615</v>
      </c>
      <c r="N171" s="41">
        <f t="shared" si="35"/>
        <v>81146063</v>
      </c>
      <c r="O171" s="41">
        <f t="shared" si="35"/>
        <v>265046490</v>
      </c>
      <c r="P171" s="40">
        <f t="shared" si="35"/>
        <v>295210895</v>
      </c>
      <c r="Q171" s="39">
        <f t="shared" si="35"/>
        <v>667511809</v>
      </c>
      <c r="R171" s="38">
        <f t="shared" si="35"/>
        <v>667511809</v>
      </c>
    </row>
    <row r="172" spans="2:18" s="14" customFormat="1" ht="17.100000000000001" customHeight="1" x14ac:dyDescent="0.25">
      <c r="B172" s="72"/>
      <c r="C172" s="82" t="s">
        <v>72</v>
      </c>
      <c r="D172" s="81"/>
      <c r="E172" s="81"/>
      <c r="F172" s="81"/>
      <c r="G172" s="80"/>
      <c r="H172" s="79">
        <v>0</v>
      </c>
      <c r="I172" s="75">
        <v>0</v>
      </c>
      <c r="J172" s="78">
        <f>SUM(H172:I172)</f>
        <v>0</v>
      </c>
      <c r="K172" s="77"/>
      <c r="L172" s="76">
        <v>0</v>
      </c>
      <c r="M172" s="76">
        <v>790128</v>
      </c>
      <c r="N172" s="76">
        <v>37296208</v>
      </c>
      <c r="O172" s="76">
        <v>123655827</v>
      </c>
      <c r="P172" s="75">
        <v>111464185</v>
      </c>
      <c r="Q172" s="74">
        <f>SUM(K172:P172)</f>
        <v>273206348</v>
      </c>
      <c r="R172" s="73">
        <f>SUM(J172,Q172)</f>
        <v>273206348</v>
      </c>
    </row>
    <row r="173" spans="2:18" s="14" customFormat="1" ht="17.100000000000001" customHeight="1" x14ac:dyDescent="0.25">
      <c r="B173" s="72"/>
      <c r="C173" s="70" t="s">
        <v>71</v>
      </c>
      <c r="D173" s="69"/>
      <c r="E173" s="69"/>
      <c r="F173" s="69"/>
      <c r="G173" s="68"/>
      <c r="H173" s="67">
        <v>0</v>
      </c>
      <c r="I173" s="63">
        <v>0</v>
      </c>
      <c r="J173" s="66">
        <f>SUM(H173:I173)</f>
        <v>0</v>
      </c>
      <c r="K173" s="65"/>
      <c r="L173" s="64">
        <v>9325746</v>
      </c>
      <c r="M173" s="64">
        <v>15580440</v>
      </c>
      <c r="N173" s="64">
        <v>33902551</v>
      </c>
      <c r="O173" s="64">
        <v>35311738</v>
      </c>
      <c r="P173" s="63">
        <v>22369053</v>
      </c>
      <c r="Q173" s="62">
        <f>SUM(K173:P173)</f>
        <v>116489528</v>
      </c>
      <c r="R173" s="61">
        <f>SUM(J173,Q173)</f>
        <v>116489528</v>
      </c>
    </row>
    <row r="174" spans="2:18" s="14" customFormat="1" ht="17.100000000000001" customHeight="1" x14ac:dyDescent="0.25">
      <c r="B174" s="71"/>
      <c r="C174" s="70" t="s">
        <v>70</v>
      </c>
      <c r="D174" s="69"/>
      <c r="E174" s="69"/>
      <c r="F174" s="69"/>
      <c r="G174" s="68"/>
      <c r="H174" s="67">
        <v>0</v>
      </c>
      <c r="I174" s="63">
        <v>0</v>
      </c>
      <c r="J174" s="66">
        <f>SUM(H174:I174)</f>
        <v>0</v>
      </c>
      <c r="K174" s="65"/>
      <c r="L174" s="64">
        <v>0</v>
      </c>
      <c r="M174" s="64">
        <v>-4320</v>
      </c>
      <c r="N174" s="64">
        <v>954234</v>
      </c>
      <c r="O174" s="64">
        <v>9532553</v>
      </c>
      <c r="P174" s="63">
        <v>16988276</v>
      </c>
      <c r="Q174" s="62">
        <f>SUM(K174:P174)</f>
        <v>27470743</v>
      </c>
      <c r="R174" s="61">
        <f>SUM(J174,Q174)</f>
        <v>27470743</v>
      </c>
    </row>
    <row r="175" spans="2:18" s="49" customFormat="1" ht="17.100000000000001" customHeight="1" x14ac:dyDescent="0.25">
      <c r="B175" s="60"/>
      <c r="C175" s="59" t="s">
        <v>69</v>
      </c>
      <c r="D175" s="58"/>
      <c r="E175" s="58"/>
      <c r="F175" s="58"/>
      <c r="G175" s="57"/>
      <c r="H175" s="56">
        <v>0</v>
      </c>
      <c r="I175" s="52">
        <v>0</v>
      </c>
      <c r="J175" s="55">
        <f>SUM(H175:I175)</f>
        <v>0</v>
      </c>
      <c r="K175" s="54"/>
      <c r="L175" s="53">
        <v>0</v>
      </c>
      <c r="M175" s="53">
        <v>416367</v>
      </c>
      <c r="N175" s="53">
        <v>8993070</v>
      </c>
      <c r="O175" s="53">
        <v>96546372</v>
      </c>
      <c r="P175" s="52">
        <v>144389381</v>
      </c>
      <c r="Q175" s="51">
        <f>SUM(K175:P175)</f>
        <v>250345190</v>
      </c>
      <c r="R175" s="50">
        <f>SUM(J175,Q175)</f>
        <v>250345190</v>
      </c>
    </row>
    <row r="176" spans="2:18" s="14" customFormat="1" ht="17.100000000000001" customHeight="1" x14ac:dyDescent="0.25">
      <c r="B176" s="48" t="s">
        <v>68</v>
      </c>
      <c r="C176" s="47"/>
      <c r="D176" s="47"/>
      <c r="E176" s="47"/>
      <c r="F176" s="47"/>
      <c r="G176" s="46"/>
      <c r="H176" s="45">
        <f t="shared" ref="H176:R176" si="36">SUM(H140,H161,H171)</f>
        <v>15904794</v>
      </c>
      <c r="I176" s="44">
        <f t="shared" si="36"/>
        <v>32057861</v>
      </c>
      <c r="J176" s="43">
        <f t="shared" si="36"/>
        <v>47962655</v>
      </c>
      <c r="K176" s="42">
        <f t="shared" si="36"/>
        <v>0</v>
      </c>
      <c r="L176" s="41">
        <f t="shared" si="36"/>
        <v>397705065</v>
      </c>
      <c r="M176" s="41">
        <f t="shared" si="36"/>
        <v>362809506</v>
      </c>
      <c r="N176" s="41">
        <f t="shared" si="36"/>
        <v>398567036</v>
      </c>
      <c r="O176" s="41">
        <f t="shared" si="36"/>
        <v>501403863</v>
      </c>
      <c r="P176" s="40">
        <f t="shared" si="36"/>
        <v>418555543</v>
      </c>
      <c r="Q176" s="39">
        <f t="shared" si="36"/>
        <v>2079041013</v>
      </c>
      <c r="R176" s="38">
        <f t="shared" si="36"/>
        <v>2127003668</v>
      </c>
    </row>
  </sheetData>
  <mergeCells count="54">
    <mergeCell ref="R47:R48"/>
    <mergeCell ref="H88:J88"/>
    <mergeCell ref="K88:P88"/>
    <mergeCell ref="K138:Q138"/>
    <mergeCell ref="Q80:Q81"/>
    <mergeCell ref="J71:Q71"/>
    <mergeCell ref="Q72:Q73"/>
    <mergeCell ref="K47:Q47"/>
    <mergeCell ref="K64:P64"/>
    <mergeCell ref="I95:R95"/>
    <mergeCell ref="K80:P80"/>
    <mergeCell ref="H138:J138"/>
    <mergeCell ref="R138:R139"/>
    <mergeCell ref="Q88:Q89"/>
    <mergeCell ref="Q64:Q65"/>
    <mergeCell ref="J79:Q79"/>
    <mergeCell ref="B23:B32"/>
    <mergeCell ref="B33:B42"/>
    <mergeCell ref="B80:G81"/>
    <mergeCell ref="J87:Q87"/>
    <mergeCell ref="H64:J64"/>
    <mergeCell ref="H72:J72"/>
    <mergeCell ref="H4:I4"/>
    <mergeCell ref="B47:G48"/>
    <mergeCell ref="B55:G56"/>
    <mergeCell ref="B64:G65"/>
    <mergeCell ref="B138:G139"/>
    <mergeCell ref="H96:J96"/>
    <mergeCell ref="I137:R137"/>
    <mergeCell ref="H55:J55"/>
    <mergeCell ref="K55:Q55"/>
    <mergeCell ref="B88:G89"/>
    <mergeCell ref="B5:G5"/>
    <mergeCell ref="H5:I5"/>
    <mergeCell ref="H47:J47"/>
    <mergeCell ref="H80:J80"/>
    <mergeCell ref="B72:G73"/>
    <mergeCell ref="B13:B22"/>
    <mergeCell ref="K96:Q96"/>
    <mergeCell ref="R96:R97"/>
    <mergeCell ref="B96:G97"/>
    <mergeCell ref="J1:O1"/>
    <mergeCell ref="P1:Q1"/>
    <mergeCell ref="C13:G13"/>
    <mergeCell ref="C22:G22"/>
    <mergeCell ref="C32:G32"/>
    <mergeCell ref="C42:G42"/>
    <mergeCell ref="Q12:R12"/>
    <mergeCell ref="R6:R7"/>
    <mergeCell ref="K46:R46"/>
    <mergeCell ref="J63:Q63"/>
    <mergeCell ref="K72:P72"/>
    <mergeCell ref="R55:R56"/>
    <mergeCell ref="K54:R54"/>
  </mergeCells>
  <phoneticPr fontId="7"/>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heetViews>
  <sheetFormatPr defaultColWidth="7.6640625" defaultRowHeight="17.100000000000001" customHeight="1" x14ac:dyDescent="0.25"/>
  <cols>
    <col min="1" max="2" width="2.6640625" style="1" customWidth="1"/>
    <col min="3" max="3" width="5.6640625" style="1" customWidth="1"/>
    <col min="4" max="4" width="7.6640625" style="1" customWidth="1"/>
    <col min="5" max="5" width="2.6640625" style="1" customWidth="1"/>
    <col min="6" max="6" width="6.6640625" style="1" customWidth="1"/>
    <col min="7" max="7" width="10.46484375" style="1" customWidth="1"/>
    <col min="8" max="11" width="10.6640625" style="1" customWidth="1"/>
    <col min="12" max="16" width="12.33203125" style="1" customWidth="1"/>
    <col min="17" max="18" width="12.6640625" style="1" customWidth="1"/>
    <col min="19" max="19" width="7.6640625" style="1" customWidth="1"/>
    <col min="20" max="22" width="9.33203125" style="1" customWidth="1"/>
    <col min="23" max="16384" width="7.6640625" style="1"/>
  </cols>
  <sheetData>
    <row r="1" spans="1:18" ht="17.100000000000001" customHeight="1" thickTop="1" thickBot="1" x14ac:dyDescent="0.3">
      <c r="A1" s="4" t="str">
        <f>"介護保険事業状況報告　令和" &amp; DBCS($A$2) &amp; "年（" &amp; DBCS($B$2) &amp; "年）" &amp; DBCS($C$2) &amp; "月※"</f>
        <v>介護保険事業状況報告　令和３年（２０２１年）５月※</v>
      </c>
      <c r="J1" s="670" t="s">
        <v>148</v>
      </c>
      <c r="K1" s="671"/>
      <c r="L1" s="671"/>
      <c r="M1" s="671"/>
      <c r="N1" s="671"/>
      <c r="O1" s="672"/>
      <c r="P1" s="673">
        <v>44425</v>
      </c>
      <c r="Q1" s="674"/>
      <c r="R1" s="344" t="s">
        <v>147</v>
      </c>
    </row>
    <row r="2" spans="1:18" ht="17.100000000000001" customHeight="1" thickTop="1" x14ac:dyDescent="0.25">
      <c r="A2" s="319">
        <v>3</v>
      </c>
      <c r="B2" s="319">
        <v>2021</v>
      </c>
      <c r="C2" s="319">
        <v>5</v>
      </c>
      <c r="D2" s="319">
        <v>1</v>
      </c>
      <c r="E2" s="319">
        <v>31</v>
      </c>
      <c r="Q2" s="344"/>
    </row>
    <row r="3" spans="1:18" ht="17.100000000000001" customHeight="1" x14ac:dyDescent="0.25">
      <c r="A3" s="4" t="s">
        <v>146</v>
      </c>
    </row>
    <row r="4" spans="1:18" ht="17.100000000000001" customHeight="1" x14ac:dyDescent="0.25">
      <c r="B4" s="23"/>
      <c r="C4" s="23"/>
      <c r="D4" s="23"/>
      <c r="E4" s="144"/>
      <c r="F4" s="144"/>
      <c r="G4" s="144"/>
      <c r="H4" s="683" t="s">
        <v>135</v>
      </c>
      <c r="I4" s="683"/>
    </row>
    <row r="5" spans="1:18" ht="17.100000000000001" customHeight="1" x14ac:dyDescent="0.25">
      <c r="B5" s="706" t="str">
        <f>"令和" &amp; DBCS($A$2) &amp; "年（" &amp; DBCS($B$2) &amp; "年）" &amp; DBCS($C$2) &amp; "月末日現在"</f>
        <v>令和３年（２０２１年）５月末日現在</v>
      </c>
      <c r="C5" s="707"/>
      <c r="D5" s="707"/>
      <c r="E5" s="707"/>
      <c r="F5" s="707"/>
      <c r="G5" s="708"/>
      <c r="H5" s="709" t="s">
        <v>145</v>
      </c>
      <c r="I5" s="710"/>
      <c r="L5" s="343" t="s">
        <v>135</v>
      </c>
      <c r="Q5" s="24" t="s">
        <v>144</v>
      </c>
    </row>
    <row r="6" spans="1:18" ht="17.100000000000001" customHeight="1" x14ac:dyDescent="0.25">
      <c r="B6" s="3" t="s">
        <v>143</v>
      </c>
      <c r="C6" s="342"/>
      <c r="D6" s="342"/>
      <c r="E6" s="342"/>
      <c r="F6" s="342"/>
      <c r="G6" s="240"/>
      <c r="H6" s="341"/>
      <c r="I6" s="340">
        <v>47721</v>
      </c>
      <c r="K6" s="339" t="s">
        <v>142</v>
      </c>
      <c r="L6" s="338">
        <f>(I7+I8)-I6</f>
        <v>1744</v>
      </c>
      <c r="Q6" s="337">
        <f>R42</f>
        <v>20132</v>
      </c>
      <c r="R6" s="682">
        <f>Q6/Q7</f>
        <v>0.2071491778651246</v>
      </c>
    </row>
    <row r="7" spans="1:18" s="192" customFormat="1" ht="17.100000000000001" customHeight="1" x14ac:dyDescent="0.25">
      <c r="B7" s="336" t="s">
        <v>141</v>
      </c>
      <c r="C7" s="335"/>
      <c r="D7" s="335"/>
      <c r="E7" s="335"/>
      <c r="F7" s="335"/>
      <c r="G7" s="334"/>
      <c r="H7" s="333"/>
      <c r="I7" s="332">
        <v>31136</v>
      </c>
      <c r="K7" s="192" t="s">
        <v>140</v>
      </c>
      <c r="Q7" s="331">
        <f>I9</f>
        <v>97186</v>
      </c>
      <c r="R7" s="682"/>
    </row>
    <row r="8" spans="1:18" s="192" customFormat="1" ht="17.100000000000001" customHeight="1" x14ac:dyDescent="0.25">
      <c r="B8" s="330" t="s">
        <v>139</v>
      </c>
      <c r="C8" s="329"/>
      <c r="D8" s="329"/>
      <c r="E8" s="329"/>
      <c r="F8" s="329"/>
      <c r="G8" s="230"/>
      <c r="H8" s="328"/>
      <c r="I8" s="327">
        <v>18329</v>
      </c>
      <c r="K8" s="192" t="s">
        <v>138</v>
      </c>
      <c r="Q8" s="326"/>
      <c r="R8" s="325"/>
    </row>
    <row r="9" spans="1:18" ht="17.100000000000001" customHeight="1" x14ac:dyDescent="0.25">
      <c r="B9" s="13" t="s">
        <v>137</v>
      </c>
      <c r="C9" s="12"/>
      <c r="D9" s="12"/>
      <c r="E9" s="12"/>
      <c r="F9" s="12"/>
      <c r="G9" s="324"/>
      <c r="H9" s="323"/>
      <c r="I9" s="322">
        <f>I6+I7+I8</f>
        <v>97186</v>
      </c>
    </row>
    <row r="11" spans="1:18" ht="17.100000000000001" customHeight="1" x14ac:dyDescent="0.25">
      <c r="A11" s="4" t="s">
        <v>136</v>
      </c>
    </row>
    <row r="12" spans="1:18" ht="17.100000000000001" customHeight="1" thickBot="1" x14ac:dyDescent="0.3">
      <c r="B12" s="5"/>
      <c r="C12" s="5"/>
      <c r="D12" s="5"/>
      <c r="E12" s="321"/>
      <c r="F12" s="321"/>
      <c r="G12" s="321"/>
      <c r="H12" s="321"/>
      <c r="I12" s="321"/>
      <c r="J12" s="321"/>
      <c r="K12" s="321"/>
      <c r="L12" s="321"/>
      <c r="M12" s="321"/>
      <c r="P12" s="321"/>
      <c r="Q12" s="681" t="s">
        <v>135</v>
      </c>
      <c r="R12" s="681"/>
    </row>
    <row r="13" spans="1:18" ht="17.100000000000001" customHeight="1" x14ac:dyDescent="0.25">
      <c r="A13" s="320" t="s">
        <v>134</v>
      </c>
      <c r="B13" s="713" t="s">
        <v>133</v>
      </c>
      <c r="C13" s="675" t="str">
        <f>"令和" &amp; DBCS($A$2) &amp; "年（" &amp; DBCS($B$2) &amp; "年）" &amp; DBCS($C$2) &amp; "月末日現在"</f>
        <v>令和３年（２０２１年）５月末日現在</v>
      </c>
      <c r="D13" s="676"/>
      <c r="E13" s="676"/>
      <c r="F13" s="676"/>
      <c r="G13" s="677"/>
      <c r="H13" s="306" t="s">
        <v>67</v>
      </c>
      <c r="I13" s="305" t="s">
        <v>66</v>
      </c>
      <c r="J13" s="304" t="s">
        <v>59</v>
      </c>
      <c r="K13" s="303" t="s">
        <v>65</v>
      </c>
      <c r="L13" s="302" t="s">
        <v>64</v>
      </c>
      <c r="M13" s="302" t="s">
        <v>63</v>
      </c>
      <c r="N13" s="302" t="s">
        <v>62</v>
      </c>
      <c r="O13" s="302" t="s">
        <v>61</v>
      </c>
      <c r="P13" s="301" t="s">
        <v>60</v>
      </c>
      <c r="Q13" s="300" t="s">
        <v>59</v>
      </c>
      <c r="R13" s="299" t="s">
        <v>58</v>
      </c>
    </row>
    <row r="14" spans="1:18" ht="17.100000000000001" customHeight="1" x14ac:dyDescent="0.25">
      <c r="A14" s="319">
        <v>875</v>
      </c>
      <c r="B14" s="714"/>
      <c r="C14" s="298" t="s">
        <v>113</v>
      </c>
      <c r="D14" s="47"/>
      <c r="E14" s="47"/>
      <c r="F14" s="47"/>
      <c r="G14" s="46"/>
      <c r="H14" s="270">
        <f>H15+H16+H17+H18+H19+H20</f>
        <v>815</v>
      </c>
      <c r="I14" s="271">
        <f>I15+I16+I17+I18+I19+I20</f>
        <v>701</v>
      </c>
      <c r="J14" s="297">
        <f t="shared" ref="J14:J22" si="0">SUM(H14:I14)</f>
        <v>1516</v>
      </c>
      <c r="K14" s="296" t="s">
        <v>149</v>
      </c>
      <c r="L14" s="33">
        <f>L15+L16+L17+L18+L19+L20</f>
        <v>1436</v>
      </c>
      <c r="M14" s="33">
        <f>M15+M16+M17+M18+M19+M20</f>
        <v>1000</v>
      </c>
      <c r="N14" s="33">
        <f>N15+N16+N17+N18+N19+N20</f>
        <v>722</v>
      </c>
      <c r="O14" s="33">
        <f>O15+O16+O17+O18+O19+O20</f>
        <v>695</v>
      </c>
      <c r="P14" s="33">
        <f>P15+P16+P17+P18+P19+P20</f>
        <v>484</v>
      </c>
      <c r="Q14" s="268">
        <f t="shared" ref="Q14:Q22" si="1">SUM(K14:P14)</f>
        <v>4337</v>
      </c>
      <c r="R14" s="294">
        <f t="shared" ref="R14:R22" si="2">SUM(J14,Q14)</f>
        <v>5853</v>
      </c>
    </row>
    <row r="15" spans="1:18" ht="17.100000000000001" customHeight="1" x14ac:dyDescent="0.25">
      <c r="A15" s="319">
        <v>156</v>
      </c>
      <c r="B15" s="714"/>
      <c r="C15" s="82"/>
      <c r="D15" s="152" t="s">
        <v>129</v>
      </c>
      <c r="E15" s="152"/>
      <c r="F15" s="152"/>
      <c r="G15" s="152"/>
      <c r="H15" s="318">
        <v>63</v>
      </c>
      <c r="I15" s="315">
        <v>57</v>
      </c>
      <c r="J15" s="282">
        <f t="shared" si="0"/>
        <v>120</v>
      </c>
      <c r="K15" s="317" t="s">
        <v>149</v>
      </c>
      <c r="L15" s="316">
        <v>97</v>
      </c>
      <c r="M15" s="316">
        <v>58</v>
      </c>
      <c r="N15" s="316">
        <v>37</v>
      </c>
      <c r="O15" s="316">
        <v>37</v>
      </c>
      <c r="P15" s="315">
        <v>35</v>
      </c>
      <c r="Q15" s="282">
        <f t="shared" si="1"/>
        <v>264</v>
      </c>
      <c r="R15" s="288">
        <f t="shared" si="2"/>
        <v>384</v>
      </c>
    </row>
    <row r="16" spans="1:18" ht="17.100000000000001" customHeight="1" x14ac:dyDescent="0.25">
      <c r="A16" s="319"/>
      <c r="B16" s="714"/>
      <c r="C16" s="153"/>
      <c r="D16" s="69" t="s">
        <v>128</v>
      </c>
      <c r="E16" s="69"/>
      <c r="F16" s="69"/>
      <c r="G16" s="69"/>
      <c r="H16" s="318">
        <v>137</v>
      </c>
      <c r="I16" s="315">
        <v>131</v>
      </c>
      <c r="J16" s="282">
        <f t="shared" si="0"/>
        <v>268</v>
      </c>
      <c r="K16" s="317" t="s">
        <v>149</v>
      </c>
      <c r="L16" s="316">
        <v>180</v>
      </c>
      <c r="M16" s="316">
        <v>158</v>
      </c>
      <c r="N16" s="316">
        <v>101</v>
      </c>
      <c r="O16" s="316">
        <v>97</v>
      </c>
      <c r="P16" s="315">
        <v>61</v>
      </c>
      <c r="Q16" s="282">
        <f t="shared" si="1"/>
        <v>597</v>
      </c>
      <c r="R16" s="281">
        <f t="shared" si="2"/>
        <v>865</v>
      </c>
    </row>
    <row r="17" spans="1:18" ht="17.100000000000001" customHeight="1" x14ac:dyDescent="0.25">
      <c r="A17" s="319"/>
      <c r="B17" s="714"/>
      <c r="C17" s="153"/>
      <c r="D17" s="69" t="s">
        <v>127</v>
      </c>
      <c r="E17" s="69"/>
      <c r="F17" s="69"/>
      <c r="G17" s="69"/>
      <c r="H17" s="318">
        <v>133</v>
      </c>
      <c r="I17" s="315">
        <v>118</v>
      </c>
      <c r="J17" s="282">
        <f t="shared" si="0"/>
        <v>251</v>
      </c>
      <c r="K17" s="317" t="s">
        <v>150</v>
      </c>
      <c r="L17" s="316">
        <v>253</v>
      </c>
      <c r="M17" s="316">
        <v>158</v>
      </c>
      <c r="N17" s="316">
        <v>121</v>
      </c>
      <c r="O17" s="316">
        <v>118</v>
      </c>
      <c r="P17" s="315">
        <v>84</v>
      </c>
      <c r="Q17" s="282">
        <f t="shared" si="1"/>
        <v>734</v>
      </c>
      <c r="R17" s="281">
        <f t="shared" si="2"/>
        <v>985</v>
      </c>
    </row>
    <row r="18" spans="1:18" ht="17.100000000000001" customHeight="1" x14ac:dyDescent="0.25">
      <c r="A18" s="319"/>
      <c r="B18" s="714"/>
      <c r="C18" s="153"/>
      <c r="D18" s="69" t="s">
        <v>126</v>
      </c>
      <c r="E18" s="69"/>
      <c r="F18" s="69"/>
      <c r="G18" s="69"/>
      <c r="H18" s="318">
        <v>162</v>
      </c>
      <c r="I18" s="315">
        <v>142</v>
      </c>
      <c r="J18" s="282">
        <f t="shared" si="0"/>
        <v>304</v>
      </c>
      <c r="K18" s="317" t="s">
        <v>149</v>
      </c>
      <c r="L18" s="316">
        <v>307</v>
      </c>
      <c r="M18" s="316">
        <v>191</v>
      </c>
      <c r="N18" s="316">
        <v>139</v>
      </c>
      <c r="O18" s="316">
        <v>151</v>
      </c>
      <c r="P18" s="315">
        <v>104</v>
      </c>
      <c r="Q18" s="282">
        <f t="shared" si="1"/>
        <v>892</v>
      </c>
      <c r="R18" s="281">
        <f t="shared" si="2"/>
        <v>1196</v>
      </c>
    </row>
    <row r="19" spans="1:18" ht="17.100000000000001" customHeight="1" x14ac:dyDescent="0.25">
      <c r="A19" s="319"/>
      <c r="B19" s="714"/>
      <c r="C19" s="153"/>
      <c r="D19" s="69" t="s">
        <v>125</v>
      </c>
      <c r="E19" s="69"/>
      <c r="F19" s="69"/>
      <c r="G19" s="69"/>
      <c r="H19" s="318">
        <v>180</v>
      </c>
      <c r="I19" s="315">
        <v>137</v>
      </c>
      <c r="J19" s="282">
        <f t="shared" si="0"/>
        <v>317</v>
      </c>
      <c r="K19" s="317" t="s">
        <v>149</v>
      </c>
      <c r="L19" s="316">
        <v>351</v>
      </c>
      <c r="M19" s="316">
        <v>235</v>
      </c>
      <c r="N19" s="316">
        <v>175</v>
      </c>
      <c r="O19" s="316">
        <v>153</v>
      </c>
      <c r="P19" s="315">
        <v>92</v>
      </c>
      <c r="Q19" s="282">
        <f t="shared" si="1"/>
        <v>1006</v>
      </c>
      <c r="R19" s="281">
        <f t="shared" si="2"/>
        <v>1323</v>
      </c>
    </row>
    <row r="20" spans="1:18" ht="17.100000000000001" customHeight="1" x14ac:dyDescent="0.25">
      <c r="A20" s="319">
        <v>719</v>
      </c>
      <c r="B20" s="714"/>
      <c r="C20" s="133"/>
      <c r="D20" s="132" t="s">
        <v>124</v>
      </c>
      <c r="E20" s="132"/>
      <c r="F20" s="132"/>
      <c r="G20" s="132"/>
      <c r="H20" s="280">
        <v>140</v>
      </c>
      <c r="I20" s="312">
        <v>116</v>
      </c>
      <c r="J20" s="278">
        <f t="shared" si="0"/>
        <v>256</v>
      </c>
      <c r="K20" s="314" t="s">
        <v>149</v>
      </c>
      <c r="L20" s="313">
        <v>248</v>
      </c>
      <c r="M20" s="313">
        <v>200</v>
      </c>
      <c r="N20" s="313">
        <v>149</v>
      </c>
      <c r="O20" s="313">
        <v>139</v>
      </c>
      <c r="P20" s="312">
        <v>108</v>
      </c>
      <c r="Q20" s="282">
        <f t="shared" si="1"/>
        <v>844</v>
      </c>
      <c r="R20" s="273">
        <f t="shared" si="2"/>
        <v>1100</v>
      </c>
    </row>
    <row r="21" spans="1:18" ht="17.100000000000001" customHeight="1" x14ac:dyDescent="0.25">
      <c r="A21" s="319">
        <v>25</v>
      </c>
      <c r="B21" s="714"/>
      <c r="C21" s="272" t="s">
        <v>112</v>
      </c>
      <c r="D21" s="272"/>
      <c r="E21" s="272"/>
      <c r="F21" s="272"/>
      <c r="G21" s="272"/>
      <c r="H21" s="270">
        <v>17</v>
      </c>
      <c r="I21" s="311">
        <v>25</v>
      </c>
      <c r="J21" s="297">
        <f t="shared" si="0"/>
        <v>42</v>
      </c>
      <c r="K21" s="296" t="s">
        <v>149</v>
      </c>
      <c r="L21" s="33">
        <v>38</v>
      </c>
      <c r="M21" s="33">
        <v>30</v>
      </c>
      <c r="N21" s="33">
        <v>18</v>
      </c>
      <c r="O21" s="33">
        <v>11</v>
      </c>
      <c r="P21" s="32">
        <v>21</v>
      </c>
      <c r="Q21" s="310">
        <f t="shared" si="1"/>
        <v>118</v>
      </c>
      <c r="R21" s="309">
        <f t="shared" si="2"/>
        <v>160</v>
      </c>
    </row>
    <row r="22" spans="1:18" ht="17.100000000000001" customHeight="1" thickBot="1" x14ac:dyDescent="0.3">
      <c r="A22" s="319">
        <v>900</v>
      </c>
      <c r="B22" s="715"/>
      <c r="C22" s="678" t="s">
        <v>123</v>
      </c>
      <c r="D22" s="679"/>
      <c r="E22" s="679"/>
      <c r="F22" s="679"/>
      <c r="G22" s="680"/>
      <c r="H22" s="266">
        <f>H14+H21</f>
        <v>832</v>
      </c>
      <c r="I22" s="263">
        <f>I14+I21</f>
        <v>726</v>
      </c>
      <c r="J22" s="262">
        <f t="shared" si="0"/>
        <v>1558</v>
      </c>
      <c r="K22" s="265" t="s">
        <v>149</v>
      </c>
      <c r="L22" s="264">
        <f>L14+L21</f>
        <v>1474</v>
      </c>
      <c r="M22" s="264">
        <f>M14+M21</f>
        <v>1030</v>
      </c>
      <c r="N22" s="264">
        <f>N14+N21</f>
        <v>740</v>
      </c>
      <c r="O22" s="264">
        <f>O14+O21</f>
        <v>706</v>
      </c>
      <c r="P22" s="263">
        <f>P14+P21</f>
        <v>505</v>
      </c>
      <c r="Q22" s="262">
        <f t="shared" si="1"/>
        <v>4455</v>
      </c>
      <c r="R22" s="261">
        <f t="shared" si="2"/>
        <v>6013</v>
      </c>
    </row>
    <row r="23" spans="1:18" ht="17.100000000000001" customHeight="1" x14ac:dyDescent="0.25">
      <c r="B23" s="716" t="s">
        <v>131</v>
      </c>
      <c r="C23" s="308"/>
      <c r="D23" s="308"/>
      <c r="E23" s="308"/>
      <c r="F23" s="308"/>
      <c r="G23" s="307"/>
      <c r="H23" s="306" t="s">
        <v>67</v>
      </c>
      <c r="I23" s="305" t="s">
        <v>66</v>
      </c>
      <c r="J23" s="304" t="s">
        <v>59</v>
      </c>
      <c r="K23" s="303" t="s">
        <v>65</v>
      </c>
      <c r="L23" s="302" t="s">
        <v>64</v>
      </c>
      <c r="M23" s="302" t="s">
        <v>63</v>
      </c>
      <c r="N23" s="302" t="s">
        <v>62</v>
      </c>
      <c r="O23" s="302" t="s">
        <v>61</v>
      </c>
      <c r="P23" s="301" t="s">
        <v>60</v>
      </c>
      <c r="Q23" s="300" t="s">
        <v>59</v>
      </c>
      <c r="R23" s="299" t="s">
        <v>58</v>
      </c>
    </row>
    <row r="24" spans="1:18" ht="17.100000000000001" customHeight="1" x14ac:dyDescent="0.25">
      <c r="B24" s="717"/>
      <c r="C24" s="298" t="s">
        <v>113</v>
      </c>
      <c r="D24" s="47"/>
      <c r="E24" s="47"/>
      <c r="F24" s="47"/>
      <c r="G24" s="46"/>
      <c r="H24" s="270">
        <f>H25+H26+H27+H28+H29+H30</f>
        <v>1976</v>
      </c>
      <c r="I24" s="271">
        <f>I25+I26+I27+I28+I29+I30</f>
        <v>1811</v>
      </c>
      <c r="J24" s="297">
        <f t="shared" ref="J24:J32" si="3">SUM(H24:I24)</f>
        <v>3787</v>
      </c>
      <c r="K24" s="296" t="s">
        <v>149</v>
      </c>
      <c r="L24" s="33">
        <f>L25+L26+L27+L28+L29+L30</f>
        <v>3306</v>
      </c>
      <c r="M24" s="33">
        <f>M25+M26+M27+M28+M29+M30</f>
        <v>1969</v>
      </c>
      <c r="N24" s="33">
        <f>N25+N26+N27+N28+N29+N30</f>
        <v>1631</v>
      </c>
      <c r="O24" s="33">
        <f>O25+O26+O27+O28+O29+O30</f>
        <v>1832</v>
      </c>
      <c r="P24" s="33">
        <f>P25+P26+P27+P28+P29+P30</f>
        <v>1443</v>
      </c>
      <c r="Q24" s="268">
        <f t="shared" ref="Q24:Q32" si="4">SUM(K24:P24)</f>
        <v>10181</v>
      </c>
      <c r="R24" s="294">
        <f t="shared" ref="R24:R32" si="5">SUM(J24,Q24)</f>
        <v>13968</v>
      </c>
    </row>
    <row r="25" spans="1:18" ht="17.100000000000001" customHeight="1" x14ac:dyDescent="0.25">
      <c r="B25" s="717"/>
      <c r="C25" s="81"/>
      <c r="D25" s="152" t="s">
        <v>129</v>
      </c>
      <c r="E25" s="152"/>
      <c r="F25" s="152"/>
      <c r="G25" s="152"/>
      <c r="H25" s="318">
        <v>75</v>
      </c>
      <c r="I25" s="315">
        <v>57</v>
      </c>
      <c r="J25" s="282">
        <f t="shared" si="3"/>
        <v>132</v>
      </c>
      <c r="K25" s="317" t="s">
        <v>149</v>
      </c>
      <c r="L25" s="316">
        <v>54</v>
      </c>
      <c r="M25" s="316">
        <v>46</v>
      </c>
      <c r="N25" s="316">
        <v>25</v>
      </c>
      <c r="O25" s="316">
        <v>34</v>
      </c>
      <c r="P25" s="315">
        <v>26</v>
      </c>
      <c r="Q25" s="282">
        <f t="shared" si="4"/>
        <v>185</v>
      </c>
      <c r="R25" s="288">
        <f t="shared" si="5"/>
        <v>317</v>
      </c>
    </row>
    <row r="26" spans="1:18" ht="17.100000000000001" customHeight="1" x14ac:dyDescent="0.25">
      <c r="B26" s="717"/>
      <c r="C26" s="152"/>
      <c r="D26" s="69" t="s">
        <v>128</v>
      </c>
      <c r="E26" s="69"/>
      <c r="F26" s="69"/>
      <c r="G26" s="69"/>
      <c r="H26" s="318">
        <v>154</v>
      </c>
      <c r="I26" s="315">
        <v>156</v>
      </c>
      <c r="J26" s="282">
        <f t="shared" si="3"/>
        <v>310</v>
      </c>
      <c r="K26" s="317" t="s">
        <v>149</v>
      </c>
      <c r="L26" s="316">
        <v>208</v>
      </c>
      <c r="M26" s="316">
        <v>104</v>
      </c>
      <c r="N26" s="316">
        <v>89</v>
      </c>
      <c r="O26" s="316">
        <v>81</v>
      </c>
      <c r="P26" s="315">
        <v>76</v>
      </c>
      <c r="Q26" s="282">
        <f t="shared" si="4"/>
        <v>558</v>
      </c>
      <c r="R26" s="281">
        <f t="shared" si="5"/>
        <v>868</v>
      </c>
    </row>
    <row r="27" spans="1:18" ht="17.100000000000001" customHeight="1" x14ac:dyDescent="0.25">
      <c r="B27" s="717"/>
      <c r="C27" s="152"/>
      <c r="D27" s="69" t="s">
        <v>127</v>
      </c>
      <c r="E27" s="69"/>
      <c r="F27" s="69"/>
      <c r="G27" s="69"/>
      <c r="H27" s="318">
        <v>278</v>
      </c>
      <c r="I27" s="315">
        <v>260</v>
      </c>
      <c r="J27" s="282">
        <f t="shared" si="3"/>
        <v>538</v>
      </c>
      <c r="K27" s="317" t="s">
        <v>149</v>
      </c>
      <c r="L27" s="316">
        <v>367</v>
      </c>
      <c r="M27" s="316">
        <v>189</v>
      </c>
      <c r="N27" s="316">
        <v>152</v>
      </c>
      <c r="O27" s="316">
        <v>141</v>
      </c>
      <c r="P27" s="315">
        <v>124</v>
      </c>
      <c r="Q27" s="282">
        <f t="shared" si="4"/>
        <v>973</v>
      </c>
      <c r="R27" s="281">
        <f t="shared" si="5"/>
        <v>1511</v>
      </c>
    </row>
    <row r="28" spans="1:18" ht="17.100000000000001" customHeight="1" x14ac:dyDescent="0.25">
      <c r="B28" s="717"/>
      <c r="C28" s="152"/>
      <c r="D28" s="69" t="s">
        <v>126</v>
      </c>
      <c r="E28" s="69"/>
      <c r="F28" s="69"/>
      <c r="G28" s="69"/>
      <c r="H28" s="318">
        <v>503</v>
      </c>
      <c r="I28" s="315">
        <v>357</v>
      </c>
      <c r="J28" s="282">
        <f t="shared" si="3"/>
        <v>860</v>
      </c>
      <c r="K28" s="317" t="s">
        <v>149</v>
      </c>
      <c r="L28" s="316">
        <v>672</v>
      </c>
      <c r="M28" s="316">
        <v>323</v>
      </c>
      <c r="N28" s="316">
        <v>231</v>
      </c>
      <c r="O28" s="316">
        <v>250</v>
      </c>
      <c r="P28" s="315">
        <v>174</v>
      </c>
      <c r="Q28" s="282">
        <f t="shared" si="4"/>
        <v>1650</v>
      </c>
      <c r="R28" s="281">
        <f t="shared" si="5"/>
        <v>2510</v>
      </c>
    </row>
    <row r="29" spans="1:18" ht="17.100000000000001" customHeight="1" x14ac:dyDescent="0.25">
      <c r="B29" s="717"/>
      <c r="C29" s="152"/>
      <c r="D29" s="69" t="s">
        <v>125</v>
      </c>
      <c r="E29" s="69"/>
      <c r="F29" s="69"/>
      <c r="G29" s="69"/>
      <c r="H29" s="318">
        <v>579</v>
      </c>
      <c r="I29" s="315">
        <v>568</v>
      </c>
      <c r="J29" s="282">
        <f t="shared" si="3"/>
        <v>1147</v>
      </c>
      <c r="K29" s="317" t="s">
        <v>149</v>
      </c>
      <c r="L29" s="316">
        <v>1015</v>
      </c>
      <c r="M29" s="316">
        <v>543</v>
      </c>
      <c r="N29" s="316">
        <v>413</v>
      </c>
      <c r="O29" s="316">
        <v>447</v>
      </c>
      <c r="P29" s="315">
        <v>390</v>
      </c>
      <c r="Q29" s="282">
        <f t="shared" si="4"/>
        <v>2808</v>
      </c>
      <c r="R29" s="281">
        <f t="shared" si="5"/>
        <v>3955</v>
      </c>
    </row>
    <row r="30" spans="1:18" ht="17.100000000000001" customHeight="1" x14ac:dyDescent="0.25">
      <c r="B30" s="717"/>
      <c r="C30" s="132"/>
      <c r="D30" s="132" t="s">
        <v>124</v>
      </c>
      <c r="E30" s="132"/>
      <c r="F30" s="132"/>
      <c r="G30" s="132"/>
      <c r="H30" s="280">
        <v>387</v>
      </c>
      <c r="I30" s="312">
        <v>413</v>
      </c>
      <c r="J30" s="278">
        <f t="shared" si="3"/>
        <v>800</v>
      </c>
      <c r="K30" s="314" t="s">
        <v>149</v>
      </c>
      <c r="L30" s="313">
        <v>990</v>
      </c>
      <c r="M30" s="313">
        <v>764</v>
      </c>
      <c r="N30" s="313">
        <v>721</v>
      </c>
      <c r="O30" s="313">
        <v>879</v>
      </c>
      <c r="P30" s="312">
        <v>653</v>
      </c>
      <c r="Q30" s="278">
        <f t="shared" si="4"/>
        <v>4007</v>
      </c>
      <c r="R30" s="273">
        <f t="shared" si="5"/>
        <v>4807</v>
      </c>
    </row>
    <row r="31" spans="1:18" ht="17.100000000000001" customHeight="1" x14ac:dyDescent="0.25">
      <c r="B31" s="717"/>
      <c r="C31" s="272" t="s">
        <v>112</v>
      </c>
      <c r="D31" s="272"/>
      <c r="E31" s="272"/>
      <c r="F31" s="272"/>
      <c r="G31" s="272"/>
      <c r="H31" s="270">
        <v>17</v>
      </c>
      <c r="I31" s="311">
        <v>31</v>
      </c>
      <c r="J31" s="297">
        <f t="shared" si="3"/>
        <v>48</v>
      </c>
      <c r="K31" s="296" t="s">
        <v>149</v>
      </c>
      <c r="L31" s="33">
        <v>28</v>
      </c>
      <c r="M31" s="33">
        <v>23</v>
      </c>
      <c r="N31" s="33">
        <v>19</v>
      </c>
      <c r="O31" s="33">
        <v>16</v>
      </c>
      <c r="P31" s="32">
        <v>17</v>
      </c>
      <c r="Q31" s="310">
        <f t="shared" si="4"/>
        <v>103</v>
      </c>
      <c r="R31" s="309">
        <f t="shared" si="5"/>
        <v>151</v>
      </c>
    </row>
    <row r="32" spans="1:18" ht="17.100000000000001" customHeight="1" thickBot="1" x14ac:dyDescent="0.3">
      <c r="B32" s="718"/>
      <c r="C32" s="678" t="s">
        <v>123</v>
      </c>
      <c r="D32" s="679"/>
      <c r="E32" s="679"/>
      <c r="F32" s="679"/>
      <c r="G32" s="680"/>
      <c r="H32" s="266">
        <f>H24+H31</f>
        <v>1993</v>
      </c>
      <c r="I32" s="263">
        <f>I24+I31</f>
        <v>1842</v>
      </c>
      <c r="J32" s="262">
        <f t="shared" si="3"/>
        <v>3835</v>
      </c>
      <c r="K32" s="265" t="s">
        <v>149</v>
      </c>
      <c r="L32" s="264">
        <f>L24+L31</f>
        <v>3334</v>
      </c>
      <c r="M32" s="264">
        <f>M24+M31</f>
        <v>1992</v>
      </c>
      <c r="N32" s="264">
        <f>N24+N31</f>
        <v>1650</v>
      </c>
      <c r="O32" s="264">
        <f>O24+O31</f>
        <v>1848</v>
      </c>
      <c r="P32" s="263">
        <f>P24+P31</f>
        <v>1460</v>
      </c>
      <c r="Q32" s="262">
        <f t="shared" si="4"/>
        <v>10284</v>
      </c>
      <c r="R32" s="261">
        <f t="shared" si="5"/>
        <v>14119</v>
      </c>
    </row>
    <row r="33" spans="1:18" ht="17.100000000000001" customHeight="1" x14ac:dyDescent="0.25">
      <c r="B33" s="719" t="s">
        <v>59</v>
      </c>
      <c r="C33" s="308"/>
      <c r="D33" s="308"/>
      <c r="E33" s="308"/>
      <c r="F33" s="308"/>
      <c r="G33" s="307"/>
      <c r="H33" s="306" t="s">
        <v>67</v>
      </c>
      <c r="I33" s="305" t="s">
        <v>66</v>
      </c>
      <c r="J33" s="304" t="s">
        <v>59</v>
      </c>
      <c r="K33" s="303" t="s">
        <v>65</v>
      </c>
      <c r="L33" s="302" t="s">
        <v>64</v>
      </c>
      <c r="M33" s="302" t="s">
        <v>63</v>
      </c>
      <c r="N33" s="302" t="s">
        <v>62</v>
      </c>
      <c r="O33" s="302" t="s">
        <v>61</v>
      </c>
      <c r="P33" s="301" t="s">
        <v>60</v>
      </c>
      <c r="Q33" s="300" t="s">
        <v>59</v>
      </c>
      <c r="R33" s="299" t="s">
        <v>58</v>
      </c>
    </row>
    <row r="34" spans="1:18" ht="17.100000000000001" customHeight="1" x14ac:dyDescent="0.25">
      <c r="B34" s="720"/>
      <c r="C34" s="298" t="s">
        <v>113</v>
      </c>
      <c r="D34" s="47"/>
      <c r="E34" s="47"/>
      <c r="F34" s="47"/>
      <c r="G34" s="46"/>
      <c r="H34" s="270">
        <f t="shared" ref="H34:I41" si="6">H14+H24</f>
        <v>2791</v>
      </c>
      <c r="I34" s="271">
        <f t="shared" si="6"/>
        <v>2512</v>
      </c>
      <c r="J34" s="297">
        <f t="shared" ref="J34:J42" si="7">SUM(H34:I34)</f>
        <v>5303</v>
      </c>
      <c r="K34" s="296" t="s">
        <v>149</v>
      </c>
      <c r="L34" s="295">
        <f t="shared" ref="L34:P41" si="8">L14+L24</f>
        <v>4742</v>
      </c>
      <c r="M34" s="295">
        <f t="shared" si="8"/>
        <v>2969</v>
      </c>
      <c r="N34" s="295">
        <f t="shared" si="8"/>
        <v>2353</v>
      </c>
      <c r="O34" s="295">
        <f t="shared" si="8"/>
        <v>2527</v>
      </c>
      <c r="P34" s="295">
        <f t="shared" si="8"/>
        <v>1927</v>
      </c>
      <c r="Q34" s="268">
        <f t="shared" ref="Q34:Q42" si="9">SUM(K34:P34)</f>
        <v>14518</v>
      </c>
      <c r="R34" s="294">
        <f t="shared" ref="R34:R42" si="10">SUM(J34,Q34)</f>
        <v>19821</v>
      </c>
    </row>
    <row r="35" spans="1:18" ht="17.100000000000001" customHeight="1" x14ac:dyDescent="0.25">
      <c r="B35" s="720"/>
      <c r="C35" s="82"/>
      <c r="D35" s="152" t="s">
        <v>129</v>
      </c>
      <c r="E35" s="152"/>
      <c r="F35" s="152"/>
      <c r="G35" s="152"/>
      <c r="H35" s="293">
        <f t="shared" si="6"/>
        <v>138</v>
      </c>
      <c r="I35" s="292">
        <f t="shared" si="6"/>
        <v>114</v>
      </c>
      <c r="J35" s="282">
        <f t="shared" si="7"/>
        <v>252</v>
      </c>
      <c r="K35" s="291" t="s">
        <v>149</v>
      </c>
      <c r="L35" s="290">
        <f t="shared" si="8"/>
        <v>151</v>
      </c>
      <c r="M35" s="290">
        <f t="shared" si="8"/>
        <v>104</v>
      </c>
      <c r="N35" s="290">
        <f t="shared" si="8"/>
        <v>62</v>
      </c>
      <c r="O35" s="290">
        <f t="shared" si="8"/>
        <v>71</v>
      </c>
      <c r="P35" s="289">
        <f t="shared" si="8"/>
        <v>61</v>
      </c>
      <c r="Q35" s="282">
        <f t="shared" si="9"/>
        <v>449</v>
      </c>
      <c r="R35" s="288">
        <f t="shared" si="10"/>
        <v>701</v>
      </c>
    </row>
    <row r="36" spans="1:18" ht="17.100000000000001" customHeight="1" x14ac:dyDescent="0.25">
      <c r="B36" s="720"/>
      <c r="C36" s="153"/>
      <c r="D36" s="69" t="s">
        <v>128</v>
      </c>
      <c r="E36" s="69"/>
      <c r="F36" s="69"/>
      <c r="G36" s="69"/>
      <c r="H36" s="287">
        <f t="shared" si="6"/>
        <v>291</v>
      </c>
      <c r="I36" s="286">
        <f t="shared" si="6"/>
        <v>287</v>
      </c>
      <c r="J36" s="282">
        <f t="shared" si="7"/>
        <v>578</v>
      </c>
      <c r="K36" s="285" t="s">
        <v>149</v>
      </c>
      <c r="L36" s="284">
        <f t="shared" si="8"/>
        <v>388</v>
      </c>
      <c r="M36" s="284">
        <f t="shared" si="8"/>
        <v>262</v>
      </c>
      <c r="N36" s="284">
        <f t="shared" si="8"/>
        <v>190</v>
      </c>
      <c r="O36" s="284">
        <f t="shared" si="8"/>
        <v>178</v>
      </c>
      <c r="P36" s="283">
        <f t="shared" si="8"/>
        <v>137</v>
      </c>
      <c r="Q36" s="282">
        <f t="shared" si="9"/>
        <v>1155</v>
      </c>
      <c r="R36" s="281">
        <f t="shared" si="10"/>
        <v>1733</v>
      </c>
    </row>
    <row r="37" spans="1:18" ht="17.100000000000001" customHeight="1" x14ac:dyDescent="0.25">
      <c r="B37" s="720"/>
      <c r="C37" s="153"/>
      <c r="D37" s="69" t="s">
        <v>127</v>
      </c>
      <c r="E37" s="69"/>
      <c r="F37" s="69"/>
      <c r="G37" s="69"/>
      <c r="H37" s="287">
        <f t="shared" si="6"/>
        <v>411</v>
      </c>
      <c r="I37" s="286">
        <f t="shared" si="6"/>
        <v>378</v>
      </c>
      <c r="J37" s="282">
        <f t="shared" si="7"/>
        <v>789</v>
      </c>
      <c r="K37" s="285" t="s">
        <v>149</v>
      </c>
      <c r="L37" s="284">
        <f t="shared" si="8"/>
        <v>620</v>
      </c>
      <c r="M37" s="284">
        <f t="shared" si="8"/>
        <v>347</v>
      </c>
      <c r="N37" s="284">
        <f t="shared" si="8"/>
        <v>273</v>
      </c>
      <c r="O37" s="284">
        <f t="shared" si="8"/>
        <v>259</v>
      </c>
      <c r="P37" s="283">
        <f t="shared" si="8"/>
        <v>208</v>
      </c>
      <c r="Q37" s="282">
        <f t="shared" si="9"/>
        <v>1707</v>
      </c>
      <c r="R37" s="281">
        <f t="shared" si="10"/>
        <v>2496</v>
      </c>
    </row>
    <row r="38" spans="1:18" ht="17.100000000000001" customHeight="1" x14ac:dyDescent="0.25">
      <c r="B38" s="720"/>
      <c r="C38" s="153"/>
      <c r="D38" s="69" t="s">
        <v>126</v>
      </c>
      <c r="E38" s="69"/>
      <c r="F38" s="69"/>
      <c r="G38" s="69"/>
      <c r="H38" s="287">
        <f t="shared" si="6"/>
        <v>665</v>
      </c>
      <c r="I38" s="286">
        <f t="shared" si="6"/>
        <v>499</v>
      </c>
      <c r="J38" s="282">
        <f t="shared" si="7"/>
        <v>1164</v>
      </c>
      <c r="K38" s="285" t="s">
        <v>149</v>
      </c>
      <c r="L38" s="284">
        <f t="shared" si="8"/>
        <v>979</v>
      </c>
      <c r="M38" s="284">
        <f t="shared" si="8"/>
        <v>514</v>
      </c>
      <c r="N38" s="284">
        <f t="shared" si="8"/>
        <v>370</v>
      </c>
      <c r="O38" s="284">
        <f t="shared" si="8"/>
        <v>401</v>
      </c>
      <c r="P38" s="283">
        <f t="shared" si="8"/>
        <v>278</v>
      </c>
      <c r="Q38" s="282">
        <f t="shared" si="9"/>
        <v>2542</v>
      </c>
      <c r="R38" s="281">
        <f t="shared" si="10"/>
        <v>3706</v>
      </c>
    </row>
    <row r="39" spans="1:18" ht="17.100000000000001" customHeight="1" x14ac:dyDescent="0.25">
      <c r="B39" s="720"/>
      <c r="C39" s="153"/>
      <c r="D39" s="69" t="s">
        <v>125</v>
      </c>
      <c r="E39" s="69"/>
      <c r="F39" s="69"/>
      <c r="G39" s="69"/>
      <c r="H39" s="287">
        <f t="shared" si="6"/>
        <v>759</v>
      </c>
      <c r="I39" s="286">
        <f t="shared" si="6"/>
        <v>705</v>
      </c>
      <c r="J39" s="282">
        <f t="shared" si="7"/>
        <v>1464</v>
      </c>
      <c r="K39" s="285" t="s">
        <v>149</v>
      </c>
      <c r="L39" s="284">
        <f t="shared" si="8"/>
        <v>1366</v>
      </c>
      <c r="M39" s="284">
        <f t="shared" si="8"/>
        <v>778</v>
      </c>
      <c r="N39" s="284">
        <f t="shared" si="8"/>
        <v>588</v>
      </c>
      <c r="O39" s="284">
        <f t="shared" si="8"/>
        <v>600</v>
      </c>
      <c r="P39" s="283">
        <f t="shared" si="8"/>
        <v>482</v>
      </c>
      <c r="Q39" s="282">
        <f t="shared" si="9"/>
        <v>3814</v>
      </c>
      <c r="R39" s="281">
        <f t="shared" si="10"/>
        <v>5278</v>
      </c>
    </row>
    <row r="40" spans="1:18" ht="17.100000000000001" customHeight="1" x14ac:dyDescent="0.25">
      <c r="B40" s="720"/>
      <c r="C40" s="133"/>
      <c r="D40" s="132" t="s">
        <v>124</v>
      </c>
      <c r="E40" s="132"/>
      <c r="F40" s="132"/>
      <c r="G40" s="132"/>
      <c r="H40" s="280">
        <f t="shared" si="6"/>
        <v>527</v>
      </c>
      <c r="I40" s="279">
        <f t="shared" si="6"/>
        <v>529</v>
      </c>
      <c r="J40" s="278">
        <f t="shared" si="7"/>
        <v>1056</v>
      </c>
      <c r="K40" s="277" t="s">
        <v>149</v>
      </c>
      <c r="L40" s="276">
        <f t="shared" si="8"/>
        <v>1238</v>
      </c>
      <c r="M40" s="276">
        <f t="shared" si="8"/>
        <v>964</v>
      </c>
      <c r="N40" s="276">
        <f t="shared" si="8"/>
        <v>870</v>
      </c>
      <c r="O40" s="276">
        <f t="shared" si="8"/>
        <v>1018</v>
      </c>
      <c r="P40" s="275">
        <f t="shared" si="8"/>
        <v>761</v>
      </c>
      <c r="Q40" s="274">
        <f t="shared" si="9"/>
        <v>4851</v>
      </c>
      <c r="R40" s="273">
        <f t="shared" si="10"/>
        <v>5907</v>
      </c>
    </row>
    <row r="41" spans="1:18" ht="17.100000000000001" customHeight="1" x14ac:dyDescent="0.25">
      <c r="B41" s="720"/>
      <c r="C41" s="272" t="s">
        <v>112</v>
      </c>
      <c r="D41" s="272"/>
      <c r="E41" s="272"/>
      <c r="F41" s="272"/>
      <c r="G41" s="272"/>
      <c r="H41" s="270">
        <f t="shared" si="6"/>
        <v>34</v>
      </c>
      <c r="I41" s="271">
        <f t="shared" si="6"/>
        <v>56</v>
      </c>
      <c r="J41" s="270">
        <f t="shared" si="7"/>
        <v>90</v>
      </c>
      <c r="K41" s="269" t="s">
        <v>149</v>
      </c>
      <c r="L41" s="35">
        <f t="shared" si="8"/>
        <v>66</v>
      </c>
      <c r="M41" s="35">
        <f t="shared" si="8"/>
        <v>53</v>
      </c>
      <c r="N41" s="35">
        <f t="shared" si="8"/>
        <v>37</v>
      </c>
      <c r="O41" s="35">
        <f t="shared" si="8"/>
        <v>27</v>
      </c>
      <c r="P41" s="34">
        <f t="shared" si="8"/>
        <v>38</v>
      </c>
      <c r="Q41" s="268">
        <f t="shared" si="9"/>
        <v>221</v>
      </c>
      <c r="R41" s="267">
        <f t="shared" si="10"/>
        <v>311</v>
      </c>
    </row>
    <row r="42" spans="1:18" ht="17.100000000000001" customHeight="1" thickBot="1" x14ac:dyDescent="0.3">
      <c r="B42" s="721"/>
      <c r="C42" s="678" t="s">
        <v>123</v>
      </c>
      <c r="D42" s="679"/>
      <c r="E42" s="679"/>
      <c r="F42" s="679"/>
      <c r="G42" s="680"/>
      <c r="H42" s="266">
        <f>H34+H41</f>
        <v>2825</v>
      </c>
      <c r="I42" s="263">
        <f>I34+I41</f>
        <v>2568</v>
      </c>
      <c r="J42" s="262">
        <f t="shared" si="7"/>
        <v>5393</v>
      </c>
      <c r="K42" s="265" t="s">
        <v>149</v>
      </c>
      <c r="L42" s="264">
        <f>L34+L41</f>
        <v>4808</v>
      </c>
      <c r="M42" s="264">
        <f>M34+M41</f>
        <v>3022</v>
      </c>
      <c r="N42" s="264">
        <f>N34+N41</f>
        <v>2390</v>
      </c>
      <c r="O42" s="264">
        <f>O34+O41</f>
        <v>2554</v>
      </c>
      <c r="P42" s="263">
        <f>P34+P41</f>
        <v>1965</v>
      </c>
      <c r="Q42" s="262">
        <f t="shared" si="9"/>
        <v>14739</v>
      </c>
      <c r="R42" s="261">
        <f t="shared" si="10"/>
        <v>20132</v>
      </c>
    </row>
    <row r="45" spans="1:18" ht="17.100000000000001" customHeight="1" x14ac:dyDescent="0.25">
      <c r="A45" s="4" t="s">
        <v>121</v>
      </c>
    </row>
    <row r="46" spans="1:18" ht="17.100000000000001" customHeight="1" x14ac:dyDescent="0.25">
      <c r="B46" s="23"/>
      <c r="C46" s="23"/>
      <c r="D46" s="23"/>
      <c r="E46" s="144"/>
      <c r="F46" s="144"/>
      <c r="G46" s="144"/>
      <c r="H46" s="144"/>
      <c r="I46" s="144"/>
      <c r="J46" s="144"/>
      <c r="K46" s="683" t="s">
        <v>114</v>
      </c>
      <c r="L46" s="683"/>
      <c r="M46" s="683"/>
      <c r="N46" s="683"/>
      <c r="O46" s="683"/>
      <c r="P46" s="683"/>
      <c r="Q46" s="683"/>
      <c r="R46" s="683"/>
    </row>
    <row r="47" spans="1:18" ht="17.100000000000001" customHeight="1" x14ac:dyDescent="0.25">
      <c r="B47" s="689" t="str">
        <f>"令和" &amp; DBCS($A$2) &amp; "年（" &amp; DBCS($B$2) &amp; "年）" &amp; DBCS($C$2) &amp; "月"</f>
        <v>令和３年（２０２１年）５月</v>
      </c>
      <c r="C47" s="690"/>
      <c r="D47" s="690"/>
      <c r="E47" s="690"/>
      <c r="F47" s="690"/>
      <c r="G47" s="687"/>
      <c r="H47" s="695" t="s">
        <v>106</v>
      </c>
      <c r="I47" s="696"/>
      <c r="J47" s="696"/>
      <c r="K47" s="697" t="s">
        <v>105</v>
      </c>
      <c r="L47" s="698"/>
      <c r="M47" s="698"/>
      <c r="N47" s="698"/>
      <c r="O47" s="698"/>
      <c r="P47" s="698"/>
      <c r="Q47" s="699"/>
      <c r="R47" s="730" t="s">
        <v>58</v>
      </c>
    </row>
    <row r="48" spans="1:18" ht="17.100000000000001" customHeight="1" x14ac:dyDescent="0.25">
      <c r="B48" s="691"/>
      <c r="C48" s="692"/>
      <c r="D48" s="692"/>
      <c r="E48" s="692"/>
      <c r="F48" s="692"/>
      <c r="G48" s="688"/>
      <c r="H48" s="143" t="s">
        <v>67</v>
      </c>
      <c r="I48" s="142" t="s">
        <v>66</v>
      </c>
      <c r="J48" s="141" t="s">
        <v>59</v>
      </c>
      <c r="K48" s="140" t="s">
        <v>65</v>
      </c>
      <c r="L48" s="139" t="s">
        <v>64</v>
      </c>
      <c r="M48" s="139" t="s">
        <v>63</v>
      </c>
      <c r="N48" s="139" t="s">
        <v>62</v>
      </c>
      <c r="O48" s="139" t="s">
        <v>61</v>
      </c>
      <c r="P48" s="138" t="s">
        <v>60</v>
      </c>
      <c r="Q48" s="137" t="s">
        <v>59</v>
      </c>
      <c r="R48" s="731"/>
    </row>
    <row r="49" spans="1:18" ht="17.100000000000001" customHeight="1" x14ac:dyDescent="0.25">
      <c r="B49" s="3" t="s">
        <v>113</v>
      </c>
      <c r="C49" s="240"/>
      <c r="D49" s="240"/>
      <c r="E49" s="240"/>
      <c r="F49" s="240"/>
      <c r="G49" s="240"/>
      <c r="H49" s="22">
        <v>862</v>
      </c>
      <c r="I49" s="21">
        <v>1306</v>
      </c>
      <c r="J49" s="20">
        <f>SUM(H49:I49)</f>
        <v>2168</v>
      </c>
      <c r="K49" s="19">
        <v>0</v>
      </c>
      <c r="L49" s="31">
        <v>3623</v>
      </c>
      <c r="M49" s="31">
        <v>2342</v>
      </c>
      <c r="N49" s="31">
        <v>1543</v>
      </c>
      <c r="O49" s="31">
        <v>968</v>
      </c>
      <c r="P49" s="30">
        <v>444</v>
      </c>
      <c r="Q49" s="260">
        <f>SUM(K49:P49)</f>
        <v>8920</v>
      </c>
      <c r="R49" s="259">
        <f>SUM(J49,Q49)</f>
        <v>11088</v>
      </c>
    </row>
    <row r="50" spans="1:18" ht="17.100000000000001" customHeight="1" x14ac:dyDescent="0.25">
      <c r="B50" s="2" t="s">
        <v>112</v>
      </c>
      <c r="C50" s="29"/>
      <c r="D50" s="29"/>
      <c r="E50" s="29"/>
      <c r="F50" s="29"/>
      <c r="G50" s="29"/>
      <c r="H50" s="18">
        <v>13</v>
      </c>
      <c r="I50" s="17">
        <v>34</v>
      </c>
      <c r="J50" s="16">
        <f>SUM(H50:I50)</f>
        <v>47</v>
      </c>
      <c r="K50" s="15">
        <v>0</v>
      </c>
      <c r="L50" s="28">
        <v>53</v>
      </c>
      <c r="M50" s="28">
        <v>45</v>
      </c>
      <c r="N50" s="28">
        <v>27</v>
      </c>
      <c r="O50" s="28">
        <v>17</v>
      </c>
      <c r="P50" s="27">
        <v>12</v>
      </c>
      <c r="Q50" s="258">
        <f>SUM(K50:P50)</f>
        <v>154</v>
      </c>
      <c r="R50" s="257">
        <f>SUM(J50,Q50)</f>
        <v>201</v>
      </c>
    </row>
    <row r="51" spans="1:18" ht="17.100000000000001" customHeight="1" x14ac:dyDescent="0.25">
      <c r="B51" s="13" t="s">
        <v>57</v>
      </c>
      <c r="C51" s="12"/>
      <c r="D51" s="12"/>
      <c r="E51" s="12"/>
      <c r="F51" s="12"/>
      <c r="G51" s="12"/>
      <c r="H51" s="11">
        <f t="shared" ref="H51:P51" si="11">H49+H50</f>
        <v>875</v>
      </c>
      <c r="I51" s="8">
        <f t="shared" si="11"/>
        <v>1340</v>
      </c>
      <c r="J51" s="7">
        <f t="shared" si="11"/>
        <v>2215</v>
      </c>
      <c r="K51" s="10">
        <f t="shared" si="11"/>
        <v>0</v>
      </c>
      <c r="L51" s="9">
        <f t="shared" si="11"/>
        <v>3676</v>
      </c>
      <c r="M51" s="9">
        <f t="shared" si="11"/>
        <v>2387</v>
      </c>
      <c r="N51" s="9">
        <f t="shared" si="11"/>
        <v>1570</v>
      </c>
      <c r="O51" s="9">
        <f t="shared" si="11"/>
        <v>985</v>
      </c>
      <c r="P51" s="8">
        <f t="shared" si="11"/>
        <v>456</v>
      </c>
      <c r="Q51" s="7">
        <f>SUM(K51:P51)</f>
        <v>9074</v>
      </c>
      <c r="R51" s="6">
        <f>SUM(J51,Q51)</f>
        <v>11289</v>
      </c>
    </row>
    <row r="53" spans="1:18" ht="17.100000000000001" customHeight="1" x14ac:dyDescent="0.25">
      <c r="A53" s="4" t="s">
        <v>120</v>
      </c>
    </row>
    <row r="54" spans="1:18" ht="17.100000000000001" customHeight="1" x14ac:dyDescent="0.25">
      <c r="B54" s="23"/>
      <c r="C54" s="23"/>
      <c r="D54" s="23"/>
      <c r="E54" s="144"/>
      <c r="F54" s="144"/>
      <c r="G54" s="144"/>
      <c r="H54" s="144"/>
      <c r="I54" s="144"/>
      <c r="J54" s="144"/>
      <c r="K54" s="683" t="s">
        <v>114</v>
      </c>
      <c r="L54" s="683"/>
      <c r="M54" s="683"/>
      <c r="N54" s="683"/>
      <c r="O54" s="683"/>
      <c r="P54" s="683"/>
      <c r="Q54" s="683"/>
      <c r="R54" s="683"/>
    </row>
    <row r="55" spans="1:18" ht="17.100000000000001" customHeight="1" x14ac:dyDescent="0.25">
      <c r="B55" s="689" t="str">
        <f>"令和" &amp; DBCS($A$2) &amp; "年（" &amp; DBCS($B$2) &amp; "年）" &amp; DBCS($C$2) &amp; "月"</f>
        <v>令和３年（２０２１年）５月</v>
      </c>
      <c r="C55" s="690"/>
      <c r="D55" s="690"/>
      <c r="E55" s="690"/>
      <c r="F55" s="690"/>
      <c r="G55" s="687"/>
      <c r="H55" s="695" t="s">
        <v>106</v>
      </c>
      <c r="I55" s="696"/>
      <c r="J55" s="696"/>
      <c r="K55" s="697" t="s">
        <v>105</v>
      </c>
      <c r="L55" s="698"/>
      <c r="M55" s="698"/>
      <c r="N55" s="698"/>
      <c r="O55" s="698"/>
      <c r="P55" s="698"/>
      <c r="Q55" s="699"/>
      <c r="R55" s="687" t="s">
        <v>58</v>
      </c>
    </row>
    <row r="56" spans="1:18" ht="17.100000000000001" customHeight="1" x14ac:dyDescent="0.25">
      <c r="B56" s="691"/>
      <c r="C56" s="692"/>
      <c r="D56" s="692"/>
      <c r="E56" s="692"/>
      <c r="F56" s="692"/>
      <c r="G56" s="688"/>
      <c r="H56" s="143" t="s">
        <v>67</v>
      </c>
      <c r="I56" s="142" t="s">
        <v>66</v>
      </c>
      <c r="J56" s="141" t="s">
        <v>59</v>
      </c>
      <c r="K56" s="140" t="s">
        <v>65</v>
      </c>
      <c r="L56" s="139" t="s">
        <v>64</v>
      </c>
      <c r="M56" s="139" t="s">
        <v>63</v>
      </c>
      <c r="N56" s="139" t="s">
        <v>62</v>
      </c>
      <c r="O56" s="139" t="s">
        <v>61</v>
      </c>
      <c r="P56" s="138" t="s">
        <v>60</v>
      </c>
      <c r="Q56" s="255" t="s">
        <v>59</v>
      </c>
      <c r="R56" s="688"/>
    </row>
    <row r="57" spans="1:18" ht="17.100000000000001" customHeight="1" x14ac:dyDescent="0.25">
      <c r="B57" s="3" t="s">
        <v>113</v>
      </c>
      <c r="C57" s="240"/>
      <c r="D57" s="240"/>
      <c r="E57" s="240"/>
      <c r="F57" s="240"/>
      <c r="G57" s="240"/>
      <c r="H57" s="22">
        <v>9</v>
      </c>
      <c r="I57" s="21">
        <v>19</v>
      </c>
      <c r="J57" s="20">
        <f>SUM(H57:I57)</f>
        <v>28</v>
      </c>
      <c r="K57" s="19">
        <v>0</v>
      </c>
      <c r="L57" s="31">
        <v>1440</v>
      </c>
      <c r="M57" s="31">
        <v>998</v>
      </c>
      <c r="N57" s="31">
        <v>769</v>
      </c>
      <c r="O57" s="31">
        <v>516</v>
      </c>
      <c r="P57" s="30">
        <v>217</v>
      </c>
      <c r="Q57" s="238">
        <f>SUM(K57:P57)</f>
        <v>3940</v>
      </c>
      <c r="R57" s="237">
        <f>SUM(J57,Q57)</f>
        <v>3968</v>
      </c>
    </row>
    <row r="58" spans="1:18" ht="17.100000000000001" customHeight="1" x14ac:dyDescent="0.25">
      <c r="B58" s="2" t="s">
        <v>112</v>
      </c>
      <c r="C58" s="29"/>
      <c r="D58" s="29"/>
      <c r="E58" s="29"/>
      <c r="F58" s="29"/>
      <c r="G58" s="29"/>
      <c r="H58" s="18">
        <v>0</v>
      </c>
      <c r="I58" s="17">
        <v>1</v>
      </c>
      <c r="J58" s="16">
        <f>SUM(H58:I58)</f>
        <v>1</v>
      </c>
      <c r="K58" s="15">
        <v>0</v>
      </c>
      <c r="L58" s="28">
        <v>7</v>
      </c>
      <c r="M58" s="28">
        <v>9</v>
      </c>
      <c r="N58" s="28">
        <v>9</v>
      </c>
      <c r="O58" s="28">
        <v>1</v>
      </c>
      <c r="P58" s="27">
        <v>4</v>
      </c>
      <c r="Q58" s="235">
        <f>SUM(K58:P58)</f>
        <v>30</v>
      </c>
      <c r="R58" s="234">
        <f>SUM(J58,Q58)</f>
        <v>31</v>
      </c>
    </row>
    <row r="59" spans="1:18" ht="17.100000000000001" customHeight="1" x14ac:dyDescent="0.25">
      <c r="B59" s="13" t="s">
        <v>57</v>
      </c>
      <c r="C59" s="12"/>
      <c r="D59" s="12"/>
      <c r="E59" s="12"/>
      <c r="F59" s="12"/>
      <c r="G59" s="12"/>
      <c r="H59" s="11">
        <f>H57+H58</f>
        <v>9</v>
      </c>
      <c r="I59" s="8">
        <f>I57+I58</f>
        <v>20</v>
      </c>
      <c r="J59" s="7">
        <f>SUM(H59:I59)</f>
        <v>29</v>
      </c>
      <c r="K59" s="10">
        <f t="shared" ref="K59:P59" si="12">K57+K58</f>
        <v>0</v>
      </c>
      <c r="L59" s="9">
        <f t="shared" si="12"/>
        <v>1447</v>
      </c>
      <c r="M59" s="9">
        <f t="shared" si="12"/>
        <v>1007</v>
      </c>
      <c r="N59" s="9">
        <f t="shared" si="12"/>
        <v>778</v>
      </c>
      <c r="O59" s="9">
        <f t="shared" si="12"/>
        <v>517</v>
      </c>
      <c r="P59" s="8">
        <f t="shared" si="12"/>
        <v>221</v>
      </c>
      <c r="Q59" s="232">
        <f>SUM(K59:P59)</f>
        <v>3970</v>
      </c>
      <c r="R59" s="231">
        <f>SUM(J59,Q59)</f>
        <v>3999</v>
      </c>
    </row>
    <row r="61" spans="1:18" ht="17.100000000000001" customHeight="1" x14ac:dyDescent="0.25">
      <c r="A61" s="4" t="s">
        <v>119</v>
      </c>
    </row>
    <row r="62" spans="1:18" ht="17.100000000000001" customHeight="1" x14ac:dyDescent="0.25">
      <c r="A62" s="4" t="s">
        <v>118</v>
      </c>
    </row>
    <row r="63" spans="1:18" ht="17.100000000000001" customHeight="1" x14ac:dyDescent="0.25">
      <c r="B63" s="23"/>
      <c r="C63" s="23"/>
      <c r="D63" s="23"/>
      <c r="E63" s="144"/>
      <c r="F63" s="144"/>
      <c r="G63" s="144"/>
      <c r="H63" s="144"/>
      <c r="I63" s="144"/>
      <c r="J63" s="683" t="s">
        <v>114</v>
      </c>
      <c r="K63" s="683"/>
      <c r="L63" s="683"/>
      <c r="M63" s="683"/>
      <c r="N63" s="683"/>
      <c r="O63" s="683"/>
      <c r="P63" s="683"/>
      <c r="Q63" s="683"/>
    </row>
    <row r="64" spans="1:18" ht="17.100000000000001" customHeight="1" x14ac:dyDescent="0.25">
      <c r="B64" s="689" t="str">
        <f>"令和" &amp; DBCS($A$2) &amp; "年（" &amp; DBCS($B$2) &amp; "年）" &amp; DBCS($C$2) &amp; "月"</f>
        <v>令和３年（２０２１年）５月</v>
      </c>
      <c r="C64" s="690"/>
      <c r="D64" s="690"/>
      <c r="E64" s="690"/>
      <c r="F64" s="690"/>
      <c r="G64" s="687"/>
      <c r="H64" s="695" t="s">
        <v>106</v>
      </c>
      <c r="I64" s="696"/>
      <c r="J64" s="696"/>
      <c r="K64" s="697" t="s">
        <v>105</v>
      </c>
      <c r="L64" s="698"/>
      <c r="M64" s="698"/>
      <c r="N64" s="698"/>
      <c r="O64" s="698"/>
      <c r="P64" s="699"/>
      <c r="Q64" s="687" t="s">
        <v>58</v>
      </c>
    </row>
    <row r="65" spans="1:17" ht="17.100000000000001" customHeight="1" x14ac:dyDescent="0.25">
      <c r="B65" s="691"/>
      <c r="C65" s="692"/>
      <c r="D65" s="692"/>
      <c r="E65" s="692"/>
      <c r="F65" s="692"/>
      <c r="G65" s="688"/>
      <c r="H65" s="143" t="s">
        <v>67</v>
      </c>
      <c r="I65" s="142" t="s">
        <v>66</v>
      </c>
      <c r="J65" s="141" t="s">
        <v>59</v>
      </c>
      <c r="K65" s="256" t="s">
        <v>64</v>
      </c>
      <c r="L65" s="139" t="s">
        <v>63</v>
      </c>
      <c r="M65" s="139" t="s">
        <v>62</v>
      </c>
      <c r="N65" s="139" t="s">
        <v>61</v>
      </c>
      <c r="O65" s="138" t="s">
        <v>60</v>
      </c>
      <c r="P65" s="255" t="s">
        <v>59</v>
      </c>
      <c r="Q65" s="688"/>
    </row>
    <row r="66" spans="1:17" ht="17.100000000000001" customHeight="1" x14ac:dyDescent="0.25">
      <c r="B66" s="3" t="s">
        <v>113</v>
      </c>
      <c r="C66" s="240"/>
      <c r="D66" s="240"/>
      <c r="E66" s="240"/>
      <c r="F66" s="240"/>
      <c r="G66" s="240"/>
      <c r="H66" s="22">
        <v>0</v>
      </c>
      <c r="I66" s="21">
        <v>0</v>
      </c>
      <c r="J66" s="20">
        <f>SUM(H66:I66)</f>
        <v>0</v>
      </c>
      <c r="K66" s="239">
        <v>0</v>
      </c>
      <c r="L66" s="31">
        <v>4</v>
      </c>
      <c r="M66" s="31">
        <v>169</v>
      </c>
      <c r="N66" s="31">
        <v>528</v>
      </c>
      <c r="O66" s="30">
        <v>432</v>
      </c>
      <c r="P66" s="238">
        <f>SUM(K66:O66)</f>
        <v>1133</v>
      </c>
      <c r="Q66" s="237">
        <f>SUM(J66,P66)</f>
        <v>1133</v>
      </c>
    </row>
    <row r="67" spans="1:17" ht="17.100000000000001" customHeight="1" x14ac:dyDescent="0.25">
      <c r="B67" s="2" t="s">
        <v>112</v>
      </c>
      <c r="C67" s="29"/>
      <c r="D67" s="29"/>
      <c r="E67" s="29"/>
      <c r="F67" s="29"/>
      <c r="G67" s="29"/>
      <c r="H67" s="18">
        <v>0</v>
      </c>
      <c r="I67" s="17">
        <v>0</v>
      </c>
      <c r="J67" s="16">
        <f>SUM(H67:I67)</f>
        <v>0</v>
      </c>
      <c r="K67" s="236">
        <v>0</v>
      </c>
      <c r="L67" s="28">
        <v>0</v>
      </c>
      <c r="M67" s="28">
        <v>1</v>
      </c>
      <c r="N67" s="28">
        <v>1</v>
      </c>
      <c r="O67" s="27">
        <v>4</v>
      </c>
      <c r="P67" s="235">
        <f>SUM(K67:O67)</f>
        <v>6</v>
      </c>
      <c r="Q67" s="234">
        <f>SUM(J67,P67)</f>
        <v>6</v>
      </c>
    </row>
    <row r="68" spans="1:17" ht="17.100000000000001" customHeight="1" x14ac:dyDescent="0.25">
      <c r="B68" s="13" t="s">
        <v>57</v>
      </c>
      <c r="C68" s="12"/>
      <c r="D68" s="12"/>
      <c r="E68" s="12"/>
      <c r="F68" s="12"/>
      <c r="G68" s="12"/>
      <c r="H68" s="11">
        <f>H66+H67</f>
        <v>0</v>
      </c>
      <c r="I68" s="8">
        <f>I66+I67</f>
        <v>0</v>
      </c>
      <c r="J68" s="7">
        <f>SUM(H68:I68)</f>
        <v>0</v>
      </c>
      <c r="K68" s="233">
        <f>K66+K67</f>
        <v>0</v>
      </c>
      <c r="L68" s="9">
        <f>L66+L67</f>
        <v>4</v>
      </c>
      <c r="M68" s="9">
        <f>M66+M67</f>
        <v>170</v>
      </c>
      <c r="N68" s="9">
        <f>N66+N67</f>
        <v>529</v>
      </c>
      <c r="O68" s="8">
        <f>O66+O67</f>
        <v>436</v>
      </c>
      <c r="P68" s="232">
        <f>SUM(K68:O68)</f>
        <v>1139</v>
      </c>
      <c r="Q68" s="231">
        <f>SUM(J68,P68)</f>
        <v>1139</v>
      </c>
    </row>
    <row r="70" spans="1:17" ht="17.100000000000001" customHeight="1" x14ac:dyDescent="0.25">
      <c r="A70" s="4" t="s">
        <v>117</v>
      </c>
    </row>
    <row r="71" spans="1:17" ht="17.100000000000001" customHeight="1" x14ac:dyDescent="0.25">
      <c r="B71" s="23"/>
      <c r="C71" s="23"/>
      <c r="D71" s="23"/>
      <c r="E71" s="144"/>
      <c r="F71" s="144"/>
      <c r="G71" s="144"/>
      <c r="H71" s="144"/>
      <c r="I71" s="144"/>
      <c r="J71" s="683" t="s">
        <v>114</v>
      </c>
      <c r="K71" s="683"/>
      <c r="L71" s="683"/>
      <c r="M71" s="683"/>
      <c r="N71" s="683"/>
      <c r="O71" s="683"/>
      <c r="P71" s="683"/>
      <c r="Q71" s="683"/>
    </row>
    <row r="72" spans="1:17" ht="17.100000000000001" customHeight="1" x14ac:dyDescent="0.25">
      <c r="B72" s="689" t="str">
        <f>"令和" &amp; DBCS($A$2) &amp; "年（" &amp; DBCS($B$2) &amp; "年）" &amp; DBCS($C$2) &amp; "月"</f>
        <v>令和３年（２０２１年）５月</v>
      </c>
      <c r="C72" s="690"/>
      <c r="D72" s="690"/>
      <c r="E72" s="690"/>
      <c r="F72" s="690"/>
      <c r="G72" s="687"/>
      <c r="H72" s="729" t="s">
        <v>106</v>
      </c>
      <c r="I72" s="685"/>
      <c r="J72" s="685"/>
      <c r="K72" s="684" t="s">
        <v>105</v>
      </c>
      <c r="L72" s="685"/>
      <c r="M72" s="685"/>
      <c r="N72" s="685"/>
      <c r="O72" s="685"/>
      <c r="P72" s="686"/>
      <c r="Q72" s="736" t="s">
        <v>58</v>
      </c>
    </row>
    <row r="73" spans="1:17" ht="17.100000000000001" customHeight="1" x14ac:dyDescent="0.25">
      <c r="B73" s="691"/>
      <c r="C73" s="692"/>
      <c r="D73" s="692"/>
      <c r="E73" s="692"/>
      <c r="F73" s="692"/>
      <c r="G73" s="688"/>
      <c r="H73" s="254" t="s">
        <v>67</v>
      </c>
      <c r="I73" s="253" t="s">
        <v>66</v>
      </c>
      <c r="J73" s="252" t="s">
        <v>59</v>
      </c>
      <c r="K73" s="251" t="s">
        <v>64</v>
      </c>
      <c r="L73" s="250" t="s">
        <v>63</v>
      </c>
      <c r="M73" s="250" t="s">
        <v>62</v>
      </c>
      <c r="N73" s="250" t="s">
        <v>61</v>
      </c>
      <c r="O73" s="249" t="s">
        <v>60</v>
      </c>
      <c r="P73" s="248" t="s">
        <v>59</v>
      </c>
      <c r="Q73" s="737"/>
    </row>
    <row r="74" spans="1:17" ht="17.100000000000001" customHeight="1" x14ac:dyDescent="0.25">
      <c r="B74" s="3" t="s">
        <v>113</v>
      </c>
      <c r="C74" s="240"/>
      <c r="D74" s="240"/>
      <c r="E74" s="240"/>
      <c r="F74" s="240"/>
      <c r="G74" s="240"/>
      <c r="H74" s="22">
        <v>0</v>
      </c>
      <c r="I74" s="21">
        <v>0</v>
      </c>
      <c r="J74" s="20">
        <f>SUM(H74:I74)</f>
        <v>0</v>
      </c>
      <c r="K74" s="239">
        <v>53</v>
      </c>
      <c r="L74" s="31">
        <v>71</v>
      </c>
      <c r="M74" s="31">
        <v>130</v>
      </c>
      <c r="N74" s="31">
        <v>126</v>
      </c>
      <c r="O74" s="30">
        <v>72</v>
      </c>
      <c r="P74" s="238">
        <f>SUM(K74:O74)</f>
        <v>452</v>
      </c>
      <c r="Q74" s="237">
        <f>SUM(J74,P74)</f>
        <v>452</v>
      </c>
    </row>
    <row r="75" spans="1:17" ht="17.100000000000001" customHeight="1" x14ac:dyDescent="0.25">
      <c r="B75" s="2" t="s">
        <v>112</v>
      </c>
      <c r="C75" s="29"/>
      <c r="D75" s="29"/>
      <c r="E75" s="29"/>
      <c r="F75" s="29"/>
      <c r="G75" s="29"/>
      <c r="H75" s="18">
        <v>0</v>
      </c>
      <c r="I75" s="17">
        <v>0</v>
      </c>
      <c r="J75" s="16">
        <f>SUM(H75:I75)</f>
        <v>0</v>
      </c>
      <c r="K75" s="236">
        <v>0</v>
      </c>
      <c r="L75" s="28">
        <v>0</v>
      </c>
      <c r="M75" s="28">
        <v>0</v>
      </c>
      <c r="N75" s="28">
        <v>0</v>
      </c>
      <c r="O75" s="27">
        <v>1</v>
      </c>
      <c r="P75" s="235">
        <f>SUM(K75:O75)</f>
        <v>1</v>
      </c>
      <c r="Q75" s="234">
        <f>SUM(J75,P75)</f>
        <v>1</v>
      </c>
    </row>
    <row r="76" spans="1:17" ht="17.100000000000001" customHeight="1" x14ac:dyDescent="0.25">
      <c r="B76" s="13" t="s">
        <v>57</v>
      </c>
      <c r="C76" s="12"/>
      <c r="D76" s="12"/>
      <c r="E76" s="12"/>
      <c r="F76" s="12"/>
      <c r="G76" s="12"/>
      <c r="H76" s="11">
        <f>H74+H75</f>
        <v>0</v>
      </c>
      <c r="I76" s="8">
        <f>I74+I75</f>
        <v>0</v>
      </c>
      <c r="J76" s="7">
        <f>SUM(H76:I76)</f>
        <v>0</v>
      </c>
      <c r="K76" s="233">
        <f>K74+K75</f>
        <v>53</v>
      </c>
      <c r="L76" s="9">
        <f>L74+L75</f>
        <v>71</v>
      </c>
      <c r="M76" s="9">
        <f>M74+M75</f>
        <v>130</v>
      </c>
      <c r="N76" s="9">
        <f>N74+N75</f>
        <v>126</v>
      </c>
      <c r="O76" s="8">
        <f>O74+O75</f>
        <v>73</v>
      </c>
      <c r="P76" s="232">
        <f>SUM(K76:O76)</f>
        <v>453</v>
      </c>
      <c r="Q76" s="231">
        <f>SUM(J76,P76)</f>
        <v>453</v>
      </c>
    </row>
    <row r="78" spans="1:17" ht="17.100000000000001" customHeight="1" x14ac:dyDescent="0.25">
      <c r="A78" s="4" t="s">
        <v>116</v>
      </c>
    </row>
    <row r="79" spans="1:17" ht="17.100000000000001" customHeight="1" x14ac:dyDescent="0.25">
      <c r="B79" s="23"/>
      <c r="C79" s="23"/>
      <c r="D79" s="23"/>
      <c r="E79" s="144"/>
      <c r="F79" s="144"/>
      <c r="G79" s="144"/>
      <c r="H79" s="144"/>
      <c r="I79" s="144"/>
      <c r="J79" s="683" t="s">
        <v>114</v>
      </c>
      <c r="K79" s="683"/>
      <c r="L79" s="683"/>
      <c r="M79" s="683"/>
      <c r="N79" s="683"/>
      <c r="O79" s="683"/>
      <c r="P79" s="683"/>
      <c r="Q79" s="683"/>
    </row>
    <row r="80" spans="1:17" ht="17.100000000000001" customHeight="1" x14ac:dyDescent="0.25">
      <c r="B80" s="722" t="str">
        <f>"令和" &amp; DBCS($A$2) &amp; "年（" &amp; DBCS($B$2) &amp; "年）" &amp; DBCS($C$2) &amp; "月"</f>
        <v>令和３年（２０２１年）５月</v>
      </c>
      <c r="C80" s="723"/>
      <c r="D80" s="723"/>
      <c r="E80" s="723"/>
      <c r="F80" s="723"/>
      <c r="G80" s="724"/>
      <c r="H80" s="711" t="s">
        <v>106</v>
      </c>
      <c r="I80" s="712"/>
      <c r="J80" s="712"/>
      <c r="K80" s="738" t="s">
        <v>105</v>
      </c>
      <c r="L80" s="712"/>
      <c r="M80" s="712"/>
      <c r="N80" s="712"/>
      <c r="O80" s="712"/>
      <c r="P80" s="739"/>
      <c r="Q80" s="724" t="s">
        <v>58</v>
      </c>
    </row>
    <row r="81" spans="1:18" ht="17.100000000000001" customHeight="1" x14ac:dyDescent="0.25">
      <c r="B81" s="725"/>
      <c r="C81" s="726"/>
      <c r="D81" s="726"/>
      <c r="E81" s="726"/>
      <c r="F81" s="726"/>
      <c r="G81" s="727"/>
      <c r="H81" s="246" t="s">
        <v>67</v>
      </c>
      <c r="I81" s="242" t="s">
        <v>66</v>
      </c>
      <c r="J81" s="247" t="s">
        <v>59</v>
      </c>
      <c r="K81" s="244" t="s">
        <v>64</v>
      </c>
      <c r="L81" s="243" t="s">
        <v>63</v>
      </c>
      <c r="M81" s="243" t="s">
        <v>62</v>
      </c>
      <c r="N81" s="243" t="s">
        <v>61</v>
      </c>
      <c r="O81" s="242" t="s">
        <v>60</v>
      </c>
      <c r="P81" s="241" t="s">
        <v>59</v>
      </c>
      <c r="Q81" s="727"/>
    </row>
    <row r="82" spans="1:18" ht="17.100000000000001" customHeight="1" x14ac:dyDescent="0.25">
      <c r="B82" s="3" t="s">
        <v>113</v>
      </c>
      <c r="C82" s="240"/>
      <c r="D82" s="240"/>
      <c r="E82" s="240"/>
      <c r="F82" s="240"/>
      <c r="G82" s="240"/>
      <c r="H82" s="22">
        <v>0</v>
      </c>
      <c r="I82" s="21">
        <v>0</v>
      </c>
      <c r="J82" s="20">
        <f>SUM(H82:I82)</f>
        <v>0</v>
      </c>
      <c r="K82" s="239">
        <v>0</v>
      </c>
      <c r="L82" s="31">
        <v>0</v>
      </c>
      <c r="M82" s="31">
        <v>3</v>
      </c>
      <c r="N82" s="31">
        <v>32</v>
      </c>
      <c r="O82" s="30">
        <v>46</v>
      </c>
      <c r="P82" s="238">
        <f>SUM(K82:O82)</f>
        <v>81</v>
      </c>
      <c r="Q82" s="237">
        <f>SUM(J82,P82)</f>
        <v>81</v>
      </c>
    </row>
    <row r="83" spans="1:18" ht="17.100000000000001" customHeight="1" x14ac:dyDescent="0.25">
      <c r="B83" s="2" t="s">
        <v>112</v>
      </c>
      <c r="C83" s="29"/>
      <c r="D83" s="29"/>
      <c r="E83" s="29"/>
      <c r="F83" s="29"/>
      <c r="G83" s="29"/>
      <c r="H83" s="18">
        <v>0</v>
      </c>
      <c r="I83" s="17">
        <v>0</v>
      </c>
      <c r="J83" s="16">
        <f>SUM(H83:I83)</f>
        <v>0</v>
      </c>
      <c r="K83" s="236">
        <v>0</v>
      </c>
      <c r="L83" s="28">
        <v>0</v>
      </c>
      <c r="M83" s="28">
        <v>0</v>
      </c>
      <c r="N83" s="28">
        <v>0</v>
      </c>
      <c r="O83" s="27">
        <v>0</v>
      </c>
      <c r="P83" s="235">
        <f>SUM(K83:O83)</f>
        <v>0</v>
      </c>
      <c r="Q83" s="234">
        <f>SUM(J83,P83)</f>
        <v>0</v>
      </c>
    </row>
    <row r="84" spans="1:18" ht="17.100000000000001" customHeight="1" x14ac:dyDescent="0.25">
      <c r="B84" s="13" t="s">
        <v>57</v>
      </c>
      <c r="C84" s="12"/>
      <c r="D84" s="12"/>
      <c r="E84" s="12"/>
      <c r="F84" s="12"/>
      <c r="G84" s="12"/>
      <c r="H84" s="11">
        <f>H82+H83</f>
        <v>0</v>
      </c>
      <c r="I84" s="8">
        <f>I82+I83</f>
        <v>0</v>
      </c>
      <c r="J84" s="7">
        <f>SUM(H84:I84)</f>
        <v>0</v>
      </c>
      <c r="K84" s="233">
        <f>K82+K83</f>
        <v>0</v>
      </c>
      <c r="L84" s="9">
        <f>L82+L83</f>
        <v>0</v>
      </c>
      <c r="M84" s="9">
        <f>M82+M83</f>
        <v>3</v>
      </c>
      <c r="N84" s="9">
        <f>N82+N83</f>
        <v>32</v>
      </c>
      <c r="O84" s="8">
        <f>O82+O83</f>
        <v>46</v>
      </c>
      <c r="P84" s="232">
        <f>SUM(K84:O84)</f>
        <v>81</v>
      </c>
      <c r="Q84" s="231">
        <f>SUM(J84,P84)</f>
        <v>81</v>
      </c>
    </row>
    <row r="86" spans="1:18" s="192" customFormat="1" ht="17.100000000000001" customHeight="1" x14ac:dyDescent="0.25">
      <c r="A86" s="4" t="s">
        <v>115</v>
      </c>
    </row>
    <row r="87" spans="1:18" s="192" customFormat="1" ht="17.100000000000001" customHeight="1" x14ac:dyDescent="0.25">
      <c r="B87" s="230"/>
      <c r="C87" s="230"/>
      <c r="D87" s="230"/>
      <c r="E87" s="190"/>
      <c r="F87" s="190"/>
      <c r="G87" s="190"/>
      <c r="H87" s="190"/>
      <c r="I87" s="190"/>
      <c r="J87" s="728" t="s">
        <v>114</v>
      </c>
      <c r="K87" s="728"/>
      <c r="L87" s="728"/>
      <c r="M87" s="728"/>
      <c r="N87" s="728"/>
      <c r="O87" s="728"/>
      <c r="P87" s="728"/>
      <c r="Q87" s="728"/>
    </row>
    <row r="88" spans="1:18" s="192" customFormat="1" ht="17.100000000000001" customHeight="1" x14ac:dyDescent="0.25">
      <c r="B88" s="700" t="str">
        <f>"令和" &amp; DBCS($A$2) &amp; "年（" &amp; DBCS($B$2) &amp; "年）" &amp; DBCS($C$2) &amp; "月"</f>
        <v>令和３年（２０２１年）５月</v>
      </c>
      <c r="C88" s="701"/>
      <c r="D88" s="701"/>
      <c r="E88" s="701"/>
      <c r="F88" s="701"/>
      <c r="G88" s="702"/>
      <c r="H88" s="732" t="s">
        <v>106</v>
      </c>
      <c r="I88" s="733"/>
      <c r="J88" s="733"/>
      <c r="K88" s="734" t="s">
        <v>105</v>
      </c>
      <c r="L88" s="733"/>
      <c r="M88" s="733"/>
      <c r="N88" s="733"/>
      <c r="O88" s="733"/>
      <c r="P88" s="735"/>
      <c r="Q88" s="702" t="s">
        <v>58</v>
      </c>
    </row>
    <row r="89" spans="1:18" s="192" customFormat="1" ht="17.100000000000001" customHeight="1" x14ac:dyDescent="0.25">
      <c r="B89" s="703"/>
      <c r="C89" s="704"/>
      <c r="D89" s="704"/>
      <c r="E89" s="704"/>
      <c r="F89" s="704"/>
      <c r="G89" s="705"/>
      <c r="H89" s="228" t="s">
        <v>67</v>
      </c>
      <c r="I89" s="224" t="s">
        <v>66</v>
      </c>
      <c r="J89" s="229" t="s">
        <v>59</v>
      </c>
      <c r="K89" s="226" t="s">
        <v>64</v>
      </c>
      <c r="L89" s="225" t="s">
        <v>63</v>
      </c>
      <c r="M89" s="225" t="s">
        <v>62</v>
      </c>
      <c r="N89" s="225" t="s">
        <v>61</v>
      </c>
      <c r="O89" s="224" t="s">
        <v>60</v>
      </c>
      <c r="P89" s="223" t="s">
        <v>59</v>
      </c>
      <c r="Q89" s="705"/>
    </row>
    <row r="90" spans="1:18" s="192" customFormat="1" ht="17.100000000000001" customHeight="1" x14ac:dyDescent="0.25">
      <c r="B90" s="222" t="s">
        <v>113</v>
      </c>
      <c r="C90" s="221"/>
      <c r="D90" s="221"/>
      <c r="E90" s="221"/>
      <c r="F90" s="221"/>
      <c r="G90" s="221"/>
      <c r="H90" s="220">
        <v>0</v>
      </c>
      <c r="I90" s="219">
        <v>0</v>
      </c>
      <c r="J90" s="218">
        <f>SUM(H90:I90)</f>
        <v>0</v>
      </c>
      <c r="K90" s="217">
        <v>0</v>
      </c>
      <c r="L90" s="216">
        <v>1</v>
      </c>
      <c r="M90" s="216">
        <v>28</v>
      </c>
      <c r="N90" s="216">
        <v>289</v>
      </c>
      <c r="O90" s="215">
        <v>386</v>
      </c>
      <c r="P90" s="214">
        <f>SUM(K90:O90)</f>
        <v>704</v>
      </c>
      <c r="Q90" s="213">
        <f>SUM(J90,P90)</f>
        <v>704</v>
      </c>
    </row>
    <row r="91" spans="1:18" s="192" customFormat="1" ht="17.100000000000001" customHeight="1" x14ac:dyDescent="0.25">
      <c r="B91" s="212" t="s">
        <v>112</v>
      </c>
      <c r="C91" s="211"/>
      <c r="D91" s="211"/>
      <c r="E91" s="211"/>
      <c r="F91" s="211"/>
      <c r="G91" s="211"/>
      <c r="H91" s="210">
        <v>0</v>
      </c>
      <c r="I91" s="209">
        <v>0</v>
      </c>
      <c r="J91" s="208">
        <f>SUM(H91:I91)</f>
        <v>0</v>
      </c>
      <c r="K91" s="207">
        <v>0</v>
      </c>
      <c r="L91" s="206">
        <v>0</v>
      </c>
      <c r="M91" s="206">
        <v>0</v>
      </c>
      <c r="N91" s="206">
        <v>2</v>
      </c>
      <c r="O91" s="205">
        <v>3</v>
      </c>
      <c r="P91" s="204">
        <f>SUM(K91:O91)</f>
        <v>5</v>
      </c>
      <c r="Q91" s="203">
        <f>SUM(J91,P91)</f>
        <v>5</v>
      </c>
    </row>
    <row r="92" spans="1:18" s="192" customFormat="1" ht="17.100000000000001" customHeight="1" x14ac:dyDescent="0.25">
      <c r="B92" s="202" t="s">
        <v>57</v>
      </c>
      <c r="C92" s="201"/>
      <c r="D92" s="201"/>
      <c r="E92" s="201"/>
      <c r="F92" s="201"/>
      <c r="G92" s="201"/>
      <c r="H92" s="200">
        <f>H90+H91</f>
        <v>0</v>
      </c>
      <c r="I92" s="196">
        <f>I90+I91</f>
        <v>0</v>
      </c>
      <c r="J92" s="199">
        <f>SUM(H92:I92)</f>
        <v>0</v>
      </c>
      <c r="K92" s="198">
        <f>K90+K91</f>
        <v>0</v>
      </c>
      <c r="L92" s="197">
        <f>L90+L91</f>
        <v>1</v>
      </c>
      <c r="M92" s="197">
        <f>M90+M91</f>
        <v>28</v>
      </c>
      <c r="N92" s="197">
        <f>N90+N91</f>
        <v>291</v>
      </c>
      <c r="O92" s="196">
        <f>O90+O91</f>
        <v>389</v>
      </c>
      <c r="P92" s="195">
        <f>SUM(K92:O92)</f>
        <v>709</v>
      </c>
      <c r="Q92" s="194">
        <f>SUM(J92,P92)</f>
        <v>709</v>
      </c>
    </row>
    <row r="93" spans="1:18" s="192" customFormat="1" ht="17.100000000000001" customHeight="1" x14ac:dyDescent="0.25"/>
    <row r="94" spans="1:18" s="49" customFormat="1" ht="17.100000000000001" customHeight="1" x14ac:dyDescent="0.25">
      <c r="A94" s="26" t="s">
        <v>111</v>
      </c>
      <c r="J94" s="193"/>
      <c r="K94" s="193"/>
    </row>
    <row r="95" spans="1:18" s="49" customFormat="1" ht="17.100000000000001" customHeight="1" x14ac:dyDescent="0.25">
      <c r="B95" s="192"/>
      <c r="C95" s="191"/>
      <c r="D95" s="191"/>
      <c r="E95" s="191"/>
      <c r="F95" s="190"/>
      <c r="G95" s="190"/>
      <c r="H95" s="190"/>
      <c r="I95" s="728" t="s">
        <v>110</v>
      </c>
      <c r="J95" s="728"/>
      <c r="K95" s="728"/>
      <c r="L95" s="728"/>
      <c r="M95" s="728"/>
      <c r="N95" s="728"/>
      <c r="O95" s="728"/>
      <c r="P95" s="728"/>
      <c r="Q95" s="728"/>
      <c r="R95" s="728"/>
    </row>
    <row r="96" spans="1:18" s="49" customFormat="1" ht="17.100000000000001" customHeight="1" x14ac:dyDescent="0.25">
      <c r="B96" s="664" t="str">
        <f>"令和" &amp; DBCS($A$2) &amp; "年（" &amp; DBCS($B$2) &amp; "年）" &amp; DBCS($C$2) &amp; "月"</f>
        <v>令和３年（２０２１年）５月</v>
      </c>
      <c r="C96" s="665"/>
      <c r="D96" s="665"/>
      <c r="E96" s="665"/>
      <c r="F96" s="665"/>
      <c r="G96" s="666"/>
      <c r="H96" s="693" t="s">
        <v>106</v>
      </c>
      <c r="I96" s="694"/>
      <c r="J96" s="694"/>
      <c r="K96" s="659" t="s">
        <v>105</v>
      </c>
      <c r="L96" s="660"/>
      <c r="M96" s="660"/>
      <c r="N96" s="660"/>
      <c r="O96" s="660"/>
      <c r="P96" s="660"/>
      <c r="Q96" s="661"/>
      <c r="R96" s="662" t="s">
        <v>58</v>
      </c>
    </row>
    <row r="97" spans="2:18" s="49" customFormat="1" ht="17.100000000000001" customHeight="1" x14ac:dyDescent="0.25">
      <c r="B97" s="667"/>
      <c r="C97" s="668"/>
      <c r="D97" s="668"/>
      <c r="E97" s="668"/>
      <c r="F97" s="668"/>
      <c r="G97" s="669"/>
      <c r="H97" s="188" t="s">
        <v>67</v>
      </c>
      <c r="I97" s="187" t="s">
        <v>66</v>
      </c>
      <c r="J97" s="186" t="s">
        <v>59</v>
      </c>
      <c r="K97" s="140" t="s">
        <v>65</v>
      </c>
      <c r="L97" s="185" t="s">
        <v>64</v>
      </c>
      <c r="M97" s="185" t="s">
        <v>63</v>
      </c>
      <c r="N97" s="185" t="s">
        <v>62</v>
      </c>
      <c r="O97" s="185" t="s">
        <v>61</v>
      </c>
      <c r="P97" s="184" t="s">
        <v>60</v>
      </c>
      <c r="Q97" s="189" t="s">
        <v>59</v>
      </c>
      <c r="R97" s="663"/>
    </row>
    <row r="98" spans="2:18" s="49" customFormat="1" ht="17.100000000000001" customHeight="1" x14ac:dyDescent="0.25">
      <c r="B98" s="163" t="s">
        <v>104</v>
      </c>
      <c r="C98" s="162"/>
      <c r="D98" s="162"/>
      <c r="E98" s="162"/>
      <c r="F98" s="162"/>
      <c r="G98" s="161"/>
      <c r="H98" s="160">
        <f t="shared" ref="H98:R98" si="13">SUM(H99,H105,H108,H113,H117:H118)</f>
        <v>1860</v>
      </c>
      <c r="I98" s="159">
        <f t="shared" si="13"/>
        <v>3036</v>
      </c>
      <c r="J98" s="158">
        <f t="shared" si="13"/>
        <v>4896</v>
      </c>
      <c r="K98" s="42">
        <f t="shared" si="13"/>
        <v>0</v>
      </c>
      <c r="L98" s="157">
        <f t="shared" si="13"/>
        <v>9757</v>
      </c>
      <c r="M98" s="157">
        <f t="shared" si="13"/>
        <v>7147</v>
      </c>
      <c r="N98" s="157">
        <f t="shared" si="13"/>
        <v>4924</v>
      </c>
      <c r="O98" s="157">
        <f t="shared" si="13"/>
        <v>3294</v>
      </c>
      <c r="P98" s="156">
        <f t="shared" si="13"/>
        <v>1759</v>
      </c>
      <c r="Q98" s="155">
        <f t="shared" si="13"/>
        <v>26881</v>
      </c>
      <c r="R98" s="154">
        <f t="shared" si="13"/>
        <v>31777</v>
      </c>
    </row>
    <row r="99" spans="2:18" s="49" customFormat="1" ht="17.100000000000001" customHeight="1" x14ac:dyDescent="0.25">
      <c r="B99" s="111"/>
      <c r="C99" s="163" t="s">
        <v>103</v>
      </c>
      <c r="D99" s="162"/>
      <c r="E99" s="162"/>
      <c r="F99" s="162"/>
      <c r="G99" s="161"/>
      <c r="H99" s="160">
        <f t="shared" ref="H99:Q99" si="14">SUM(H100:H104)</f>
        <v>133</v>
      </c>
      <c r="I99" s="159">
        <f t="shared" si="14"/>
        <v>241</v>
      </c>
      <c r="J99" s="158">
        <f t="shared" si="14"/>
        <v>374</v>
      </c>
      <c r="K99" s="42">
        <f t="shared" si="14"/>
        <v>0</v>
      </c>
      <c r="L99" s="157">
        <f t="shared" si="14"/>
        <v>2589</v>
      </c>
      <c r="M99" s="157">
        <f t="shared" si="14"/>
        <v>1949</v>
      </c>
      <c r="N99" s="157">
        <f t="shared" si="14"/>
        <v>1463</v>
      </c>
      <c r="O99" s="157">
        <f t="shared" si="14"/>
        <v>1126</v>
      </c>
      <c r="P99" s="156">
        <f t="shared" si="14"/>
        <v>693</v>
      </c>
      <c r="Q99" s="155">
        <f t="shared" si="14"/>
        <v>7820</v>
      </c>
      <c r="R99" s="154">
        <f t="shared" ref="R99:R104" si="15">SUM(J99,Q99)</f>
        <v>8194</v>
      </c>
    </row>
    <row r="100" spans="2:18" s="49" customFormat="1" ht="17.100000000000001" customHeight="1" x14ac:dyDescent="0.25">
      <c r="B100" s="111"/>
      <c r="C100" s="111"/>
      <c r="D100" s="173" t="s">
        <v>102</v>
      </c>
      <c r="E100" s="172"/>
      <c r="F100" s="172"/>
      <c r="G100" s="171"/>
      <c r="H100" s="170">
        <v>0</v>
      </c>
      <c r="I100" s="167">
        <v>0</v>
      </c>
      <c r="J100" s="166">
        <f>SUM(H100:I100)</f>
        <v>0</v>
      </c>
      <c r="K100" s="134">
        <v>0</v>
      </c>
      <c r="L100" s="168">
        <v>1446</v>
      </c>
      <c r="M100" s="168">
        <v>904</v>
      </c>
      <c r="N100" s="168">
        <v>547</v>
      </c>
      <c r="O100" s="168">
        <v>334</v>
      </c>
      <c r="P100" s="167">
        <v>178</v>
      </c>
      <c r="Q100" s="166">
        <f>SUM(K100:P100)</f>
        <v>3409</v>
      </c>
      <c r="R100" s="165">
        <f t="shared" si="15"/>
        <v>3409</v>
      </c>
    </row>
    <row r="101" spans="2:18" s="49" customFormat="1" ht="17.100000000000001" customHeight="1" x14ac:dyDescent="0.25">
      <c r="B101" s="111"/>
      <c r="C101" s="111"/>
      <c r="D101" s="110" t="s">
        <v>101</v>
      </c>
      <c r="E101" s="109"/>
      <c r="F101" s="109"/>
      <c r="G101" s="108"/>
      <c r="H101" s="107">
        <v>0</v>
      </c>
      <c r="I101" s="104">
        <v>0</v>
      </c>
      <c r="J101" s="103">
        <f>SUM(H101:I101)</f>
        <v>0</v>
      </c>
      <c r="K101" s="101">
        <v>0</v>
      </c>
      <c r="L101" s="105">
        <v>1</v>
      </c>
      <c r="M101" s="105">
        <v>1</v>
      </c>
      <c r="N101" s="105">
        <v>2</v>
      </c>
      <c r="O101" s="105">
        <v>14</v>
      </c>
      <c r="P101" s="104">
        <v>13</v>
      </c>
      <c r="Q101" s="103">
        <f>SUM(K101:P101)</f>
        <v>31</v>
      </c>
      <c r="R101" s="102">
        <f t="shared" si="15"/>
        <v>31</v>
      </c>
    </row>
    <row r="102" spans="2:18" s="49" customFormat="1" ht="17.100000000000001" customHeight="1" x14ac:dyDescent="0.25">
      <c r="B102" s="111"/>
      <c r="C102" s="111"/>
      <c r="D102" s="110" t="s">
        <v>100</v>
      </c>
      <c r="E102" s="109"/>
      <c r="F102" s="109"/>
      <c r="G102" s="108"/>
      <c r="H102" s="107">
        <v>54</v>
      </c>
      <c r="I102" s="104">
        <v>98</v>
      </c>
      <c r="J102" s="103">
        <f>SUM(H102:I102)</f>
        <v>152</v>
      </c>
      <c r="K102" s="101">
        <v>0</v>
      </c>
      <c r="L102" s="105">
        <v>319</v>
      </c>
      <c r="M102" s="105">
        <v>281</v>
      </c>
      <c r="N102" s="105">
        <v>181</v>
      </c>
      <c r="O102" s="105">
        <v>159</v>
      </c>
      <c r="P102" s="104">
        <v>111</v>
      </c>
      <c r="Q102" s="103">
        <f>SUM(K102:P102)</f>
        <v>1051</v>
      </c>
      <c r="R102" s="102">
        <f t="shared" si="15"/>
        <v>1203</v>
      </c>
    </row>
    <row r="103" spans="2:18" s="49" customFormat="1" ht="17.100000000000001" customHeight="1" x14ac:dyDescent="0.25">
      <c r="B103" s="111"/>
      <c r="C103" s="111"/>
      <c r="D103" s="110" t="s">
        <v>99</v>
      </c>
      <c r="E103" s="109"/>
      <c r="F103" s="109"/>
      <c r="G103" s="108"/>
      <c r="H103" s="107">
        <v>12</v>
      </c>
      <c r="I103" s="104">
        <v>59</v>
      </c>
      <c r="J103" s="103">
        <f>SUM(H103:I103)</f>
        <v>71</v>
      </c>
      <c r="K103" s="101">
        <v>0</v>
      </c>
      <c r="L103" s="105">
        <v>110</v>
      </c>
      <c r="M103" s="105">
        <v>90</v>
      </c>
      <c r="N103" s="105">
        <v>75</v>
      </c>
      <c r="O103" s="105">
        <v>51</v>
      </c>
      <c r="P103" s="104">
        <v>21</v>
      </c>
      <c r="Q103" s="103">
        <f>SUM(K103:P103)</f>
        <v>347</v>
      </c>
      <c r="R103" s="102">
        <f t="shared" si="15"/>
        <v>418</v>
      </c>
    </row>
    <row r="104" spans="2:18" s="49" customFormat="1" ht="17.100000000000001" customHeight="1" x14ac:dyDescent="0.25">
      <c r="B104" s="111"/>
      <c r="C104" s="111"/>
      <c r="D104" s="182" t="s">
        <v>98</v>
      </c>
      <c r="E104" s="181"/>
      <c r="F104" s="181"/>
      <c r="G104" s="180"/>
      <c r="H104" s="179">
        <v>67</v>
      </c>
      <c r="I104" s="176">
        <v>84</v>
      </c>
      <c r="J104" s="175">
        <f>SUM(H104:I104)</f>
        <v>151</v>
      </c>
      <c r="K104" s="128">
        <v>0</v>
      </c>
      <c r="L104" s="177">
        <v>713</v>
      </c>
      <c r="M104" s="177">
        <v>673</v>
      </c>
      <c r="N104" s="177">
        <v>658</v>
      </c>
      <c r="O104" s="177">
        <v>568</v>
      </c>
      <c r="P104" s="176">
        <v>370</v>
      </c>
      <c r="Q104" s="175">
        <f>SUM(K104:P104)</f>
        <v>2982</v>
      </c>
      <c r="R104" s="174">
        <f t="shared" si="15"/>
        <v>3133</v>
      </c>
    </row>
    <row r="105" spans="2:18" s="49" customFormat="1" ht="17.100000000000001" customHeight="1" x14ac:dyDescent="0.25">
      <c r="B105" s="111"/>
      <c r="C105" s="163" t="s">
        <v>97</v>
      </c>
      <c r="D105" s="162"/>
      <c r="E105" s="162"/>
      <c r="F105" s="162"/>
      <c r="G105" s="161"/>
      <c r="H105" s="160">
        <f t="shared" ref="H105:R105" si="16">SUM(H106:H107)</f>
        <v>129</v>
      </c>
      <c r="I105" s="159">
        <f t="shared" si="16"/>
        <v>191</v>
      </c>
      <c r="J105" s="158">
        <f t="shared" si="16"/>
        <v>320</v>
      </c>
      <c r="K105" s="42">
        <f t="shared" si="16"/>
        <v>0</v>
      </c>
      <c r="L105" s="157">
        <f t="shared" si="16"/>
        <v>1776</v>
      </c>
      <c r="M105" s="157">
        <f t="shared" si="16"/>
        <v>1206</v>
      </c>
      <c r="N105" s="157">
        <f t="shared" si="16"/>
        <v>741</v>
      </c>
      <c r="O105" s="157">
        <f t="shared" si="16"/>
        <v>439</v>
      </c>
      <c r="P105" s="156">
        <f t="shared" si="16"/>
        <v>196</v>
      </c>
      <c r="Q105" s="155">
        <f t="shared" si="16"/>
        <v>4358</v>
      </c>
      <c r="R105" s="154">
        <f t="shared" si="16"/>
        <v>4678</v>
      </c>
    </row>
    <row r="106" spans="2:18" s="49" customFormat="1" ht="17.100000000000001" customHeight="1" x14ac:dyDescent="0.25">
      <c r="B106" s="111"/>
      <c r="C106" s="111"/>
      <c r="D106" s="173" t="s">
        <v>96</v>
      </c>
      <c r="E106" s="172"/>
      <c r="F106" s="172"/>
      <c r="G106" s="171"/>
      <c r="H106" s="170">
        <v>0</v>
      </c>
      <c r="I106" s="167">
        <v>0</v>
      </c>
      <c r="J106" s="169">
        <f>SUM(H106:I106)</f>
        <v>0</v>
      </c>
      <c r="K106" s="134">
        <v>0</v>
      </c>
      <c r="L106" s="168">
        <v>1315</v>
      </c>
      <c r="M106" s="168">
        <v>835</v>
      </c>
      <c r="N106" s="168">
        <v>542</v>
      </c>
      <c r="O106" s="168">
        <v>316</v>
      </c>
      <c r="P106" s="167">
        <v>128</v>
      </c>
      <c r="Q106" s="166">
        <f>SUM(K106:P106)</f>
        <v>3136</v>
      </c>
      <c r="R106" s="165">
        <f>SUM(J106,Q106)</f>
        <v>3136</v>
      </c>
    </row>
    <row r="107" spans="2:18" s="49" customFormat="1" ht="17.100000000000001" customHeight="1" x14ac:dyDescent="0.25">
      <c r="B107" s="111"/>
      <c r="C107" s="111"/>
      <c r="D107" s="182" t="s">
        <v>95</v>
      </c>
      <c r="E107" s="181"/>
      <c r="F107" s="181"/>
      <c r="G107" s="180"/>
      <c r="H107" s="179">
        <v>129</v>
      </c>
      <c r="I107" s="176">
        <v>191</v>
      </c>
      <c r="J107" s="178">
        <f>SUM(H107:I107)</f>
        <v>320</v>
      </c>
      <c r="K107" s="128">
        <v>0</v>
      </c>
      <c r="L107" s="177">
        <v>461</v>
      </c>
      <c r="M107" s="177">
        <v>371</v>
      </c>
      <c r="N107" s="177">
        <v>199</v>
      </c>
      <c r="O107" s="177">
        <v>123</v>
      </c>
      <c r="P107" s="176">
        <v>68</v>
      </c>
      <c r="Q107" s="175">
        <f>SUM(K107:P107)</f>
        <v>1222</v>
      </c>
      <c r="R107" s="174">
        <f>SUM(J107,Q107)</f>
        <v>1542</v>
      </c>
    </row>
    <row r="108" spans="2:18" s="49" customFormat="1" ht="17.100000000000001" customHeight="1" x14ac:dyDescent="0.25">
      <c r="B108" s="111"/>
      <c r="C108" s="163" t="s">
        <v>94</v>
      </c>
      <c r="D108" s="162"/>
      <c r="E108" s="162"/>
      <c r="F108" s="162"/>
      <c r="G108" s="161"/>
      <c r="H108" s="160">
        <f t="shared" ref="H108:R108" si="17">SUM(H109:H112)</f>
        <v>2</v>
      </c>
      <c r="I108" s="159">
        <f t="shared" si="17"/>
        <v>5</v>
      </c>
      <c r="J108" s="158">
        <f t="shared" si="17"/>
        <v>7</v>
      </c>
      <c r="K108" s="42">
        <f t="shared" si="17"/>
        <v>0</v>
      </c>
      <c r="L108" s="157">
        <f t="shared" si="17"/>
        <v>167</v>
      </c>
      <c r="M108" s="157">
        <f t="shared" si="17"/>
        <v>172</v>
      </c>
      <c r="N108" s="157">
        <f t="shared" si="17"/>
        <v>216</v>
      </c>
      <c r="O108" s="157">
        <f t="shared" si="17"/>
        <v>147</v>
      </c>
      <c r="P108" s="156">
        <f t="shared" si="17"/>
        <v>86</v>
      </c>
      <c r="Q108" s="155">
        <f t="shared" si="17"/>
        <v>788</v>
      </c>
      <c r="R108" s="154">
        <f t="shared" si="17"/>
        <v>795</v>
      </c>
    </row>
    <row r="109" spans="2:18" s="49" customFormat="1" ht="17.100000000000001" customHeight="1" x14ac:dyDescent="0.25">
      <c r="B109" s="111"/>
      <c r="C109" s="111"/>
      <c r="D109" s="173" t="s">
        <v>93</v>
      </c>
      <c r="E109" s="172"/>
      <c r="F109" s="172"/>
      <c r="G109" s="171"/>
      <c r="H109" s="170">
        <v>2</v>
      </c>
      <c r="I109" s="167">
        <v>4</v>
      </c>
      <c r="J109" s="169">
        <f>SUM(H109:I109)</f>
        <v>6</v>
      </c>
      <c r="K109" s="134">
        <v>0</v>
      </c>
      <c r="L109" s="168">
        <v>149</v>
      </c>
      <c r="M109" s="168">
        <v>147</v>
      </c>
      <c r="N109" s="168">
        <v>186</v>
      </c>
      <c r="O109" s="168">
        <v>114</v>
      </c>
      <c r="P109" s="167">
        <v>62</v>
      </c>
      <c r="Q109" s="166">
        <f>SUM(K109:P109)</f>
        <v>658</v>
      </c>
      <c r="R109" s="165">
        <f>SUM(J109,Q109)</f>
        <v>664</v>
      </c>
    </row>
    <row r="110" spans="2:18" s="49" customFormat="1" ht="17.100000000000001" customHeight="1" x14ac:dyDescent="0.25">
      <c r="B110" s="111"/>
      <c r="C110" s="111"/>
      <c r="D110" s="110" t="s">
        <v>92</v>
      </c>
      <c r="E110" s="109"/>
      <c r="F110" s="109"/>
      <c r="G110" s="108"/>
      <c r="H110" s="107">
        <v>0</v>
      </c>
      <c r="I110" s="104">
        <v>1</v>
      </c>
      <c r="J110" s="106">
        <f>SUM(H110:I110)</f>
        <v>1</v>
      </c>
      <c r="K110" s="101">
        <v>0</v>
      </c>
      <c r="L110" s="105">
        <v>17</v>
      </c>
      <c r="M110" s="105">
        <v>25</v>
      </c>
      <c r="N110" s="105">
        <v>30</v>
      </c>
      <c r="O110" s="105">
        <v>33</v>
      </c>
      <c r="P110" s="104">
        <v>24</v>
      </c>
      <c r="Q110" s="103">
        <f>SUM(K110:P110)</f>
        <v>129</v>
      </c>
      <c r="R110" s="102">
        <f>SUM(J110,Q110)</f>
        <v>130</v>
      </c>
    </row>
    <row r="111" spans="2:18" s="49" customFormat="1" ht="17.100000000000001" customHeight="1" x14ac:dyDescent="0.25">
      <c r="B111" s="111"/>
      <c r="C111" s="164"/>
      <c r="D111" s="110" t="s">
        <v>91</v>
      </c>
      <c r="E111" s="109"/>
      <c r="F111" s="109"/>
      <c r="G111" s="108"/>
      <c r="H111" s="107">
        <v>0</v>
      </c>
      <c r="I111" s="104">
        <v>0</v>
      </c>
      <c r="J111" s="106">
        <f>SUM(H111:I111)</f>
        <v>0</v>
      </c>
      <c r="K111" s="101">
        <v>0</v>
      </c>
      <c r="L111" s="105">
        <v>0</v>
      </c>
      <c r="M111" s="105">
        <v>0</v>
      </c>
      <c r="N111" s="105">
        <v>0</v>
      </c>
      <c r="O111" s="105">
        <v>0</v>
      </c>
      <c r="P111" s="104">
        <v>0</v>
      </c>
      <c r="Q111" s="103">
        <f>SUM(K111:P111)</f>
        <v>0</v>
      </c>
      <c r="R111" s="102">
        <f>SUM(J111,Q111)</f>
        <v>0</v>
      </c>
    </row>
    <row r="112" spans="2:18" s="49" customFormat="1" ht="16.5" customHeight="1" x14ac:dyDescent="0.25">
      <c r="B112" s="111"/>
      <c r="C112" s="136"/>
      <c r="D112" s="59" t="s">
        <v>90</v>
      </c>
      <c r="E112" s="58"/>
      <c r="F112" s="58"/>
      <c r="G112" s="57"/>
      <c r="H112" s="56">
        <v>0</v>
      </c>
      <c r="I112" s="52">
        <v>0</v>
      </c>
      <c r="J112" s="55">
        <f>SUM(H112:I112)</f>
        <v>0</v>
      </c>
      <c r="K112" s="135">
        <v>0</v>
      </c>
      <c r="L112" s="53">
        <v>1</v>
      </c>
      <c r="M112" s="53">
        <v>0</v>
      </c>
      <c r="N112" s="53">
        <v>0</v>
      </c>
      <c r="O112" s="53">
        <v>0</v>
      </c>
      <c r="P112" s="52">
        <v>0</v>
      </c>
      <c r="Q112" s="51">
        <f>SUM(K112:P112)</f>
        <v>1</v>
      </c>
      <c r="R112" s="50">
        <f>SUM(J112,Q112)</f>
        <v>1</v>
      </c>
    </row>
    <row r="113" spans="2:18" s="49" customFormat="1" ht="17.100000000000001" customHeight="1" x14ac:dyDescent="0.25">
      <c r="B113" s="111"/>
      <c r="C113" s="163" t="s">
        <v>89</v>
      </c>
      <c r="D113" s="162"/>
      <c r="E113" s="162"/>
      <c r="F113" s="162"/>
      <c r="G113" s="161"/>
      <c r="H113" s="160">
        <f t="shared" ref="H113:R113" si="18">SUM(H114:H116)</f>
        <v>743</v>
      </c>
      <c r="I113" s="159">
        <f t="shared" si="18"/>
        <v>1275</v>
      </c>
      <c r="J113" s="158">
        <f t="shared" si="18"/>
        <v>2018</v>
      </c>
      <c r="K113" s="42">
        <f t="shared" si="18"/>
        <v>0</v>
      </c>
      <c r="L113" s="157">
        <f t="shared" si="18"/>
        <v>1699</v>
      </c>
      <c r="M113" s="157">
        <f t="shared" si="18"/>
        <v>1609</v>
      </c>
      <c r="N113" s="157">
        <f t="shared" si="18"/>
        <v>1113</v>
      </c>
      <c r="O113" s="157">
        <f t="shared" si="18"/>
        <v>758</v>
      </c>
      <c r="P113" s="156">
        <f t="shared" si="18"/>
        <v>397</v>
      </c>
      <c r="Q113" s="155">
        <f t="shared" si="18"/>
        <v>5576</v>
      </c>
      <c r="R113" s="154">
        <f t="shared" si="18"/>
        <v>7594</v>
      </c>
    </row>
    <row r="114" spans="2:18" s="14" customFormat="1" ht="17.100000000000001" customHeight="1" x14ac:dyDescent="0.25">
      <c r="B114" s="72"/>
      <c r="C114" s="72"/>
      <c r="D114" s="82" t="s">
        <v>88</v>
      </c>
      <c r="E114" s="81"/>
      <c r="F114" s="81"/>
      <c r="G114" s="80"/>
      <c r="H114" s="79">
        <v>708</v>
      </c>
      <c r="I114" s="75">
        <v>1218</v>
      </c>
      <c r="J114" s="78">
        <f>SUM(H114:I114)</f>
        <v>1926</v>
      </c>
      <c r="K114" s="134">
        <v>0</v>
      </c>
      <c r="L114" s="76">
        <v>1645</v>
      </c>
      <c r="M114" s="76">
        <v>1566</v>
      </c>
      <c r="N114" s="76">
        <v>1073</v>
      </c>
      <c r="O114" s="76">
        <v>727</v>
      </c>
      <c r="P114" s="75">
        <v>384</v>
      </c>
      <c r="Q114" s="74">
        <f>SUM(K114:P114)</f>
        <v>5395</v>
      </c>
      <c r="R114" s="73">
        <f>SUM(J114,Q114)</f>
        <v>7321</v>
      </c>
    </row>
    <row r="115" spans="2:18" s="14" customFormat="1" ht="17.100000000000001" customHeight="1" x14ac:dyDescent="0.25">
      <c r="B115" s="72"/>
      <c r="C115" s="72"/>
      <c r="D115" s="70" t="s">
        <v>87</v>
      </c>
      <c r="E115" s="69"/>
      <c r="F115" s="69"/>
      <c r="G115" s="68"/>
      <c r="H115" s="67">
        <v>20</v>
      </c>
      <c r="I115" s="63">
        <v>33</v>
      </c>
      <c r="J115" s="66">
        <f>SUM(H115:I115)</f>
        <v>53</v>
      </c>
      <c r="K115" s="101">
        <v>0</v>
      </c>
      <c r="L115" s="64">
        <v>27</v>
      </c>
      <c r="M115" s="64">
        <v>28</v>
      </c>
      <c r="N115" s="64">
        <v>22</v>
      </c>
      <c r="O115" s="64">
        <v>17</v>
      </c>
      <c r="P115" s="63">
        <v>7</v>
      </c>
      <c r="Q115" s="62">
        <f>SUM(K115:P115)</f>
        <v>101</v>
      </c>
      <c r="R115" s="61">
        <f>SUM(J115,Q115)</f>
        <v>154</v>
      </c>
    </row>
    <row r="116" spans="2:18" s="14" customFormat="1" ht="17.100000000000001" customHeight="1" x14ac:dyDescent="0.25">
      <c r="B116" s="72"/>
      <c r="C116" s="72"/>
      <c r="D116" s="133" t="s">
        <v>86</v>
      </c>
      <c r="E116" s="132"/>
      <c r="F116" s="132"/>
      <c r="G116" s="131"/>
      <c r="H116" s="130">
        <v>15</v>
      </c>
      <c r="I116" s="126">
        <v>24</v>
      </c>
      <c r="J116" s="129">
        <f>SUM(H116:I116)</f>
        <v>39</v>
      </c>
      <c r="K116" s="128">
        <v>0</v>
      </c>
      <c r="L116" s="127">
        <v>27</v>
      </c>
      <c r="M116" s="127">
        <v>15</v>
      </c>
      <c r="N116" s="127">
        <v>18</v>
      </c>
      <c r="O116" s="127">
        <v>14</v>
      </c>
      <c r="P116" s="126">
        <v>6</v>
      </c>
      <c r="Q116" s="125">
        <f>SUM(K116:P116)</f>
        <v>80</v>
      </c>
      <c r="R116" s="124">
        <f>SUM(J116,Q116)</f>
        <v>119</v>
      </c>
    </row>
    <row r="117" spans="2:18" s="14" customFormat="1" ht="17.100000000000001" customHeight="1" x14ac:dyDescent="0.25">
      <c r="B117" s="72"/>
      <c r="C117" s="122" t="s">
        <v>85</v>
      </c>
      <c r="D117" s="121"/>
      <c r="E117" s="121"/>
      <c r="F117" s="121"/>
      <c r="G117" s="120"/>
      <c r="H117" s="45">
        <v>28</v>
      </c>
      <c r="I117" s="44">
        <v>23</v>
      </c>
      <c r="J117" s="43">
        <f>SUM(H117:I117)</f>
        <v>51</v>
      </c>
      <c r="K117" s="42">
        <v>0</v>
      </c>
      <c r="L117" s="41">
        <v>118</v>
      </c>
      <c r="M117" s="41">
        <v>92</v>
      </c>
      <c r="N117" s="41">
        <v>130</v>
      </c>
      <c r="O117" s="41">
        <v>84</v>
      </c>
      <c r="P117" s="40">
        <v>32</v>
      </c>
      <c r="Q117" s="39">
        <f>SUM(K117:P117)</f>
        <v>456</v>
      </c>
      <c r="R117" s="38">
        <f>SUM(J117,Q117)</f>
        <v>507</v>
      </c>
    </row>
    <row r="118" spans="2:18" s="14" customFormat="1" ht="17.100000000000001" customHeight="1" x14ac:dyDescent="0.25">
      <c r="B118" s="123"/>
      <c r="C118" s="122" t="s">
        <v>84</v>
      </c>
      <c r="D118" s="121"/>
      <c r="E118" s="121"/>
      <c r="F118" s="121"/>
      <c r="G118" s="120"/>
      <c r="H118" s="45">
        <v>825</v>
      </c>
      <c r="I118" s="44">
        <v>1301</v>
      </c>
      <c r="J118" s="43">
        <f>SUM(H118:I118)</f>
        <v>2126</v>
      </c>
      <c r="K118" s="42">
        <v>0</v>
      </c>
      <c r="L118" s="41">
        <v>3408</v>
      </c>
      <c r="M118" s="41">
        <v>2119</v>
      </c>
      <c r="N118" s="41">
        <v>1261</v>
      </c>
      <c r="O118" s="41">
        <v>740</v>
      </c>
      <c r="P118" s="40">
        <v>355</v>
      </c>
      <c r="Q118" s="39">
        <f>SUM(K118:P118)</f>
        <v>7883</v>
      </c>
      <c r="R118" s="38">
        <f>SUM(J118,Q118)</f>
        <v>10009</v>
      </c>
    </row>
    <row r="119" spans="2:18" s="14" customFormat="1" ht="17.100000000000001" customHeight="1" x14ac:dyDescent="0.25">
      <c r="B119" s="86" t="s">
        <v>83</v>
      </c>
      <c r="C119" s="85"/>
      <c r="D119" s="85"/>
      <c r="E119" s="85"/>
      <c r="F119" s="85"/>
      <c r="G119" s="84"/>
      <c r="H119" s="45">
        <f t="shared" ref="H119:R119" si="19">SUM(H120:H128)</f>
        <v>9</v>
      </c>
      <c r="I119" s="44">
        <f t="shared" si="19"/>
        <v>21</v>
      </c>
      <c r="J119" s="43">
        <f t="shared" si="19"/>
        <v>30</v>
      </c>
      <c r="K119" s="42">
        <f t="shared" si="19"/>
        <v>0</v>
      </c>
      <c r="L119" s="41">
        <f t="shared" si="19"/>
        <v>1527</v>
      </c>
      <c r="M119" s="41">
        <f t="shared" si="19"/>
        <v>1070</v>
      </c>
      <c r="N119" s="41">
        <f t="shared" si="19"/>
        <v>848</v>
      </c>
      <c r="O119" s="41">
        <f t="shared" si="19"/>
        <v>556</v>
      </c>
      <c r="P119" s="40">
        <f t="shared" si="19"/>
        <v>236</v>
      </c>
      <c r="Q119" s="39">
        <f t="shared" si="19"/>
        <v>4237</v>
      </c>
      <c r="R119" s="38">
        <f t="shared" si="19"/>
        <v>4267</v>
      </c>
    </row>
    <row r="120" spans="2:18" s="14" customFormat="1" ht="17.100000000000001" customHeight="1" x14ac:dyDescent="0.25">
      <c r="B120" s="72"/>
      <c r="C120" s="82" t="s">
        <v>109</v>
      </c>
      <c r="D120" s="81"/>
      <c r="E120" s="81"/>
      <c r="F120" s="81"/>
      <c r="G120" s="80"/>
      <c r="H120" s="79">
        <v>0</v>
      </c>
      <c r="I120" s="75">
        <v>0</v>
      </c>
      <c r="J120" s="78">
        <f t="shared" ref="J120:J128" si="20">SUM(H120:I120)</f>
        <v>0</v>
      </c>
      <c r="K120" s="77"/>
      <c r="L120" s="76">
        <v>60</v>
      </c>
      <c r="M120" s="76">
        <v>32</v>
      </c>
      <c r="N120" s="76">
        <v>39</v>
      </c>
      <c r="O120" s="76">
        <v>32</v>
      </c>
      <c r="P120" s="75">
        <v>17</v>
      </c>
      <c r="Q120" s="74">
        <f t="shared" ref="Q120:Q128" si="21">SUM(K120:P120)</f>
        <v>180</v>
      </c>
      <c r="R120" s="73">
        <f t="shared" ref="R120:R128" si="22">SUM(J120,Q120)</f>
        <v>180</v>
      </c>
    </row>
    <row r="121" spans="2:18" s="14" customFormat="1" ht="17.100000000000001" customHeight="1" x14ac:dyDescent="0.25">
      <c r="B121" s="72"/>
      <c r="C121" s="153" t="s">
        <v>81</v>
      </c>
      <c r="D121" s="152"/>
      <c r="E121" s="152"/>
      <c r="F121" s="152"/>
      <c r="G121" s="151"/>
      <c r="H121" s="67">
        <v>0</v>
      </c>
      <c r="I121" s="63">
        <v>0</v>
      </c>
      <c r="J121" s="66">
        <f t="shared" si="20"/>
        <v>0</v>
      </c>
      <c r="K121" s="150"/>
      <c r="L121" s="149">
        <v>0</v>
      </c>
      <c r="M121" s="149">
        <v>0</v>
      </c>
      <c r="N121" s="149">
        <v>0</v>
      </c>
      <c r="O121" s="149">
        <v>0</v>
      </c>
      <c r="P121" s="148">
        <v>0</v>
      </c>
      <c r="Q121" s="147">
        <f t="shared" si="21"/>
        <v>0</v>
      </c>
      <c r="R121" s="146">
        <f t="shared" si="22"/>
        <v>0</v>
      </c>
    </row>
    <row r="122" spans="2:18" s="49" customFormat="1" ht="17.100000000000001" customHeight="1" x14ac:dyDescent="0.25">
      <c r="B122" s="111"/>
      <c r="C122" s="110" t="s">
        <v>80</v>
      </c>
      <c r="D122" s="109"/>
      <c r="E122" s="109"/>
      <c r="F122" s="109"/>
      <c r="G122" s="108"/>
      <c r="H122" s="107">
        <v>0</v>
      </c>
      <c r="I122" s="104">
        <v>0</v>
      </c>
      <c r="J122" s="106">
        <f t="shared" si="20"/>
        <v>0</v>
      </c>
      <c r="K122" s="65"/>
      <c r="L122" s="105">
        <v>1002</v>
      </c>
      <c r="M122" s="105">
        <v>589</v>
      </c>
      <c r="N122" s="105">
        <v>369</v>
      </c>
      <c r="O122" s="105">
        <v>186</v>
      </c>
      <c r="P122" s="104">
        <v>79</v>
      </c>
      <c r="Q122" s="103">
        <f t="shared" si="21"/>
        <v>2225</v>
      </c>
      <c r="R122" s="102">
        <f t="shared" si="22"/>
        <v>2225</v>
      </c>
    </row>
    <row r="123" spans="2:18" s="14" customFormat="1" ht="17.100000000000001" customHeight="1" x14ac:dyDescent="0.25">
      <c r="B123" s="72"/>
      <c r="C123" s="70" t="s">
        <v>79</v>
      </c>
      <c r="D123" s="69"/>
      <c r="E123" s="69"/>
      <c r="F123" s="69"/>
      <c r="G123" s="68"/>
      <c r="H123" s="67">
        <v>0</v>
      </c>
      <c r="I123" s="63">
        <v>2</v>
      </c>
      <c r="J123" s="66">
        <f t="shared" si="20"/>
        <v>2</v>
      </c>
      <c r="K123" s="101">
        <v>0</v>
      </c>
      <c r="L123" s="64">
        <v>106</v>
      </c>
      <c r="M123" s="64">
        <v>83</v>
      </c>
      <c r="N123" s="64">
        <v>74</v>
      </c>
      <c r="O123" s="64">
        <v>47</v>
      </c>
      <c r="P123" s="63">
        <v>14</v>
      </c>
      <c r="Q123" s="62">
        <f t="shared" si="21"/>
        <v>324</v>
      </c>
      <c r="R123" s="61">
        <f t="shared" si="22"/>
        <v>326</v>
      </c>
    </row>
    <row r="124" spans="2:18" s="14" customFormat="1" ht="17.100000000000001" customHeight="1" x14ac:dyDescent="0.25">
      <c r="B124" s="72"/>
      <c r="C124" s="70" t="s">
        <v>78</v>
      </c>
      <c r="D124" s="69"/>
      <c r="E124" s="69"/>
      <c r="F124" s="69"/>
      <c r="G124" s="68"/>
      <c r="H124" s="67">
        <v>9</v>
      </c>
      <c r="I124" s="63">
        <v>19</v>
      </c>
      <c r="J124" s="66">
        <f t="shared" si="20"/>
        <v>28</v>
      </c>
      <c r="K124" s="101">
        <v>0</v>
      </c>
      <c r="L124" s="64">
        <v>96</v>
      </c>
      <c r="M124" s="64">
        <v>75</v>
      </c>
      <c r="N124" s="64">
        <v>81</v>
      </c>
      <c r="O124" s="64">
        <v>64</v>
      </c>
      <c r="P124" s="63">
        <v>32</v>
      </c>
      <c r="Q124" s="62">
        <f t="shared" si="21"/>
        <v>348</v>
      </c>
      <c r="R124" s="61">
        <f t="shared" si="22"/>
        <v>376</v>
      </c>
    </row>
    <row r="125" spans="2:18" s="14" customFormat="1" ht="17.100000000000001" customHeight="1" x14ac:dyDescent="0.25">
      <c r="B125" s="72"/>
      <c r="C125" s="70" t="s">
        <v>77</v>
      </c>
      <c r="D125" s="69"/>
      <c r="E125" s="69"/>
      <c r="F125" s="69"/>
      <c r="G125" s="68"/>
      <c r="H125" s="67">
        <v>0</v>
      </c>
      <c r="I125" s="63">
        <v>0</v>
      </c>
      <c r="J125" s="66">
        <f t="shared" si="20"/>
        <v>0</v>
      </c>
      <c r="K125" s="65"/>
      <c r="L125" s="64">
        <v>202</v>
      </c>
      <c r="M125" s="64">
        <v>231</v>
      </c>
      <c r="N125" s="64">
        <v>219</v>
      </c>
      <c r="O125" s="64">
        <v>127</v>
      </c>
      <c r="P125" s="63">
        <v>48</v>
      </c>
      <c r="Q125" s="62">
        <f t="shared" si="21"/>
        <v>827</v>
      </c>
      <c r="R125" s="61">
        <f t="shared" si="22"/>
        <v>827</v>
      </c>
    </row>
    <row r="126" spans="2:18" s="14" customFormat="1" ht="17.100000000000001" customHeight="1" x14ac:dyDescent="0.25">
      <c r="B126" s="72"/>
      <c r="C126" s="100" t="s">
        <v>76</v>
      </c>
      <c r="D126" s="98"/>
      <c r="E126" s="98"/>
      <c r="F126" s="98"/>
      <c r="G126" s="97"/>
      <c r="H126" s="67">
        <v>0</v>
      </c>
      <c r="I126" s="63">
        <v>0</v>
      </c>
      <c r="J126" s="66">
        <f t="shared" si="20"/>
        <v>0</v>
      </c>
      <c r="K126" s="65"/>
      <c r="L126" s="64">
        <v>35</v>
      </c>
      <c r="M126" s="64">
        <v>30</v>
      </c>
      <c r="N126" s="64">
        <v>41</v>
      </c>
      <c r="O126" s="64">
        <v>27</v>
      </c>
      <c r="P126" s="63">
        <v>12</v>
      </c>
      <c r="Q126" s="62">
        <f t="shared" si="21"/>
        <v>145</v>
      </c>
      <c r="R126" s="61">
        <f t="shared" si="22"/>
        <v>145</v>
      </c>
    </row>
    <row r="127" spans="2:18" s="14" customFormat="1" ht="17.100000000000001" customHeight="1" x14ac:dyDescent="0.25">
      <c r="B127" s="71"/>
      <c r="C127" s="99" t="s">
        <v>75</v>
      </c>
      <c r="D127" s="98"/>
      <c r="E127" s="98"/>
      <c r="F127" s="98"/>
      <c r="G127" s="97"/>
      <c r="H127" s="67">
        <v>0</v>
      </c>
      <c r="I127" s="63">
        <v>0</v>
      </c>
      <c r="J127" s="66">
        <f t="shared" si="20"/>
        <v>0</v>
      </c>
      <c r="K127" s="65"/>
      <c r="L127" s="64">
        <v>0</v>
      </c>
      <c r="M127" s="64">
        <v>0</v>
      </c>
      <c r="N127" s="64">
        <v>3</v>
      </c>
      <c r="O127" s="64">
        <v>32</v>
      </c>
      <c r="P127" s="63">
        <v>13</v>
      </c>
      <c r="Q127" s="62">
        <f t="shared" si="21"/>
        <v>48</v>
      </c>
      <c r="R127" s="61">
        <f t="shared" si="22"/>
        <v>48</v>
      </c>
    </row>
    <row r="128" spans="2:18" s="14" customFormat="1" ht="17.100000000000001" customHeight="1" x14ac:dyDescent="0.25">
      <c r="B128" s="96"/>
      <c r="C128" s="95" t="s">
        <v>74</v>
      </c>
      <c r="D128" s="94"/>
      <c r="E128" s="94"/>
      <c r="F128" s="94"/>
      <c r="G128" s="93"/>
      <c r="H128" s="92">
        <v>0</v>
      </c>
      <c r="I128" s="89">
        <v>0</v>
      </c>
      <c r="J128" s="91">
        <f t="shared" si="20"/>
        <v>0</v>
      </c>
      <c r="K128" s="54"/>
      <c r="L128" s="90">
        <v>26</v>
      </c>
      <c r="M128" s="90">
        <v>30</v>
      </c>
      <c r="N128" s="90">
        <v>22</v>
      </c>
      <c r="O128" s="90">
        <v>41</v>
      </c>
      <c r="P128" s="89">
        <v>21</v>
      </c>
      <c r="Q128" s="88">
        <f t="shared" si="21"/>
        <v>140</v>
      </c>
      <c r="R128" s="87">
        <f t="shared" si="22"/>
        <v>140</v>
      </c>
    </row>
    <row r="129" spans="1:18" s="14" customFormat="1" ht="17.100000000000001" customHeight="1" x14ac:dyDescent="0.25">
      <c r="B129" s="86" t="s">
        <v>73</v>
      </c>
      <c r="C129" s="85"/>
      <c r="D129" s="85"/>
      <c r="E129" s="85"/>
      <c r="F129" s="85"/>
      <c r="G129" s="84"/>
      <c r="H129" s="45">
        <f>SUM(H130:H133)</f>
        <v>0</v>
      </c>
      <c r="I129" s="44">
        <f>SUM(I130:I133)</f>
        <v>0</v>
      </c>
      <c r="J129" s="43">
        <f>SUM(J130:J133)</f>
        <v>0</v>
      </c>
      <c r="K129" s="83"/>
      <c r="L129" s="41">
        <f t="shared" ref="L129:R129" si="23">SUM(L130:L133)</f>
        <v>56</v>
      </c>
      <c r="M129" s="41">
        <f t="shared" si="23"/>
        <v>77</v>
      </c>
      <c r="N129" s="41">
        <f t="shared" si="23"/>
        <v>338</v>
      </c>
      <c r="O129" s="41">
        <f t="shared" si="23"/>
        <v>997</v>
      </c>
      <c r="P129" s="40">
        <f t="shared" si="23"/>
        <v>950</v>
      </c>
      <c r="Q129" s="39">
        <f t="shared" si="23"/>
        <v>2418</v>
      </c>
      <c r="R129" s="38">
        <f t="shared" si="23"/>
        <v>2418</v>
      </c>
    </row>
    <row r="130" spans="1:18" s="14" customFormat="1" ht="17.100000000000001" customHeight="1" x14ac:dyDescent="0.25">
      <c r="B130" s="72"/>
      <c r="C130" s="82" t="s">
        <v>72</v>
      </c>
      <c r="D130" s="81"/>
      <c r="E130" s="81"/>
      <c r="F130" s="81"/>
      <c r="G130" s="80"/>
      <c r="H130" s="79">
        <v>0</v>
      </c>
      <c r="I130" s="75">
        <v>0</v>
      </c>
      <c r="J130" s="78">
        <f>SUM(H130:I130)</f>
        <v>0</v>
      </c>
      <c r="K130" s="77"/>
      <c r="L130" s="76">
        <v>0</v>
      </c>
      <c r="M130" s="76">
        <v>4</v>
      </c>
      <c r="N130" s="76">
        <v>172</v>
      </c>
      <c r="O130" s="76">
        <v>534</v>
      </c>
      <c r="P130" s="75">
        <v>437</v>
      </c>
      <c r="Q130" s="74">
        <f>SUM(K130:P130)</f>
        <v>1147</v>
      </c>
      <c r="R130" s="73">
        <f>SUM(J130,Q130)</f>
        <v>1147</v>
      </c>
    </row>
    <row r="131" spans="1:18" s="14" customFormat="1" ht="17.100000000000001" customHeight="1" x14ac:dyDescent="0.25">
      <c r="B131" s="72"/>
      <c r="C131" s="70" t="s">
        <v>71</v>
      </c>
      <c r="D131" s="69"/>
      <c r="E131" s="69"/>
      <c r="F131" s="69"/>
      <c r="G131" s="68"/>
      <c r="H131" s="67">
        <v>0</v>
      </c>
      <c r="I131" s="63">
        <v>0</v>
      </c>
      <c r="J131" s="66">
        <f>SUM(H131:I131)</f>
        <v>0</v>
      </c>
      <c r="K131" s="65"/>
      <c r="L131" s="64">
        <v>56</v>
      </c>
      <c r="M131" s="64">
        <v>72</v>
      </c>
      <c r="N131" s="64">
        <v>135</v>
      </c>
      <c r="O131" s="64">
        <v>131</v>
      </c>
      <c r="P131" s="63">
        <v>75</v>
      </c>
      <c r="Q131" s="62">
        <f>SUM(K131:P131)</f>
        <v>469</v>
      </c>
      <c r="R131" s="61">
        <f>SUM(J131,Q131)</f>
        <v>469</v>
      </c>
    </row>
    <row r="132" spans="1:18" s="14" customFormat="1" ht="16.5" customHeight="1" x14ac:dyDescent="0.25">
      <c r="B132" s="71"/>
      <c r="C132" s="70" t="s">
        <v>70</v>
      </c>
      <c r="D132" s="69"/>
      <c r="E132" s="69"/>
      <c r="F132" s="69"/>
      <c r="G132" s="68"/>
      <c r="H132" s="67">
        <v>0</v>
      </c>
      <c r="I132" s="63">
        <v>0</v>
      </c>
      <c r="J132" s="66">
        <f>SUM(H132:I132)</f>
        <v>0</v>
      </c>
      <c r="K132" s="65"/>
      <c r="L132" s="64">
        <v>0</v>
      </c>
      <c r="M132" s="64">
        <v>0</v>
      </c>
      <c r="N132" s="64">
        <v>3</v>
      </c>
      <c r="O132" s="64">
        <v>32</v>
      </c>
      <c r="P132" s="63">
        <v>47</v>
      </c>
      <c r="Q132" s="62">
        <f>SUM(K132:P132)</f>
        <v>82</v>
      </c>
      <c r="R132" s="61">
        <f>SUM(J132,Q132)</f>
        <v>82</v>
      </c>
    </row>
    <row r="133" spans="1:18" s="49" customFormat="1" ht="17.100000000000001" customHeight="1" x14ac:dyDescent="0.25">
      <c r="B133" s="60"/>
      <c r="C133" s="59" t="s">
        <v>69</v>
      </c>
      <c r="D133" s="58"/>
      <c r="E133" s="58"/>
      <c r="F133" s="58"/>
      <c r="G133" s="57"/>
      <c r="H133" s="56">
        <v>0</v>
      </c>
      <c r="I133" s="52">
        <v>0</v>
      </c>
      <c r="J133" s="55">
        <f>SUM(H133:I133)</f>
        <v>0</v>
      </c>
      <c r="K133" s="54"/>
      <c r="L133" s="53">
        <v>0</v>
      </c>
      <c r="M133" s="53">
        <v>1</v>
      </c>
      <c r="N133" s="53">
        <v>28</v>
      </c>
      <c r="O133" s="53">
        <v>300</v>
      </c>
      <c r="P133" s="52">
        <v>391</v>
      </c>
      <c r="Q133" s="51">
        <f>SUM(K133:P133)</f>
        <v>720</v>
      </c>
      <c r="R133" s="50">
        <f>SUM(J133,Q133)</f>
        <v>720</v>
      </c>
    </row>
    <row r="134" spans="1:18" s="14" customFormat="1" ht="17.100000000000001" customHeight="1" x14ac:dyDescent="0.25">
      <c r="B134" s="48" t="s">
        <v>68</v>
      </c>
      <c r="C134" s="47"/>
      <c r="D134" s="47"/>
      <c r="E134" s="47"/>
      <c r="F134" s="47"/>
      <c r="G134" s="46"/>
      <c r="H134" s="45">
        <f t="shared" ref="H134:R134" si="24">SUM(H98,H119,H129)</f>
        <v>1869</v>
      </c>
      <c r="I134" s="44">
        <f t="shared" si="24"/>
        <v>3057</v>
      </c>
      <c r="J134" s="43">
        <f t="shared" si="24"/>
        <v>4926</v>
      </c>
      <c r="K134" s="42">
        <f t="shared" si="24"/>
        <v>0</v>
      </c>
      <c r="L134" s="41">
        <f t="shared" si="24"/>
        <v>11340</v>
      </c>
      <c r="M134" s="41">
        <f t="shared" si="24"/>
        <v>8294</v>
      </c>
      <c r="N134" s="41">
        <f t="shared" si="24"/>
        <v>6110</v>
      </c>
      <c r="O134" s="41">
        <f t="shared" si="24"/>
        <v>4847</v>
      </c>
      <c r="P134" s="40">
        <f t="shared" si="24"/>
        <v>2945</v>
      </c>
      <c r="Q134" s="39">
        <f t="shared" si="24"/>
        <v>33536</v>
      </c>
      <c r="R134" s="38">
        <f t="shared" si="24"/>
        <v>38462</v>
      </c>
    </row>
    <row r="135" spans="1:18" s="14" customFormat="1" ht="17.100000000000001" customHeight="1" x14ac:dyDescent="0.25">
      <c r="B135" s="37"/>
      <c r="C135" s="37"/>
      <c r="D135" s="37"/>
      <c r="E135" s="37"/>
      <c r="F135" s="37"/>
      <c r="G135" s="37"/>
      <c r="H135" s="36"/>
      <c r="I135" s="36"/>
      <c r="J135" s="36"/>
      <c r="K135" s="36"/>
      <c r="L135" s="36"/>
      <c r="M135" s="36"/>
      <c r="N135" s="36"/>
      <c r="O135" s="36"/>
      <c r="P135" s="36"/>
      <c r="Q135" s="36"/>
      <c r="R135" s="36"/>
    </row>
    <row r="136" spans="1:18" s="14" customFormat="1" ht="17.100000000000001" customHeight="1" x14ac:dyDescent="0.25">
      <c r="A136" s="26" t="s">
        <v>108</v>
      </c>
      <c r="H136" s="25"/>
      <c r="I136" s="25"/>
      <c r="J136" s="25"/>
      <c r="K136" s="25"/>
    </row>
    <row r="137" spans="1:18" s="14" customFormat="1" ht="17.100000000000001" customHeight="1" x14ac:dyDescent="0.25">
      <c r="B137" s="145"/>
      <c r="C137" s="145"/>
      <c r="D137" s="145"/>
      <c r="E137" s="145"/>
      <c r="F137" s="144"/>
      <c r="G137" s="144"/>
      <c r="H137" s="144"/>
      <c r="I137" s="683" t="s">
        <v>107</v>
      </c>
      <c r="J137" s="683"/>
      <c r="K137" s="683"/>
      <c r="L137" s="683"/>
      <c r="M137" s="683"/>
      <c r="N137" s="683"/>
      <c r="O137" s="683"/>
      <c r="P137" s="683"/>
      <c r="Q137" s="683"/>
      <c r="R137" s="683"/>
    </row>
    <row r="138" spans="1:18" s="14" customFormat="1" ht="17.100000000000001" customHeight="1" x14ac:dyDescent="0.25">
      <c r="B138" s="689" t="str">
        <f>"令和" &amp; DBCS($A$2) &amp; "年（" &amp; DBCS($B$2) &amp; "年）" &amp; DBCS($C$2) &amp; "月"</f>
        <v>令和３年（２０２１年）５月</v>
      </c>
      <c r="C138" s="690"/>
      <c r="D138" s="690"/>
      <c r="E138" s="690"/>
      <c r="F138" s="690"/>
      <c r="G138" s="687"/>
      <c r="H138" s="695" t="s">
        <v>106</v>
      </c>
      <c r="I138" s="696"/>
      <c r="J138" s="696"/>
      <c r="K138" s="697" t="s">
        <v>105</v>
      </c>
      <c r="L138" s="698"/>
      <c r="M138" s="698"/>
      <c r="N138" s="698"/>
      <c r="O138" s="698"/>
      <c r="P138" s="698"/>
      <c r="Q138" s="699"/>
      <c r="R138" s="730" t="s">
        <v>58</v>
      </c>
    </row>
    <row r="139" spans="1:18" s="14" customFormat="1" ht="17.100000000000001" customHeight="1" x14ac:dyDescent="0.25">
      <c r="B139" s="691"/>
      <c r="C139" s="692"/>
      <c r="D139" s="692"/>
      <c r="E139" s="692"/>
      <c r="F139" s="692"/>
      <c r="G139" s="688"/>
      <c r="H139" s="143" t="s">
        <v>67</v>
      </c>
      <c r="I139" s="142" t="s">
        <v>66</v>
      </c>
      <c r="J139" s="141" t="s">
        <v>59</v>
      </c>
      <c r="K139" s="140" t="s">
        <v>65</v>
      </c>
      <c r="L139" s="139" t="s">
        <v>64</v>
      </c>
      <c r="M139" s="139" t="s">
        <v>63</v>
      </c>
      <c r="N139" s="139" t="s">
        <v>62</v>
      </c>
      <c r="O139" s="139" t="s">
        <v>61</v>
      </c>
      <c r="P139" s="138" t="s">
        <v>60</v>
      </c>
      <c r="Q139" s="137" t="s">
        <v>59</v>
      </c>
      <c r="R139" s="731"/>
    </row>
    <row r="140" spans="1:18" s="14" customFormat="1" ht="17.100000000000001" customHeight="1" x14ac:dyDescent="0.25">
      <c r="B140" s="86" t="s">
        <v>104</v>
      </c>
      <c r="C140" s="85"/>
      <c r="D140" s="85"/>
      <c r="E140" s="85"/>
      <c r="F140" s="85"/>
      <c r="G140" s="84"/>
      <c r="H140" s="45">
        <f t="shared" ref="H140:R140" si="25">SUM(H141,H147,H150,H155,H159:H160)</f>
        <v>15585023</v>
      </c>
      <c r="I140" s="44">
        <f t="shared" si="25"/>
        <v>32568264</v>
      </c>
      <c r="J140" s="43">
        <f t="shared" si="25"/>
        <v>48153287</v>
      </c>
      <c r="K140" s="42">
        <f t="shared" si="25"/>
        <v>0</v>
      </c>
      <c r="L140" s="41">
        <f t="shared" si="25"/>
        <v>260213806</v>
      </c>
      <c r="M140" s="41">
        <f t="shared" si="25"/>
        <v>223363666</v>
      </c>
      <c r="N140" s="41">
        <f t="shared" si="25"/>
        <v>198763349</v>
      </c>
      <c r="O140" s="41">
        <f t="shared" si="25"/>
        <v>144491002</v>
      </c>
      <c r="P140" s="40">
        <f t="shared" si="25"/>
        <v>77628464</v>
      </c>
      <c r="Q140" s="39">
        <f t="shared" si="25"/>
        <v>904460287</v>
      </c>
      <c r="R140" s="38">
        <f t="shared" si="25"/>
        <v>952613574</v>
      </c>
    </row>
    <row r="141" spans="1:18" s="14" customFormat="1" ht="17.100000000000001" customHeight="1" x14ac:dyDescent="0.25">
      <c r="B141" s="72"/>
      <c r="C141" s="86" t="s">
        <v>103</v>
      </c>
      <c r="D141" s="85"/>
      <c r="E141" s="85"/>
      <c r="F141" s="85"/>
      <c r="G141" s="84"/>
      <c r="H141" s="45">
        <f t="shared" ref="H141:Q141" si="26">SUM(H142:H146)</f>
        <v>2082349</v>
      </c>
      <c r="I141" s="44">
        <f t="shared" si="26"/>
        <v>5953778</v>
      </c>
      <c r="J141" s="43">
        <f t="shared" si="26"/>
        <v>8036127</v>
      </c>
      <c r="K141" s="42">
        <f t="shared" si="26"/>
        <v>0</v>
      </c>
      <c r="L141" s="41">
        <f t="shared" si="26"/>
        <v>59994767</v>
      </c>
      <c r="M141" s="41">
        <f t="shared" si="26"/>
        <v>51103866</v>
      </c>
      <c r="N141" s="41">
        <f t="shared" si="26"/>
        <v>42065341</v>
      </c>
      <c r="O141" s="41">
        <f t="shared" si="26"/>
        <v>37405003</v>
      </c>
      <c r="P141" s="40">
        <f t="shared" si="26"/>
        <v>24269019</v>
      </c>
      <c r="Q141" s="39">
        <f t="shared" si="26"/>
        <v>214837996</v>
      </c>
      <c r="R141" s="38">
        <f t="shared" ref="R141:R146" si="27">SUM(J141,Q141)</f>
        <v>222874123</v>
      </c>
    </row>
    <row r="142" spans="1:18" s="14" customFormat="1" ht="17.100000000000001" customHeight="1" x14ac:dyDescent="0.25">
      <c r="B142" s="72"/>
      <c r="C142" s="72"/>
      <c r="D142" s="82" t="s">
        <v>102</v>
      </c>
      <c r="E142" s="81"/>
      <c r="F142" s="81"/>
      <c r="G142" s="80"/>
      <c r="H142" s="79">
        <v>0</v>
      </c>
      <c r="I142" s="75">
        <v>0</v>
      </c>
      <c r="J142" s="74">
        <f>SUM(H142:I142)</f>
        <v>0</v>
      </c>
      <c r="K142" s="134">
        <v>0</v>
      </c>
      <c r="L142" s="76">
        <v>38925802</v>
      </c>
      <c r="M142" s="76">
        <v>31477042</v>
      </c>
      <c r="N142" s="76">
        <v>27509274</v>
      </c>
      <c r="O142" s="76">
        <v>24444505</v>
      </c>
      <c r="P142" s="75">
        <v>14584838</v>
      </c>
      <c r="Q142" s="74">
        <f>SUM(K142:P142)</f>
        <v>136941461</v>
      </c>
      <c r="R142" s="73">
        <f t="shared" si="27"/>
        <v>136941461</v>
      </c>
    </row>
    <row r="143" spans="1:18" s="14" customFormat="1" ht="17.100000000000001" customHeight="1" x14ac:dyDescent="0.25">
      <c r="B143" s="72"/>
      <c r="C143" s="72"/>
      <c r="D143" s="70" t="s">
        <v>101</v>
      </c>
      <c r="E143" s="69"/>
      <c r="F143" s="69"/>
      <c r="G143" s="68"/>
      <c r="H143" s="67">
        <v>0</v>
      </c>
      <c r="I143" s="63">
        <v>0</v>
      </c>
      <c r="J143" s="62">
        <f>SUM(H143:I143)</f>
        <v>0</v>
      </c>
      <c r="K143" s="101">
        <v>0</v>
      </c>
      <c r="L143" s="64">
        <v>25092</v>
      </c>
      <c r="M143" s="64">
        <v>112914</v>
      </c>
      <c r="N143" s="64">
        <v>109152</v>
      </c>
      <c r="O143" s="64">
        <v>693036</v>
      </c>
      <c r="P143" s="63">
        <v>657933</v>
      </c>
      <c r="Q143" s="62">
        <f>SUM(K143:P143)</f>
        <v>1598127</v>
      </c>
      <c r="R143" s="61">
        <f t="shared" si="27"/>
        <v>1598127</v>
      </c>
    </row>
    <row r="144" spans="1:18" s="14" customFormat="1" ht="17.100000000000001" customHeight="1" x14ac:dyDescent="0.25">
      <c r="B144" s="72"/>
      <c r="C144" s="72"/>
      <c r="D144" s="70" t="s">
        <v>100</v>
      </c>
      <c r="E144" s="69"/>
      <c r="F144" s="69"/>
      <c r="G144" s="68"/>
      <c r="H144" s="67">
        <v>1217230</v>
      </c>
      <c r="I144" s="63">
        <v>3214350</v>
      </c>
      <c r="J144" s="62">
        <f>SUM(H144:I144)</f>
        <v>4431580</v>
      </c>
      <c r="K144" s="101">
        <v>0</v>
      </c>
      <c r="L144" s="64">
        <v>12038627</v>
      </c>
      <c r="M144" s="64">
        <v>11598155</v>
      </c>
      <c r="N144" s="64">
        <v>7349546</v>
      </c>
      <c r="O144" s="64">
        <v>6690015</v>
      </c>
      <c r="P144" s="63">
        <v>5859204</v>
      </c>
      <c r="Q144" s="62">
        <f>SUM(K144:P144)</f>
        <v>43535547</v>
      </c>
      <c r="R144" s="61">
        <f t="shared" si="27"/>
        <v>47967127</v>
      </c>
    </row>
    <row r="145" spans="2:18" s="14" customFormat="1" ht="17.100000000000001" customHeight="1" x14ac:dyDescent="0.25">
      <c r="B145" s="72"/>
      <c r="C145" s="72"/>
      <c r="D145" s="70" t="s">
        <v>99</v>
      </c>
      <c r="E145" s="69"/>
      <c r="F145" s="69"/>
      <c r="G145" s="68"/>
      <c r="H145" s="67">
        <v>355474</v>
      </c>
      <c r="I145" s="63">
        <v>2197418</v>
      </c>
      <c r="J145" s="62">
        <f>SUM(H145:I145)</f>
        <v>2552892</v>
      </c>
      <c r="K145" s="101">
        <v>0</v>
      </c>
      <c r="L145" s="64">
        <v>4047394</v>
      </c>
      <c r="M145" s="64">
        <v>3470822</v>
      </c>
      <c r="N145" s="64">
        <v>3068206</v>
      </c>
      <c r="O145" s="64">
        <v>1989174</v>
      </c>
      <c r="P145" s="63">
        <v>858330</v>
      </c>
      <c r="Q145" s="62">
        <f>SUM(K145:P145)</f>
        <v>13433926</v>
      </c>
      <c r="R145" s="61">
        <f t="shared" si="27"/>
        <v>15986818</v>
      </c>
    </row>
    <row r="146" spans="2:18" s="14" customFormat="1" ht="17.100000000000001" customHeight="1" x14ac:dyDescent="0.25">
      <c r="B146" s="72"/>
      <c r="C146" s="72"/>
      <c r="D146" s="133" t="s">
        <v>98</v>
      </c>
      <c r="E146" s="132"/>
      <c r="F146" s="132"/>
      <c r="G146" s="131"/>
      <c r="H146" s="130">
        <v>509645</v>
      </c>
      <c r="I146" s="126">
        <v>542010</v>
      </c>
      <c r="J146" s="125">
        <f>SUM(H146:I146)</f>
        <v>1051655</v>
      </c>
      <c r="K146" s="128">
        <v>0</v>
      </c>
      <c r="L146" s="127">
        <v>4957852</v>
      </c>
      <c r="M146" s="127">
        <v>4444933</v>
      </c>
      <c r="N146" s="127">
        <v>4029163</v>
      </c>
      <c r="O146" s="127">
        <v>3588273</v>
      </c>
      <c r="P146" s="126">
        <v>2308714</v>
      </c>
      <c r="Q146" s="125">
        <f>SUM(K146:P146)</f>
        <v>19328935</v>
      </c>
      <c r="R146" s="124">
        <f t="shared" si="27"/>
        <v>20380590</v>
      </c>
    </row>
    <row r="147" spans="2:18" s="14" customFormat="1" ht="17.100000000000001" customHeight="1" x14ac:dyDescent="0.25">
      <c r="B147" s="72"/>
      <c r="C147" s="86" t="s">
        <v>97</v>
      </c>
      <c r="D147" s="85"/>
      <c r="E147" s="85"/>
      <c r="F147" s="85"/>
      <c r="G147" s="84"/>
      <c r="H147" s="45">
        <f t="shared" ref="H147:R147" si="28">SUM(H148:H149)</f>
        <v>2763811</v>
      </c>
      <c r="I147" s="44">
        <f t="shared" si="28"/>
        <v>7484717</v>
      </c>
      <c r="J147" s="43">
        <f t="shared" si="28"/>
        <v>10248528</v>
      </c>
      <c r="K147" s="42">
        <f t="shared" si="28"/>
        <v>0</v>
      </c>
      <c r="L147" s="41">
        <f t="shared" si="28"/>
        <v>115610296</v>
      </c>
      <c r="M147" s="41">
        <f t="shared" si="28"/>
        <v>99055719</v>
      </c>
      <c r="N147" s="41">
        <f t="shared" si="28"/>
        <v>78407308</v>
      </c>
      <c r="O147" s="41">
        <f t="shared" si="28"/>
        <v>51017592</v>
      </c>
      <c r="P147" s="40">
        <f t="shared" si="28"/>
        <v>24934519</v>
      </c>
      <c r="Q147" s="39">
        <f t="shared" si="28"/>
        <v>369025434</v>
      </c>
      <c r="R147" s="38">
        <f t="shared" si="28"/>
        <v>379273962</v>
      </c>
    </row>
    <row r="148" spans="2:18" s="14" customFormat="1" ht="17.100000000000001" customHeight="1" x14ac:dyDescent="0.25">
      <c r="B148" s="72"/>
      <c r="C148" s="72"/>
      <c r="D148" s="82" t="s">
        <v>96</v>
      </c>
      <c r="E148" s="81"/>
      <c r="F148" s="81"/>
      <c r="G148" s="80"/>
      <c r="H148" s="79">
        <v>0</v>
      </c>
      <c r="I148" s="75">
        <v>0</v>
      </c>
      <c r="J148" s="78">
        <f>SUM(H148:I148)</f>
        <v>0</v>
      </c>
      <c r="K148" s="134">
        <v>0</v>
      </c>
      <c r="L148" s="76">
        <v>87526365</v>
      </c>
      <c r="M148" s="76">
        <v>71385796</v>
      </c>
      <c r="N148" s="76">
        <v>59390516</v>
      </c>
      <c r="O148" s="76">
        <v>38032473</v>
      </c>
      <c r="P148" s="75">
        <v>16914843</v>
      </c>
      <c r="Q148" s="74">
        <f>SUM(K148:P148)</f>
        <v>273249993</v>
      </c>
      <c r="R148" s="73">
        <f>SUM(J148,Q148)</f>
        <v>273249993</v>
      </c>
    </row>
    <row r="149" spans="2:18" s="14" customFormat="1" ht="17.100000000000001" customHeight="1" x14ac:dyDescent="0.25">
      <c r="B149" s="72"/>
      <c r="C149" s="72"/>
      <c r="D149" s="133" t="s">
        <v>95</v>
      </c>
      <c r="E149" s="132"/>
      <c r="F149" s="132"/>
      <c r="G149" s="131"/>
      <c r="H149" s="130">
        <v>2763811</v>
      </c>
      <c r="I149" s="126">
        <v>7484717</v>
      </c>
      <c r="J149" s="129">
        <f>SUM(H149:I149)</f>
        <v>10248528</v>
      </c>
      <c r="K149" s="128">
        <v>0</v>
      </c>
      <c r="L149" s="127">
        <v>28083931</v>
      </c>
      <c r="M149" s="127">
        <v>27669923</v>
      </c>
      <c r="N149" s="127">
        <v>19016792</v>
      </c>
      <c r="O149" s="127">
        <v>12985119</v>
      </c>
      <c r="P149" s="126">
        <v>8019676</v>
      </c>
      <c r="Q149" s="125">
        <f>SUM(K149:P149)</f>
        <v>95775441</v>
      </c>
      <c r="R149" s="124">
        <f>SUM(J149,Q149)</f>
        <v>106023969</v>
      </c>
    </row>
    <row r="150" spans="2:18" s="14" customFormat="1" ht="17.100000000000001" customHeight="1" x14ac:dyDescent="0.25">
      <c r="B150" s="72"/>
      <c r="C150" s="86" t="s">
        <v>94</v>
      </c>
      <c r="D150" s="85"/>
      <c r="E150" s="85"/>
      <c r="F150" s="85"/>
      <c r="G150" s="84"/>
      <c r="H150" s="45">
        <f t="shared" ref="H150:R150" si="29">SUM(H151:H154)</f>
        <v>62532</v>
      </c>
      <c r="I150" s="44">
        <f t="shared" si="29"/>
        <v>159311</v>
      </c>
      <c r="J150" s="43">
        <f t="shared" si="29"/>
        <v>221843</v>
      </c>
      <c r="K150" s="42">
        <f t="shared" si="29"/>
        <v>0</v>
      </c>
      <c r="L150" s="41">
        <f t="shared" si="29"/>
        <v>8011988</v>
      </c>
      <c r="M150" s="41">
        <f t="shared" si="29"/>
        <v>10424585</v>
      </c>
      <c r="N150" s="41">
        <f t="shared" si="29"/>
        <v>17039452</v>
      </c>
      <c r="O150" s="41">
        <f t="shared" si="29"/>
        <v>13276152</v>
      </c>
      <c r="P150" s="40">
        <f t="shared" si="29"/>
        <v>6974488</v>
      </c>
      <c r="Q150" s="39">
        <f t="shared" si="29"/>
        <v>55726665</v>
      </c>
      <c r="R150" s="38">
        <f t="shared" si="29"/>
        <v>55948508</v>
      </c>
    </row>
    <row r="151" spans="2:18" s="14" customFormat="1" ht="17.100000000000001" customHeight="1" x14ac:dyDescent="0.25">
      <c r="B151" s="72"/>
      <c r="C151" s="72"/>
      <c r="D151" s="82" t="s">
        <v>93</v>
      </c>
      <c r="E151" s="81"/>
      <c r="F151" s="81"/>
      <c r="G151" s="80"/>
      <c r="H151" s="79">
        <v>62532</v>
      </c>
      <c r="I151" s="75">
        <v>134849</v>
      </c>
      <c r="J151" s="78">
        <f>SUM(H151:I151)</f>
        <v>197381</v>
      </c>
      <c r="K151" s="134">
        <v>0</v>
      </c>
      <c r="L151" s="76">
        <v>6933254</v>
      </c>
      <c r="M151" s="76">
        <v>8497705</v>
      </c>
      <c r="N151" s="76">
        <v>14665462</v>
      </c>
      <c r="O151" s="76">
        <v>10208070</v>
      </c>
      <c r="P151" s="75">
        <v>4924611</v>
      </c>
      <c r="Q151" s="74">
        <f>SUM(K151:P151)</f>
        <v>45229102</v>
      </c>
      <c r="R151" s="73">
        <f>SUM(J151,Q151)</f>
        <v>45426483</v>
      </c>
    </row>
    <row r="152" spans="2:18" s="14" customFormat="1" ht="17.100000000000001" customHeight="1" x14ac:dyDescent="0.25">
      <c r="B152" s="72"/>
      <c r="C152" s="72"/>
      <c r="D152" s="70" t="s">
        <v>92</v>
      </c>
      <c r="E152" s="69"/>
      <c r="F152" s="69"/>
      <c r="G152" s="68"/>
      <c r="H152" s="67">
        <v>0</v>
      </c>
      <c r="I152" s="63">
        <v>24462</v>
      </c>
      <c r="J152" s="66">
        <f>SUM(H152:I152)</f>
        <v>24462</v>
      </c>
      <c r="K152" s="101">
        <v>0</v>
      </c>
      <c r="L152" s="64">
        <v>936102</v>
      </c>
      <c r="M152" s="64">
        <v>1926880</v>
      </c>
      <c r="N152" s="64">
        <v>2373990</v>
      </c>
      <c r="O152" s="64">
        <v>3068082</v>
      </c>
      <c r="P152" s="63">
        <v>2049877</v>
      </c>
      <c r="Q152" s="62">
        <f>SUM(K152:P152)</f>
        <v>10354931</v>
      </c>
      <c r="R152" s="61">
        <f>SUM(J152,Q152)</f>
        <v>10379393</v>
      </c>
    </row>
    <row r="153" spans="2:18" s="14" customFormat="1" ht="16.5" customHeight="1" x14ac:dyDescent="0.25">
      <c r="B153" s="72"/>
      <c r="C153" s="71"/>
      <c r="D153" s="70" t="s">
        <v>91</v>
      </c>
      <c r="E153" s="69"/>
      <c r="F153" s="69"/>
      <c r="G153" s="68"/>
      <c r="H153" s="67">
        <v>0</v>
      </c>
      <c r="I153" s="63">
        <v>0</v>
      </c>
      <c r="J153" s="66">
        <f>SUM(H153:I153)</f>
        <v>0</v>
      </c>
      <c r="K153" s="101">
        <v>0</v>
      </c>
      <c r="L153" s="64">
        <v>0</v>
      </c>
      <c r="M153" s="64">
        <v>0</v>
      </c>
      <c r="N153" s="64">
        <v>0</v>
      </c>
      <c r="O153" s="64">
        <v>0</v>
      </c>
      <c r="P153" s="63">
        <v>0</v>
      </c>
      <c r="Q153" s="62">
        <f>SUM(K153:P153)</f>
        <v>0</v>
      </c>
      <c r="R153" s="61">
        <f>SUM(J153,Q153)</f>
        <v>0</v>
      </c>
    </row>
    <row r="154" spans="2:18" s="49" customFormat="1" ht="16.5" customHeight="1" x14ac:dyDescent="0.25">
      <c r="B154" s="111"/>
      <c r="C154" s="136"/>
      <c r="D154" s="59" t="s">
        <v>90</v>
      </c>
      <c r="E154" s="58"/>
      <c r="F154" s="58"/>
      <c r="G154" s="57"/>
      <c r="H154" s="56">
        <v>0</v>
      </c>
      <c r="I154" s="52">
        <v>0</v>
      </c>
      <c r="J154" s="55">
        <f>SUM(H154:I154)</f>
        <v>0</v>
      </c>
      <c r="K154" s="135">
        <v>0</v>
      </c>
      <c r="L154" s="53">
        <v>142632</v>
      </c>
      <c r="M154" s="53">
        <v>0</v>
      </c>
      <c r="N154" s="53">
        <v>0</v>
      </c>
      <c r="O154" s="53">
        <v>0</v>
      </c>
      <c r="P154" s="52">
        <v>0</v>
      </c>
      <c r="Q154" s="51">
        <f>SUM(K154:P154)</f>
        <v>142632</v>
      </c>
      <c r="R154" s="50">
        <f>SUM(J154,Q154)</f>
        <v>142632</v>
      </c>
    </row>
    <row r="155" spans="2:18" s="14" customFormat="1" ht="17.100000000000001" customHeight="1" x14ac:dyDescent="0.25">
      <c r="B155" s="72"/>
      <c r="C155" s="86" t="s">
        <v>89</v>
      </c>
      <c r="D155" s="85"/>
      <c r="E155" s="85"/>
      <c r="F155" s="85"/>
      <c r="G155" s="84"/>
      <c r="H155" s="45">
        <f t="shared" ref="H155:R155" si="30">SUM(H156:H158)</f>
        <v>5419911</v>
      </c>
      <c r="I155" s="44">
        <f t="shared" si="30"/>
        <v>11320230</v>
      </c>
      <c r="J155" s="43">
        <f t="shared" si="30"/>
        <v>16740141</v>
      </c>
      <c r="K155" s="42">
        <f t="shared" si="30"/>
        <v>0</v>
      </c>
      <c r="L155" s="41">
        <f t="shared" si="30"/>
        <v>14004033</v>
      </c>
      <c r="M155" s="41">
        <f t="shared" si="30"/>
        <v>19511671</v>
      </c>
      <c r="N155" s="41">
        <f t="shared" si="30"/>
        <v>15962671</v>
      </c>
      <c r="O155" s="41">
        <f t="shared" si="30"/>
        <v>13392966</v>
      </c>
      <c r="P155" s="40">
        <f t="shared" si="30"/>
        <v>8501603</v>
      </c>
      <c r="Q155" s="39">
        <f t="shared" si="30"/>
        <v>71372944</v>
      </c>
      <c r="R155" s="38">
        <f t="shared" si="30"/>
        <v>88113085</v>
      </c>
    </row>
    <row r="156" spans="2:18" s="14" customFormat="1" ht="17.100000000000001" customHeight="1" x14ac:dyDescent="0.25">
      <c r="B156" s="72"/>
      <c r="C156" s="72"/>
      <c r="D156" s="82" t="s">
        <v>88</v>
      </c>
      <c r="E156" s="81"/>
      <c r="F156" s="81"/>
      <c r="G156" s="80"/>
      <c r="H156" s="79">
        <v>4264621</v>
      </c>
      <c r="I156" s="75">
        <v>9172035</v>
      </c>
      <c r="J156" s="78">
        <f>SUM(H156:I156)</f>
        <v>13436656</v>
      </c>
      <c r="K156" s="134">
        <v>0</v>
      </c>
      <c r="L156" s="76">
        <v>12222553</v>
      </c>
      <c r="M156" s="76">
        <v>18368933</v>
      </c>
      <c r="N156" s="76">
        <v>14310197</v>
      </c>
      <c r="O156" s="76">
        <v>12228947</v>
      </c>
      <c r="P156" s="75">
        <v>7532651</v>
      </c>
      <c r="Q156" s="74">
        <f>SUM(K156:P156)</f>
        <v>64663281</v>
      </c>
      <c r="R156" s="73">
        <f>SUM(J156,Q156)</f>
        <v>78099937</v>
      </c>
    </row>
    <row r="157" spans="2:18" s="14" customFormat="1" ht="17.100000000000001" customHeight="1" x14ac:dyDescent="0.25">
      <c r="B157" s="72"/>
      <c r="C157" s="72"/>
      <c r="D157" s="70" t="s">
        <v>87</v>
      </c>
      <c r="E157" s="69"/>
      <c r="F157" s="69"/>
      <c r="G157" s="68"/>
      <c r="H157" s="67">
        <v>401656</v>
      </c>
      <c r="I157" s="63">
        <v>739687</v>
      </c>
      <c r="J157" s="66">
        <f>SUM(H157:I157)</f>
        <v>1141343</v>
      </c>
      <c r="K157" s="101">
        <v>0</v>
      </c>
      <c r="L157" s="64">
        <v>586293</v>
      </c>
      <c r="M157" s="64">
        <v>617379</v>
      </c>
      <c r="N157" s="64">
        <v>603524</v>
      </c>
      <c r="O157" s="64">
        <v>474281</v>
      </c>
      <c r="P157" s="63">
        <v>240768</v>
      </c>
      <c r="Q157" s="62">
        <f>SUM(K157:P157)</f>
        <v>2522245</v>
      </c>
      <c r="R157" s="61">
        <f>SUM(J157,Q157)</f>
        <v>3663588</v>
      </c>
    </row>
    <row r="158" spans="2:18" s="14" customFormat="1" ht="17.100000000000001" customHeight="1" x14ac:dyDescent="0.25">
      <c r="B158" s="72"/>
      <c r="C158" s="72"/>
      <c r="D158" s="133" t="s">
        <v>86</v>
      </c>
      <c r="E158" s="132"/>
      <c r="F158" s="132"/>
      <c r="G158" s="131"/>
      <c r="H158" s="130">
        <v>753634</v>
      </c>
      <c r="I158" s="126">
        <v>1408508</v>
      </c>
      <c r="J158" s="129">
        <f>SUM(H158:I158)</f>
        <v>2162142</v>
      </c>
      <c r="K158" s="128">
        <v>0</v>
      </c>
      <c r="L158" s="127">
        <v>1195187</v>
      </c>
      <c r="M158" s="127">
        <v>525359</v>
      </c>
      <c r="N158" s="127">
        <v>1048950</v>
      </c>
      <c r="O158" s="127">
        <v>689738</v>
      </c>
      <c r="P158" s="126">
        <v>728184</v>
      </c>
      <c r="Q158" s="125">
        <f>SUM(K158:P158)</f>
        <v>4187418</v>
      </c>
      <c r="R158" s="124">
        <f>SUM(J158,Q158)</f>
        <v>6349560</v>
      </c>
    </row>
    <row r="159" spans="2:18" s="14" customFormat="1" ht="17.100000000000001" customHeight="1" x14ac:dyDescent="0.25">
      <c r="B159" s="72"/>
      <c r="C159" s="122" t="s">
        <v>85</v>
      </c>
      <c r="D159" s="121"/>
      <c r="E159" s="121"/>
      <c r="F159" s="121"/>
      <c r="G159" s="120"/>
      <c r="H159" s="45">
        <v>1628670</v>
      </c>
      <c r="I159" s="44">
        <v>1928918</v>
      </c>
      <c r="J159" s="43">
        <f>SUM(H159:I159)</f>
        <v>3557588</v>
      </c>
      <c r="K159" s="42">
        <v>0</v>
      </c>
      <c r="L159" s="41">
        <v>18471721</v>
      </c>
      <c r="M159" s="41">
        <v>16027726</v>
      </c>
      <c r="N159" s="41">
        <v>25179286</v>
      </c>
      <c r="O159" s="41">
        <v>17584658</v>
      </c>
      <c r="P159" s="40">
        <v>7280228</v>
      </c>
      <c r="Q159" s="39">
        <f>SUM(K159:P159)</f>
        <v>84543619</v>
      </c>
      <c r="R159" s="38">
        <f>SUM(J159,Q159)</f>
        <v>88101207</v>
      </c>
    </row>
    <row r="160" spans="2:18" s="14" customFormat="1" ht="17.100000000000001" customHeight="1" x14ac:dyDescent="0.25">
      <c r="B160" s="123"/>
      <c r="C160" s="122" t="s">
        <v>84</v>
      </c>
      <c r="D160" s="121"/>
      <c r="E160" s="121"/>
      <c r="F160" s="121"/>
      <c r="G160" s="120"/>
      <c r="H160" s="45">
        <v>3627750</v>
      </c>
      <c r="I160" s="44">
        <v>5721310</v>
      </c>
      <c r="J160" s="43">
        <f>SUM(H160:I160)</f>
        <v>9349060</v>
      </c>
      <c r="K160" s="42">
        <v>0</v>
      </c>
      <c r="L160" s="41">
        <v>44121001</v>
      </c>
      <c r="M160" s="41">
        <v>27240099</v>
      </c>
      <c r="N160" s="41">
        <v>20109291</v>
      </c>
      <c r="O160" s="41">
        <v>11814631</v>
      </c>
      <c r="P160" s="40">
        <v>5668607</v>
      </c>
      <c r="Q160" s="39">
        <f>SUM(K160:P160)</f>
        <v>108953629</v>
      </c>
      <c r="R160" s="38">
        <f>SUM(J160,Q160)</f>
        <v>118302689</v>
      </c>
    </row>
    <row r="161" spans="2:18" s="14" customFormat="1" ht="17.100000000000001" customHeight="1" x14ac:dyDescent="0.25">
      <c r="B161" s="86" t="s">
        <v>83</v>
      </c>
      <c r="C161" s="85"/>
      <c r="D161" s="85"/>
      <c r="E161" s="85"/>
      <c r="F161" s="85"/>
      <c r="G161" s="84"/>
      <c r="H161" s="45">
        <f t="shared" ref="H161:R161" si="31">SUM(H162:H170)</f>
        <v>424840</v>
      </c>
      <c r="I161" s="44">
        <f t="shared" si="31"/>
        <v>1675262</v>
      </c>
      <c r="J161" s="43">
        <f t="shared" si="31"/>
        <v>2100102</v>
      </c>
      <c r="K161" s="42">
        <f t="shared" si="31"/>
        <v>0</v>
      </c>
      <c r="L161" s="41">
        <f t="shared" si="31"/>
        <v>160088221</v>
      </c>
      <c r="M161" s="41">
        <f t="shared" si="31"/>
        <v>148378349</v>
      </c>
      <c r="N161" s="41">
        <f t="shared" si="31"/>
        <v>150377582</v>
      </c>
      <c r="O161" s="41">
        <f t="shared" si="31"/>
        <v>113607887</v>
      </c>
      <c r="P161" s="40">
        <f t="shared" si="31"/>
        <v>53062215</v>
      </c>
      <c r="Q161" s="39">
        <f t="shared" si="31"/>
        <v>625514254</v>
      </c>
      <c r="R161" s="38">
        <f t="shared" si="31"/>
        <v>627614356</v>
      </c>
    </row>
    <row r="162" spans="2:18" s="14" customFormat="1" ht="17.100000000000001" customHeight="1" x14ac:dyDescent="0.25">
      <c r="B162" s="72"/>
      <c r="C162" s="119" t="s">
        <v>82</v>
      </c>
      <c r="D162" s="118"/>
      <c r="E162" s="118"/>
      <c r="F162" s="118"/>
      <c r="G162" s="117"/>
      <c r="H162" s="79">
        <v>0</v>
      </c>
      <c r="I162" s="75">
        <v>0</v>
      </c>
      <c r="J162" s="78">
        <f t="shared" ref="J162:J170" si="32">SUM(H162:I162)</f>
        <v>0</v>
      </c>
      <c r="K162" s="116"/>
      <c r="L162" s="115">
        <v>4239475</v>
      </c>
      <c r="M162" s="115">
        <v>3498001</v>
      </c>
      <c r="N162" s="115">
        <v>6145831</v>
      </c>
      <c r="O162" s="115">
        <v>6005846</v>
      </c>
      <c r="P162" s="114">
        <v>4153341</v>
      </c>
      <c r="Q162" s="113">
        <f t="shared" ref="Q162:Q170" si="33">SUM(K162:P162)</f>
        <v>24042494</v>
      </c>
      <c r="R162" s="112">
        <f t="shared" ref="R162:R170" si="34">SUM(J162,Q162)</f>
        <v>24042494</v>
      </c>
    </row>
    <row r="163" spans="2:18" s="14" customFormat="1" ht="17.100000000000001" customHeight="1" x14ac:dyDescent="0.25">
      <c r="B163" s="72"/>
      <c r="C163" s="70" t="s">
        <v>81</v>
      </c>
      <c r="D163" s="69"/>
      <c r="E163" s="69"/>
      <c r="F163" s="69"/>
      <c r="G163" s="68"/>
      <c r="H163" s="67">
        <v>0</v>
      </c>
      <c r="I163" s="63">
        <v>0</v>
      </c>
      <c r="J163" s="66">
        <f t="shared" si="32"/>
        <v>0</v>
      </c>
      <c r="K163" s="65"/>
      <c r="L163" s="64">
        <v>0</v>
      </c>
      <c r="M163" s="64">
        <v>0</v>
      </c>
      <c r="N163" s="64">
        <v>0</v>
      </c>
      <c r="O163" s="64">
        <v>0</v>
      </c>
      <c r="P163" s="63">
        <v>0</v>
      </c>
      <c r="Q163" s="62">
        <f t="shared" si="33"/>
        <v>0</v>
      </c>
      <c r="R163" s="61">
        <f t="shared" si="34"/>
        <v>0</v>
      </c>
    </row>
    <row r="164" spans="2:18" s="49" customFormat="1" ht="17.100000000000001" customHeight="1" x14ac:dyDescent="0.25">
      <c r="B164" s="111"/>
      <c r="C164" s="110" t="s">
        <v>80</v>
      </c>
      <c r="D164" s="109"/>
      <c r="E164" s="109"/>
      <c r="F164" s="109"/>
      <c r="G164" s="108"/>
      <c r="H164" s="107">
        <v>0</v>
      </c>
      <c r="I164" s="104">
        <v>0</v>
      </c>
      <c r="J164" s="106">
        <f t="shared" si="32"/>
        <v>0</v>
      </c>
      <c r="K164" s="65"/>
      <c r="L164" s="105">
        <v>74842307</v>
      </c>
      <c r="M164" s="105">
        <v>52604984</v>
      </c>
      <c r="N164" s="105">
        <v>43835860</v>
      </c>
      <c r="O164" s="105">
        <v>23410566</v>
      </c>
      <c r="P164" s="104">
        <v>11431807</v>
      </c>
      <c r="Q164" s="103">
        <f t="shared" si="33"/>
        <v>206125524</v>
      </c>
      <c r="R164" s="102">
        <f t="shared" si="34"/>
        <v>206125524</v>
      </c>
    </row>
    <row r="165" spans="2:18" s="14" customFormat="1" ht="17.100000000000001" customHeight="1" x14ac:dyDescent="0.25">
      <c r="B165" s="72"/>
      <c r="C165" s="70" t="s">
        <v>79</v>
      </c>
      <c r="D165" s="69"/>
      <c r="E165" s="69"/>
      <c r="F165" s="69"/>
      <c r="G165" s="68"/>
      <c r="H165" s="67">
        <v>0</v>
      </c>
      <c r="I165" s="63">
        <v>104706</v>
      </c>
      <c r="J165" s="66">
        <f t="shared" si="32"/>
        <v>104706</v>
      </c>
      <c r="K165" s="101">
        <v>0</v>
      </c>
      <c r="L165" s="64">
        <v>11931592</v>
      </c>
      <c r="M165" s="64">
        <v>11364615</v>
      </c>
      <c r="N165" s="64">
        <v>12248472</v>
      </c>
      <c r="O165" s="64">
        <v>8405694</v>
      </c>
      <c r="P165" s="63">
        <v>2731365</v>
      </c>
      <c r="Q165" s="62">
        <f t="shared" si="33"/>
        <v>46681738</v>
      </c>
      <c r="R165" s="61">
        <f t="shared" si="34"/>
        <v>46786444</v>
      </c>
    </row>
    <row r="166" spans="2:18" s="14" customFormat="1" ht="17.100000000000001" customHeight="1" x14ac:dyDescent="0.25">
      <c r="B166" s="72"/>
      <c r="C166" s="70" t="s">
        <v>78</v>
      </c>
      <c r="D166" s="69"/>
      <c r="E166" s="69"/>
      <c r="F166" s="69"/>
      <c r="G166" s="68"/>
      <c r="H166" s="67">
        <v>424840</v>
      </c>
      <c r="I166" s="63">
        <v>1570556</v>
      </c>
      <c r="J166" s="66">
        <f t="shared" si="32"/>
        <v>1995396</v>
      </c>
      <c r="K166" s="101">
        <v>0</v>
      </c>
      <c r="L166" s="64">
        <v>11869129</v>
      </c>
      <c r="M166" s="64">
        <v>12500378</v>
      </c>
      <c r="N166" s="64">
        <v>18269524</v>
      </c>
      <c r="O166" s="64">
        <v>16547106</v>
      </c>
      <c r="P166" s="63">
        <v>8525833</v>
      </c>
      <c r="Q166" s="62">
        <f t="shared" si="33"/>
        <v>67711970</v>
      </c>
      <c r="R166" s="61">
        <f t="shared" si="34"/>
        <v>69707366</v>
      </c>
    </row>
    <row r="167" spans="2:18" s="14" customFormat="1" ht="17.100000000000001" customHeight="1" x14ac:dyDescent="0.25">
      <c r="B167" s="72"/>
      <c r="C167" s="70" t="s">
        <v>77</v>
      </c>
      <c r="D167" s="69"/>
      <c r="E167" s="69"/>
      <c r="F167" s="69"/>
      <c r="G167" s="68"/>
      <c r="H167" s="67">
        <v>0</v>
      </c>
      <c r="I167" s="63">
        <v>0</v>
      </c>
      <c r="J167" s="66">
        <f t="shared" si="32"/>
        <v>0</v>
      </c>
      <c r="K167" s="65"/>
      <c r="L167" s="64">
        <v>48313083</v>
      </c>
      <c r="M167" s="64">
        <v>57259352</v>
      </c>
      <c r="N167" s="64">
        <v>55544078</v>
      </c>
      <c r="O167" s="64">
        <v>32827392</v>
      </c>
      <c r="P167" s="63">
        <v>12929793</v>
      </c>
      <c r="Q167" s="62">
        <f t="shared" si="33"/>
        <v>206873698</v>
      </c>
      <c r="R167" s="61">
        <f t="shared" si="34"/>
        <v>206873698</v>
      </c>
    </row>
    <row r="168" spans="2:18" s="14" customFormat="1" ht="17.100000000000001" customHeight="1" x14ac:dyDescent="0.25">
      <c r="B168" s="72"/>
      <c r="C168" s="100" t="s">
        <v>76</v>
      </c>
      <c r="D168" s="98"/>
      <c r="E168" s="98"/>
      <c r="F168" s="98"/>
      <c r="G168" s="97"/>
      <c r="H168" s="67">
        <v>0</v>
      </c>
      <c r="I168" s="63">
        <v>0</v>
      </c>
      <c r="J168" s="66">
        <f t="shared" si="32"/>
        <v>0</v>
      </c>
      <c r="K168" s="65"/>
      <c r="L168" s="64">
        <v>5271477</v>
      </c>
      <c r="M168" s="64">
        <v>5505278</v>
      </c>
      <c r="N168" s="64">
        <v>8200739</v>
      </c>
      <c r="O168" s="64">
        <v>5683352</v>
      </c>
      <c r="P168" s="63">
        <v>2743803</v>
      </c>
      <c r="Q168" s="62">
        <f t="shared" si="33"/>
        <v>27404649</v>
      </c>
      <c r="R168" s="61">
        <f t="shared" si="34"/>
        <v>27404649</v>
      </c>
    </row>
    <row r="169" spans="2:18" s="14" customFormat="1" ht="17.100000000000001" customHeight="1" x14ac:dyDescent="0.25">
      <c r="B169" s="71"/>
      <c r="C169" s="99" t="s">
        <v>75</v>
      </c>
      <c r="D169" s="98"/>
      <c r="E169" s="98"/>
      <c r="F169" s="98"/>
      <c r="G169" s="97"/>
      <c r="H169" s="67">
        <v>0</v>
      </c>
      <c r="I169" s="63">
        <v>0</v>
      </c>
      <c r="J169" s="66">
        <f t="shared" si="32"/>
        <v>0</v>
      </c>
      <c r="K169" s="65"/>
      <c r="L169" s="64">
        <v>0</v>
      </c>
      <c r="M169" s="64">
        <v>0</v>
      </c>
      <c r="N169" s="64">
        <v>746565</v>
      </c>
      <c r="O169" s="64">
        <v>9290802</v>
      </c>
      <c r="P169" s="63">
        <v>4222162</v>
      </c>
      <c r="Q169" s="62">
        <f t="shared" si="33"/>
        <v>14259529</v>
      </c>
      <c r="R169" s="61">
        <f t="shared" si="34"/>
        <v>14259529</v>
      </c>
    </row>
    <row r="170" spans="2:18" s="14" customFormat="1" ht="17.100000000000001" customHeight="1" x14ac:dyDescent="0.25">
      <c r="B170" s="96"/>
      <c r="C170" s="95" t="s">
        <v>74</v>
      </c>
      <c r="D170" s="94"/>
      <c r="E170" s="94"/>
      <c r="F170" s="94"/>
      <c r="G170" s="93"/>
      <c r="H170" s="92">
        <v>0</v>
      </c>
      <c r="I170" s="89">
        <v>0</v>
      </c>
      <c r="J170" s="91">
        <f t="shared" si="32"/>
        <v>0</v>
      </c>
      <c r="K170" s="54"/>
      <c r="L170" s="90">
        <v>3621158</v>
      </c>
      <c r="M170" s="90">
        <v>5645741</v>
      </c>
      <c r="N170" s="90">
        <v>5386513</v>
      </c>
      <c r="O170" s="90">
        <v>11437129</v>
      </c>
      <c r="P170" s="89">
        <v>6324111</v>
      </c>
      <c r="Q170" s="88">
        <f t="shared" si="33"/>
        <v>32414652</v>
      </c>
      <c r="R170" s="87">
        <f t="shared" si="34"/>
        <v>32414652</v>
      </c>
    </row>
    <row r="171" spans="2:18" s="14" customFormat="1" ht="17.100000000000001" customHeight="1" x14ac:dyDescent="0.25">
      <c r="B171" s="86" t="s">
        <v>73</v>
      </c>
      <c r="C171" s="85"/>
      <c r="D171" s="85"/>
      <c r="E171" s="85"/>
      <c r="F171" s="85"/>
      <c r="G171" s="84"/>
      <c r="H171" s="45">
        <f>SUM(H172:H175)</f>
        <v>0</v>
      </c>
      <c r="I171" s="44">
        <f>SUM(I172:I175)</f>
        <v>0</v>
      </c>
      <c r="J171" s="43">
        <f>SUM(J172:J175)</f>
        <v>0</v>
      </c>
      <c r="K171" s="83"/>
      <c r="L171" s="41">
        <f t="shared" ref="L171:R171" si="35">SUM(L172:L175)</f>
        <v>13268664</v>
      </c>
      <c r="M171" s="41">
        <f t="shared" si="35"/>
        <v>19840083</v>
      </c>
      <c r="N171" s="41">
        <f t="shared" si="35"/>
        <v>89336802</v>
      </c>
      <c r="O171" s="41">
        <f t="shared" si="35"/>
        <v>301343229</v>
      </c>
      <c r="P171" s="40">
        <f t="shared" si="35"/>
        <v>325228535</v>
      </c>
      <c r="Q171" s="39">
        <f t="shared" si="35"/>
        <v>749017313</v>
      </c>
      <c r="R171" s="38">
        <f t="shared" si="35"/>
        <v>749017313</v>
      </c>
    </row>
    <row r="172" spans="2:18" s="14" customFormat="1" ht="17.100000000000001" customHeight="1" x14ac:dyDescent="0.25">
      <c r="B172" s="72"/>
      <c r="C172" s="82" t="s">
        <v>72</v>
      </c>
      <c r="D172" s="81"/>
      <c r="E172" s="81"/>
      <c r="F172" s="81"/>
      <c r="G172" s="80"/>
      <c r="H172" s="79">
        <v>0</v>
      </c>
      <c r="I172" s="75">
        <v>0</v>
      </c>
      <c r="J172" s="78">
        <f>SUM(H172:I172)</f>
        <v>0</v>
      </c>
      <c r="K172" s="77"/>
      <c r="L172" s="76">
        <v>0</v>
      </c>
      <c r="M172" s="76">
        <v>874386</v>
      </c>
      <c r="N172" s="76">
        <v>41704208</v>
      </c>
      <c r="O172" s="76">
        <v>137454139</v>
      </c>
      <c r="P172" s="75">
        <v>121862781</v>
      </c>
      <c r="Q172" s="74">
        <f>SUM(K172:P172)</f>
        <v>301895514</v>
      </c>
      <c r="R172" s="73">
        <f>SUM(J172,Q172)</f>
        <v>301895514</v>
      </c>
    </row>
    <row r="173" spans="2:18" s="14" customFormat="1" ht="17.100000000000001" customHeight="1" x14ac:dyDescent="0.25">
      <c r="B173" s="72"/>
      <c r="C173" s="70" t="s">
        <v>71</v>
      </c>
      <c r="D173" s="69"/>
      <c r="E173" s="69"/>
      <c r="F173" s="69"/>
      <c r="G173" s="68"/>
      <c r="H173" s="67">
        <v>0</v>
      </c>
      <c r="I173" s="63">
        <v>0</v>
      </c>
      <c r="J173" s="66">
        <f>SUM(H173:I173)</f>
        <v>0</v>
      </c>
      <c r="K173" s="65"/>
      <c r="L173" s="64">
        <v>13268664</v>
      </c>
      <c r="M173" s="64">
        <v>18669732</v>
      </c>
      <c r="N173" s="64">
        <v>36596389</v>
      </c>
      <c r="O173" s="64">
        <v>39051105</v>
      </c>
      <c r="P173" s="63">
        <v>22519886</v>
      </c>
      <c r="Q173" s="62">
        <f>SUM(K173:P173)</f>
        <v>130105776</v>
      </c>
      <c r="R173" s="61">
        <f>SUM(J173,Q173)</f>
        <v>130105776</v>
      </c>
    </row>
    <row r="174" spans="2:18" s="14" customFormat="1" ht="17.100000000000001" customHeight="1" x14ac:dyDescent="0.25">
      <c r="B174" s="71"/>
      <c r="C174" s="70" t="s">
        <v>70</v>
      </c>
      <c r="D174" s="69"/>
      <c r="E174" s="69"/>
      <c r="F174" s="69"/>
      <c r="G174" s="68"/>
      <c r="H174" s="67">
        <v>0</v>
      </c>
      <c r="I174" s="63">
        <v>0</v>
      </c>
      <c r="J174" s="66">
        <f>SUM(H174:I174)</f>
        <v>0</v>
      </c>
      <c r="K174" s="65"/>
      <c r="L174" s="64">
        <v>0</v>
      </c>
      <c r="M174" s="64">
        <v>0</v>
      </c>
      <c r="N174" s="64">
        <v>1059120</v>
      </c>
      <c r="O174" s="64">
        <v>11898821</v>
      </c>
      <c r="P174" s="63">
        <v>19280372</v>
      </c>
      <c r="Q174" s="62">
        <f>SUM(K174:P174)</f>
        <v>32238313</v>
      </c>
      <c r="R174" s="61">
        <f>SUM(J174,Q174)</f>
        <v>32238313</v>
      </c>
    </row>
    <row r="175" spans="2:18" s="49" customFormat="1" ht="17.100000000000001" customHeight="1" x14ac:dyDescent="0.25">
      <c r="B175" s="60"/>
      <c r="C175" s="59" t="s">
        <v>69</v>
      </c>
      <c r="D175" s="58"/>
      <c r="E175" s="58"/>
      <c r="F175" s="58"/>
      <c r="G175" s="57"/>
      <c r="H175" s="56">
        <v>0</v>
      </c>
      <c r="I175" s="52">
        <v>0</v>
      </c>
      <c r="J175" s="55">
        <f>SUM(H175:I175)</f>
        <v>0</v>
      </c>
      <c r="K175" s="54"/>
      <c r="L175" s="53">
        <v>0</v>
      </c>
      <c r="M175" s="53">
        <v>295965</v>
      </c>
      <c r="N175" s="53">
        <v>9977085</v>
      </c>
      <c r="O175" s="53">
        <v>112939164</v>
      </c>
      <c r="P175" s="52">
        <v>161565496</v>
      </c>
      <c r="Q175" s="51">
        <f>SUM(K175:P175)</f>
        <v>284777710</v>
      </c>
      <c r="R175" s="50">
        <f>SUM(J175,Q175)</f>
        <v>284777710</v>
      </c>
    </row>
    <row r="176" spans="2:18" s="14" customFormat="1" ht="17.100000000000001" customHeight="1" x14ac:dyDescent="0.25">
      <c r="B176" s="48" t="s">
        <v>68</v>
      </c>
      <c r="C176" s="47"/>
      <c r="D176" s="47"/>
      <c r="E176" s="47"/>
      <c r="F176" s="47"/>
      <c r="G176" s="46"/>
      <c r="H176" s="45">
        <f t="shared" ref="H176:R176" si="36">SUM(H140,H161,H171)</f>
        <v>16009863</v>
      </c>
      <c r="I176" s="44">
        <f t="shared" si="36"/>
        <v>34243526</v>
      </c>
      <c r="J176" s="43">
        <f t="shared" si="36"/>
        <v>50253389</v>
      </c>
      <c r="K176" s="42">
        <f t="shared" si="36"/>
        <v>0</v>
      </c>
      <c r="L176" s="41">
        <f t="shared" si="36"/>
        <v>433570691</v>
      </c>
      <c r="M176" s="41">
        <f t="shared" si="36"/>
        <v>391582098</v>
      </c>
      <c r="N176" s="41">
        <f t="shared" si="36"/>
        <v>438477733</v>
      </c>
      <c r="O176" s="41">
        <f t="shared" si="36"/>
        <v>559442118</v>
      </c>
      <c r="P176" s="40">
        <f t="shared" si="36"/>
        <v>455919214</v>
      </c>
      <c r="Q176" s="39">
        <f t="shared" si="36"/>
        <v>2278991854</v>
      </c>
      <c r="R176" s="38">
        <f t="shared" si="36"/>
        <v>2329245243</v>
      </c>
    </row>
  </sheetData>
  <mergeCells count="54">
    <mergeCell ref="K96:Q96"/>
    <mergeCell ref="R96:R97"/>
    <mergeCell ref="B96:G97"/>
    <mergeCell ref="J1:O1"/>
    <mergeCell ref="P1:Q1"/>
    <mergeCell ref="C13:G13"/>
    <mergeCell ref="C22:G22"/>
    <mergeCell ref="C32:G32"/>
    <mergeCell ref="C42:G42"/>
    <mergeCell ref="Q12:R12"/>
    <mergeCell ref="R6:R7"/>
    <mergeCell ref="K46:R46"/>
    <mergeCell ref="J63:Q63"/>
    <mergeCell ref="K72:P72"/>
    <mergeCell ref="R55:R56"/>
    <mergeCell ref="K54:R54"/>
    <mergeCell ref="H4:I4"/>
    <mergeCell ref="B47:G48"/>
    <mergeCell ref="B55:G56"/>
    <mergeCell ref="B64:G65"/>
    <mergeCell ref="B138:G139"/>
    <mergeCell ref="H96:J96"/>
    <mergeCell ref="I137:R137"/>
    <mergeCell ref="H55:J55"/>
    <mergeCell ref="K55:Q55"/>
    <mergeCell ref="B88:G89"/>
    <mergeCell ref="B5:G5"/>
    <mergeCell ref="H5:I5"/>
    <mergeCell ref="H47:J47"/>
    <mergeCell ref="H80:J80"/>
    <mergeCell ref="B72:G73"/>
    <mergeCell ref="B13:B22"/>
    <mergeCell ref="B23:B32"/>
    <mergeCell ref="B33:B42"/>
    <mergeCell ref="B80:G81"/>
    <mergeCell ref="J87:Q87"/>
    <mergeCell ref="H64:J64"/>
    <mergeCell ref="H72:J72"/>
    <mergeCell ref="R47:R48"/>
    <mergeCell ref="H88:J88"/>
    <mergeCell ref="K88:P88"/>
    <mergeCell ref="K138:Q138"/>
    <mergeCell ref="Q80:Q81"/>
    <mergeCell ref="J71:Q71"/>
    <mergeCell ref="Q72:Q73"/>
    <mergeCell ref="K47:Q47"/>
    <mergeCell ref="K64:P64"/>
    <mergeCell ref="I95:R95"/>
    <mergeCell ref="K80:P80"/>
    <mergeCell ref="H138:J138"/>
    <mergeCell ref="R138:R139"/>
    <mergeCell ref="Q88:Q89"/>
    <mergeCell ref="Q64:Q65"/>
    <mergeCell ref="J79:Q79"/>
  </mergeCells>
  <phoneticPr fontId="7"/>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heetViews>
  <sheetFormatPr defaultColWidth="7.6640625" defaultRowHeight="17.100000000000001" customHeight="1" x14ac:dyDescent="0.25"/>
  <cols>
    <col min="1" max="2" width="2.6640625" style="1" customWidth="1"/>
    <col min="3" max="3" width="5.6640625" style="1" customWidth="1"/>
    <col min="4" max="4" width="7.6640625" style="1" customWidth="1"/>
    <col min="5" max="5" width="2.6640625" style="1" customWidth="1"/>
    <col min="6" max="6" width="6.6640625" style="1" customWidth="1"/>
    <col min="7" max="7" width="10.46484375" style="1" customWidth="1"/>
    <col min="8" max="11" width="10.6640625" style="1" customWidth="1"/>
    <col min="12" max="16" width="12.33203125" style="1" customWidth="1"/>
    <col min="17" max="18" width="12.6640625" style="1" customWidth="1"/>
    <col min="19" max="19" width="7.6640625" style="1" customWidth="1"/>
    <col min="20" max="22" width="9.33203125" style="1" customWidth="1"/>
    <col min="23" max="16384" width="7.6640625" style="1"/>
  </cols>
  <sheetData>
    <row r="1" spans="1:18" ht="17.100000000000001" customHeight="1" thickTop="1" thickBot="1" x14ac:dyDescent="0.3">
      <c r="A1" s="4" t="str">
        <f>"介護保険事業状況報告　令和" &amp; DBCS($A$2) &amp; "年（" &amp; DBCS($B$2) &amp; "年）" &amp; DBCS($C$2) &amp; "月※"</f>
        <v>介護保険事業状況報告　令和３年（２０２１年）６月※</v>
      </c>
      <c r="J1" s="670" t="s">
        <v>148</v>
      </c>
      <c r="K1" s="671"/>
      <c r="L1" s="671"/>
      <c r="M1" s="671"/>
      <c r="N1" s="671"/>
      <c r="O1" s="672"/>
      <c r="P1" s="673">
        <v>44454</v>
      </c>
      <c r="Q1" s="674"/>
      <c r="R1" s="344" t="s">
        <v>147</v>
      </c>
    </row>
    <row r="2" spans="1:18" ht="17.100000000000001" customHeight="1" thickTop="1" x14ac:dyDescent="0.25">
      <c r="A2" s="319">
        <v>3</v>
      </c>
      <c r="B2" s="319">
        <v>2021</v>
      </c>
      <c r="C2" s="319">
        <v>6</v>
      </c>
      <c r="D2" s="319">
        <v>1</v>
      </c>
      <c r="E2" s="319">
        <v>31</v>
      </c>
      <c r="Q2" s="344"/>
    </row>
    <row r="3" spans="1:18" ht="17.100000000000001" customHeight="1" x14ac:dyDescent="0.25">
      <c r="A3" s="4" t="s">
        <v>146</v>
      </c>
    </row>
    <row r="4" spans="1:18" ht="17.100000000000001" customHeight="1" x14ac:dyDescent="0.25">
      <c r="B4" s="23"/>
      <c r="C4" s="23"/>
      <c r="D4" s="23"/>
      <c r="E4" s="144"/>
      <c r="F4" s="144"/>
      <c r="G4" s="144"/>
      <c r="H4" s="683" t="s">
        <v>135</v>
      </c>
      <c r="I4" s="683"/>
    </row>
    <row r="5" spans="1:18" ht="17.100000000000001" customHeight="1" x14ac:dyDescent="0.25">
      <c r="B5" s="706" t="str">
        <f>"令和" &amp; DBCS($A$2) &amp; "年（" &amp; DBCS($B$2) &amp; "年）" &amp; DBCS($C$2) &amp; "月末日現在"</f>
        <v>令和３年（２０２１年）６月末日現在</v>
      </c>
      <c r="C5" s="707"/>
      <c r="D5" s="707"/>
      <c r="E5" s="707"/>
      <c r="F5" s="707"/>
      <c r="G5" s="708"/>
      <c r="H5" s="709" t="s">
        <v>145</v>
      </c>
      <c r="I5" s="710"/>
      <c r="L5" s="346" t="s">
        <v>135</v>
      </c>
      <c r="Q5" s="24" t="s">
        <v>144</v>
      </c>
    </row>
    <row r="6" spans="1:18" ht="17.100000000000001" customHeight="1" x14ac:dyDescent="0.25">
      <c r="B6" s="3" t="s">
        <v>143</v>
      </c>
      <c r="C6" s="342"/>
      <c r="D6" s="342"/>
      <c r="E6" s="342"/>
      <c r="F6" s="342"/>
      <c r="G6" s="240"/>
      <c r="H6" s="341"/>
      <c r="I6" s="340">
        <v>47688</v>
      </c>
      <c r="K6" s="339" t="s">
        <v>142</v>
      </c>
      <c r="L6" s="338">
        <f>(I7+I8)-I6</f>
        <v>1807</v>
      </c>
      <c r="Q6" s="337">
        <f>R42</f>
        <v>20172</v>
      </c>
      <c r="R6" s="682">
        <f>Q6/Q7</f>
        <v>0.20756716709712605</v>
      </c>
    </row>
    <row r="7" spans="1:18" s="192" customFormat="1" ht="17.100000000000001" customHeight="1" x14ac:dyDescent="0.25">
      <c r="B7" s="336" t="s">
        <v>141</v>
      </c>
      <c r="C7" s="335"/>
      <c r="D7" s="335"/>
      <c r="E7" s="335"/>
      <c r="F7" s="335"/>
      <c r="G7" s="334"/>
      <c r="H7" s="333"/>
      <c r="I7" s="332">
        <v>31172</v>
      </c>
      <c r="K7" s="192" t="s">
        <v>140</v>
      </c>
      <c r="Q7" s="331">
        <f>I9</f>
        <v>97183</v>
      </c>
      <c r="R7" s="682"/>
    </row>
    <row r="8" spans="1:18" s="192" customFormat="1" ht="17.100000000000001" customHeight="1" x14ac:dyDescent="0.25">
      <c r="B8" s="330" t="s">
        <v>139</v>
      </c>
      <c r="C8" s="329"/>
      <c r="D8" s="329"/>
      <c r="E8" s="329"/>
      <c r="F8" s="329"/>
      <c r="G8" s="230"/>
      <c r="H8" s="328"/>
      <c r="I8" s="327">
        <v>18323</v>
      </c>
      <c r="K8" s="192" t="s">
        <v>138</v>
      </c>
      <c r="Q8" s="326"/>
      <c r="R8" s="325"/>
    </row>
    <row r="9" spans="1:18" ht="17.100000000000001" customHeight="1" x14ac:dyDescent="0.25">
      <c r="B9" s="13" t="s">
        <v>137</v>
      </c>
      <c r="C9" s="12"/>
      <c r="D9" s="12"/>
      <c r="E9" s="12"/>
      <c r="F9" s="12"/>
      <c r="G9" s="324"/>
      <c r="H9" s="323"/>
      <c r="I9" s="322">
        <f>I6+I7+I8</f>
        <v>97183</v>
      </c>
    </row>
    <row r="11" spans="1:18" ht="17.100000000000001" customHeight="1" x14ac:dyDescent="0.25">
      <c r="A11" s="4" t="s">
        <v>136</v>
      </c>
    </row>
    <row r="12" spans="1:18" ht="17.100000000000001" customHeight="1" thickBot="1" x14ac:dyDescent="0.3">
      <c r="B12" s="5"/>
      <c r="C12" s="5"/>
      <c r="D12" s="5"/>
      <c r="E12" s="321"/>
      <c r="F12" s="321"/>
      <c r="G12" s="321"/>
      <c r="H12" s="321"/>
      <c r="I12" s="321"/>
      <c r="J12" s="321"/>
      <c r="K12" s="321"/>
      <c r="L12" s="321"/>
      <c r="M12" s="321"/>
      <c r="P12" s="321"/>
      <c r="Q12" s="681" t="s">
        <v>135</v>
      </c>
      <c r="R12" s="681"/>
    </row>
    <row r="13" spans="1:18" ht="17.100000000000001" customHeight="1" x14ac:dyDescent="0.25">
      <c r="A13" s="320" t="s">
        <v>134</v>
      </c>
      <c r="B13" s="713" t="s">
        <v>133</v>
      </c>
      <c r="C13" s="675" t="str">
        <f>"令和" &amp; DBCS($A$2) &amp; "年（" &amp; DBCS($B$2) &amp; "年）" &amp; DBCS($C$2) &amp; "月末日現在"</f>
        <v>令和３年（２０２１年）６月末日現在</v>
      </c>
      <c r="D13" s="676"/>
      <c r="E13" s="676"/>
      <c r="F13" s="676"/>
      <c r="G13" s="677"/>
      <c r="H13" s="306" t="s">
        <v>67</v>
      </c>
      <c r="I13" s="305" t="s">
        <v>66</v>
      </c>
      <c r="J13" s="304" t="s">
        <v>59</v>
      </c>
      <c r="K13" s="303" t="s">
        <v>65</v>
      </c>
      <c r="L13" s="302" t="s">
        <v>64</v>
      </c>
      <c r="M13" s="302" t="s">
        <v>63</v>
      </c>
      <c r="N13" s="302" t="s">
        <v>62</v>
      </c>
      <c r="O13" s="302" t="s">
        <v>61</v>
      </c>
      <c r="P13" s="301" t="s">
        <v>60</v>
      </c>
      <c r="Q13" s="300" t="s">
        <v>59</v>
      </c>
      <c r="R13" s="299" t="s">
        <v>58</v>
      </c>
    </row>
    <row r="14" spans="1:18" ht="17.100000000000001" customHeight="1" x14ac:dyDescent="0.25">
      <c r="A14" s="319">
        <v>875</v>
      </c>
      <c r="B14" s="714"/>
      <c r="C14" s="298" t="s">
        <v>113</v>
      </c>
      <c r="D14" s="47"/>
      <c r="E14" s="47"/>
      <c r="F14" s="47"/>
      <c r="G14" s="46"/>
      <c r="H14" s="270">
        <f>H15+H16+H17+H18+H19+H20</f>
        <v>810</v>
      </c>
      <c r="I14" s="271">
        <f>I15+I16+I17+I18+I19+I20</f>
        <v>707</v>
      </c>
      <c r="J14" s="297">
        <f t="shared" ref="J14:J22" si="0">SUM(H14:I14)</f>
        <v>1517</v>
      </c>
      <c r="K14" s="296" t="s">
        <v>151</v>
      </c>
      <c r="L14" s="33">
        <f>L15+L16+L17+L18+L19+L20</f>
        <v>1437</v>
      </c>
      <c r="M14" s="33">
        <f>M15+M16+M17+M18+M19+M20</f>
        <v>1022</v>
      </c>
      <c r="N14" s="33">
        <f>N15+N16+N17+N18+N19+N20</f>
        <v>726</v>
      </c>
      <c r="O14" s="33">
        <f>O15+O16+O17+O18+O19+O20</f>
        <v>701</v>
      </c>
      <c r="P14" s="33">
        <f>P15+P16+P17+P18+P19+P20</f>
        <v>480</v>
      </c>
      <c r="Q14" s="268">
        <f t="shared" ref="Q14:Q22" si="1">SUM(K14:P14)</f>
        <v>4366</v>
      </c>
      <c r="R14" s="294">
        <f t="shared" ref="R14:R22" si="2">SUM(J14,Q14)</f>
        <v>5883</v>
      </c>
    </row>
    <row r="15" spans="1:18" ht="17.100000000000001" customHeight="1" x14ac:dyDescent="0.25">
      <c r="A15" s="319">
        <v>156</v>
      </c>
      <c r="B15" s="714"/>
      <c r="C15" s="82"/>
      <c r="D15" s="152" t="s">
        <v>129</v>
      </c>
      <c r="E15" s="152"/>
      <c r="F15" s="152"/>
      <c r="G15" s="152"/>
      <c r="H15" s="318">
        <v>65</v>
      </c>
      <c r="I15" s="315">
        <v>53</v>
      </c>
      <c r="J15" s="282">
        <f t="shared" si="0"/>
        <v>118</v>
      </c>
      <c r="K15" s="317" t="s">
        <v>151</v>
      </c>
      <c r="L15" s="316">
        <v>99</v>
      </c>
      <c r="M15" s="316">
        <v>65</v>
      </c>
      <c r="N15" s="316">
        <v>35</v>
      </c>
      <c r="O15" s="316">
        <v>36</v>
      </c>
      <c r="P15" s="315">
        <v>34</v>
      </c>
      <c r="Q15" s="282">
        <f t="shared" si="1"/>
        <v>269</v>
      </c>
      <c r="R15" s="288">
        <f t="shared" si="2"/>
        <v>387</v>
      </c>
    </row>
    <row r="16" spans="1:18" ht="17.100000000000001" customHeight="1" x14ac:dyDescent="0.25">
      <c r="A16" s="319"/>
      <c r="B16" s="714"/>
      <c r="C16" s="153"/>
      <c r="D16" s="69" t="s">
        <v>128</v>
      </c>
      <c r="E16" s="69"/>
      <c r="F16" s="69"/>
      <c r="G16" s="69"/>
      <c r="H16" s="318">
        <v>137</v>
      </c>
      <c r="I16" s="315">
        <v>133</v>
      </c>
      <c r="J16" s="282">
        <f t="shared" si="0"/>
        <v>270</v>
      </c>
      <c r="K16" s="317" t="s">
        <v>151</v>
      </c>
      <c r="L16" s="316">
        <v>177</v>
      </c>
      <c r="M16" s="316">
        <v>165</v>
      </c>
      <c r="N16" s="316">
        <v>99</v>
      </c>
      <c r="O16" s="316">
        <v>100</v>
      </c>
      <c r="P16" s="315">
        <v>64</v>
      </c>
      <c r="Q16" s="282">
        <f t="shared" si="1"/>
        <v>605</v>
      </c>
      <c r="R16" s="281">
        <f t="shared" si="2"/>
        <v>875</v>
      </c>
    </row>
    <row r="17" spans="1:18" ht="17.100000000000001" customHeight="1" x14ac:dyDescent="0.25">
      <c r="A17" s="319"/>
      <c r="B17" s="714"/>
      <c r="C17" s="153"/>
      <c r="D17" s="69" t="s">
        <v>127</v>
      </c>
      <c r="E17" s="69"/>
      <c r="F17" s="69"/>
      <c r="G17" s="69"/>
      <c r="H17" s="318">
        <v>129</v>
      </c>
      <c r="I17" s="315">
        <v>120</v>
      </c>
      <c r="J17" s="282">
        <f t="shared" si="0"/>
        <v>249</v>
      </c>
      <c r="K17" s="317" t="s">
        <v>151</v>
      </c>
      <c r="L17" s="316">
        <v>249</v>
      </c>
      <c r="M17" s="316">
        <v>158</v>
      </c>
      <c r="N17" s="316">
        <v>121</v>
      </c>
      <c r="O17" s="316">
        <v>123</v>
      </c>
      <c r="P17" s="315">
        <v>81</v>
      </c>
      <c r="Q17" s="282">
        <f t="shared" si="1"/>
        <v>732</v>
      </c>
      <c r="R17" s="281">
        <f t="shared" si="2"/>
        <v>981</v>
      </c>
    </row>
    <row r="18" spans="1:18" ht="17.100000000000001" customHeight="1" x14ac:dyDescent="0.25">
      <c r="A18" s="319"/>
      <c r="B18" s="714"/>
      <c r="C18" s="153"/>
      <c r="D18" s="69" t="s">
        <v>126</v>
      </c>
      <c r="E18" s="69"/>
      <c r="F18" s="69"/>
      <c r="G18" s="69"/>
      <c r="H18" s="318">
        <v>164</v>
      </c>
      <c r="I18" s="315">
        <v>148</v>
      </c>
      <c r="J18" s="282">
        <f t="shared" si="0"/>
        <v>312</v>
      </c>
      <c r="K18" s="317" t="s">
        <v>151</v>
      </c>
      <c r="L18" s="316">
        <v>311</v>
      </c>
      <c r="M18" s="316">
        <v>195</v>
      </c>
      <c r="N18" s="316">
        <v>137</v>
      </c>
      <c r="O18" s="316">
        <v>151</v>
      </c>
      <c r="P18" s="315">
        <v>104</v>
      </c>
      <c r="Q18" s="282">
        <f t="shared" si="1"/>
        <v>898</v>
      </c>
      <c r="R18" s="281">
        <f t="shared" si="2"/>
        <v>1210</v>
      </c>
    </row>
    <row r="19" spans="1:18" ht="17.100000000000001" customHeight="1" x14ac:dyDescent="0.25">
      <c r="A19" s="319"/>
      <c r="B19" s="714"/>
      <c r="C19" s="153"/>
      <c r="D19" s="69" t="s">
        <v>125</v>
      </c>
      <c r="E19" s="69"/>
      <c r="F19" s="69"/>
      <c r="G19" s="69"/>
      <c r="H19" s="318">
        <v>180</v>
      </c>
      <c r="I19" s="315">
        <v>136</v>
      </c>
      <c r="J19" s="282">
        <f t="shared" si="0"/>
        <v>316</v>
      </c>
      <c r="K19" s="317" t="s">
        <v>151</v>
      </c>
      <c r="L19" s="316">
        <v>346</v>
      </c>
      <c r="M19" s="316">
        <v>238</v>
      </c>
      <c r="N19" s="316">
        <v>178</v>
      </c>
      <c r="O19" s="316">
        <v>155</v>
      </c>
      <c r="P19" s="315">
        <v>90</v>
      </c>
      <c r="Q19" s="282">
        <f t="shared" si="1"/>
        <v>1007</v>
      </c>
      <c r="R19" s="281">
        <f t="shared" si="2"/>
        <v>1323</v>
      </c>
    </row>
    <row r="20" spans="1:18" ht="17.100000000000001" customHeight="1" x14ac:dyDescent="0.25">
      <c r="A20" s="319">
        <v>719</v>
      </c>
      <c r="B20" s="714"/>
      <c r="C20" s="133"/>
      <c r="D20" s="132" t="s">
        <v>124</v>
      </c>
      <c r="E20" s="132"/>
      <c r="F20" s="132"/>
      <c r="G20" s="132"/>
      <c r="H20" s="280">
        <v>135</v>
      </c>
      <c r="I20" s="312">
        <v>117</v>
      </c>
      <c r="J20" s="278">
        <f t="shared" si="0"/>
        <v>252</v>
      </c>
      <c r="K20" s="314" t="s">
        <v>151</v>
      </c>
      <c r="L20" s="313">
        <v>255</v>
      </c>
      <c r="M20" s="313">
        <v>201</v>
      </c>
      <c r="N20" s="313">
        <v>156</v>
      </c>
      <c r="O20" s="313">
        <v>136</v>
      </c>
      <c r="P20" s="312">
        <v>107</v>
      </c>
      <c r="Q20" s="282">
        <f t="shared" si="1"/>
        <v>855</v>
      </c>
      <c r="R20" s="273">
        <f t="shared" si="2"/>
        <v>1107</v>
      </c>
    </row>
    <row r="21" spans="1:18" ht="17.100000000000001" customHeight="1" x14ac:dyDescent="0.25">
      <c r="A21" s="319">
        <v>25</v>
      </c>
      <c r="B21" s="714"/>
      <c r="C21" s="272" t="s">
        <v>112</v>
      </c>
      <c r="D21" s="272"/>
      <c r="E21" s="272"/>
      <c r="F21" s="272"/>
      <c r="G21" s="272"/>
      <c r="H21" s="270">
        <v>17</v>
      </c>
      <c r="I21" s="311">
        <v>23</v>
      </c>
      <c r="J21" s="297">
        <f t="shared" si="0"/>
        <v>40</v>
      </c>
      <c r="K21" s="296" t="s">
        <v>151</v>
      </c>
      <c r="L21" s="33">
        <v>40</v>
      </c>
      <c r="M21" s="33">
        <v>29</v>
      </c>
      <c r="N21" s="33">
        <v>17</v>
      </c>
      <c r="O21" s="33">
        <v>13</v>
      </c>
      <c r="P21" s="32">
        <v>23</v>
      </c>
      <c r="Q21" s="310">
        <f t="shared" si="1"/>
        <v>122</v>
      </c>
      <c r="R21" s="309">
        <f t="shared" si="2"/>
        <v>162</v>
      </c>
    </row>
    <row r="22" spans="1:18" ht="17.100000000000001" customHeight="1" thickBot="1" x14ac:dyDescent="0.3">
      <c r="A22" s="319">
        <v>900</v>
      </c>
      <c r="B22" s="715"/>
      <c r="C22" s="678" t="s">
        <v>123</v>
      </c>
      <c r="D22" s="679"/>
      <c r="E22" s="679"/>
      <c r="F22" s="679"/>
      <c r="G22" s="680"/>
      <c r="H22" s="266">
        <f>H14+H21</f>
        <v>827</v>
      </c>
      <c r="I22" s="263">
        <f>I14+I21</f>
        <v>730</v>
      </c>
      <c r="J22" s="262">
        <f t="shared" si="0"/>
        <v>1557</v>
      </c>
      <c r="K22" s="265" t="s">
        <v>151</v>
      </c>
      <c r="L22" s="264">
        <f>L14+L21</f>
        <v>1477</v>
      </c>
      <c r="M22" s="264">
        <f>M14+M21</f>
        <v>1051</v>
      </c>
      <c r="N22" s="264">
        <f>N14+N21</f>
        <v>743</v>
      </c>
      <c r="O22" s="264">
        <f>O14+O21</f>
        <v>714</v>
      </c>
      <c r="P22" s="263">
        <f>P14+P21</f>
        <v>503</v>
      </c>
      <c r="Q22" s="262">
        <f t="shared" si="1"/>
        <v>4488</v>
      </c>
      <c r="R22" s="261">
        <f t="shared" si="2"/>
        <v>6045</v>
      </c>
    </row>
    <row r="23" spans="1:18" ht="17.100000000000001" customHeight="1" x14ac:dyDescent="0.25">
      <c r="B23" s="716" t="s">
        <v>131</v>
      </c>
      <c r="C23" s="308"/>
      <c r="D23" s="308"/>
      <c r="E23" s="308"/>
      <c r="F23" s="308"/>
      <c r="G23" s="307"/>
      <c r="H23" s="306" t="s">
        <v>67</v>
      </c>
      <c r="I23" s="305" t="s">
        <v>66</v>
      </c>
      <c r="J23" s="304" t="s">
        <v>59</v>
      </c>
      <c r="K23" s="303" t="s">
        <v>65</v>
      </c>
      <c r="L23" s="302" t="s">
        <v>64</v>
      </c>
      <c r="M23" s="302" t="s">
        <v>63</v>
      </c>
      <c r="N23" s="302" t="s">
        <v>62</v>
      </c>
      <c r="O23" s="302" t="s">
        <v>61</v>
      </c>
      <c r="P23" s="301" t="s">
        <v>60</v>
      </c>
      <c r="Q23" s="300" t="s">
        <v>59</v>
      </c>
      <c r="R23" s="299" t="s">
        <v>58</v>
      </c>
    </row>
    <row r="24" spans="1:18" ht="17.100000000000001" customHeight="1" x14ac:dyDescent="0.25">
      <c r="B24" s="717"/>
      <c r="C24" s="298" t="s">
        <v>113</v>
      </c>
      <c r="D24" s="47"/>
      <c r="E24" s="47"/>
      <c r="F24" s="47"/>
      <c r="G24" s="46"/>
      <c r="H24" s="270">
        <f>H25+H26+H27+H28+H29+H30</f>
        <v>1974</v>
      </c>
      <c r="I24" s="271">
        <f>I25+I26+I27+I28+I29+I30</f>
        <v>1819</v>
      </c>
      <c r="J24" s="297">
        <f t="shared" ref="J24:J32" si="3">SUM(H24:I24)</f>
        <v>3793</v>
      </c>
      <c r="K24" s="296" t="s">
        <v>152</v>
      </c>
      <c r="L24" s="33">
        <f>L25+L26+L27+L28+L29+L30</f>
        <v>3310</v>
      </c>
      <c r="M24" s="33">
        <f>M25+M26+M27+M28+M29+M30</f>
        <v>1960</v>
      </c>
      <c r="N24" s="33">
        <f>N25+N26+N27+N28+N29+N30</f>
        <v>1637</v>
      </c>
      <c r="O24" s="33">
        <f>O25+O26+O27+O28+O29+O30</f>
        <v>1841</v>
      </c>
      <c r="P24" s="33">
        <f>P25+P26+P27+P28+P29+P30</f>
        <v>1438</v>
      </c>
      <c r="Q24" s="268">
        <f t="shared" ref="Q24:Q32" si="4">SUM(K24:P24)</f>
        <v>10186</v>
      </c>
      <c r="R24" s="294">
        <f t="shared" ref="R24:R32" si="5">SUM(J24,Q24)</f>
        <v>13979</v>
      </c>
    </row>
    <row r="25" spans="1:18" ht="17.100000000000001" customHeight="1" x14ac:dyDescent="0.25">
      <c r="B25" s="717"/>
      <c r="C25" s="81"/>
      <c r="D25" s="152" t="s">
        <v>129</v>
      </c>
      <c r="E25" s="152"/>
      <c r="F25" s="152"/>
      <c r="G25" s="152"/>
      <c r="H25" s="318">
        <v>71</v>
      </c>
      <c r="I25" s="315">
        <v>60</v>
      </c>
      <c r="J25" s="282">
        <f t="shared" si="3"/>
        <v>131</v>
      </c>
      <c r="K25" s="317" t="s">
        <v>151</v>
      </c>
      <c r="L25" s="316">
        <v>54</v>
      </c>
      <c r="M25" s="316">
        <v>48</v>
      </c>
      <c r="N25" s="316">
        <v>27</v>
      </c>
      <c r="O25" s="316">
        <v>33</v>
      </c>
      <c r="P25" s="315">
        <v>24</v>
      </c>
      <c r="Q25" s="282">
        <f t="shared" si="4"/>
        <v>186</v>
      </c>
      <c r="R25" s="288">
        <f t="shared" si="5"/>
        <v>317</v>
      </c>
    </row>
    <row r="26" spans="1:18" ht="17.100000000000001" customHeight="1" x14ac:dyDescent="0.25">
      <c r="B26" s="717"/>
      <c r="C26" s="152"/>
      <c r="D26" s="69" t="s">
        <v>128</v>
      </c>
      <c r="E26" s="69"/>
      <c r="F26" s="69"/>
      <c r="G26" s="69"/>
      <c r="H26" s="318">
        <v>161</v>
      </c>
      <c r="I26" s="315">
        <v>158</v>
      </c>
      <c r="J26" s="282">
        <f t="shared" si="3"/>
        <v>319</v>
      </c>
      <c r="K26" s="317" t="s">
        <v>151</v>
      </c>
      <c r="L26" s="316">
        <v>210</v>
      </c>
      <c r="M26" s="316">
        <v>104</v>
      </c>
      <c r="N26" s="316">
        <v>85</v>
      </c>
      <c r="O26" s="316">
        <v>77</v>
      </c>
      <c r="P26" s="315">
        <v>79</v>
      </c>
      <c r="Q26" s="282">
        <f t="shared" si="4"/>
        <v>555</v>
      </c>
      <c r="R26" s="281">
        <f t="shared" si="5"/>
        <v>874</v>
      </c>
    </row>
    <row r="27" spans="1:18" ht="17.100000000000001" customHeight="1" x14ac:dyDescent="0.25">
      <c r="B27" s="717"/>
      <c r="C27" s="152"/>
      <c r="D27" s="69" t="s">
        <v>127</v>
      </c>
      <c r="E27" s="69"/>
      <c r="F27" s="69"/>
      <c r="G27" s="69"/>
      <c r="H27" s="318">
        <v>273</v>
      </c>
      <c r="I27" s="315">
        <v>258</v>
      </c>
      <c r="J27" s="282">
        <f t="shared" si="3"/>
        <v>531</v>
      </c>
      <c r="K27" s="317" t="s">
        <v>151</v>
      </c>
      <c r="L27" s="316">
        <v>380</v>
      </c>
      <c r="M27" s="316">
        <v>195</v>
      </c>
      <c r="N27" s="316">
        <v>146</v>
      </c>
      <c r="O27" s="316">
        <v>142</v>
      </c>
      <c r="P27" s="315">
        <v>132</v>
      </c>
      <c r="Q27" s="282">
        <f t="shared" si="4"/>
        <v>995</v>
      </c>
      <c r="R27" s="281">
        <f t="shared" si="5"/>
        <v>1526</v>
      </c>
    </row>
    <row r="28" spans="1:18" ht="17.100000000000001" customHeight="1" x14ac:dyDescent="0.25">
      <c r="B28" s="717"/>
      <c r="C28" s="152"/>
      <c r="D28" s="69" t="s">
        <v>126</v>
      </c>
      <c r="E28" s="69"/>
      <c r="F28" s="69"/>
      <c r="G28" s="69"/>
      <c r="H28" s="318">
        <v>503</v>
      </c>
      <c r="I28" s="315">
        <v>366</v>
      </c>
      <c r="J28" s="282">
        <f t="shared" si="3"/>
        <v>869</v>
      </c>
      <c r="K28" s="317" t="s">
        <v>151</v>
      </c>
      <c r="L28" s="316">
        <v>666</v>
      </c>
      <c r="M28" s="316">
        <v>311</v>
      </c>
      <c r="N28" s="316">
        <v>237</v>
      </c>
      <c r="O28" s="316">
        <v>254</v>
      </c>
      <c r="P28" s="315">
        <v>173</v>
      </c>
      <c r="Q28" s="282">
        <f t="shared" si="4"/>
        <v>1641</v>
      </c>
      <c r="R28" s="281">
        <f t="shared" si="5"/>
        <v>2510</v>
      </c>
    </row>
    <row r="29" spans="1:18" ht="17.100000000000001" customHeight="1" x14ac:dyDescent="0.25">
      <c r="B29" s="717"/>
      <c r="C29" s="152"/>
      <c r="D29" s="69" t="s">
        <v>125</v>
      </c>
      <c r="E29" s="69"/>
      <c r="F29" s="69"/>
      <c r="G29" s="69"/>
      <c r="H29" s="318">
        <v>570</v>
      </c>
      <c r="I29" s="315">
        <v>571</v>
      </c>
      <c r="J29" s="282">
        <f t="shared" si="3"/>
        <v>1141</v>
      </c>
      <c r="K29" s="317" t="s">
        <v>151</v>
      </c>
      <c r="L29" s="316">
        <v>1013</v>
      </c>
      <c r="M29" s="316">
        <v>557</v>
      </c>
      <c r="N29" s="316">
        <v>416</v>
      </c>
      <c r="O29" s="316">
        <v>447</v>
      </c>
      <c r="P29" s="315">
        <v>379</v>
      </c>
      <c r="Q29" s="282">
        <f t="shared" si="4"/>
        <v>2812</v>
      </c>
      <c r="R29" s="281">
        <f t="shared" si="5"/>
        <v>3953</v>
      </c>
    </row>
    <row r="30" spans="1:18" ht="17.100000000000001" customHeight="1" x14ac:dyDescent="0.25">
      <c r="B30" s="717"/>
      <c r="C30" s="132"/>
      <c r="D30" s="132" t="s">
        <v>124</v>
      </c>
      <c r="E30" s="132"/>
      <c r="F30" s="132"/>
      <c r="G30" s="132"/>
      <c r="H30" s="280">
        <v>396</v>
      </c>
      <c r="I30" s="312">
        <v>406</v>
      </c>
      <c r="J30" s="278">
        <f t="shared" si="3"/>
        <v>802</v>
      </c>
      <c r="K30" s="314" t="s">
        <v>151</v>
      </c>
      <c r="L30" s="313">
        <v>987</v>
      </c>
      <c r="M30" s="313">
        <v>745</v>
      </c>
      <c r="N30" s="313">
        <v>726</v>
      </c>
      <c r="O30" s="313">
        <v>888</v>
      </c>
      <c r="P30" s="312">
        <v>651</v>
      </c>
      <c r="Q30" s="278">
        <f t="shared" si="4"/>
        <v>3997</v>
      </c>
      <c r="R30" s="273">
        <f t="shared" si="5"/>
        <v>4799</v>
      </c>
    </row>
    <row r="31" spans="1:18" ht="17.100000000000001" customHeight="1" x14ac:dyDescent="0.25">
      <c r="B31" s="717"/>
      <c r="C31" s="272" t="s">
        <v>112</v>
      </c>
      <c r="D31" s="272"/>
      <c r="E31" s="272"/>
      <c r="F31" s="272"/>
      <c r="G31" s="272"/>
      <c r="H31" s="270">
        <v>15</v>
      </c>
      <c r="I31" s="311">
        <v>31</v>
      </c>
      <c r="J31" s="297">
        <f t="shared" si="3"/>
        <v>46</v>
      </c>
      <c r="K31" s="296" t="s">
        <v>151</v>
      </c>
      <c r="L31" s="33">
        <v>27</v>
      </c>
      <c r="M31" s="33">
        <v>24</v>
      </c>
      <c r="N31" s="33">
        <v>20</v>
      </c>
      <c r="O31" s="33">
        <v>15</v>
      </c>
      <c r="P31" s="32">
        <v>16</v>
      </c>
      <c r="Q31" s="310">
        <f t="shared" si="4"/>
        <v>102</v>
      </c>
      <c r="R31" s="309">
        <f t="shared" si="5"/>
        <v>148</v>
      </c>
    </row>
    <row r="32" spans="1:18" ht="17.100000000000001" customHeight="1" thickBot="1" x14ac:dyDescent="0.3">
      <c r="B32" s="718"/>
      <c r="C32" s="678" t="s">
        <v>123</v>
      </c>
      <c r="D32" s="679"/>
      <c r="E32" s="679"/>
      <c r="F32" s="679"/>
      <c r="G32" s="680"/>
      <c r="H32" s="266">
        <f>H24+H31</f>
        <v>1989</v>
      </c>
      <c r="I32" s="263">
        <f>I24+I31</f>
        <v>1850</v>
      </c>
      <c r="J32" s="262">
        <f t="shared" si="3"/>
        <v>3839</v>
      </c>
      <c r="K32" s="265" t="s">
        <v>151</v>
      </c>
      <c r="L32" s="264">
        <f>L24+L31</f>
        <v>3337</v>
      </c>
      <c r="M32" s="264">
        <f>M24+M31</f>
        <v>1984</v>
      </c>
      <c r="N32" s="264">
        <f>N24+N31</f>
        <v>1657</v>
      </c>
      <c r="O32" s="264">
        <f>O24+O31</f>
        <v>1856</v>
      </c>
      <c r="P32" s="263">
        <f>P24+P31</f>
        <v>1454</v>
      </c>
      <c r="Q32" s="262">
        <f t="shared" si="4"/>
        <v>10288</v>
      </c>
      <c r="R32" s="261">
        <f t="shared" si="5"/>
        <v>14127</v>
      </c>
    </row>
    <row r="33" spans="1:18" ht="17.100000000000001" customHeight="1" x14ac:dyDescent="0.25">
      <c r="B33" s="719" t="s">
        <v>59</v>
      </c>
      <c r="C33" s="308"/>
      <c r="D33" s="308"/>
      <c r="E33" s="308"/>
      <c r="F33" s="308"/>
      <c r="G33" s="307"/>
      <c r="H33" s="306" t="s">
        <v>67</v>
      </c>
      <c r="I33" s="305" t="s">
        <v>66</v>
      </c>
      <c r="J33" s="304" t="s">
        <v>59</v>
      </c>
      <c r="K33" s="303" t="s">
        <v>65</v>
      </c>
      <c r="L33" s="302" t="s">
        <v>64</v>
      </c>
      <c r="M33" s="302" t="s">
        <v>63</v>
      </c>
      <c r="N33" s="302" t="s">
        <v>62</v>
      </c>
      <c r="O33" s="302" t="s">
        <v>61</v>
      </c>
      <c r="P33" s="301" t="s">
        <v>60</v>
      </c>
      <c r="Q33" s="300" t="s">
        <v>59</v>
      </c>
      <c r="R33" s="299" t="s">
        <v>58</v>
      </c>
    </row>
    <row r="34" spans="1:18" ht="17.100000000000001" customHeight="1" x14ac:dyDescent="0.25">
      <c r="B34" s="720"/>
      <c r="C34" s="298" t="s">
        <v>113</v>
      </c>
      <c r="D34" s="47"/>
      <c r="E34" s="47"/>
      <c r="F34" s="47"/>
      <c r="G34" s="46"/>
      <c r="H34" s="270">
        <f t="shared" ref="H34:I41" si="6">H14+H24</f>
        <v>2784</v>
      </c>
      <c r="I34" s="271">
        <f t="shared" si="6"/>
        <v>2526</v>
      </c>
      <c r="J34" s="297">
        <f t="shared" ref="J34:J42" si="7">SUM(H34:I34)</f>
        <v>5310</v>
      </c>
      <c r="K34" s="296" t="s">
        <v>151</v>
      </c>
      <c r="L34" s="295">
        <f t="shared" ref="L34:P41" si="8">L14+L24</f>
        <v>4747</v>
      </c>
      <c r="M34" s="295">
        <f t="shared" si="8"/>
        <v>2982</v>
      </c>
      <c r="N34" s="295">
        <f t="shared" si="8"/>
        <v>2363</v>
      </c>
      <c r="O34" s="295">
        <f t="shared" si="8"/>
        <v>2542</v>
      </c>
      <c r="P34" s="295">
        <f t="shared" si="8"/>
        <v>1918</v>
      </c>
      <c r="Q34" s="268">
        <f t="shared" ref="Q34:Q42" si="9">SUM(K34:P34)</f>
        <v>14552</v>
      </c>
      <c r="R34" s="294">
        <f t="shared" ref="R34:R42" si="10">SUM(J34,Q34)</f>
        <v>19862</v>
      </c>
    </row>
    <row r="35" spans="1:18" ht="17.100000000000001" customHeight="1" x14ac:dyDescent="0.25">
      <c r="B35" s="720"/>
      <c r="C35" s="82"/>
      <c r="D35" s="152" t="s">
        <v>129</v>
      </c>
      <c r="E35" s="152"/>
      <c r="F35" s="152"/>
      <c r="G35" s="152"/>
      <c r="H35" s="293">
        <f t="shared" si="6"/>
        <v>136</v>
      </c>
      <c r="I35" s="292">
        <f t="shared" si="6"/>
        <v>113</v>
      </c>
      <c r="J35" s="282">
        <f t="shared" si="7"/>
        <v>249</v>
      </c>
      <c r="K35" s="291" t="s">
        <v>151</v>
      </c>
      <c r="L35" s="290">
        <f t="shared" si="8"/>
        <v>153</v>
      </c>
      <c r="M35" s="290">
        <f t="shared" si="8"/>
        <v>113</v>
      </c>
      <c r="N35" s="290">
        <f t="shared" si="8"/>
        <v>62</v>
      </c>
      <c r="O35" s="290">
        <f t="shared" si="8"/>
        <v>69</v>
      </c>
      <c r="P35" s="289">
        <f t="shared" si="8"/>
        <v>58</v>
      </c>
      <c r="Q35" s="282">
        <f t="shared" si="9"/>
        <v>455</v>
      </c>
      <c r="R35" s="288">
        <f t="shared" si="10"/>
        <v>704</v>
      </c>
    </row>
    <row r="36" spans="1:18" ht="17.100000000000001" customHeight="1" x14ac:dyDescent="0.25">
      <c r="B36" s="720"/>
      <c r="C36" s="153"/>
      <c r="D36" s="69" t="s">
        <v>128</v>
      </c>
      <c r="E36" s="69"/>
      <c r="F36" s="69"/>
      <c r="G36" s="69"/>
      <c r="H36" s="287">
        <f t="shared" si="6"/>
        <v>298</v>
      </c>
      <c r="I36" s="286">
        <f t="shared" si="6"/>
        <v>291</v>
      </c>
      <c r="J36" s="282">
        <f t="shared" si="7"/>
        <v>589</v>
      </c>
      <c r="K36" s="285" t="s">
        <v>151</v>
      </c>
      <c r="L36" s="284">
        <f t="shared" si="8"/>
        <v>387</v>
      </c>
      <c r="M36" s="284">
        <f t="shared" si="8"/>
        <v>269</v>
      </c>
      <c r="N36" s="284">
        <f t="shared" si="8"/>
        <v>184</v>
      </c>
      <c r="O36" s="284">
        <f t="shared" si="8"/>
        <v>177</v>
      </c>
      <c r="P36" s="283">
        <f t="shared" si="8"/>
        <v>143</v>
      </c>
      <c r="Q36" s="282">
        <f t="shared" si="9"/>
        <v>1160</v>
      </c>
      <c r="R36" s="281">
        <f t="shared" si="10"/>
        <v>1749</v>
      </c>
    </row>
    <row r="37" spans="1:18" ht="17.100000000000001" customHeight="1" x14ac:dyDescent="0.25">
      <c r="B37" s="720"/>
      <c r="C37" s="153"/>
      <c r="D37" s="69" t="s">
        <v>127</v>
      </c>
      <c r="E37" s="69"/>
      <c r="F37" s="69"/>
      <c r="G37" s="69"/>
      <c r="H37" s="287">
        <f t="shared" si="6"/>
        <v>402</v>
      </c>
      <c r="I37" s="286">
        <f t="shared" si="6"/>
        <v>378</v>
      </c>
      <c r="J37" s="282">
        <f t="shared" si="7"/>
        <v>780</v>
      </c>
      <c r="K37" s="285" t="s">
        <v>151</v>
      </c>
      <c r="L37" s="284">
        <f t="shared" si="8"/>
        <v>629</v>
      </c>
      <c r="M37" s="284">
        <f t="shared" si="8"/>
        <v>353</v>
      </c>
      <c r="N37" s="284">
        <f t="shared" si="8"/>
        <v>267</v>
      </c>
      <c r="O37" s="284">
        <f t="shared" si="8"/>
        <v>265</v>
      </c>
      <c r="P37" s="283">
        <f t="shared" si="8"/>
        <v>213</v>
      </c>
      <c r="Q37" s="282">
        <f t="shared" si="9"/>
        <v>1727</v>
      </c>
      <c r="R37" s="281">
        <f t="shared" si="10"/>
        <v>2507</v>
      </c>
    </row>
    <row r="38" spans="1:18" ht="17.100000000000001" customHeight="1" x14ac:dyDescent="0.25">
      <c r="B38" s="720"/>
      <c r="C38" s="153"/>
      <c r="D38" s="69" t="s">
        <v>126</v>
      </c>
      <c r="E38" s="69"/>
      <c r="F38" s="69"/>
      <c r="G38" s="69"/>
      <c r="H38" s="287">
        <f t="shared" si="6"/>
        <v>667</v>
      </c>
      <c r="I38" s="286">
        <f t="shared" si="6"/>
        <v>514</v>
      </c>
      <c r="J38" s="282">
        <f t="shared" si="7"/>
        <v>1181</v>
      </c>
      <c r="K38" s="285" t="s">
        <v>151</v>
      </c>
      <c r="L38" s="284">
        <f t="shared" si="8"/>
        <v>977</v>
      </c>
      <c r="M38" s="284">
        <f t="shared" si="8"/>
        <v>506</v>
      </c>
      <c r="N38" s="284">
        <f t="shared" si="8"/>
        <v>374</v>
      </c>
      <c r="O38" s="284">
        <f t="shared" si="8"/>
        <v>405</v>
      </c>
      <c r="P38" s="283">
        <f t="shared" si="8"/>
        <v>277</v>
      </c>
      <c r="Q38" s="282">
        <f t="shared" si="9"/>
        <v>2539</v>
      </c>
      <c r="R38" s="281">
        <f t="shared" si="10"/>
        <v>3720</v>
      </c>
    </row>
    <row r="39" spans="1:18" ht="17.100000000000001" customHeight="1" x14ac:dyDescent="0.25">
      <c r="B39" s="720"/>
      <c r="C39" s="153"/>
      <c r="D39" s="69" t="s">
        <v>125</v>
      </c>
      <c r="E39" s="69"/>
      <c r="F39" s="69"/>
      <c r="G39" s="69"/>
      <c r="H39" s="287">
        <f t="shared" si="6"/>
        <v>750</v>
      </c>
      <c r="I39" s="286">
        <f t="shared" si="6"/>
        <v>707</v>
      </c>
      <c r="J39" s="282">
        <f t="shared" si="7"/>
        <v>1457</v>
      </c>
      <c r="K39" s="285" t="s">
        <v>151</v>
      </c>
      <c r="L39" s="284">
        <f t="shared" si="8"/>
        <v>1359</v>
      </c>
      <c r="M39" s="284">
        <f t="shared" si="8"/>
        <v>795</v>
      </c>
      <c r="N39" s="284">
        <f t="shared" si="8"/>
        <v>594</v>
      </c>
      <c r="O39" s="284">
        <f t="shared" si="8"/>
        <v>602</v>
      </c>
      <c r="P39" s="283">
        <f t="shared" si="8"/>
        <v>469</v>
      </c>
      <c r="Q39" s="282">
        <f t="shared" si="9"/>
        <v>3819</v>
      </c>
      <c r="R39" s="281">
        <f t="shared" si="10"/>
        <v>5276</v>
      </c>
    </row>
    <row r="40" spans="1:18" ht="17.100000000000001" customHeight="1" x14ac:dyDescent="0.25">
      <c r="B40" s="720"/>
      <c r="C40" s="133"/>
      <c r="D40" s="132" t="s">
        <v>124</v>
      </c>
      <c r="E40" s="132"/>
      <c r="F40" s="132"/>
      <c r="G40" s="132"/>
      <c r="H40" s="280">
        <f t="shared" si="6"/>
        <v>531</v>
      </c>
      <c r="I40" s="279">
        <f t="shared" si="6"/>
        <v>523</v>
      </c>
      <c r="J40" s="278">
        <f t="shared" si="7"/>
        <v>1054</v>
      </c>
      <c r="K40" s="277" t="s">
        <v>151</v>
      </c>
      <c r="L40" s="276">
        <f t="shared" si="8"/>
        <v>1242</v>
      </c>
      <c r="M40" s="276">
        <f t="shared" si="8"/>
        <v>946</v>
      </c>
      <c r="N40" s="276">
        <f t="shared" si="8"/>
        <v>882</v>
      </c>
      <c r="O40" s="276">
        <f t="shared" si="8"/>
        <v>1024</v>
      </c>
      <c r="P40" s="275">
        <f t="shared" si="8"/>
        <v>758</v>
      </c>
      <c r="Q40" s="274">
        <f t="shared" si="9"/>
        <v>4852</v>
      </c>
      <c r="R40" s="273">
        <f t="shared" si="10"/>
        <v>5906</v>
      </c>
    </row>
    <row r="41" spans="1:18" ht="17.100000000000001" customHeight="1" x14ac:dyDescent="0.25">
      <c r="B41" s="720"/>
      <c r="C41" s="272" t="s">
        <v>112</v>
      </c>
      <c r="D41" s="272"/>
      <c r="E41" s="272"/>
      <c r="F41" s="272"/>
      <c r="G41" s="272"/>
      <c r="H41" s="270">
        <f t="shared" si="6"/>
        <v>32</v>
      </c>
      <c r="I41" s="271">
        <f t="shared" si="6"/>
        <v>54</v>
      </c>
      <c r="J41" s="270">
        <f t="shared" si="7"/>
        <v>86</v>
      </c>
      <c r="K41" s="269" t="s">
        <v>151</v>
      </c>
      <c r="L41" s="35">
        <f t="shared" si="8"/>
        <v>67</v>
      </c>
      <c r="M41" s="35">
        <f t="shared" si="8"/>
        <v>53</v>
      </c>
      <c r="N41" s="35">
        <f t="shared" si="8"/>
        <v>37</v>
      </c>
      <c r="O41" s="35">
        <f t="shared" si="8"/>
        <v>28</v>
      </c>
      <c r="P41" s="34">
        <f t="shared" si="8"/>
        <v>39</v>
      </c>
      <c r="Q41" s="268">
        <f t="shared" si="9"/>
        <v>224</v>
      </c>
      <c r="R41" s="267">
        <f t="shared" si="10"/>
        <v>310</v>
      </c>
    </row>
    <row r="42" spans="1:18" ht="17.100000000000001" customHeight="1" thickBot="1" x14ac:dyDescent="0.3">
      <c r="B42" s="721"/>
      <c r="C42" s="678" t="s">
        <v>123</v>
      </c>
      <c r="D42" s="679"/>
      <c r="E42" s="679"/>
      <c r="F42" s="679"/>
      <c r="G42" s="680"/>
      <c r="H42" s="266">
        <f>H34+H41</f>
        <v>2816</v>
      </c>
      <c r="I42" s="263">
        <f>I34+I41</f>
        <v>2580</v>
      </c>
      <c r="J42" s="262">
        <f t="shared" si="7"/>
        <v>5396</v>
      </c>
      <c r="K42" s="265" t="s">
        <v>151</v>
      </c>
      <c r="L42" s="264">
        <f>L34+L41</f>
        <v>4814</v>
      </c>
      <c r="M42" s="264">
        <f>M34+M41</f>
        <v>3035</v>
      </c>
      <c r="N42" s="264">
        <f>N34+N41</f>
        <v>2400</v>
      </c>
      <c r="O42" s="264">
        <f>O34+O41</f>
        <v>2570</v>
      </c>
      <c r="P42" s="263">
        <f>P34+P41</f>
        <v>1957</v>
      </c>
      <c r="Q42" s="262">
        <f t="shared" si="9"/>
        <v>14776</v>
      </c>
      <c r="R42" s="261">
        <f t="shared" si="10"/>
        <v>20172</v>
      </c>
    </row>
    <row r="45" spans="1:18" ht="17.100000000000001" customHeight="1" x14ac:dyDescent="0.25">
      <c r="A45" s="4" t="s">
        <v>121</v>
      </c>
    </row>
    <row r="46" spans="1:18" ht="17.100000000000001" customHeight="1" x14ac:dyDescent="0.25">
      <c r="B46" s="23"/>
      <c r="C46" s="23"/>
      <c r="D46" s="23"/>
      <c r="E46" s="144"/>
      <c r="F46" s="144"/>
      <c r="G46" s="144"/>
      <c r="H46" s="144"/>
      <c r="I46" s="144"/>
      <c r="J46" s="144"/>
      <c r="K46" s="683" t="s">
        <v>114</v>
      </c>
      <c r="L46" s="683"/>
      <c r="M46" s="683"/>
      <c r="N46" s="683"/>
      <c r="O46" s="683"/>
      <c r="P46" s="683"/>
      <c r="Q46" s="683"/>
      <c r="R46" s="683"/>
    </row>
    <row r="47" spans="1:18" ht="17.100000000000001" customHeight="1" x14ac:dyDescent="0.25">
      <c r="B47" s="689" t="str">
        <f>"令和" &amp; DBCS($A$2) &amp; "年（" &amp; DBCS($B$2) &amp; "年）" &amp; DBCS($C$2) &amp; "月"</f>
        <v>令和３年（２０２１年）６月</v>
      </c>
      <c r="C47" s="690"/>
      <c r="D47" s="690"/>
      <c r="E47" s="690"/>
      <c r="F47" s="690"/>
      <c r="G47" s="687"/>
      <c r="H47" s="695" t="s">
        <v>106</v>
      </c>
      <c r="I47" s="696"/>
      <c r="J47" s="696"/>
      <c r="K47" s="697" t="s">
        <v>105</v>
      </c>
      <c r="L47" s="698"/>
      <c r="M47" s="698"/>
      <c r="N47" s="698"/>
      <c r="O47" s="698"/>
      <c r="P47" s="698"/>
      <c r="Q47" s="699"/>
      <c r="R47" s="730" t="s">
        <v>58</v>
      </c>
    </row>
    <row r="48" spans="1:18" ht="17.100000000000001" customHeight="1" x14ac:dyDescent="0.25">
      <c r="B48" s="691"/>
      <c r="C48" s="692"/>
      <c r="D48" s="692"/>
      <c r="E48" s="692"/>
      <c r="F48" s="692"/>
      <c r="G48" s="688"/>
      <c r="H48" s="143" t="s">
        <v>67</v>
      </c>
      <c r="I48" s="142" t="s">
        <v>66</v>
      </c>
      <c r="J48" s="141" t="s">
        <v>59</v>
      </c>
      <c r="K48" s="140" t="s">
        <v>65</v>
      </c>
      <c r="L48" s="139" t="s">
        <v>64</v>
      </c>
      <c r="M48" s="139" t="s">
        <v>63</v>
      </c>
      <c r="N48" s="139" t="s">
        <v>62</v>
      </c>
      <c r="O48" s="139" t="s">
        <v>61</v>
      </c>
      <c r="P48" s="138" t="s">
        <v>60</v>
      </c>
      <c r="Q48" s="347" t="s">
        <v>59</v>
      </c>
      <c r="R48" s="731"/>
    </row>
    <row r="49" spans="1:18" ht="17.100000000000001" customHeight="1" x14ac:dyDescent="0.25">
      <c r="B49" s="3" t="s">
        <v>113</v>
      </c>
      <c r="C49" s="240"/>
      <c r="D49" s="240"/>
      <c r="E49" s="240"/>
      <c r="F49" s="240"/>
      <c r="G49" s="240"/>
      <c r="H49" s="22">
        <v>853</v>
      </c>
      <c r="I49" s="21">
        <v>1308</v>
      </c>
      <c r="J49" s="20">
        <f>SUM(H49:I49)</f>
        <v>2161</v>
      </c>
      <c r="K49" s="19">
        <v>0</v>
      </c>
      <c r="L49" s="31">
        <v>3648</v>
      </c>
      <c r="M49" s="31">
        <v>2336</v>
      </c>
      <c r="N49" s="31">
        <v>1527</v>
      </c>
      <c r="O49" s="31">
        <v>958</v>
      </c>
      <c r="P49" s="30">
        <v>426</v>
      </c>
      <c r="Q49" s="260">
        <f>SUM(K49:P49)</f>
        <v>8895</v>
      </c>
      <c r="R49" s="259">
        <f>SUM(J49,Q49)</f>
        <v>11056</v>
      </c>
    </row>
    <row r="50" spans="1:18" ht="17.100000000000001" customHeight="1" x14ac:dyDescent="0.25">
      <c r="B50" s="2" t="s">
        <v>112</v>
      </c>
      <c r="C50" s="29"/>
      <c r="D50" s="29"/>
      <c r="E50" s="29"/>
      <c r="F50" s="29"/>
      <c r="G50" s="29"/>
      <c r="H50" s="18">
        <v>12</v>
      </c>
      <c r="I50" s="17">
        <v>32</v>
      </c>
      <c r="J50" s="16">
        <f>SUM(H50:I50)</f>
        <v>44</v>
      </c>
      <c r="K50" s="15">
        <v>0</v>
      </c>
      <c r="L50" s="28">
        <v>57</v>
      </c>
      <c r="M50" s="28">
        <v>46</v>
      </c>
      <c r="N50" s="28">
        <v>28</v>
      </c>
      <c r="O50" s="28">
        <v>14</v>
      </c>
      <c r="P50" s="27">
        <v>12</v>
      </c>
      <c r="Q50" s="258">
        <f>SUM(K50:P50)</f>
        <v>157</v>
      </c>
      <c r="R50" s="257">
        <f>SUM(J50,Q50)</f>
        <v>201</v>
      </c>
    </row>
    <row r="51" spans="1:18" ht="17.100000000000001" customHeight="1" x14ac:dyDescent="0.25">
      <c r="B51" s="13" t="s">
        <v>57</v>
      </c>
      <c r="C51" s="12"/>
      <c r="D51" s="12"/>
      <c r="E51" s="12"/>
      <c r="F51" s="12"/>
      <c r="G51" s="12"/>
      <c r="H51" s="11">
        <f t="shared" ref="H51:P51" si="11">H49+H50</f>
        <v>865</v>
      </c>
      <c r="I51" s="8">
        <f t="shared" si="11"/>
        <v>1340</v>
      </c>
      <c r="J51" s="7">
        <f t="shared" si="11"/>
        <v>2205</v>
      </c>
      <c r="K51" s="10">
        <f t="shared" si="11"/>
        <v>0</v>
      </c>
      <c r="L51" s="9">
        <f t="shared" si="11"/>
        <v>3705</v>
      </c>
      <c r="M51" s="9">
        <f t="shared" si="11"/>
        <v>2382</v>
      </c>
      <c r="N51" s="9">
        <f t="shared" si="11"/>
        <v>1555</v>
      </c>
      <c r="O51" s="9">
        <f t="shared" si="11"/>
        <v>972</v>
      </c>
      <c r="P51" s="8">
        <f t="shared" si="11"/>
        <v>438</v>
      </c>
      <c r="Q51" s="7">
        <f>SUM(K51:P51)</f>
        <v>9052</v>
      </c>
      <c r="R51" s="6">
        <f>SUM(J51,Q51)</f>
        <v>11257</v>
      </c>
    </row>
    <row r="53" spans="1:18" ht="17.100000000000001" customHeight="1" x14ac:dyDescent="0.25">
      <c r="A53" s="4" t="s">
        <v>120</v>
      </c>
    </row>
    <row r="54" spans="1:18" ht="17.100000000000001" customHeight="1" x14ac:dyDescent="0.25">
      <c r="B54" s="23"/>
      <c r="C54" s="23"/>
      <c r="D54" s="23"/>
      <c r="E54" s="144"/>
      <c r="F54" s="144"/>
      <c r="G54" s="144"/>
      <c r="H54" s="144"/>
      <c r="I54" s="144"/>
      <c r="J54" s="144"/>
      <c r="K54" s="683" t="s">
        <v>114</v>
      </c>
      <c r="L54" s="683"/>
      <c r="M54" s="683"/>
      <c r="N54" s="683"/>
      <c r="O54" s="683"/>
      <c r="P54" s="683"/>
      <c r="Q54" s="683"/>
      <c r="R54" s="683"/>
    </row>
    <row r="55" spans="1:18" ht="17.100000000000001" customHeight="1" x14ac:dyDescent="0.25">
      <c r="B55" s="689" t="str">
        <f>"令和" &amp; DBCS($A$2) &amp; "年（" &amp; DBCS($B$2) &amp; "年）" &amp; DBCS($C$2) &amp; "月"</f>
        <v>令和３年（２０２１年）６月</v>
      </c>
      <c r="C55" s="690"/>
      <c r="D55" s="690"/>
      <c r="E55" s="690"/>
      <c r="F55" s="690"/>
      <c r="G55" s="687"/>
      <c r="H55" s="695" t="s">
        <v>106</v>
      </c>
      <c r="I55" s="696"/>
      <c r="J55" s="696"/>
      <c r="K55" s="697" t="s">
        <v>105</v>
      </c>
      <c r="L55" s="698"/>
      <c r="M55" s="698"/>
      <c r="N55" s="698"/>
      <c r="O55" s="698"/>
      <c r="P55" s="698"/>
      <c r="Q55" s="699"/>
      <c r="R55" s="687" t="s">
        <v>58</v>
      </c>
    </row>
    <row r="56" spans="1:18" ht="17.100000000000001" customHeight="1" x14ac:dyDescent="0.25">
      <c r="B56" s="691"/>
      <c r="C56" s="692"/>
      <c r="D56" s="692"/>
      <c r="E56" s="692"/>
      <c r="F56" s="692"/>
      <c r="G56" s="688"/>
      <c r="H56" s="143" t="s">
        <v>67</v>
      </c>
      <c r="I56" s="142" t="s">
        <v>66</v>
      </c>
      <c r="J56" s="141" t="s">
        <v>59</v>
      </c>
      <c r="K56" s="140" t="s">
        <v>65</v>
      </c>
      <c r="L56" s="139" t="s">
        <v>64</v>
      </c>
      <c r="M56" s="139" t="s">
        <v>63</v>
      </c>
      <c r="N56" s="139" t="s">
        <v>62</v>
      </c>
      <c r="O56" s="139" t="s">
        <v>61</v>
      </c>
      <c r="P56" s="138" t="s">
        <v>60</v>
      </c>
      <c r="Q56" s="255" t="s">
        <v>59</v>
      </c>
      <c r="R56" s="688"/>
    </row>
    <row r="57" spans="1:18" ht="17.100000000000001" customHeight="1" x14ac:dyDescent="0.25">
      <c r="B57" s="3" t="s">
        <v>113</v>
      </c>
      <c r="C57" s="240"/>
      <c r="D57" s="240"/>
      <c r="E57" s="240"/>
      <c r="F57" s="240"/>
      <c r="G57" s="240"/>
      <c r="H57" s="22">
        <v>9</v>
      </c>
      <c r="I57" s="21">
        <v>17</v>
      </c>
      <c r="J57" s="20">
        <f>SUM(H57:I57)</f>
        <v>26</v>
      </c>
      <c r="K57" s="19">
        <v>0</v>
      </c>
      <c r="L57" s="31">
        <v>1436</v>
      </c>
      <c r="M57" s="31">
        <v>995</v>
      </c>
      <c r="N57" s="31">
        <v>776</v>
      </c>
      <c r="O57" s="31">
        <v>514</v>
      </c>
      <c r="P57" s="30">
        <v>212</v>
      </c>
      <c r="Q57" s="238">
        <f>SUM(K57:P57)</f>
        <v>3933</v>
      </c>
      <c r="R57" s="237">
        <f>SUM(J57,Q57)</f>
        <v>3959</v>
      </c>
    </row>
    <row r="58" spans="1:18" ht="17.100000000000001" customHeight="1" x14ac:dyDescent="0.25">
      <c r="B58" s="2" t="s">
        <v>112</v>
      </c>
      <c r="C58" s="29"/>
      <c r="D58" s="29"/>
      <c r="E58" s="29"/>
      <c r="F58" s="29"/>
      <c r="G58" s="29"/>
      <c r="H58" s="18">
        <v>0</v>
      </c>
      <c r="I58" s="17">
        <v>1</v>
      </c>
      <c r="J58" s="16">
        <f>SUM(H58:I58)</f>
        <v>1</v>
      </c>
      <c r="K58" s="15">
        <v>0</v>
      </c>
      <c r="L58" s="28">
        <v>6</v>
      </c>
      <c r="M58" s="28">
        <v>10</v>
      </c>
      <c r="N58" s="28">
        <v>10</v>
      </c>
      <c r="O58" s="28">
        <v>0</v>
      </c>
      <c r="P58" s="27">
        <v>4</v>
      </c>
      <c r="Q58" s="235">
        <f>SUM(K58:P58)</f>
        <v>30</v>
      </c>
      <c r="R58" s="234">
        <f>SUM(J58,Q58)</f>
        <v>31</v>
      </c>
    </row>
    <row r="59" spans="1:18" ht="17.100000000000001" customHeight="1" x14ac:dyDescent="0.25">
      <c r="B59" s="13" t="s">
        <v>57</v>
      </c>
      <c r="C59" s="12"/>
      <c r="D59" s="12"/>
      <c r="E59" s="12"/>
      <c r="F59" s="12"/>
      <c r="G59" s="12"/>
      <c r="H59" s="11">
        <f>H57+H58</f>
        <v>9</v>
      </c>
      <c r="I59" s="8">
        <f>I57+I58</f>
        <v>18</v>
      </c>
      <c r="J59" s="7">
        <f>SUM(H59:I59)</f>
        <v>27</v>
      </c>
      <c r="K59" s="10">
        <f t="shared" ref="K59:P59" si="12">K57+K58</f>
        <v>0</v>
      </c>
      <c r="L59" s="9">
        <f t="shared" si="12"/>
        <v>1442</v>
      </c>
      <c r="M59" s="9">
        <f t="shared" si="12"/>
        <v>1005</v>
      </c>
      <c r="N59" s="9">
        <f t="shared" si="12"/>
        <v>786</v>
      </c>
      <c r="O59" s="9">
        <f t="shared" si="12"/>
        <v>514</v>
      </c>
      <c r="P59" s="8">
        <f t="shared" si="12"/>
        <v>216</v>
      </c>
      <c r="Q59" s="232">
        <f>SUM(K59:P59)</f>
        <v>3963</v>
      </c>
      <c r="R59" s="231">
        <f>SUM(J59,Q59)</f>
        <v>3990</v>
      </c>
    </row>
    <row r="61" spans="1:18" ht="17.100000000000001" customHeight="1" x14ac:dyDescent="0.25">
      <c r="A61" s="4" t="s">
        <v>119</v>
      </c>
    </row>
    <row r="62" spans="1:18" ht="17.100000000000001" customHeight="1" x14ac:dyDescent="0.25">
      <c r="A62" s="4" t="s">
        <v>118</v>
      </c>
    </row>
    <row r="63" spans="1:18" ht="17.100000000000001" customHeight="1" x14ac:dyDescent="0.25">
      <c r="B63" s="23"/>
      <c r="C63" s="23"/>
      <c r="D63" s="23"/>
      <c r="E63" s="144"/>
      <c r="F63" s="144"/>
      <c r="G63" s="144"/>
      <c r="H63" s="144"/>
      <c r="I63" s="144"/>
      <c r="J63" s="683" t="s">
        <v>114</v>
      </c>
      <c r="K63" s="683"/>
      <c r="L63" s="683"/>
      <c r="M63" s="683"/>
      <c r="N63" s="683"/>
      <c r="O63" s="683"/>
      <c r="P63" s="683"/>
      <c r="Q63" s="683"/>
    </row>
    <row r="64" spans="1:18" ht="17.100000000000001" customHeight="1" x14ac:dyDescent="0.25">
      <c r="B64" s="689" t="str">
        <f>"令和" &amp; DBCS($A$2) &amp; "年（" &amp; DBCS($B$2) &amp; "年）" &amp; DBCS($C$2) &amp; "月"</f>
        <v>令和３年（２０２１年）６月</v>
      </c>
      <c r="C64" s="690"/>
      <c r="D64" s="690"/>
      <c r="E64" s="690"/>
      <c r="F64" s="690"/>
      <c r="G64" s="687"/>
      <c r="H64" s="695" t="s">
        <v>106</v>
      </c>
      <c r="I64" s="696"/>
      <c r="J64" s="696"/>
      <c r="K64" s="697" t="s">
        <v>105</v>
      </c>
      <c r="L64" s="698"/>
      <c r="M64" s="698"/>
      <c r="N64" s="698"/>
      <c r="O64" s="698"/>
      <c r="P64" s="699"/>
      <c r="Q64" s="687" t="s">
        <v>58</v>
      </c>
    </row>
    <row r="65" spans="1:17" ht="17.100000000000001" customHeight="1" x14ac:dyDescent="0.25">
      <c r="B65" s="691"/>
      <c r="C65" s="692"/>
      <c r="D65" s="692"/>
      <c r="E65" s="692"/>
      <c r="F65" s="692"/>
      <c r="G65" s="688"/>
      <c r="H65" s="143" t="s">
        <v>67</v>
      </c>
      <c r="I65" s="142" t="s">
        <v>66</v>
      </c>
      <c r="J65" s="141" t="s">
        <v>59</v>
      </c>
      <c r="K65" s="256" t="s">
        <v>64</v>
      </c>
      <c r="L65" s="139" t="s">
        <v>63</v>
      </c>
      <c r="M65" s="139" t="s">
        <v>62</v>
      </c>
      <c r="N65" s="139" t="s">
        <v>61</v>
      </c>
      <c r="O65" s="138" t="s">
        <v>60</v>
      </c>
      <c r="P65" s="255" t="s">
        <v>59</v>
      </c>
      <c r="Q65" s="688"/>
    </row>
    <row r="66" spans="1:17" ht="17.100000000000001" customHeight="1" x14ac:dyDescent="0.25">
      <c r="B66" s="3" t="s">
        <v>113</v>
      </c>
      <c r="C66" s="240"/>
      <c r="D66" s="240"/>
      <c r="E66" s="240"/>
      <c r="F66" s="240"/>
      <c r="G66" s="240"/>
      <c r="H66" s="22">
        <v>0</v>
      </c>
      <c r="I66" s="21">
        <v>0</v>
      </c>
      <c r="J66" s="20">
        <f>SUM(H66:I66)</f>
        <v>0</v>
      </c>
      <c r="K66" s="239">
        <v>0</v>
      </c>
      <c r="L66" s="31">
        <v>4</v>
      </c>
      <c r="M66" s="31">
        <v>162</v>
      </c>
      <c r="N66" s="31">
        <v>531</v>
      </c>
      <c r="O66" s="30">
        <v>418</v>
      </c>
      <c r="P66" s="238">
        <f>SUM(K66:O66)</f>
        <v>1115</v>
      </c>
      <c r="Q66" s="237">
        <f>SUM(J66,P66)</f>
        <v>1115</v>
      </c>
    </row>
    <row r="67" spans="1:17" ht="17.100000000000001" customHeight="1" x14ac:dyDescent="0.25">
      <c r="B67" s="2" t="s">
        <v>112</v>
      </c>
      <c r="C67" s="29"/>
      <c r="D67" s="29"/>
      <c r="E67" s="29"/>
      <c r="F67" s="29"/>
      <c r="G67" s="29"/>
      <c r="H67" s="18">
        <v>0</v>
      </c>
      <c r="I67" s="17">
        <v>0</v>
      </c>
      <c r="J67" s="16">
        <f>SUM(H67:I67)</f>
        <v>0</v>
      </c>
      <c r="K67" s="236">
        <v>0</v>
      </c>
      <c r="L67" s="28">
        <v>0</v>
      </c>
      <c r="M67" s="28">
        <v>1</v>
      </c>
      <c r="N67" s="28">
        <v>1</v>
      </c>
      <c r="O67" s="27">
        <v>4</v>
      </c>
      <c r="P67" s="235">
        <f>SUM(K67:O67)</f>
        <v>6</v>
      </c>
      <c r="Q67" s="234">
        <f>SUM(J67,P67)</f>
        <v>6</v>
      </c>
    </row>
    <row r="68" spans="1:17" ht="17.100000000000001" customHeight="1" x14ac:dyDescent="0.25">
      <c r="B68" s="13" t="s">
        <v>57</v>
      </c>
      <c r="C68" s="12"/>
      <c r="D68" s="12"/>
      <c r="E68" s="12"/>
      <c r="F68" s="12"/>
      <c r="G68" s="12"/>
      <c r="H68" s="11">
        <f>H66+H67</f>
        <v>0</v>
      </c>
      <c r="I68" s="8">
        <f>I66+I67</f>
        <v>0</v>
      </c>
      <c r="J68" s="7">
        <f>SUM(H68:I68)</f>
        <v>0</v>
      </c>
      <c r="K68" s="233">
        <f>K66+K67</f>
        <v>0</v>
      </c>
      <c r="L68" s="9">
        <f>L66+L67</f>
        <v>4</v>
      </c>
      <c r="M68" s="9">
        <f>M66+M67</f>
        <v>163</v>
      </c>
      <c r="N68" s="9">
        <f>N66+N67</f>
        <v>532</v>
      </c>
      <c r="O68" s="8">
        <f>O66+O67</f>
        <v>422</v>
      </c>
      <c r="P68" s="232">
        <f>SUM(K68:O68)</f>
        <v>1121</v>
      </c>
      <c r="Q68" s="231">
        <f>SUM(J68,P68)</f>
        <v>1121</v>
      </c>
    </row>
    <row r="70" spans="1:17" ht="17.100000000000001" customHeight="1" x14ac:dyDescent="0.25">
      <c r="A70" s="4" t="s">
        <v>117</v>
      </c>
    </row>
    <row r="71" spans="1:17" ht="17.100000000000001" customHeight="1" x14ac:dyDescent="0.25">
      <c r="B71" s="23"/>
      <c r="C71" s="23"/>
      <c r="D71" s="23"/>
      <c r="E71" s="144"/>
      <c r="F71" s="144"/>
      <c r="G71" s="144"/>
      <c r="H71" s="144"/>
      <c r="I71" s="144"/>
      <c r="J71" s="683" t="s">
        <v>114</v>
      </c>
      <c r="K71" s="683"/>
      <c r="L71" s="683"/>
      <c r="M71" s="683"/>
      <c r="N71" s="683"/>
      <c r="O71" s="683"/>
      <c r="P71" s="683"/>
      <c r="Q71" s="683"/>
    </row>
    <row r="72" spans="1:17" ht="17.100000000000001" customHeight="1" x14ac:dyDescent="0.25">
      <c r="B72" s="689" t="str">
        <f>"令和" &amp; DBCS($A$2) &amp; "年（" &amp; DBCS($B$2) &amp; "年）" &amp; DBCS($C$2) &amp; "月"</f>
        <v>令和３年（２０２１年）６月</v>
      </c>
      <c r="C72" s="690"/>
      <c r="D72" s="690"/>
      <c r="E72" s="690"/>
      <c r="F72" s="690"/>
      <c r="G72" s="687"/>
      <c r="H72" s="729" t="s">
        <v>106</v>
      </c>
      <c r="I72" s="685"/>
      <c r="J72" s="685"/>
      <c r="K72" s="684" t="s">
        <v>105</v>
      </c>
      <c r="L72" s="685"/>
      <c r="M72" s="685"/>
      <c r="N72" s="685"/>
      <c r="O72" s="685"/>
      <c r="P72" s="686"/>
      <c r="Q72" s="736" t="s">
        <v>58</v>
      </c>
    </row>
    <row r="73" spans="1:17" ht="17.100000000000001" customHeight="1" x14ac:dyDescent="0.25">
      <c r="B73" s="691"/>
      <c r="C73" s="692"/>
      <c r="D73" s="692"/>
      <c r="E73" s="692"/>
      <c r="F73" s="692"/>
      <c r="G73" s="688"/>
      <c r="H73" s="254" t="s">
        <v>67</v>
      </c>
      <c r="I73" s="253" t="s">
        <v>66</v>
      </c>
      <c r="J73" s="252" t="s">
        <v>59</v>
      </c>
      <c r="K73" s="251" t="s">
        <v>64</v>
      </c>
      <c r="L73" s="250" t="s">
        <v>63</v>
      </c>
      <c r="M73" s="250" t="s">
        <v>62</v>
      </c>
      <c r="N73" s="250" t="s">
        <v>61</v>
      </c>
      <c r="O73" s="249" t="s">
        <v>60</v>
      </c>
      <c r="P73" s="248" t="s">
        <v>59</v>
      </c>
      <c r="Q73" s="737"/>
    </row>
    <row r="74" spans="1:17" ht="17.100000000000001" customHeight="1" x14ac:dyDescent="0.25">
      <c r="B74" s="3" t="s">
        <v>113</v>
      </c>
      <c r="C74" s="240"/>
      <c r="D74" s="240"/>
      <c r="E74" s="240"/>
      <c r="F74" s="240"/>
      <c r="G74" s="240"/>
      <c r="H74" s="22">
        <v>0</v>
      </c>
      <c r="I74" s="21">
        <v>0</v>
      </c>
      <c r="J74" s="20">
        <f>SUM(H74:I74)</f>
        <v>0</v>
      </c>
      <c r="K74" s="239">
        <v>50</v>
      </c>
      <c r="L74" s="31">
        <v>73</v>
      </c>
      <c r="M74" s="31">
        <v>130</v>
      </c>
      <c r="N74" s="31">
        <v>135</v>
      </c>
      <c r="O74" s="30">
        <v>60</v>
      </c>
      <c r="P74" s="238">
        <f>SUM(K74:O74)</f>
        <v>448</v>
      </c>
      <c r="Q74" s="237">
        <f>SUM(J74,P74)</f>
        <v>448</v>
      </c>
    </row>
    <row r="75" spans="1:17" ht="17.100000000000001" customHeight="1" x14ac:dyDescent="0.25">
      <c r="B75" s="2" t="s">
        <v>112</v>
      </c>
      <c r="C75" s="29"/>
      <c r="D75" s="29"/>
      <c r="E75" s="29"/>
      <c r="F75" s="29"/>
      <c r="G75" s="29"/>
      <c r="H75" s="18">
        <v>0</v>
      </c>
      <c r="I75" s="17">
        <v>0</v>
      </c>
      <c r="J75" s="16">
        <f>SUM(H75:I75)</f>
        <v>0</v>
      </c>
      <c r="K75" s="236">
        <v>0</v>
      </c>
      <c r="L75" s="28">
        <v>0</v>
      </c>
      <c r="M75" s="28">
        <v>0</v>
      </c>
      <c r="N75" s="28">
        <v>0</v>
      </c>
      <c r="O75" s="27">
        <v>1</v>
      </c>
      <c r="P75" s="235">
        <f>SUM(K75:O75)</f>
        <v>1</v>
      </c>
      <c r="Q75" s="234">
        <f>SUM(J75,P75)</f>
        <v>1</v>
      </c>
    </row>
    <row r="76" spans="1:17" ht="17.100000000000001" customHeight="1" x14ac:dyDescent="0.25">
      <c r="B76" s="13" t="s">
        <v>57</v>
      </c>
      <c r="C76" s="12"/>
      <c r="D76" s="12"/>
      <c r="E76" s="12"/>
      <c r="F76" s="12"/>
      <c r="G76" s="12"/>
      <c r="H76" s="11">
        <f>H74+H75</f>
        <v>0</v>
      </c>
      <c r="I76" s="8">
        <f>I74+I75</f>
        <v>0</v>
      </c>
      <c r="J76" s="7">
        <f>SUM(H76:I76)</f>
        <v>0</v>
      </c>
      <c r="K76" s="233">
        <f>K74+K75</f>
        <v>50</v>
      </c>
      <c r="L76" s="9">
        <f>L74+L75</f>
        <v>73</v>
      </c>
      <c r="M76" s="9">
        <f>M74+M75</f>
        <v>130</v>
      </c>
      <c r="N76" s="9">
        <f>N74+N75</f>
        <v>135</v>
      </c>
      <c r="O76" s="8">
        <f>O74+O75</f>
        <v>61</v>
      </c>
      <c r="P76" s="232">
        <f>SUM(K76:O76)</f>
        <v>449</v>
      </c>
      <c r="Q76" s="231">
        <f>SUM(J76,P76)</f>
        <v>449</v>
      </c>
    </row>
    <row r="78" spans="1:17" ht="17.100000000000001" customHeight="1" x14ac:dyDescent="0.25">
      <c r="A78" s="4" t="s">
        <v>116</v>
      </c>
    </row>
    <row r="79" spans="1:17" ht="17.100000000000001" customHeight="1" x14ac:dyDescent="0.25">
      <c r="B79" s="23"/>
      <c r="C79" s="23"/>
      <c r="D79" s="23"/>
      <c r="E79" s="144"/>
      <c r="F79" s="144"/>
      <c r="G79" s="144"/>
      <c r="H79" s="144"/>
      <c r="I79" s="144"/>
      <c r="J79" s="683" t="s">
        <v>114</v>
      </c>
      <c r="K79" s="683"/>
      <c r="L79" s="683"/>
      <c r="M79" s="683"/>
      <c r="N79" s="683"/>
      <c r="O79" s="683"/>
      <c r="P79" s="683"/>
      <c r="Q79" s="683"/>
    </row>
    <row r="80" spans="1:17" ht="17.100000000000001" customHeight="1" x14ac:dyDescent="0.25">
      <c r="B80" s="722" t="str">
        <f>"令和" &amp; DBCS($A$2) &amp; "年（" &amp; DBCS($B$2) &amp; "年）" &amp; DBCS($C$2) &amp; "月"</f>
        <v>令和３年（２０２１年）６月</v>
      </c>
      <c r="C80" s="723"/>
      <c r="D80" s="723"/>
      <c r="E80" s="723"/>
      <c r="F80" s="723"/>
      <c r="G80" s="724"/>
      <c r="H80" s="711" t="s">
        <v>106</v>
      </c>
      <c r="I80" s="712"/>
      <c r="J80" s="712"/>
      <c r="K80" s="738" t="s">
        <v>105</v>
      </c>
      <c r="L80" s="712"/>
      <c r="M80" s="712"/>
      <c r="N80" s="712"/>
      <c r="O80" s="712"/>
      <c r="P80" s="739"/>
      <c r="Q80" s="724" t="s">
        <v>58</v>
      </c>
    </row>
    <row r="81" spans="1:18" ht="17.100000000000001" customHeight="1" x14ac:dyDescent="0.25">
      <c r="B81" s="725"/>
      <c r="C81" s="726"/>
      <c r="D81" s="726"/>
      <c r="E81" s="726"/>
      <c r="F81" s="726"/>
      <c r="G81" s="727"/>
      <c r="H81" s="246" t="s">
        <v>67</v>
      </c>
      <c r="I81" s="242" t="s">
        <v>66</v>
      </c>
      <c r="J81" s="345" t="s">
        <v>59</v>
      </c>
      <c r="K81" s="244" t="s">
        <v>64</v>
      </c>
      <c r="L81" s="243" t="s">
        <v>63</v>
      </c>
      <c r="M81" s="243" t="s">
        <v>62</v>
      </c>
      <c r="N81" s="243" t="s">
        <v>61</v>
      </c>
      <c r="O81" s="242" t="s">
        <v>60</v>
      </c>
      <c r="P81" s="241" t="s">
        <v>59</v>
      </c>
      <c r="Q81" s="727"/>
    </row>
    <row r="82" spans="1:18" ht="17.100000000000001" customHeight="1" x14ac:dyDescent="0.25">
      <c r="B82" s="3" t="s">
        <v>113</v>
      </c>
      <c r="C82" s="240"/>
      <c r="D82" s="240"/>
      <c r="E82" s="240"/>
      <c r="F82" s="240"/>
      <c r="G82" s="240"/>
      <c r="H82" s="22">
        <v>0</v>
      </c>
      <c r="I82" s="21">
        <v>0</v>
      </c>
      <c r="J82" s="20">
        <f>SUM(H82:I82)</f>
        <v>0</v>
      </c>
      <c r="K82" s="239">
        <v>0</v>
      </c>
      <c r="L82" s="31">
        <v>0</v>
      </c>
      <c r="M82" s="31">
        <v>4</v>
      </c>
      <c r="N82" s="31">
        <v>33</v>
      </c>
      <c r="O82" s="30">
        <v>45</v>
      </c>
      <c r="P82" s="238">
        <f>SUM(K82:O82)</f>
        <v>82</v>
      </c>
      <c r="Q82" s="237">
        <f>SUM(J82,P82)</f>
        <v>82</v>
      </c>
    </row>
    <row r="83" spans="1:18" ht="17.100000000000001" customHeight="1" x14ac:dyDescent="0.25">
      <c r="B83" s="2" t="s">
        <v>112</v>
      </c>
      <c r="C83" s="29"/>
      <c r="D83" s="29"/>
      <c r="E83" s="29"/>
      <c r="F83" s="29"/>
      <c r="G83" s="29"/>
      <c r="H83" s="18">
        <v>0</v>
      </c>
      <c r="I83" s="17">
        <v>0</v>
      </c>
      <c r="J83" s="16">
        <f>SUM(H83:I83)</f>
        <v>0</v>
      </c>
      <c r="K83" s="236">
        <v>0</v>
      </c>
      <c r="L83" s="28">
        <v>0</v>
      </c>
      <c r="M83" s="28">
        <v>0</v>
      </c>
      <c r="N83" s="28">
        <v>0</v>
      </c>
      <c r="O83" s="27">
        <v>0</v>
      </c>
      <c r="P83" s="235">
        <f>SUM(K83:O83)</f>
        <v>0</v>
      </c>
      <c r="Q83" s="234">
        <f>SUM(J83,P83)</f>
        <v>0</v>
      </c>
    </row>
    <row r="84" spans="1:18" ht="17.100000000000001" customHeight="1" x14ac:dyDescent="0.25">
      <c r="B84" s="13" t="s">
        <v>57</v>
      </c>
      <c r="C84" s="12"/>
      <c r="D84" s="12"/>
      <c r="E84" s="12"/>
      <c r="F84" s="12"/>
      <c r="G84" s="12"/>
      <c r="H84" s="11">
        <f>H82+H83</f>
        <v>0</v>
      </c>
      <c r="I84" s="8">
        <f>I82+I83</f>
        <v>0</v>
      </c>
      <c r="J84" s="7">
        <f>SUM(H84:I84)</f>
        <v>0</v>
      </c>
      <c r="K84" s="233">
        <f>K82+K83</f>
        <v>0</v>
      </c>
      <c r="L84" s="9">
        <f>L82+L83</f>
        <v>0</v>
      </c>
      <c r="M84" s="9">
        <f>M82+M83</f>
        <v>4</v>
      </c>
      <c r="N84" s="9">
        <f>N82+N83</f>
        <v>33</v>
      </c>
      <c r="O84" s="8">
        <f>O82+O83</f>
        <v>45</v>
      </c>
      <c r="P84" s="232">
        <f>SUM(K84:O84)</f>
        <v>82</v>
      </c>
      <c r="Q84" s="231">
        <f>SUM(J84,P84)</f>
        <v>82</v>
      </c>
    </row>
    <row r="86" spans="1:18" s="192" customFormat="1" ht="17.100000000000001" customHeight="1" x14ac:dyDescent="0.25">
      <c r="A86" s="4" t="s">
        <v>115</v>
      </c>
    </row>
    <row r="87" spans="1:18" s="192" customFormat="1" ht="17.100000000000001" customHeight="1" x14ac:dyDescent="0.25">
      <c r="B87" s="230"/>
      <c r="C87" s="230"/>
      <c r="D87" s="230"/>
      <c r="E87" s="190"/>
      <c r="F87" s="190"/>
      <c r="G87" s="190"/>
      <c r="H87" s="190"/>
      <c r="I87" s="190"/>
      <c r="J87" s="728" t="s">
        <v>114</v>
      </c>
      <c r="K87" s="728"/>
      <c r="L87" s="728"/>
      <c r="M87" s="728"/>
      <c r="N87" s="728"/>
      <c r="O87" s="728"/>
      <c r="P87" s="728"/>
      <c r="Q87" s="728"/>
    </row>
    <row r="88" spans="1:18" s="192" customFormat="1" ht="17.100000000000001" customHeight="1" x14ac:dyDescent="0.25">
      <c r="B88" s="700" t="str">
        <f>"令和" &amp; DBCS($A$2) &amp; "年（" &amp; DBCS($B$2) &amp; "年）" &amp; DBCS($C$2) &amp; "月"</f>
        <v>令和３年（２０２１年）６月</v>
      </c>
      <c r="C88" s="701"/>
      <c r="D88" s="701"/>
      <c r="E88" s="701"/>
      <c r="F88" s="701"/>
      <c r="G88" s="702"/>
      <c r="H88" s="732" t="s">
        <v>106</v>
      </c>
      <c r="I88" s="733"/>
      <c r="J88" s="733"/>
      <c r="K88" s="734" t="s">
        <v>105</v>
      </c>
      <c r="L88" s="733"/>
      <c r="M88" s="733"/>
      <c r="N88" s="733"/>
      <c r="O88" s="733"/>
      <c r="P88" s="735"/>
      <c r="Q88" s="702" t="s">
        <v>58</v>
      </c>
    </row>
    <row r="89" spans="1:18" s="192" customFormat="1" ht="17.100000000000001" customHeight="1" x14ac:dyDescent="0.25">
      <c r="B89" s="703"/>
      <c r="C89" s="704"/>
      <c r="D89" s="704"/>
      <c r="E89" s="704"/>
      <c r="F89" s="704"/>
      <c r="G89" s="705"/>
      <c r="H89" s="228" t="s">
        <v>67</v>
      </c>
      <c r="I89" s="224" t="s">
        <v>66</v>
      </c>
      <c r="J89" s="348" t="s">
        <v>59</v>
      </c>
      <c r="K89" s="226" t="s">
        <v>64</v>
      </c>
      <c r="L89" s="225" t="s">
        <v>63</v>
      </c>
      <c r="M89" s="225" t="s">
        <v>62</v>
      </c>
      <c r="N89" s="225" t="s">
        <v>61</v>
      </c>
      <c r="O89" s="224" t="s">
        <v>60</v>
      </c>
      <c r="P89" s="223" t="s">
        <v>59</v>
      </c>
      <c r="Q89" s="705"/>
    </row>
    <row r="90" spans="1:18" s="192" customFormat="1" ht="17.100000000000001" customHeight="1" x14ac:dyDescent="0.25">
      <c r="B90" s="222" t="s">
        <v>113</v>
      </c>
      <c r="C90" s="221"/>
      <c r="D90" s="221"/>
      <c r="E90" s="221"/>
      <c r="F90" s="221"/>
      <c r="G90" s="221"/>
      <c r="H90" s="220">
        <v>0</v>
      </c>
      <c r="I90" s="219">
        <v>0</v>
      </c>
      <c r="J90" s="218">
        <f>SUM(H90:I90)</f>
        <v>0</v>
      </c>
      <c r="K90" s="217">
        <v>0</v>
      </c>
      <c r="L90" s="216">
        <v>1</v>
      </c>
      <c r="M90" s="216">
        <v>27</v>
      </c>
      <c r="N90" s="216">
        <v>286</v>
      </c>
      <c r="O90" s="215">
        <v>386</v>
      </c>
      <c r="P90" s="214">
        <f>SUM(K90:O90)</f>
        <v>700</v>
      </c>
      <c r="Q90" s="213">
        <f>SUM(J90,P90)</f>
        <v>700</v>
      </c>
    </row>
    <row r="91" spans="1:18" s="192" customFormat="1" ht="17.100000000000001" customHeight="1" x14ac:dyDescent="0.25">
      <c r="B91" s="212" t="s">
        <v>112</v>
      </c>
      <c r="C91" s="211"/>
      <c r="D91" s="211"/>
      <c r="E91" s="211"/>
      <c r="F91" s="211"/>
      <c r="G91" s="211"/>
      <c r="H91" s="210">
        <v>0</v>
      </c>
      <c r="I91" s="209">
        <v>0</v>
      </c>
      <c r="J91" s="208">
        <f>SUM(H91:I91)</f>
        <v>0</v>
      </c>
      <c r="K91" s="207">
        <v>0</v>
      </c>
      <c r="L91" s="206">
        <v>0</v>
      </c>
      <c r="M91" s="206">
        <v>0</v>
      </c>
      <c r="N91" s="206">
        <v>2</v>
      </c>
      <c r="O91" s="205">
        <v>3</v>
      </c>
      <c r="P91" s="204">
        <f>SUM(K91:O91)</f>
        <v>5</v>
      </c>
      <c r="Q91" s="203">
        <f>SUM(J91,P91)</f>
        <v>5</v>
      </c>
    </row>
    <row r="92" spans="1:18" s="192" customFormat="1" ht="17.100000000000001" customHeight="1" x14ac:dyDescent="0.25">
      <c r="B92" s="202" t="s">
        <v>57</v>
      </c>
      <c r="C92" s="201"/>
      <c r="D92" s="201"/>
      <c r="E92" s="201"/>
      <c r="F92" s="201"/>
      <c r="G92" s="201"/>
      <c r="H92" s="200">
        <f>H90+H91</f>
        <v>0</v>
      </c>
      <c r="I92" s="196">
        <f>I90+I91</f>
        <v>0</v>
      </c>
      <c r="J92" s="199">
        <f>SUM(H92:I92)</f>
        <v>0</v>
      </c>
      <c r="K92" s="198">
        <f>K90+K91</f>
        <v>0</v>
      </c>
      <c r="L92" s="197">
        <f>L90+L91</f>
        <v>1</v>
      </c>
      <c r="M92" s="197">
        <f>M90+M91</f>
        <v>27</v>
      </c>
      <c r="N92" s="197">
        <f>N90+N91</f>
        <v>288</v>
      </c>
      <c r="O92" s="196">
        <f>O90+O91</f>
        <v>389</v>
      </c>
      <c r="P92" s="195">
        <f>SUM(K92:O92)</f>
        <v>705</v>
      </c>
      <c r="Q92" s="194">
        <f>SUM(J92,P92)</f>
        <v>705</v>
      </c>
    </row>
    <row r="93" spans="1:18" s="192" customFormat="1" ht="17.100000000000001" customHeight="1" x14ac:dyDescent="0.25"/>
    <row r="94" spans="1:18" s="49" customFormat="1" ht="17.100000000000001" customHeight="1" x14ac:dyDescent="0.25">
      <c r="A94" s="26" t="s">
        <v>111</v>
      </c>
      <c r="J94" s="193"/>
      <c r="K94" s="193"/>
    </row>
    <row r="95" spans="1:18" s="49" customFormat="1" ht="17.100000000000001" customHeight="1" x14ac:dyDescent="0.25">
      <c r="B95" s="192"/>
      <c r="C95" s="191"/>
      <c r="D95" s="191"/>
      <c r="E95" s="191"/>
      <c r="F95" s="190"/>
      <c r="G95" s="190"/>
      <c r="H95" s="190"/>
      <c r="I95" s="728" t="s">
        <v>110</v>
      </c>
      <c r="J95" s="728"/>
      <c r="K95" s="728"/>
      <c r="L95" s="728"/>
      <c r="M95" s="728"/>
      <c r="N95" s="728"/>
      <c r="O95" s="728"/>
      <c r="P95" s="728"/>
      <c r="Q95" s="728"/>
      <c r="R95" s="728"/>
    </row>
    <row r="96" spans="1:18" s="49" customFormat="1" ht="17.100000000000001" customHeight="1" x14ac:dyDescent="0.25">
      <c r="B96" s="664" t="str">
        <f>"令和" &amp; DBCS($A$2) &amp; "年（" &amp; DBCS($B$2) &amp; "年）" &amp; DBCS($C$2) &amp; "月"</f>
        <v>令和３年（２０２１年）６月</v>
      </c>
      <c r="C96" s="665"/>
      <c r="D96" s="665"/>
      <c r="E96" s="665"/>
      <c r="F96" s="665"/>
      <c r="G96" s="666"/>
      <c r="H96" s="693" t="s">
        <v>106</v>
      </c>
      <c r="I96" s="694"/>
      <c r="J96" s="694"/>
      <c r="K96" s="659" t="s">
        <v>105</v>
      </c>
      <c r="L96" s="660"/>
      <c r="M96" s="660"/>
      <c r="N96" s="660"/>
      <c r="O96" s="660"/>
      <c r="P96" s="660"/>
      <c r="Q96" s="661"/>
      <c r="R96" s="662" t="s">
        <v>58</v>
      </c>
    </row>
    <row r="97" spans="2:18" s="49" customFormat="1" ht="17.100000000000001" customHeight="1" x14ac:dyDescent="0.25">
      <c r="B97" s="667"/>
      <c r="C97" s="668"/>
      <c r="D97" s="668"/>
      <c r="E97" s="668"/>
      <c r="F97" s="668"/>
      <c r="G97" s="669"/>
      <c r="H97" s="188" t="s">
        <v>67</v>
      </c>
      <c r="I97" s="187" t="s">
        <v>66</v>
      </c>
      <c r="J97" s="186" t="s">
        <v>59</v>
      </c>
      <c r="K97" s="140" t="s">
        <v>65</v>
      </c>
      <c r="L97" s="185" t="s">
        <v>64</v>
      </c>
      <c r="M97" s="185" t="s">
        <v>63</v>
      </c>
      <c r="N97" s="185" t="s">
        <v>62</v>
      </c>
      <c r="O97" s="185" t="s">
        <v>61</v>
      </c>
      <c r="P97" s="184" t="s">
        <v>60</v>
      </c>
      <c r="Q97" s="349" t="s">
        <v>59</v>
      </c>
      <c r="R97" s="663"/>
    </row>
    <row r="98" spans="2:18" s="49" customFormat="1" ht="17.100000000000001" customHeight="1" x14ac:dyDescent="0.25">
      <c r="B98" s="163" t="s">
        <v>104</v>
      </c>
      <c r="C98" s="162"/>
      <c r="D98" s="162"/>
      <c r="E98" s="162"/>
      <c r="F98" s="162"/>
      <c r="G98" s="161"/>
      <c r="H98" s="160">
        <f t="shared" ref="H98:R98" si="13">SUM(H99,H105,H108,H113,H117:H118)</f>
        <v>1830</v>
      </c>
      <c r="I98" s="159">
        <f t="shared" si="13"/>
        <v>2960</v>
      </c>
      <c r="J98" s="158">
        <f t="shared" si="13"/>
        <v>4790</v>
      </c>
      <c r="K98" s="42">
        <f t="shared" si="13"/>
        <v>0</v>
      </c>
      <c r="L98" s="157">
        <f t="shared" si="13"/>
        <v>9857</v>
      </c>
      <c r="M98" s="157">
        <f t="shared" si="13"/>
        <v>7089</v>
      </c>
      <c r="N98" s="157">
        <f t="shared" si="13"/>
        <v>4812</v>
      </c>
      <c r="O98" s="157">
        <f t="shared" si="13"/>
        <v>3173</v>
      </c>
      <c r="P98" s="156">
        <f t="shared" si="13"/>
        <v>1681</v>
      </c>
      <c r="Q98" s="155">
        <f t="shared" si="13"/>
        <v>26612</v>
      </c>
      <c r="R98" s="154">
        <f t="shared" si="13"/>
        <v>31402</v>
      </c>
    </row>
    <row r="99" spans="2:18" s="49" customFormat="1" ht="17.100000000000001" customHeight="1" x14ac:dyDescent="0.25">
      <c r="B99" s="111"/>
      <c r="C99" s="163" t="s">
        <v>103</v>
      </c>
      <c r="D99" s="162"/>
      <c r="E99" s="162"/>
      <c r="F99" s="162"/>
      <c r="G99" s="161"/>
      <c r="H99" s="160">
        <f t="shared" ref="H99:Q99" si="14">SUM(H100:H104)</f>
        <v>129</v>
      </c>
      <c r="I99" s="159">
        <f t="shared" si="14"/>
        <v>220</v>
      </c>
      <c r="J99" s="158">
        <f t="shared" si="14"/>
        <v>349</v>
      </c>
      <c r="K99" s="42">
        <f t="shared" si="14"/>
        <v>0</v>
      </c>
      <c r="L99" s="157">
        <f t="shared" si="14"/>
        <v>2603</v>
      </c>
      <c r="M99" s="157">
        <f t="shared" si="14"/>
        <v>1972</v>
      </c>
      <c r="N99" s="157">
        <f t="shared" si="14"/>
        <v>1406</v>
      </c>
      <c r="O99" s="157">
        <f t="shared" si="14"/>
        <v>1071</v>
      </c>
      <c r="P99" s="156">
        <f t="shared" si="14"/>
        <v>669</v>
      </c>
      <c r="Q99" s="155">
        <f t="shared" si="14"/>
        <v>7721</v>
      </c>
      <c r="R99" s="154">
        <f t="shared" ref="R99:R104" si="15">SUM(J99,Q99)</f>
        <v>8070</v>
      </c>
    </row>
    <row r="100" spans="2:18" s="49" customFormat="1" ht="17.100000000000001" customHeight="1" x14ac:dyDescent="0.25">
      <c r="B100" s="111"/>
      <c r="C100" s="111"/>
      <c r="D100" s="173" t="s">
        <v>102</v>
      </c>
      <c r="E100" s="172"/>
      <c r="F100" s="172"/>
      <c r="G100" s="171"/>
      <c r="H100" s="170">
        <v>0</v>
      </c>
      <c r="I100" s="167">
        <v>0</v>
      </c>
      <c r="J100" s="166">
        <f>SUM(H100:I100)</f>
        <v>0</v>
      </c>
      <c r="K100" s="134">
        <v>0</v>
      </c>
      <c r="L100" s="168">
        <v>1448</v>
      </c>
      <c r="M100" s="168">
        <v>906</v>
      </c>
      <c r="N100" s="168">
        <v>521</v>
      </c>
      <c r="O100" s="168">
        <v>315</v>
      </c>
      <c r="P100" s="167">
        <v>176</v>
      </c>
      <c r="Q100" s="166">
        <f>SUM(K100:P100)</f>
        <v>3366</v>
      </c>
      <c r="R100" s="165">
        <f t="shared" si="15"/>
        <v>3366</v>
      </c>
    </row>
    <row r="101" spans="2:18" s="49" customFormat="1" ht="17.100000000000001" customHeight="1" x14ac:dyDescent="0.25">
      <c r="B101" s="111"/>
      <c r="C101" s="111"/>
      <c r="D101" s="110" t="s">
        <v>101</v>
      </c>
      <c r="E101" s="109"/>
      <c r="F101" s="109"/>
      <c r="G101" s="108"/>
      <c r="H101" s="107">
        <v>0</v>
      </c>
      <c r="I101" s="104">
        <v>0</v>
      </c>
      <c r="J101" s="103">
        <f>SUM(H101:I101)</f>
        <v>0</v>
      </c>
      <c r="K101" s="101">
        <v>0</v>
      </c>
      <c r="L101" s="105">
        <v>1</v>
      </c>
      <c r="M101" s="105">
        <v>4</v>
      </c>
      <c r="N101" s="105">
        <v>4</v>
      </c>
      <c r="O101" s="105">
        <v>10</v>
      </c>
      <c r="P101" s="104">
        <v>11</v>
      </c>
      <c r="Q101" s="103">
        <f>SUM(K101:P101)</f>
        <v>30</v>
      </c>
      <c r="R101" s="102">
        <f t="shared" si="15"/>
        <v>30</v>
      </c>
    </row>
    <row r="102" spans="2:18" s="49" customFormat="1" ht="17.100000000000001" customHeight="1" x14ac:dyDescent="0.25">
      <c r="B102" s="111"/>
      <c r="C102" s="111"/>
      <c r="D102" s="110" t="s">
        <v>100</v>
      </c>
      <c r="E102" s="109"/>
      <c r="F102" s="109"/>
      <c r="G102" s="108"/>
      <c r="H102" s="107">
        <v>55</v>
      </c>
      <c r="I102" s="104">
        <v>85</v>
      </c>
      <c r="J102" s="103">
        <f>SUM(H102:I102)</f>
        <v>140</v>
      </c>
      <c r="K102" s="101">
        <v>0</v>
      </c>
      <c r="L102" s="105">
        <v>317</v>
      </c>
      <c r="M102" s="105">
        <v>280</v>
      </c>
      <c r="N102" s="105">
        <v>171</v>
      </c>
      <c r="O102" s="105">
        <v>141</v>
      </c>
      <c r="P102" s="104">
        <v>108</v>
      </c>
      <c r="Q102" s="103">
        <f>SUM(K102:P102)</f>
        <v>1017</v>
      </c>
      <c r="R102" s="102">
        <f t="shared" si="15"/>
        <v>1157</v>
      </c>
    </row>
    <row r="103" spans="2:18" s="49" customFormat="1" ht="17.100000000000001" customHeight="1" x14ac:dyDescent="0.25">
      <c r="B103" s="111"/>
      <c r="C103" s="111"/>
      <c r="D103" s="110" t="s">
        <v>99</v>
      </c>
      <c r="E103" s="109"/>
      <c r="F103" s="109"/>
      <c r="G103" s="108"/>
      <c r="H103" s="107">
        <v>11</v>
      </c>
      <c r="I103" s="104">
        <v>55</v>
      </c>
      <c r="J103" s="103">
        <f>SUM(H103:I103)</f>
        <v>66</v>
      </c>
      <c r="K103" s="101">
        <v>0</v>
      </c>
      <c r="L103" s="105">
        <v>108</v>
      </c>
      <c r="M103" s="105">
        <v>87</v>
      </c>
      <c r="N103" s="105">
        <v>73</v>
      </c>
      <c r="O103" s="105">
        <v>49</v>
      </c>
      <c r="P103" s="104">
        <v>20</v>
      </c>
      <c r="Q103" s="103">
        <f>SUM(K103:P103)</f>
        <v>337</v>
      </c>
      <c r="R103" s="102">
        <f t="shared" si="15"/>
        <v>403</v>
      </c>
    </row>
    <row r="104" spans="2:18" s="49" customFormat="1" ht="17.100000000000001" customHeight="1" x14ac:dyDescent="0.25">
      <c r="B104" s="111"/>
      <c r="C104" s="111"/>
      <c r="D104" s="182" t="s">
        <v>98</v>
      </c>
      <c r="E104" s="181"/>
      <c r="F104" s="181"/>
      <c r="G104" s="180"/>
      <c r="H104" s="179">
        <v>63</v>
      </c>
      <c r="I104" s="176">
        <v>80</v>
      </c>
      <c r="J104" s="175">
        <f>SUM(H104:I104)</f>
        <v>143</v>
      </c>
      <c r="K104" s="128">
        <v>0</v>
      </c>
      <c r="L104" s="177">
        <v>729</v>
      </c>
      <c r="M104" s="177">
        <v>695</v>
      </c>
      <c r="N104" s="177">
        <v>637</v>
      </c>
      <c r="O104" s="177">
        <v>556</v>
      </c>
      <c r="P104" s="176">
        <v>354</v>
      </c>
      <c r="Q104" s="175">
        <f>SUM(K104:P104)</f>
        <v>2971</v>
      </c>
      <c r="R104" s="174">
        <f t="shared" si="15"/>
        <v>3114</v>
      </c>
    </row>
    <row r="105" spans="2:18" s="49" customFormat="1" ht="17.100000000000001" customHeight="1" x14ac:dyDescent="0.25">
      <c r="B105" s="111"/>
      <c r="C105" s="163" t="s">
        <v>97</v>
      </c>
      <c r="D105" s="162"/>
      <c r="E105" s="162"/>
      <c r="F105" s="162"/>
      <c r="G105" s="161"/>
      <c r="H105" s="160">
        <f t="shared" ref="H105:R105" si="16">SUM(H106:H107)</f>
        <v>137</v>
      </c>
      <c r="I105" s="159">
        <f t="shared" si="16"/>
        <v>179</v>
      </c>
      <c r="J105" s="158">
        <f t="shared" si="16"/>
        <v>316</v>
      </c>
      <c r="K105" s="42">
        <f t="shared" si="16"/>
        <v>0</v>
      </c>
      <c r="L105" s="157">
        <f t="shared" si="16"/>
        <v>1777</v>
      </c>
      <c r="M105" s="157">
        <f t="shared" si="16"/>
        <v>1186</v>
      </c>
      <c r="N105" s="157">
        <f t="shared" si="16"/>
        <v>747</v>
      </c>
      <c r="O105" s="157">
        <f t="shared" si="16"/>
        <v>435</v>
      </c>
      <c r="P105" s="156">
        <f t="shared" si="16"/>
        <v>184</v>
      </c>
      <c r="Q105" s="155">
        <f t="shared" si="16"/>
        <v>4329</v>
      </c>
      <c r="R105" s="154">
        <f t="shared" si="16"/>
        <v>4645</v>
      </c>
    </row>
    <row r="106" spans="2:18" s="49" customFormat="1" ht="17.100000000000001" customHeight="1" x14ac:dyDescent="0.25">
      <c r="B106" s="111"/>
      <c r="C106" s="111"/>
      <c r="D106" s="173" t="s">
        <v>96</v>
      </c>
      <c r="E106" s="172"/>
      <c r="F106" s="172"/>
      <c r="G106" s="171"/>
      <c r="H106" s="170">
        <v>0</v>
      </c>
      <c r="I106" s="167">
        <v>0</v>
      </c>
      <c r="J106" s="169">
        <f>SUM(H106:I106)</f>
        <v>0</v>
      </c>
      <c r="K106" s="134">
        <v>0</v>
      </c>
      <c r="L106" s="168">
        <v>1320</v>
      </c>
      <c r="M106" s="168">
        <v>812</v>
      </c>
      <c r="N106" s="168">
        <v>535</v>
      </c>
      <c r="O106" s="168">
        <v>325</v>
      </c>
      <c r="P106" s="167">
        <v>125</v>
      </c>
      <c r="Q106" s="166">
        <f>SUM(K106:P106)</f>
        <v>3117</v>
      </c>
      <c r="R106" s="165">
        <f>SUM(J106,Q106)</f>
        <v>3117</v>
      </c>
    </row>
    <row r="107" spans="2:18" s="49" customFormat="1" ht="17.100000000000001" customHeight="1" x14ac:dyDescent="0.25">
      <c r="B107" s="111"/>
      <c r="C107" s="111"/>
      <c r="D107" s="182" t="s">
        <v>95</v>
      </c>
      <c r="E107" s="181"/>
      <c r="F107" s="181"/>
      <c r="G107" s="180"/>
      <c r="H107" s="179">
        <v>137</v>
      </c>
      <c r="I107" s="176">
        <v>179</v>
      </c>
      <c r="J107" s="178">
        <f>SUM(H107:I107)</f>
        <v>316</v>
      </c>
      <c r="K107" s="128">
        <v>0</v>
      </c>
      <c r="L107" s="177">
        <v>457</v>
      </c>
      <c r="M107" s="177">
        <v>374</v>
      </c>
      <c r="N107" s="177">
        <v>212</v>
      </c>
      <c r="O107" s="177">
        <v>110</v>
      </c>
      <c r="P107" s="176">
        <v>59</v>
      </c>
      <c r="Q107" s="175">
        <f>SUM(K107:P107)</f>
        <v>1212</v>
      </c>
      <c r="R107" s="174">
        <f>SUM(J107,Q107)</f>
        <v>1528</v>
      </c>
    </row>
    <row r="108" spans="2:18" s="49" customFormat="1" ht="17.100000000000001" customHeight="1" x14ac:dyDescent="0.25">
      <c r="B108" s="111"/>
      <c r="C108" s="163" t="s">
        <v>94</v>
      </c>
      <c r="D108" s="162"/>
      <c r="E108" s="162"/>
      <c r="F108" s="162"/>
      <c r="G108" s="161"/>
      <c r="H108" s="160">
        <f t="shared" ref="H108:R108" si="17">SUM(H109:H112)</f>
        <v>2</v>
      </c>
      <c r="I108" s="159">
        <f t="shared" si="17"/>
        <v>5</v>
      </c>
      <c r="J108" s="158">
        <f t="shared" si="17"/>
        <v>7</v>
      </c>
      <c r="K108" s="42">
        <f t="shared" si="17"/>
        <v>0</v>
      </c>
      <c r="L108" s="157">
        <f t="shared" si="17"/>
        <v>171</v>
      </c>
      <c r="M108" s="157">
        <f t="shared" si="17"/>
        <v>163</v>
      </c>
      <c r="N108" s="157">
        <f t="shared" si="17"/>
        <v>196</v>
      </c>
      <c r="O108" s="157">
        <f t="shared" si="17"/>
        <v>130</v>
      </c>
      <c r="P108" s="156">
        <f t="shared" si="17"/>
        <v>83</v>
      </c>
      <c r="Q108" s="155">
        <f t="shared" si="17"/>
        <v>743</v>
      </c>
      <c r="R108" s="154">
        <f t="shared" si="17"/>
        <v>750</v>
      </c>
    </row>
    <row r="109" spans="2:18" s="49" customFormat="1" ht="17.100000000000001" customHeight="1" x14ac:dyDescent="0.25">
      <c r="B109" s="111"/>
      <c r="C109" s="111"/>
      <c r="D109" s="173" t="s">
        <v>93</v>
      </c>
      <c r="E109" s="172"/>
      <c r="F109" s="172"/>
      <c r="G109" s="171"/>
      <c r="H109" s="170">
        <v>2</v>
      </c>
      <c r="I109" s="167">
        <v>4</v>
      </c>
      <c r="J109" s="169">
        <f>SUM(H109:I109)</f>
        <v>6</v>
      </c>
      <c r="K109" s="134">
        <v>0</v>
      </c>
      <c r="L109" s="168">
        <v>151</v>
      </c>
      <c r="M109" s="168">
        <v>139</v>
      </c>
      <c r="N109" s="168">
        <v>168</v>
      </c>
      <c r="O109" s="168">
        <v>103</v>
      </c>
      <c r="P109" s="167">
        <v>59</v>
      </c>
      <c r="Q109" s="166">
        <f>SUM(K109:P109)</f>
        <v>620</v>
      </c>
      <c r="R109" s="165">
        <f>SUM(J109,Q109)</f>
        <v>626</v>
      </c>
    </row>
    <row r="110" spans="2:18" s="49" customFormat="1" ht="17.100000000000001" customHeight="1" x14ac:dyDescent="0.25">
      <c r="B110" s="111"/>
      <c r="C110" s="111"/>
      <c r="D110" s="110" t="s">
        <v>92</v>
      </c>
      <c r="E110" s="109"/>
      <c r="F110" s="109"/>
      <c r="G110" s="108"/>
      <c r="H110" s="107">
        <v>0</v>
      </c>
      <c r="I110" s="104">
        <v>1</v>
      </c>
      <c r="J110" s="106">
        <f>SUM(H110:I110)</f>
        <v>1</v>
      </c>
      <c r="K110" s="101">
        <v>0</v>
      </c>
      <c r="L110" s="105">
        <v>19</v>
      </c>
      <c r="M110" s="105">
        <v>24</v>
      </c>
      <c r="N110" s="105">
        <v>28</v>
      </c>
      <c r="O110" s="105">
        <v>27</v>
      </c>
      <c r="P110" s="104">
        <v>24</v>
      </c>
      <c r="Q110" s="103">
        <f>SUM(K110:P110)</f>
        <v>122</v>
      </c>
      <c r="R110" s="102">
        <f>SUM(J110,Q110)</f>
        <v>123</v>
      </c>
    </row>
    <row r="111" spans="2:18" s="49" customFormat="1" ht="17.100000000000001" customHeight="1" x14ac:dyDescent="0.25">
      <c r="B111" s="111"/>
      <c r="C111" s="164"/>
      <c r="D111" s="110" t="s">
        <v>91</v>
      </c>
      <c r="E111" s="109"/>
      <c r="F111" s="109"/>
      <c r="G111" s="108"/>
      <c r="H111" s="107">
        <v>0</v>
      </c>
      <c r="I111" s="104">
        <v>0</v>
      </c>
      <c r="J111" s="106">
        <f>SUM(H111:I111)</f>
        <v>0</v>
      </c>
      <c r="K111" s="101">
        <v>0</v>
      </c>
      <c r="L111" s="105">
        <v>0</v>
      </c>
      <c r="M111" s="105">
        <v>0</v>
      </c>
      <c r="N111" s="105">
        <v>0</v>
      </c>
      <c r="O111" s="105">
        <v>0</v>
      </c>
      <c r="P111" s="104">
        <v>0</v>
      </c>
      <c r="Q111" s="103">
        <f>SUM(K111:P111)</f>
        <v>0</v>
      </c>
      <c r="R111" s="102">
        <f>SUM(J111,Q111)</f>
        <v>0</v>
      </c>
    </row>
    <row r="112" spans="2:18" s="49" customFormat="1" ht="16.5" customHeight="1" x14ac:dyDescent="0.25">
      <c r="B112" s="111"/>
      <c r="C112" s="136"/>
      <c r="D112" s="59" t="s">
        <v>90</v>
      </c>
      <c r="E112" s="58"/>
      <c r="F112" s="58"/>
      <c r="G112" s="57"/>
      <c r="H112" s="56">
        <v>0</v>
      </c>
      <c r="I112" s="52">
        <v>0</v>
      </c>
      <c r="J112" s="55">
        <f>SUM(H112:I112)</f>
        <v>0</v>
      </c>
      <c r="K112" s="135">
        <v>0</v>
      </c>
      <c r="L112" s="53">
        <v>1</v>
      </c>
      <c r="M112" s="53">
        <v>0</v>
      </c>
      <c r="N112" s="53">
        <v>0</v>
      </c>
      <c r="O112" s="53">
        <v>0</v>
      </c>
      <c r="P112" s="52">
        <v>0</v>
      </c>
      <c r="Q112" s="51">
        <f>SUM(K112:P112)</f>
        <v>1</v>
      </c>
      <c r="R112" s="50">
        <f>SUM(J112,Q112)</f>
        <v>1</v>
      </c>
    </row>
    <row r="113" spans="2:18" s="49" customFormat="1" ht="17.100000000000001" customHeight="1" x14ac:dyDescent="0.25">
      <c r="B113" s="111"/>
      <c r="C113" s="163" t="s">
        <v>89</v>
      </c>
      <c r="D113" s="162"/>
      <c r="E113" s="162"/>
      <c r="F113" s="162"/>
      <c r="G113" s="161"/>
      <c r="H113" s="160">
        <f t="shared" ref="H113:R113" si="18">SUM(H114:H116)</f>
        <v>714</v>
      </c>
      <c r="I113" s="159">
        <f t="shared" si="18"/>
        <v>1239</v>
      </c>
      <c r="J113" s="158">
        <f t="shared" si="18"/>
        <v>1953</v>
      </c>
      <c r="K113" s="42">
        <f t="shared" si="18"/>
        <v>0</v>
      </c>
      <c r="L113" s="157">
        <f t="shared" si="18"/>
        <v>1747</v>
      </c>
      <c r="M113" s="157">
        <f t="shared" si="18"/>
        <v>1586</v>
      </c>
      <c r="N113" s="157">
        <f t="shared" si="18"/>
        <v>1101</v>
      </c>
      <c r="O113" s="157">
        <f t="shared" si="18"/>
        <v>725</v>
      </c>
      <c r="P113" s="156">
        <f t="shared" si="18"/>
        <v>373</v>
      </c>
      <c r="Q113" s="155">
        <f t="shared" si="18"/>
        <v>5532</v>
      </c>
      <c r="R113" s="154">
        <f t="shared" si="18"/>
        <v>7485</v>
      </c>
    </row>
    <row r="114" spans="2:18" s="14" customFormat="1" ht="17.100000000000001" customHeight="1" x14ac:dyDescent="0.25">
      <c r="B114" s="72"/>
      <c r="C114" s="72"/>
      <c r="D114" s="82" t="s">
        <v>88</v>
      </c>
      <c r="E114" s="81"/>
      <c r="F114" s="81"/>
      <c r="G114" s="80"/>
      <c r="H114" s="79">
        <v>697</v>
      </c>
      <c r="I114" s="75">
        <v>1200</v>
      </c>
      <c r="J114" s="78">
        <f>SUM(H114:I114)</f>
        <v>1897</v>
      </c>
      <c r="K114" s="134">
        <v>0</v>
      </c>
      <c r="L114" s="76">
        <v>1703</v>
      </c>
      <c r="M114" s="76">
        <v>1540</v>
      </c>
      <c r="N114" s="76">
        <v>1075</v>
      </c>
      <c r="O114" s="76">
        <v>711</v>
      </c>
      <c r="P114" s="75">
        <v>366</v>
      </c>
      <c r="Q114" s="74">
        <f>SUM(K114:P114)</f>
        <v>5395</v>
      </c>
      <c r="R114" s="73">
        <f>SUM(J114,Q114)</f>
        <v>7292</v>
      </c>
    </row>
    <row r="115" spans="2:18" s="14" customFormat="1" ht="17.100000000000001" customHeight="1" x14ac:dyDescent="0.25">
      <c r="B115" s="72"/>
      <c r="C115" s="72"/>
      <c r="D115" s="70" t="s">
        <v>87</v>
      </c>
      <c r="E115" s="69"/>
      <c r="F115" s="69"/>
      <c r="G115" s="68"/>
      <c r="H115" s="67">
        <v>6</v>
      </c>
      <c r="I115" s="63">
        <v>17</v>
      </c>
      <c r="J115" s="66">
        <f>SUM(H115:I115)</f>
        <v>23</v>
      </c>
      <c r="K115" s="101">
        <v>0</v>
      </c>
      <c r="L115" s="64">
        <v>23</v>
      </c>
      <c r="M115" s="64">
        <v>26</v>
      </c>
      <c r="N115" s="64">
        <v>15</v>
      </c>
      <c r="O115" s="64">
        <v>8</v>
      </c>
      <c r="P115" s="63">
        <v>5</v>
      </c>
      <c r="Q115" s="62">
        <f>SUM(K115:P115)</f>
        <v>77</v>
      </c>
      <c r="R115" s="61">
        <f>SUM(J115,Q115)</f>
        <v>100</v>
      </c>
    </row>
    <row r="116" spans="2:18" s="14" customFormat="1" ht="17.100000000000001" customHeight="1" x14ac:dyDescent="0.25">
      <c r="B116" s="72"/>
      <c r="C116" s="72"/>
      <c r="D116" s="133" t="s">
        <v>86</v>
      </c>
      <c r="E116" s="132"/>
      <c r="F116" s="132"/>
      <c r="G116" s="131"/>
      <c r="H116" s="130">
        <v>11</v>
      </c>
      <c r="I116" s="126">
        <v>22</v>
      </c>
      <c r="J116" s="129">
        <f>SUM(H116:I116)</f>
        <v>33</v>
      </c>
      <c r="K116" s="128">
        <v>0</v>
      </c>
      <c r="L116" s="127">
        <v>21</v>
      </c>
      <c r="M116" s="127">
        <v>20</v>
      </c>
      <c r="N116" s="127">
        <v>11</v>
      </c>
      <c r="O116" s="127">
        <v>6</v>
      </c>
      <c r="P116" s="126">
        <v>2</v>
      </c>
      <c r="Q116" s="125">
        <f>SUM(K116:P116)</f>
        <v>60</v>
      </c>
      <c r="R116" s="124">
        <f>SUM(J116,Q116)</f>
        <v>93</v>
      </c>
    </row>
    <row r="117" spans="2:18" s="14" customFormat="1" ht="17.100000000000001" customHeight="1" x14ac:dyDescent="0.25">
      <c r="B117" s="72"/>
      <c r="C117" s="122" t="s">
        <v>85</v>
      </c>
      <c r="D117" s="121"/>
      <c r="E117" s="121"/>
      <c r="F117" s="121"/>
      <c r="G117" s="120"/>
      <c r="H117" s="45">
        <v>28</v>
      </c>
      <c r="I117" s="44">
        <v>23</v>
      </c>
      <c r="J117" s="43">
        <f>SUM(H117:I117)</f>
        <v>51</v>
      </c>
      <c r="K117" s="42">
        <v>0</v>
      </c>
      <c r="L117" s="41">
        <v>116</v>
      </c>
      <c r="M117" s="41">
        <v>92</v>
      </c>
      <c r="N117" s="41">
        <v>125</v>
      </c>
      <c r="O117" s="41">
        <v>80</v>
      </c>
      <c r="P117" s="40">
        <v>32</v>
      </c>
      <c r="Q117" s="39">
        <f>SUM(K117:P117)</f>
        <v>445</v>
      </c>
      <c r="R117" s="38">
        <f>SUM(J117,Q117)</f>
        <v>496</v>
      </c>
    </row>
    <row r="118" spans="2:18" s="14" customFormat="1" ht="17.100000000000001" customHeight="1" x14ac:dyDescent="0.25">
      <c r="B118" s="123"/>
      <c r="C118" s="122" t="s">
        <v>84</v>
      </c>
      <c r="D118" s="121"/>
      <c r="E118" s="121"/>
      <c r="F118" s="121"/>
      <c r="G118" s="120"/>
      <c r="H118" s="45">
        <v>820</v>
      </c>
      <c r="I118" s="44">
        <v>1294</v>
      </c>
      <c r="J118" s="43">
        <f>SUM(H118:I118)</f>
        <v>2114</v>
      </c>
      <c r="K118" s="42">
        <v>0</v>
      </c>
      <c r="L118" s="41">
        <v>3443</v>
      </c>
      <c r="M118" s="41">
        <v>2090</v>
      </c>
      <c r="N118" s="41">
        <v>1237</v>
      </c>
      <c r="O118" s="41">
        <v>732</v>
      </c>
      <c r="P118" s="40">
        <v>340</v>
      </c>
      <c r="Q118" s="39">
        <f>SUM(K118:P118)</f>
        <v>7842</v>
      </c>
      <c r="R118" s="38">
        <f>SUM(J118,Q118)</f>
        <v>9956</v>
      </c>
    </row>
    <row r="119" spans="2:18" s="14" customFormat="1" ht="17.100000000000001" customHeight="1" x14ac:dyDescent="0.25">
      <c r="B119" s="86" t="s">
        <v>83</v>
      </c>
      <c r="C119" s="85"/>
      <c r="D119" s="85"/>
      <c r="E119" s="85"/>
      <c r="F119" s="85"/>
      <c r="G119" s="84"/>
      <c r="H119" s="45">
        <f t="shared" ref="H119:R119" si="19">SUM(H120:H128)</f>
        <v>9</v>
      </c>
      <c r="I119" s="44">
        <f t="shared" si="19"/>
        <v>18</v>
      </c>
      <c r="J119" s="43">
        <f t="shared" si="19"/>
        <v>27</v>
      </c>
      <c r="K119" s="42">
        <f t="shared" si="19"/>
        <v>0</v>
      </c>
      <c r="L119" s="41">
        <f t="shared" si="19"/>
        <v>1523</v>
      </c>
      <c r="M119" s="41">
        <f t="shared" si="19"/>
        <v>1058</v>
      </c>
      <c r="N119" s="41">
        <f t="shared" si="19"/>
        <v>853</v>
      </c>
      <c r="O119" s="41">
        <f t="shared" si="19"/>
        <v>551</v>
      </c>
      <c r="P119" s="40">
        <f t="shared" si="19"/>
        <v>233</v>
      </c>
      <c r="Q119" s="39">
        <f t="shared" si="19"/>
        <v>4218</v>
      </c>
      <c r="R119" s="38">
        <f t="shared" si="19"/>
        <v>4245</v>
      </c>
    </row>
    <row r="120" spans="2:18" s="14" customFormat="1" ht="17.100000000000001" customHeight="1" x14ac:dyDescent="0.25">
      <c r="B120" s="72"/>
      <c r="C120" s="82" t="s">
        <v>109</v>
      </c>
      <c r="D120" s="81"/>
      <c r="E120" s="81"/>
      <c r="F120" s="81"/>
      <c r="G120" s="80"/>
      <c r="H120" s="79">
        <v>0</v>
      </c>
      <c r="I120" s="75">
        <v>0</v>
      </c>
      <c r="J120" s="78">
        <f t="shared" ref="J120:J128" si="20">SUM(H120:I120)</f>
        <v>0</v>
      </c>
      <c r="K120" s="77"/>
      <c r="L120" s="76">
        <v>56</v>
      </c>
      <c r="M120" s="76">
        <v>31</v>
      </c>
      <c r="N120" s="76">
        <v>41</v>
      </c>
      <c r="O120" s="76">
        <v>29</v>
      </c>
      <c r="P120" s="75">
        <v>15</v>
      </c>
      <c r="Q120" s="74">
        <f t="shared" ref="Q120:Q128" si="21">SUM(K120:P120)</f>
        <v>172</v>
      </c>
      <c r="R120" s="73">
        <f t="shared" ref="R120:R128" si="22">SUM(J120,Q120)</f>
        <v>172</v>
      </c>
    </row>
    <row r="121" spans="2:18" s="14" customFormat="1" ht="17.100000000000001" customHeight="1" x14ac:dyDescent="0.25">
      <c r="B121" s="72"/>
      <c r="C121" s="153" t="s">
        <v>81</v>
      </c>
      <c r="D121" s="152"/>
      <c r="E121" s="152"/>
      <c r="F121" s="152"/>
      <c r="G121" s="151"/>
      <c r="H121" s="67">
        <v>0</v>
      </c>
      <c r="I121" s="63">
        <v>0</v>
      </c>
      <c r="J121" s="66">
        <f t="shared" si="20"/>
        <v>0</v>
      </c>
      <c r="K121" s="150"/>
      <c r="L121" s="149">
        <v>0</v>
      </c>
      <c r="M121" s="149">
        <v>0</v>
      </c>
      <c r="N121" s="149">
        <v>0</v>
      </c>
      <c r="O121" s="149">
        <v>0</v>
      </c>
      <c r="P121" s="148">
        <v>0</v>
      </c>
      <c r="Q121" s="147">
        <f t="shared" si="21"/>
        <v>0</v>
      </c>
      <c r="R121" s="146">
        <f t="shared" si="22"/>
        <v>0</v>
      </c>
    </row>
    <row r="122" spans="2:18" s="49" customFormat="1" ht="17.100000000000001" customHeight="1" x14ac:dyDescent="0.25">
      <c r="B122" s="111"/>
      <c r="C122" s="110" t="s">
        <v>80</v>
      </c>
      <c r="D122" s="109"/>
      <c r="E122" s="109"/>
      <c r="F122" s="109"/>
      <c r="G122" s="108"/>
      <c r="H122" s="107">
        <v>0</v>
      </c>
      <c r="I122" s="104">
        <v>0</v>
      </c>
      <c r="J122" s="106">
        <f t="shared" si="20"/>
        <v>0</v>
      </c>
      <c r="K122" s="65"/>
      <c r="L122" s="105">
        <v>1012</v>
      </c>
      <c r="M122" s="105">
        <v>570</v>
      </c>
      <c r="N122" s="105">
        <v>368</v>
      </c>
      <c r="O122" s="105">
        <v>190</v>
      </c>
      <c r="P122" s="104">
        <v>79</v>
      </c>
      <c r="Q122" s="103">
        <f t="shared" si="21"/>
        <v>2219</v>
      </c>
      <c r="R122" s="102">
        <f t="shared" si="22"/>
        <v>2219</v>
      </c>
    </row>
    <row r="123" spans="2:18" s="14" customFormat="1" ht="17.100000000000001" customHeight="1" x14ac:dyDescent="0.25">
      <c r="B123" s="72"/>
      <c r="C123" s="70" t="s">
        <v>79</v>
      </c>
      <c r="D123" s="69"/>
      <c r="E123" s="69"/>
      <c r="F123" s="69"/>
      <c r="G123" s="68"/>
      <c r="H123" s="67">
        <v>0</v>
      </c>
      <c r="I123" s="63">
        <v>1</v>
      </c>
      <c r="J123" s="66">
        <f t="shared" si="20"/>
        <v>1</v>
      </c>
      <c r="K123" s="101">
        <v>0</v>
      </c>
      <c r="L123" s="64">
        <v>105</v>
      </c>
      <c r="M123" s="64">
        <v>83</v>
      </c>
      <c r="N123" s="64">
        <v>74</v>
      </c>
      <c r="O123" s="64">
        <v>48</v>
      </c>
      <c r="P123" s="63">
        <v>14</v>
      </c>
      <c r="Q123" s="62">
        <f t="shared" si="21"/>
        <v>324</v>
      </c>
      <c r="R123" s="61">
        <f t="shared" si="22"/>
        <v>325</v>
      </c>
    </row>
    <row r="124" spans="2:18" s="14" customFormat="1" ht="17.100000000000001" customHeight="1" x14ac:dyDescent="0.25">
      <c r="B124" s="72"/>
      <c r="C124" s="70" t="s">
        <v>78</v>
      </c>
      <c r="D124" s="69"/>
      <c r="E124" s="69"/>
      <c r="F124" s="69"/>
      <c r="G124" s="68"/>
      <c r="H124" s="67">
        <v>9</v>
      </c>
      <c r="I124" s="63">
        <v>17</v>
      </c>
      <c r="J124" s="66">
        <f t="shared" si="20"/>
        <v>26</v>
      </c>
      <c r="K124" s="101">
        <v>0</v>
      </c>
      <c r="L124" s="64">
        <v>90</v>
      </c>
      <c r="M124" s="64">
        <v>75</v>
      </c>
      <c r="N124" s="64">
        <v>83</v>
      </c>
      <c r="O124" s="64">
        <v>73</v>
      </c>
      <c r="P124" s="63">
        <v>34</v>
      </c>
      <c r="Q124" s="62">
        <f t="shared" si="21"/>
        <v>355</v>
      </c>
      <c r="R124" s="61">
        <f t="shared" si="22"/>
        <v>381</v>
      </c>
    </row>
    <row r="125" spans="2:18" s="14" customFormat="1" ht="17.100000000000001" customHeight="1" x14ac:dyDescent="0.25">
      <c r="B125" s="72"/>
      <c r="C125" s="70" t="s">
        <v>77</v>
      </c>
      <c r="D125" s="69"/>
      <c r="E125" s="69"/>
      <c r="F125" s="69"/>
      <c r="G125" s="68"/>
      <c r="H125" s="67">
        <v>0</v>
      </c>
      <c r="I125" s="63">
        <v>0</v>
      </c>
      <c r="J125" s="66">
        <f t="shared" si="20"/>
        <v>0</v>
      </c>
      <c r="K125" s="65"/>
      <c r="L125" s="64">
        <v>199</v>
      </c>
      <c r="M125" s="64">
        <v>236</v>
      </c>
      <c r="N125" s="64">
        <v>223</v>
      </c>
      <c r="O125" s="64">
        <v>119</v>
      </c>
      <c r="P125" s="63">
        <v>45</v>
      </c>
      <c r="Q125" s="62">
        <f t="shared" si="21"/>
        <v>822</v>
      </c>
      <c r="R125" s="61">
        <f t="shared" si="22"/>
        <v>822</v>
      </c>
    </row>
    <row r="126" spans="2:18" s="14" customFormat="1" ht="17.100000000000001" customHeight="1" x14ac:dyDescent="0.25">
      <c r="B126" s="72"/>
      <c r="C126" s="100" t="s">
        <v>76</v>
      </c>
      <c r="D126" s="98"/>
      <c r="E126" s="98"/>
      <c r="F126" s="98"/>
      <c r="G126" s="97"/>
      <c r="H126" s="67">
        <v>0</v>
      </c>
      <c r="I126" s="63">
        <v>0</v>
      </c>
      <c r="J126" s="66">
        <f t="shared" si="20"/>
        <v>0</v>
      </c>
      <c r="K126" s="65"/>
      <c r="L126" s="64">
        <v>34</v>
      </c>
      <c r="M126" s="64">
        <v>33</v>
      </c>
      <c r="N126" s="64">
        <v>39</v>
      </c>
      <c r="O126" s="64">
        <v>23</v>
      </c>
      <c r="P126" s="63">
        <v>11</v>
      </c>
      <c r="Q126" s="62">
        <f t="shared" si="21"/>
        <v>140</v>
      </c>
      <c r="R126" s="61">
        <f t="shared" si="22"/>
        <v>140</v>
      </c>
    </row>
    <row r="127" spans="2:18" s="14" customFormat="1" ht="17.100000000000001" customHeight="1" x14ac:dyDescent="0.25">
      <c r="B127" s="71"/>
      <c r="C127" s="99" t="s">
        <v>75</v>
      </c>
      <c r="D127" s="98"/>
      <c r="E127" s="98"/>
      <c r="F127" s="98"/>
      <c r="G127" s="97"/>
      <c r="H127" s="67">
        <v>0</v>
      </c>
      <c r="I127" s="63">
        <v>0</v>
      </c>
      <c r="J127" s="66">
        <f t="shared" si="20"/>
        <v>0</v>
      </c>
      <c r="K127" s="65"/>
      <c r="L127" s="64">
        <v>0</v>
      </c>
      <c r="M127" s="64">
        <v>0</v>
      </c>
      <c r="N127" s="64">
        <v>3</v>
      </c>
      <c r="O127" s="64">
        <v>32</v>
      </c>
      <c r="P127" s="63">
        <v>13</v>
      </c>
      <c r="Q127" s="62">
        <f t="shared" si="21"/>
        <v>48</v>
      </c>
      <c r="R127" s="61">
        <f t="shared" si="22"/>
        <v>48</v>
      </c>
    </row>
    <row r="128" spans="2:18" s="14" customFormat="1" ht="17.100000000000001" customHeight="1" x14ac:dyDescent="0.25">
      <c r="B128" s="96"/>
      <c r="C128" s="95" t="s">
        <v>74</v>
      </c>
      <c r="D128" s="94"/>
      <c r="E128" s="94"/>
      <c r="F128" s="94"/>
      <c r="G128" s="93"/>
      <c r="H128" s="92">
        <v>0</v>
      </c>
      <c r="I128" s="89">
        <v>0</v>
      </c>
      <c r="J128" s="91">
        <f t="shared" si="20"/>
        <v>0</v>
      </c>
      <c r="K128" s="54"/>
      <c r="L128" s="90">
        <v>27</v>
      </c>
      <c r="M128" s="90">
        <v>30</v>
      </c>
      <c r="N128" s="90">
        <v>22</v>
      </c>
      <c r="O128" s="90">
        <v>37</v>
      </c>
      <c r="P128" s="89">
        <v>22</v>
      </c>
      <c r="Q128" s="88">
        <f t="shared" si="21"/>
        <v>138</v>
      </c>
      <c r="R128" s="87">
        <f t="shared" si="22"/>
        <v>138</v>
      </c>
    </row>
    <row r="129" spans="1:18" s="14" customFormat="1" ht="17.100000000000001" customHeight="1" x14ac:dyDescent="0.25">
      <c r="B129" s="86" t="s">
        <v>73</v>
      </c>
      <c r="C129" s="85"/>
      <c r="D129" s="85"/>
      <c r="E129" s="85"/>
      <c r="F129" s="85"/>
      <c r="G129" s="84"/>
      <c r="H129" s="45">
        <f>SUM(H130:H133)</f>
        <v>0</v>
      </c>
      <c r="I129" s="44">
        <f>SUM(I130:I133)</f>
        <v>0</v>
      </c>
      <c r="J129" s="43">
        <f>SUM(J130:J133)</f>
        <v>0</v>
      </c>
      <c r="K129" s="83"/>
      <c r="L129" s="41">
        <f t="shared" ref="L129:R129" si="23">SUM(L130:L133)</f>
        <v>51</v>
      </c>
      <c r="M129" s="41">
        <f t="shared" si="23"/>
        <v>81</v>
      </c>
      <c r="N129" s="41">
        <f t="shared" si="23"/>
        <v>327</v>
      </c>
      <c r="O129" s="41">
        <f t="shared" si="23"/>
        <v>993</v>
      </c>
      <c r="P129" s="40">
        <f t="shared" si="23"/>
        <v>922</v>
      </c>
      <c r="Q129" s="39">
        <f t="shared" si="23"/>
        <v>2374</v>
      </c>
      <c r="R129" s="38">
        <f t="shared" si="23"/>
        <v>2374</v>
      </c>
    </row>
    <row r="130" spans="1:18" s="14" customFormat="1" ht="17.100000000000001" customHeight="1" x14ac:dyDescent="0.25">
      <c r="B130" s="72"/>
      <c r="C130" s="82" t="s">
        <v>72</v>
      </c>
      <c r="D130" s="81"/>
      <c r="E130" s="81"/>
      <c r="F130" s="81"/>
      <c r="G130" s="80"/>
      <c r="H130" s="79">
        <v>0</v>
      </c>
      <c r="I130" s="75">
        <v>0</v>
      </c>
      <c r="J130" s="78">
        <f>SUM(H130:I130)</f>
        <v>0</v>
      </c>
      <c r="K130" s="77"/>
      <c r="L130" s="76">
        <v>0</v>
      </c>
      <c r="M130" s="76">
        <v>4</v>
      </c>
      <c r="N130" s="76">
        <v>164</v>
      </c>
      <c r="O130" s="76">
        <v>534</v>
      </c>
      <c r="P130" s="75">
        <v>423</v>
      </c>
      <c r="Q130" s="74">
        <f>SUM(K130:P130)</f>
        <v>1125</v>
      </c>
      <c r="R130" s="73">
        <f>SUM(J130,Q130)</f>
        <v>1125</v>
      </c>
    </row>
    <row r="131" spans="1:18" s="14" customFormat="1" ht="17.100000000000001" customHeight="1" x14ac:dyDescent="0.25">
      <c r="B131" s="72"/>
      <c r="C131" s="70" t="s">
        <v>71</v>
      </c>
      <c r="D131" s="69"/>
      <c r="E131" s="69"/>
      <c r="F131" s="69"/>
      <c r="G131" s="68"/>
      <c r="H131" s="67">
        <v>0</v>
      </c>
      <c r="I131" s="63">
        <v>0</v>
      </c>
      <c r="J131" s="66">
        <f>SUM(H131:I131)</f>
        <v>0</v>
      </c>
      <c r="K131" s="65"/>
      <c r="L131" s="64">
        <v>51</v>
      </c>
      <c r="M131" s="64">
        <v>76</v>
      </c>
      <c r="N131" s="64">
        <v>131</v>
      </c>
      <c r="O131" s="64">
        <v>138</v>
      </c>
      <c r="P131" s="63">
        <v>63</v>
      </c>
      <c r="Q131" s="62">
        <f>SUM(K131:P131)</f>
        <v>459</v>
      </c>
      <c r="R131" s="61">
        <f>SUM(J131,Q131)</f>
        <v>459</v>
      </c>
    </row>
    <row r="132" spans="1:18" s="14" customFormat="1" ht="16.5" customHeight="1" x14ac:dyDescent="0.25">
      <c r="B132" s="71"/>
      <c r="C132" s="70" t="s">
        <v>70</v>
      </c>
      <c r="D132" s="69"/>
      <c r="E132" s="69"/>
      <c r="F132" s="69"/>
      <c r="G132" s="68"/>
      <c r="H132" s="67">
        <v>0</v>
      </c>
      <c r="I132" s="63">
        <v>0</v>
      </c>
      <c r="J132" s="66">
        <f>SUM(H132:I132)</f>
        <v>0</v>
      </c>
      <c r="K132" s="65"/>
      <c r="L132" s="64">
        <v>0</v>
      </c>
      <c r="M132" s="64">
        <v>0</v>
      </c>
      <c r="N132" s="64">
        <v>5</v>
      </c>
      <c r="O132" s="64">
        <v>33</v>
      </c>
      <c r="P132" s="63">
        <v>45</v>
      </c>
      <c r="Q132" s="62">
        <f>SUM(K132:P132)</f>
        <v>83</v>
      </c>
      <c r="R132" s="61">
        <f>SUM(J132,Q132)</f>
        <v>83</v>
      </c>
    </row>
    <row r="133" spans="1:18" s="49" customFormat="1" ht="17.100000000000001" customHeight="1" x14ac:dyDescent="0.25">
      <c r="B133" s="60"/>
      <c r="C133" s="59" t="s">
        <v>69</v>
      </c>
      <c r="D133" s="58"/>
      <c r="E133" s="58"/>
      <c r="F133" s="58"/>
      <c r="G133" s="57"/>
      <c r="H133" s="56">
        <v>0</v>
      </c>
      <c r="I133" s="52">
        <v>0</v>
      </c>
      <c r="J133" s="55">
        <f>SUM(H133:I133)</f>
        <v>0</v>
      </c>
      <c r="K133" s="54"/>
      <c r="L133" s="53">
        <v>0</v>
      </c>
      <c r="M133" s="53">
        <v>1</v>
      </c>
      <c r="N133" s="53">
        <v>27</v>
      </c>
      <c r="O133" s="53">
        <v>288</v>
      </c>
      <c r="P133" s="52">
        <v>391</v>
      </c>
      <c r="Q133" s="51">
        <f>SUM(K133:P133)</f>
        <v>707</v>
      </c>
      <c r="R133" s="50">
        <f>SUM(J133,Q133)</f>
        <v>707</v>
      </c>
    </row>
    <row r="134" spans="1:18" s="14" customFormat="1" ht="17.100000000000001" customHeight="1" x14ac:dyDescent="0.25">
      <c r="B134" s="48" t="s">
        <v>68</v>
      </c>
      <c r="C134" s="47"/>
      <c r="D134" s="47"/>
      <c r="E134" s="47"/>
      <c r="F134" s="47"/>
      <c r="G134" s="46"/>
      <c r="H134" s="45">
        <f t="shared" ref="H134:R134" si="24">SUM(H98,H119,H129)</f>
        <v>1839</v>
      </c>
      <c r="I134" s="44">
        <f t="shared" si="24"/>
        <v>2978</v>
      </c>
      <c r="J134" s="43">
        <f t="shared" si="24"/>
        <v>4817</v>
      </c>
      <c r="K134" s="42">
        <f t="shared" si="24"/>
        <v>0</v>
      </c>
      <c r="L134" s="41">
        <f t="shared" si="24"/>
        <v>11431</v>
      </c>
      <c r="M134" s="41">
        <f t="shared" si="24"/>
        <v>8228</v>
      </c>
      <c r="N134" s="41">
        <f t="shared" si="24"/>
        <v>5992</v>
      </c>
      <c r="O134" s="41">
        <f t="shared" si="24"/>
        <v>4717</v>
      </c>
      <c r="P134" s="40">
        <f t="shared" si="24"/>
        <v>2836</v>
      </c>
      <c r="Q134" s="39">
        <f t="shared" si="24"/>
        <v>33204</v>
      </c>
      <c r="R134" s="38">
        <f t="shared" si="24"/>
        <v>38021</v>
      </c>
    </row>
    <row r="135" spans="1:18" s="14" customFormat="1" ht="17.100000000000001" customHeight="1" x14ac:dyDescent="0.25">
      <c r="B135" s="37"/>
      <c r="C135" s="37"/>
      <c r="D135" s="37"/>
      <c r="E135" s="37"/>
      <c r="F135" s="37"/>
      <c r="G135" s="37"/>
      <c r="H135" s="36"/>
      <c r="I135" s="36"/>
      <c r="J135" s="36"/>
      <c r="K135" s="36"/>
      <c r="L135" s="36"/>
      <c r="M135" s="36"/>
      <c r="N135" s="36"/>
      <c r="O135" s="36"/>
      <c r="P135" s="36"/>
      <c r="Q135" s="36"/>
      <c r="R135" s="36"/>
    </row>
    <row r="136" spans="1:18" s="14" customFormat="1" ht="17.100000000000001" customHeight="1" x14ac:dyDescent="0.25">
      <c r="A136" s="26" t="s">
        <v>108</v>
      </c>
      <c r="H136" s="25"/>
      <c r="I136" s="25"/>
      <c r="J136" s="25"/>
      <c r="K136" s="25"/>
    </row>
    <row r="137" spans="1:18" s="14" customFormat="1" ht="17.100000000000001" customHeight="1" x14ac:dyDescent="0.25">
      <c r="B137" s="145"/>
      <c r="C137" s="145"/>
      <c r="D137" s="145"/>
      <c r="E137" s="145"/>
      <c r="F137" s="144"/>
      <c r="G137" s="144"/>
      <c r="H137" s="144"/>
      <c r="I137" s="683" t="s">
        <v>107</v>
      </c>
      <c r="J137" s="683"/>
      <c r="K137" s="683"/>
      <c r="L137" s="683"/>
      <c r="M137" s="683"/>
      <c r="N137" s="683"/>
      <c r="O137" s="683"/>
      <c r="P137" s="683"/>
      <c r="Q137" s="683"/>
      <c r="R137" s="683"/>
    </row>
    <row r="138" spans="1:18" s="14" customFormat="1" ht="17.100000000000001" customHeight="1" x14ac:dyDescent="0.25">
      <c r="B138" s="689" t="str">
        <f>"令和" &amp; DBCS($A$2) &amp; "年（" &amp; DBCS($B$2) &amp; "年）" &amp; DBCS($C$2) &amp; "月"</f>
        <v>令和３年（２０２１年）６月</v>
      </c>
      <c r="C138" s="690"/>
      <c r="D138" s="690"/>
      <c r="E138" s="690"/>
      <c r="F138" s="690"/>
      <c r="G138" s="687"/>
      <c r="H138" s="695" t="s">
        <v>106</v>
      </c>
      <c r="I138" s="696"/>
      <c r="J138" s="696"/>
      <c r="K138" s="697" t="s">
        <v>105</v>
      </c>
      <c r="L138" s="698"/>
      <c r="M138" s="698"/>
      <c r="N138" s="698"/>
      <c r="O138" s="698"/>
      <c r="P138" s="698"/>
      <c r="Q138" s="699"/>
      <c r="R138" s="730" t="s">
        <v>58</v>
      </c>
    </row>
    <row r="139" spans="1:18" s="14" customFormat="1" ht="17.100000000000001" customHeight="1" x14ac:dyDescent="0.25">
      <c r="B139" s="691"/>
      <c r="C139" s="692"/>
      <c r="D139" s="692"/>
      <c r="E139" s="692"/>
      <c r="F139" s="692"/>
      <c r="G139" s="688"/>
      <c r="H139" s="143" t="s">
        <v>67</v>
      </c>
      <c r="I139" s="142" t="s">
        <v>66</v>
      </c>
      <c r="J139" s="141" t="s">
        <v>59</v>
      </c>
      <c r="K139" s="140" t="s">
        <v>65</v>
      </c>
      <c r="L139" s="139" t="s">
        <v>64</v>
      </c>
      <c r="M139" s="139" t="s">
        <v>63</v>
      </c>
      <c r="N139" s="139" t="s">
        <v>62</v>
      </c>
      <c r="O139" s="139" t="s">
        <v>61</v>
      </c>
      <c r="P139" s="138" t="s">
        <v>60</v>
      </c>
      <c r="Q139" s="347" t="s">
        <v>59</v>
      </c>
      <c r="R139" s="731"/>
    </row>
    <row r="140" spans="1:18" s="14" customFormat="1" ht="17.100000000000001" customHeight="1" x14ac:dyDescent="0.25">
      <c r="B140" s="86" t="s">
        <v>104</v>
      </c>
      <c r="C140" s="85"/>
      <c r="D140" s="85"/>
      <c r="E140" s="85"/>
      <c r="F140" s="85"/>
      <c r="G140" s="84"/>
      <c r="H140" s="45">
        <f t="shared" ref="H140:R140" si="25">SUM(H141,H147,H150,H155,H159:H160)</f>
        <v>15333910</v>
      </c>
      <c r="I140" s="44">
        <f t="shared" si="25"/>
        <v>31169078</v>
      </c>
      <c r="J140" s="43">
        <f t="shared" si="25"/>
        <v>46502988</v>
      </c>
      <c r="K140" s="42">
        <f t="shared" si="25"/>
        <v>0</v>
      </c>
      <c r="L140" s="41">
        <f t="shared" si="25"/>
        <v>254961344</v>
      </c>
      <c r="M140" s="41">
        <f t="shared" si="25"/>
        <v>216154602</v>
      </c>
      <c r="N140" s="41">
        <f t="shared" si="25"/>
        <v>191607915</v>
      </c>
      <c r="O140" s="41">
        <f t="shared" si="25"/>
        <v>139184404</v>
      </c>
      <c r="P140" s="40">
        <f t="shared" si="25"/>
        <v>77679392</v>
      </c>
      <c r="Q140" s="39">
        <f t="shared" si="25"/>
        <v>879587657</v>
      </c>
      <c r="R140" s="38">
        <f t="shared" si="25"/>
        <v>926090645</v>
      </c>
    </row>
    <row r="141" spans="1:18" s="14" customFormat="1" ht="17.100000000000001" customHeight="1" x14ac:dyDescent="0.25">
      <c r="B141" s="72"/>
      <c r="C141" s="86" t="s">
        <v>103</v>
      </c>
      <c r="D141" s="85"/>
      <c r="E141" s="85"/>
      <c r="F141" s="85"/>
      <c r="G141" s="84"/>
      <c r="H141" s="45">
        <f t="shared" ref="H141:Q141" si="26">SUM(H142:H146)</f>
        <v>1923423</v>
      </c>
      <c r="I141" s="44">
        <f t="shared" si="26"/>
        <v>4957489</v>
      </c>
      <c r="J141" s="43">
        <f t="shared" si="26"/>
        <v>6880912</v>
      </c>
      <c r="K141" s="42">
        <f t="shared" si="26"/>
        <v>0</v>
      </c>
      <c r="L141" s="41">
        <f t="shared" si="26"/>
        <v>57898895</v>
      </c>
      <c r="M141" s="41">
        <f t="shared" si="26"/>
        <v>49567724</v>
      </c>
      <c r="N141" s="41">
        <f t="shared" si="26"/>
        <v>40424439</v>
      </c>
      <c r="O141" s="41">
        <f t="shared" si="26"/>
        <v>35411900</v>
      </c>
      <c r="P141" s="40">
        <f t="shared" si="26"/>
        <v>25229196</v>
      </c>
      <c r="Q141" s="39">
        <f t="shared" si="26"/>
        <v>208532154</v>
      </c>
      <c r="R141" s="38">
        <f t="shared" ref="R141:R146" si="27">SUM(J141,Q141)</f>
        <v>215413066</v>
      </c>
    </row>
    <row r="142" spans="1:18" s="14" customFormat="1" ht="17.100000000000001" customHeight="1" x14ac:dyDescent="0.25">
      <c r="B142" s="72"/>
      <c r="C142" s="72"/>
      <c r="D142" s="82" t="s">
        <v>102</v>
      </c>
      <c r="E142" s="81"/>
      <c r="F142" s="81"/>
      <c r="G142" s="80"/>
      <c r="H142" s="79">
        <v>0</v>
      </c>
      <c r="I142" s="75">
        <v>0</v>
      </c>
      <c r="J142" s="74">
        <f>SUM(H142:I142)</f>
        <v>0</v>
      </c>
      <c r="K142" s="134">
        <v>0</v>
      </c>
      <c r="L142" s="76">
        <v>37831979</v>
      </c>
      <c r="M142" s="76">
        <v>30681159</v>
      </c>
      <c r="N142" s="76">
        <v>26524039</v>
      </c>
      <c r="O142" s="76">
        <v>23551045</v>
      </c>
      <c r="P142" s="75">
        <v>16126621</v>
      </c>
      <c r="Q142" s="74">
        <f>SUM(K142:P142)</f>
        <v>134714843</v>
      </c>
      <c r="R142" s="73">
        <f t="shared" si="27"/>
        <v>134714843</v>
      </c>
    </row>
    <row r="143" spans="1:18" s="14" customFormat="1" ht="17.100000000000001" customHeight="1" x14ac:dyDescent="0.25">
      <c r="B143" s="72"/>
      <c r="C143" s="72"/>
      <c r="D143" s="70" t="s">
        <v>101</v>
      </c>
      <c r="E143" s="69"/>
      <c r="F143" s="69"/>
      <c r="G143" s="68"/>
      <c r="H143" s="67">
        <v>0</v>
      </c>
      <c r="I143" s="63">
        <v>0</v>
      </c>
      <c r="J143" s="62">
        <f>SUM(H143:I143)</f>
        <v>0</v>
      </c>
      <c r="K143" s="101">
        <v>0</v>
      </c>
      <c r="L143" s="64">
        <v>25200</v>
      </c>
      <c r="M143" s="64">
        <v>138902</v>
      </c>
      <c r="N143" s="64">
        <v>162216</v>
      </c>
      <c r="O143" s="64">
        <v>507698</v>
      </c>
      <c r="P143" s="63">
        <v>660977</v>
      </c>
      <c r="Q143" s="62">
        <f>SUM(K143:P143)</f>
        <v>1494993</v>
      </c>
      <c r="R143" s="61">
        <f t="shared" si="27"/>
        <v>1494993</v>
      </c>
    </row>
    <row r="144" spans="1:18" s="14" customFormat="1" ht="17.100000000000001" customHeight="1" x14ac:dyDescent="0.25">
      <c r="B144" s="72"/>
      <c r="C144" s="72"/>
      <c r="D144" s="70" t="s">
        <v>100</v>
      </c>
      <c r="E144" s="69"/>
      <c r="F144" s="69"/>
      <c r="G144" s="68"/>
      <c r="H144" s="67">
        <v>1183526</v>
      </c>
      <c r="I144" s="63">
        <v>2470811</v>
      </c>
      <c r="J144" s="62">
        <f>SUM(H144:I144)</f>
        <v>3654337</v>
      </c>
      <c r="K144" s="101">
        <v>0</v>
      </c>
      <c r="L144" s="64">
        <v>11330896</v>
      </c>
      <c r="M144" s="64">
        <v>11045491</v>
      </c>
      <c r="N144" s="64">
        <v>6761640</v>
      </c>
      <c r="O144" s="64">
        <v>5920921</v>
      </c>
      <c r="P144" s="63">
        <v>5440723</v>
      </c>
      <c r="Q144" s="62">
        <f>SUM(K144:P144)</f>
        <v>40499671</v>
      </c>
      <c r="R144" s="61">
        <f t="shared" si="27"/>
        <v>44154008</v>
      </c>
    </row>
    <row r="145" spans="2:18" s="14" customFormat="1" ht="17.100000000000001" customHeight="1" x14ac:dyDescent="0.25">
      <c r="B145" s="72"/>
      <c r="C145" s="72"/>
      <c r="D145" s="70" t="s">
        <v>99</v>
      </c>
      <c r="E145" s="69"/>
      <c r="F145" s="69"/>
      <c r="G145" s="68"/>
      <c r="H145" s="67">
        <v>290041</v>
      </c>
      <c r="I145" s="63">
        <v>1943482</v>
      </c>
      <c r="J145" s="62">
        <f>SUM(H145:I145)</f>
        <v>2233523</v>
      </c>
      <c r="K145" s="101">
        <v>0</v>
      </c>
      <c r="L145" s="64">
        <v>3689223</v>
      </c>
      <c r="M145" s="64">
        <v>3182387</v>
      </c>
      <c r="N145" s="64">
        <v>2956848</v>
      </c>
      <c r="O145" s="64">
        <v>1855732</v>
      </c>
      <c r="P145" s="63">
        <v>795969</v>
      </c>
      <c r="Q145" s="62">
        <f>SUM(K145:P145)</f>
        <v>12480159</v>
      </c>
      <c r="R145" s="61">
        <f t="shared" si="27"/>
        <v>14713682</v>
      </c>
    </row>
    <row r="146" spans="2:18" s="14" customFormat="1" ht="17.100000000000001" customHeight="1" x14ac:dyDescent="0.25">
      <c r="B146" s="72"/>
      <c r="C146" s="72"/>
      <c r="D146" s="133" t="s">
        <v>98</v>
      </c>
      <c r="E146" s="132"/>
      <c r="F146" s="132"/>
      <c r="G146" s="131"/>
      <c r="H146" s="130">
        <v>449856</v>
      </c>
      <c r="I146" s="126">
        <v>543196</v>
      </c>
      <c r="J146" s="125">
        <f>SUM(H146:I146)</f>
        <v>993052</v>
      </c>
      <c r="K146" s="128">
        <v>0</v>
      </c>
      <c r="L146" s="127">
        <v>5021597</v>
      </c>
      <c r="M146" s="127">
        <v>4519785</v>
      </c>
      <c r="N146" s="127">
        <v>4019696</v>
      </c>
      <c r="O146" s="127">
        <v>3576504</v>
      </c>
      <c r="P146" s="126">
        <v>2204906</v>
      </c>
      <c r="Q146" s="125">
        <f>SUM(K146:P146)</f>
        <v>19342488</v>
      </c>
      <c r="R146" s="124">
        <f t="shared" si="27"/>
        <v>20335540</v>
      </c>
    </row>
    <row r="147" spans="2:18" s="14" customFormat="1" ht="17.100000000000001" customHeight="1" x14ac:dyDescent="0.25">
      <c r="B147" s="72"/>
      <c r="C147" s="86" t="s">
        <v>97</v>
      </c>
      <c r="D147" s="85"/>
      <c r="E147" s="85"/>
      <c r="F147" s="85"/>
      <c r="G147" s="84"/>
      <c r="H147" s="45">
        <f t="shared" ref="H147:R147" si="28">SUM(H148:H149)</f>
        <v>3010530</v>
      </c>
      <c r="I147" s="44">
        <f t="shared" si="28"/>
        <v>7242824</v>
      </c>
      <c r="J147" s="43">
        <f t="shared" si="28"/>
        <v>10253354</v>
      </c>
      <c r="K147" s="42">
        <f t="shared" si="28"/>
        <v>0</v>
      </c>
      <c r="L147" s="41">
        <f t="shared" si="28"/>
        <v>110941200</v>
      </c>
      <c r="M147" s="41">
        <f t="shared" si="28"/>
        <v>94491350</v>
      </c>
      <c r="N147" s="41">
        <f t="shared" si="28"/>
        <v>76330909</v>
      </c>
      <c r="O147" s="41">
        <f t="shared" si="28"/>
        <v>50348827</v>
      </c>
      <c r="P147" s="40">
        <f t="shared" si="28"/>
        <v>23649879</v>
      </c>
      <c r="Q147" s="39">
        <f t="shared" si="28"/>
        <v>355762165</v>
      </c>
      <c r="R147" s="38">
        <f t="shared" si="28"/>
        <v>366015519</v>
      </c>
    </row>
    <row r="148" spans="2:18" s="14" customFormat="1" ht="17.100000000000001" customHeight="1" x14ac:dyDescent="0.25">
      <c r="B148" s="72"/>
      <c r="C148" s="72"/>
      <c r="D148" s="82" t="s">
        <v>96</v>
      </c>
      <c r="E148" s="81"/>
      <c r="F148" s="81"/>
      <c r="G148" s="80"/>
      <c r="H148" s="79">
        <v>0</v>
      </c>
      <c r="I148" s="75">
        <v>0</v>
      </c>
      <c r="J148" s="78">
        <f>SUM(H148:I148)</f>
        <v>0</v>
      </c>
      <c r="K148" s="134">
        <v>0</v>
      </c>
      <c r="L148" s="76">
        <v>83358839</v>
      </c>
      <c r="M148" s="76">
        <v>66297938</v>
      </c>
      <c r="N148" s="76">
        <v>57153267</v>
      </c>
      <c r="O148" s="76">
        <v>38314460</v>
      </c>
      <c r="P148" s="75">
        <v>16283443</v>
      </c>
      <c r="Q148" s="74">
        <f>SUM(K148:P148)</f>
        <v>261407947</v>
      </c>
      <c r="R148" s="73">
        <f>SUM(J148,Q148)</f>
        <v>261407947</v>
      </c>
    </row>
    <row r="149" spans="2:18" s="14" customFormat="1" ht="17.100000000000001" customHeight="1" x14ac:dyDescent="0.25">
      <c r="B149" s="72"/>
      <c r="C149" s="72"/>
      <c r="D149" s="133" t="s">
        <v>95</v>
      </c>
      <c r="E149" s="132"/>
      <c r="F149" s="132"/>
      <c r="G149" s="131"/>
      <c r="H149" s="130">
        <v>3010530</v>
      </c>
      <c r="I149" s="126">
        <v>7242824</v>
      </c>
      <c r="J149" s="129">
        <f>SUM(H149:I149)</f>
        <v>10253354</v>
      </c>
      <c r="K149" s="128">
        <v>0</v>
      </c>
      <c r="L149" s="127">
        <v>27582361</v>
      </c>
      <c r="M149" s="127">
        <v>28193412</v>
      </c>
      <c r="N149" s="127">
        <v>19177642</v>
      </c>
      <c r="O149" s="127">
        <v>12034367</v>
      </c>
      <c r="P149" s="126">
        <v>7366436</v>
      </c>
      <c r="Q149" s="125">
        <f>SUM(K149:P149)</f>
        <v>94354218</v>
      </c>
      <c r="R149" s="124">
        <f>SUM(J149,Q149)</f>
        <v>104607572</v>
      </c>
    </row>
    <row r="150" spans="2:18" s="14" customFormat="1" ht="17.100000000000001" customHeight="1" x14ac:dyDescent="0.25">
      <c r="B150" s="72"/>
      <c r="C150" s="86" t="s">
        <v>94</v>
      </c>
      <c r="D150" s="85"/>
      <c r="E150" s="85"/>
      <c r="F150" s="85"/>
      <c r="G150" s="84"/>
      <c r="H150" s="45">
        <f t="shared" ref="H150:R150" si="29">SUM(H151:H154)</f>
        <v>43803</v>
      </c>
      <c r="I150" s="44">
        <f t="shared" si="29"/>
        <v>127125</v>
      </c>
      <c r="J150" s="43">
        <f t="shared" si="29"/>
        <v>170928</v>
      </c>
      <c r="K150" s="42">
        <f t="shared" si="29"/>
        <v>0</v>
      </c>
      <c r="L150" s="41">
        <f t="shared" si="29"/>
        <v>8228298</v>
      </c>
      <c r="M150" s="41">
        <f t="shared" si="29"/>
        <v>9132533</v>
      </c>
      <c r="N150" s="41">
        <f t="shared" si="29"/>
        <v>15491437</v>
      </c>
      <c r="O150" s="41">
        <f t="shared" si="29"/>
        <v>12554160</v>
      </c>
      <c r="P150" s="40">
        <f t="shared" si="29"/>
        <v>8284296</v>
      </c>
      <c r="Q150" s="39">
        <f t="shared" si="29"/>
        <v>53690724</v>
      </c>
      <c r="R150" s="38">
        <f t="shared" si="29"/>
        <v>53861652</v>
      </c>
    </row>
    <row r="151" spans="2:18" s="14" customFormat="1" ht="17.100000000000001" customHeight="1" x14ac:dyDescent="0.25">
      <c r="B151" s="72"/>
      <c r="C151" s="72"/>
      <c r="D151" s="82" t="s">
        <v>93</v>
      </c>
      <c r="E151" s="81"/>
      <c r="F151" s="81"/>
      <c r="G151" s="80"/>
      <c r="H151" s="79">
        <v>43803</v>
      </c>
      <c r="I151" s="75">
        <v>101673</v>
      </c>
      <c r="J151" s="78">
        <f>SUM(H151:I151)</f>
        <v>145476</v>
      </c>
      <c r="K151" s="134">
        <v>0</v>
      </c>
      <c r="L151" s="76">
        <v>7033380</v>
      </c>
      <c r="M151" s="76">
        <v>7431118</v>
      </c>
      <c r="N151" s="76">
        <v>13130851</v>
      </c>
      <c r="O151" s="76">
        <v>9500235</v>
      </c>
      <c r="P151" s="75">
        <v>5442057</v>
      </c>
      <c r="Q151" s="74">
        <f>SUM(K151:P151)</f>
        <v>42537641</v>
      </c>
      <c r="R151" s="73">
        <f>SUM(J151,Q151)</f>
        <v>42683117</v>
      </c>
    </row>
    <row r="152" spans="2:18" s="14" customFormat="1" ht="17.100000000000001" customHeight="1" x14ac:dyDescent="0.25">
      <c r="B152" s="72"/>
      <c r="C152" s="72"/>
      <c r="D152" s="70" t="s">
        <v>92</v>
      </c>
      <c r="E152" s="69"/>
      <c r="F152" s="69"/>
      <c r="G152" s="68"/>
      <c r="H152" s="67">
        <v>0</v>
      </c>
      <c r="I152" s="63">
        <v>25452</v>
      </c>
      <c r="J152" s="66">
        <f>SUM(H152:I152)</f>
        <v>25452</v>
      </c>
      <c r="K152" s="101">
        <v>0</v>
      </c>
      <c r="L152" s="64">
        <v>1060197</v>
      </c>
      <c r="M152" s="64">
        <v>1701415</v>
      </c>
      <c r="N152" s="64">
        <v>2360586</v>
      </c>
      <c r="O152" s="64">
        <v>3053925</v>
      </c>
      <c r="P152" s="63">
        <v>2842239</v>
      </c>
      <c r="Q152" s="62">
        <f>SUM(K152:P152)</f>
        <v>11018362</v>
      </c>
      <c r="R152" s="61">
        <f>SUM(J152,Q152)</f>
        <v>11043814</v>
      </c>
    </row>
    <row r="153" spans="2:18" s="14" customFormat="1" ht="16.5" customHeight="1" x14ac:dyDescent="0.25">
      <c r="B153" s="72"/>
      <c r="C153" s="71"/>
      <c r="D153" s="70" t="s">
        <v>91</v>
      </c>
      <c r="E153" s="69"/>
      <c r="F153" s="69"/>
      <c r="G153" s="68"/>
      <c r="H153" s="67">
        <v>0</v>
      </c>
      <c r="I153" s="63">
        <v>0</v>
      </c>
      <c r="J153" s="66">
        <f>SUM(H153:I153)</f>
        <v>0</v>
      </c>
      <c r="K153" s="101">
        <v>0</v>
      </c>
      <c r="L153" s="64">
        <v>0</v>
      </c>
      <c r="M153" s="64">
        <v>0</v>
      </c>
      <c r="N153" s="64">
        <v>0</v>
      </c>
      <c r="O153" s="64">
        <v>0</v>
      </c>
      <c r="P153" s="63">
        <v>0</v>
      </c>
      <c r="Q153" s="62">
        <f>SUM(K153:P153)</f>
        <v>0</v>
      </c>
      <c r="R153" s="61">
        <f>SUM(J153,Q153)</f>
        <v>0</v>
      </c>
    </row>
    <row r="154" spans="2:18" s="49" customFormat="1" ht="16.5" customHeight="1" x14ac:dyDescent="0.25">
      <c r="B154" s="111"/>
      <c r="C154" s="136"/>
      <c r="D154" s="59" t="s">
        <v>90</v>
      </c>
      <c r="E154" s="58"/>
      <c r="F154" s="58"/>
      <c r="G154" s="57"/>
      <c r="H154" s="56">
        <v>0</v>
      </c>
      <c r="I154" s="52">
        <v>0</v>
      </c>
      <c r="J154" s="55">
        <f>SUM(H154:I154)</f>
        <v>0</v>
      </c>
      <c r="K154" s="135">
        <v>0</v>
      </c>
      <c r="L154" s="53">
        <v>134721</v>
      </c>
      <c r="M154" s="53">
        <v>0</v>
      </c>
      <c r="N154" s="53">
        <v>0</v>
      </c>
      <c r="O154" s="53">
        <v>0</v>
      </c>
      <c r="P154" s="52">
        <v>0</v>
      </c>
      <c r="Q154" s="51">
        <f>SUM(K154:P154)</f>
        <v>134721</v>
      </c>
      <c r="R154" s="50">
        <f>SUM(J154,Q154)</f>
        <v>134721</v>
      </c>
    </row>
    <row r="155" spans="2:18" s="14" customFormat="1" ht="17.100000000000001" customHeight="1" x14ac:dyDescent="0.25">
      <c r="B155" s="72"/>
      <c r="C155" s="86" t="s">
        <v>89</v>
      </c>
      <c r="D155" s="85"/>
      <c r="E155" s="85"/>
      <c r="F155" s="85"/>
      <c r="G155" s="84"/>
      <c r="H155" s="45">
        <f t="shared" ref="H155:R155" si="30">SUM(H156:H158)</f>
        <v>5077018</v>
      </c>
      <c r="I155" s="44">
        <f t="shared" si="30"/>
        <v>10791731</v>
      </c>
      <c r="J155" s="43">
        <f t="shared" si="30"/>
        <v>15868749</v>
      </c>
      <c r="K155" s="42">
        <f t="shared" si="30"/>
        <v>0</v>
      </c>
      <c r="L155" s="41">
        <f t="shared" si="30"/>
        <v>14409253</v>
      </c>
      <c r="M155" s="41">
        <f t="shared" si="30"/>
        <v>19796350</v>
      </c>
      <c r="N155" s="41">
        <f t="shared" si="30"/>
        <v>15290349</v>
      </c>
      <c r="O155" s="41">
        <f t="shared" si="30"/>
        <v>12400034</v>
      </c>
      <c r="P155" s="40">
        <f t="shared" si="30"/>
        <v>7808387</v>
      </c>
      <c r="Q155" s="39">
        <f t="shared" si="30"/>
        <v>69704373</v>
      </c>
      <c r="R155" s="38">
        <f t="shared" si="30"/>
        <v>85573122</v>
      </c>
    </row>
    <row r="156" spans="2:18" s="14" customFormat="1" ht="17.100000000000001" customHeight="1" x14ac:dyDescent="0.25">
      <c r="B156" s="72"/>
      <c r="C156" s="72"/>
      <c r="D156" s="82" t="s">
        <v>88</v>
      </c>
      <c r="E156" s="81"/>
      <c r="F156" s="81"/>
      <c r="G156" s="80"/>
      <c r="H156" s="79">
        <v>4167271</v>
      </c>
      <c r="I156" s="75">
        <v>8817387</v>
      </c>
      <c r="J156" s="78">
        <f>SUM(H156:I156)</f>
        <v>12984658</v>
      </c>
      <c r="K156" s="134">
        <v>0</v>
      </c>
      <c r="L156" s="76">
        <v>12647537</v>
      </c>
      <c r="M156" s="76">
        <v>17971506</v>
      </c>
      <c r="N156" s="76">
        <v>13953717</v>
      </c>
      <c r="O156" s="76">
        <v>12065009</v>
      </c>
      <c r="P156" s="75">
        <v>7375932</v>
      </c>
      <c r="Q156" s="74">
        <f>SUM(K156:P156)</f>
        <v>64013701</v>
      </c>
      <c r="R156" s="73">
        <f>SUM(J156,Q156)</f>
        <v>76998359</v>
      </c>
    </row>
    <row r="157" spans="2:18" s="14" customFormat="1" ht="17.100000000000001" customHeight="1" x14ac:dyDescent="0.25">
      <c r="B157" s="72"/>
      <c r="C157" s="72"/>
      <c r="D157" s="70" t="s">
        <v>87</v>
      </c>
      <c r="E157" s="69"/>
      <c r="F157" s="69"/>
      <c r="G157" s="68"/>
      <c r="H157" s="67">
        <v>94122</v>
      </c>
      <c r="I157" s="63">
        <v>496288</v>
      </c>
      <c r="J157" s="66">
        <f>SUM(H157:I157)</f>
        <v>590410</v>
      </c>
      <c r="K157" s="101">
        <v>0</v>
      </c>
      <c r="L157" s="64">
        <v>409365</v>
      </c>
      <c r="M157" s="64">
        <v>582953</v>
      </c>
      <c r="N157" s="64">
        <v>333627</v>
      </c>
      <c r="O157" s="64">
        <v>153954</v>
      </c>
      <c r="P157" s="63">
        <v>214450</v>
      </c>
      <c r="Q157" s="62">
        <f>SUM(K157:P157)</f>
        <v>1694349</v>
      </c>
      <c r="R157" s="61">
        <f>SUM(J157,Q157)</f>
        <v>2284759</v>
      </c>
    </row>
    <row r="158" spans="2:18" s="14" customFormat="1" ht="17.100000000000001" customHeight="1" x14ac:dyDescent="0.25">
      <c r="B158" s="72"/>
      <c r="C158" s="72"/>
      <c r="D158" s="133" t="s">
        <v>86</v>
      </c>
      <c r="E158" s="132"/>
      <c r="F158" s="132"/>
      <c r="G158" s="131"/>
      <c r="H158" s="130">
        <v>815625</v>
      </c>
      <c r="I158" s="126">
        <v>1478056</v>
      </c>
      <c r="J158" s="129">
        <f>SUM(H158:I158)</f>
        <v>2293681</v>
      </c>
      <c r="K158" s="128">
        <v>0</v>
      </c>
      <c r="L158" s="127">
        <v>1352351</v>
      </c>
      <c r="M158" s="127">
        <v>1241891</v>
      </c>
      <c r="N158" s="127">
        <v>1003005</v>
      </c>
      <c r="O158" s="127">
        <v>181071</v>
      </c>
      <c r="P158" s="126">
        <v>218005</v>
      </c>
      <c r="Q158" s="125">
        <f>SUM(K158:P158)</f>
        <v>3996323</v>
      </c>
      <c r="R158" s="124">
        <f>SUM(J158,Q158)</f>
        <v>6290004</v>
      </c>
    </row>
    <row r="159" spans="2:18" s="14" customFormat="1" ht="17.100000000000001" customHeight="1" x14ac:dyDescent="0.25">
      <c r="B159" s="72"/>
      <c r="C159" s="122" t="s">
        <v>85</v>
      </c>
      <c r="D159" s="121"/>
      <c r="E159" s="121"/>
      <c r="F159" s="121"/>
      <c r="G159" s="120"/>
      <c r="H159" s="45">
        <v>1604896</v>
      </c>
      <c r="I159" s="44">
        <v>2166049</v>
      </c>
      <c r="J159" s="43">
        <f>SUM(H159:I159)</f>
        <v>3770945</v>
      </c>
      <c r="K159" s="42">
        <v>0</v>
      </c>
      <c r="L159" s="41">
        <v>17761434</v>
      </c>
      <c r="M159" s="41">
        <v>15795097</v>
      </c>
      <c r="N159" s="41">
        <v>23773007</v>
      </c>
      <c r="O159" s="41">
        <v>16560455</v>
      </c>
      <c r="P159" s="40">
        <v>7187753</v>
      </c>
      <c r="Q159" s="39">
        <f>SUM(K159:P159)</f>
        <v>81077746</v>
      </c>
      <c r="R159" s="38">
        <f>SUM(J159,Q159)</f>
        <v>84848691</v>
      </c>
    </row>
    <row r="160" spans="2:18" s="14" customFormat="1" ht="17.100000000000001" customHeight="1" x14ac:dyDescent="0.25">
      <c r="B160" s="123"/>
      <c r="C160" s="122" t="s">
        <v>84</v>
      </c>
      <c r="D160" s="121"/>
      <c r="E160" s="121"/>
      <c r="F160" s="121"/>
      <c r="G160" s="120"/>
      <c r="H160" s="45">
        <v>3674240</v>
      </c>
      <c r="I160" s="44">
        <v>5883860</v>
      </c>
      <c r="J160" s="43">
        <f>SUM(H160:I160)</f>
        <v>9558100</v>
      </c>
      <c r="K160" s="42">
        <v>0</v>
      </c>
      <c r="L160" s="41">
        <v>45722264</v>
      </c>
      <c r="M160" s="41">
        <v>27371548</v>
      </c>
      <c r="N160" s="41">
        <v>20297774</v>
      </c>
      <c r="O160" s="41">
        <v>11909028</v>
      </c>
      <c r="P160" s="40">
        <v>5519881</v>
      </c>
      <c r="Q160" s="39">
        <f>SUM(K160:P160)</f>
        <v>110820495</v>
      </c>
      <c r="R160" s="38">
        <f>SUM(J160,Q160)</f>
        <v>120378595</v>
      </c>
    </row>
    <row r="161" spans="2:18" s="14" customFormat="1" ht="17.100000000000001" customHeight="1" x14ac:dyDescent="0.25">
      <c r="B161" s="86" t="s">
        <v>83</v>
      </c>
      <c r="C161" s="85"/>
      <c r="D161" s="85"/>
      <c r="E161" s="85"/>
      <c r="F161" s="85"/>
      <c r="G161" s="84"/>
      <c r="H161" s="45">
        <f t="shared" ref="H161:R161" si="31">SUM(H162:H170)</f>
        <v>429800</v>
      </c>
      <c r="I161" s="44">
        <f t="shared" si="31"/>
        <v>1438361</v>
      </c>
      <c r="J161" s="43">
        <f t="shared" si="31"/>
        <v>1868161</v>
      </c>
      <c r="K161" s="42">
        <f t="shared" si="31"/>
        <v>0</v>
      </c>
      <c r="L161" s="41">
        <f t="shared" si="31"/>
        <v>155286000</v>
      </c>
      <c r="M161" s="41">
        <f t="shared" si="31"/>
        <v>147858613</v>
      </c>
      <c r="N161" s="41">
        <f t="shared" si="31"/>
        <v>151259558</v>
      </c>
      <c r="O161" s="41">
        <f t="shared" si="31"/>
        <v>111426459</v>
      </c>
      <c r="P161" s="40">
        <f t="shared" si="31"/>
        <v>54013395</v>
      </c>
      <c r="Q161" s="39">
        <f t="shared" si="31"/>
        <v>619844025</v>
      </c>
      <c r="R161" s="38">
        <f t="shared" si="31"/>
        <v>621712186</v>
      </c>
    </row>
    <row r="162" spans="2:18" s="14" customFormat="1" ht="17.100000000000001" customHeight="1" x14ac:dyDescent="0.25">
      <c r="B162" s="72"/>
      <c r="C162" s="119" t="s">
        <v>82</v>
      </c>
      <c r="D162" s="118"/>
      <c r="E162" s="118"/>
      <c r="F162" s="118"/>
      <c r="G162" s="117"/>
      <c r="H162" s="79">
        <v>0</v>
      </c>
      <c r="I162" s="75">
        <v>0</v>
      </c>
      <c r="J162" s="78">
        <f t="shared" ref="J162:J170" si="32">SUM(H162:I162)</f>
        <v>0</v>
      </c>
      <c r="K162" s="116"/>
      <c r="L162" s="115">
        <v>3743565</v>
      </c>
      <c r="M162" s="115">
        <v>3350984</v>
      </c>
      <c r="N162" s="115">
        <v>6573308</v>
      </c>
      <c r="O162" s="115">
        <v>5598503</v>
      </c>
      <c r="P162" s="114">
        <v>3314374</v>
      </c>
      <c r="Q162" s="113">
        <f t="shared" ref="Q162:Q170" si="33">SUM(K162:P162)</f>
        <v>22580734</v>
      </c>
      <c r="R162" s="112">
        <f t="shared" ref="R162:R170" si="34">SUM(J162,Q162)</f>
        <v>22580734</v>
      </c>
    </row>
    <row r="163" spans="2:18" s="14" customFormat="1" ht="17.100000000000001" customHeight="1" x14ac:dyDescent="0.25">
      <c r="B163" s="72"/>
      <c r="C163" s="70" t="s">
        <v>81</v>
      </c>
      <c r="D163" s="69"/>
      <c r="E163" s="69"/>
      <c r="F163" s="69"/>
      <c r="G163" s="68"/>
      <c r="H163" s="67">
        <v>0</v>
      </c>
      <c r="I163" s="63">
        <v>0</v>
      </c>
      <c r="J163" s="66">
        <f t="shared" si="32"/>
        <v>0</v>
      </c>
      <c r="K163" s="65"/>
      <c r="L163" s="64">
        <v>0</v>
      </c>
      <c r="M163" s="64">
        <v>0</v>
      </c>
      <c r="N163" s="64">
        <v>0</v>
      </c>
      <c r="O163" s="64">
        <v>0</v>
      </c>
      <c r="P163" s="63">
        <v>0</v>
      </c>
      <c r="Q163" s="62">
        <f t="shared" si="33"/>
        <v>0</v>
      </c>
      <c r="R163" s="61">
        <f t="shared" si="34"/>
        <v>0</v>
      </c>
    </row>
    <row r="164" spans="2:18" s="49" customFormat="1" ht="17.100000000000001" customHeight="1" x14ac:dyDescent="0.25">
      <c r="B164" s="111"/>
      <c r="C164" s="110" t="s">
        <v>80</v>
      </c>
      <c r="D164" s="109"/>
      <c r="E164" s="109"/>
      <c r="F164" s="109"/>
      <c r="G164" s="108"/>
      <c r="H164" s="107">
        <v>0</v>
      </c>
      <c r="I164" s="104">
        <v>0</v>
      </c>
      <c r="J164" s="106">
        <f t="shared" si="32"/>
        <v>0</v>
      </c>
      <c r="K164" s="65"/>
      <c r="L164" s="105">
        <v>72403380</v>
      </c>
      <c r="M164" s="105">
        <v>51012337</v>
      </c>
      <c r="N164" s="105">
        <v>43400683</v>
      </c>
      <c r="O164" s="105">
        <v>24838389</v>
      </c>
      <c r="P164" s="104">
        <v>13449827</v>
      </c>
      <c r="Q164" s="103">
        <f t="shared" si="33"/>
        <v>205104616</v>
      </c>
      <c r="R164" s="102">
        <f t="shared" si="34"/>
        <v>205104616</v>
      </c>
    </row>
    <row r="165" spans="2:18" s="14" customFormat="1" ht="17.100000000000001" customHeight="1" x14ac:dyDescent="0.25">
      <c r="B165" s="72"/>
      <c r="C165" s="70" t="s">
        <v>79</v>
      </c>
      <c r="D165" s="69"/>
      <c r="E165" s="69"/>
      <c r="F165" s="69"/>
      <c r="G165" s="68"/>
      <c r="H165" s="67">
        <v>0</v>
      </c>
      <c r="I165" s="63">
        <v>74070</v>
      </c>
      <c r="J165" s="66">
        <f t="shared" si="32"/>
        <v>74070</v>
      </c>
      <c r="K165" s="101">
        <v>0</v>
      </c>
      <c r="L165" s="64">
        <v>11592303</v>
      </c>
      <c r="M165" s="64">
        <v>11403119</v>
      </c>
      <c r="N165" s="64">
        <v>11473627</v>
      </c>
      <c r="O165" s="64">
        <v>7998869</v>
      </c>
      <c r="P165" s="63">
        <v>2843998</v>
      </c>
      <c r="Q165" s="62">
        <f t="shared" si="33"/>
        <v>45311916</v>
      </c>
      <c r="R165" s="61">
        <f t="shared" si="34"/>
        <v>45385986</v>
      </c>
    </row>
    <row r="166" spans="2:18" s="14" customFormat="1" ht="17.100000000000001" customHeight="1" x14ac:dyDescent="0.25">
      <c r="B166" s="72"/>
      <c r="C166" s="70" t="s">
        <v>78</v>
      </c>
      <c r="D166" s="69"/>
      <c r="E166" s="69"/>
      <c r="F166" s="69"/>
      <c r="G166" s="68"/>
      <c r="H166" s="67">
        <v>429800</v>
      </c>
      <c r="I166" s="63">
        <v>1364291</v>
      </c>
      <c r="J166" s="66">
        <f t="shared" si="32"/>
        <v>1794091</v>
      </c>
      <c r="K166" s="101">
        <v>0</v>
      </c>
      <c r="L166" s="64">
        <v>11418976</v>
      </c>
      <c r="M166" s="64">
        <v>12959158</v>
      </c>
      <c r="N166" s="64">
        <v>19041616</v>
      </c>
      <c r="O166" s="64">
        <v>18356081</v>
      </c>
      <c r="P166" s="63">
        <v>9524887</v>
      </c>
      <c r="Q166" s="62">
        <f t="shared" si="33"/>
        <v>71300718</v>
      </c>
      <c r="R166" s="61">
        <f t="shared" si="34"/>
        <v>73094809</v>
      </c>
    </row>
    <row r="167" spans="2:18" s="14" customFormat="1" ht="17.100000000000001" customHeight="1" x14ac:dyDescent="0.25">
      <c r="B167" s="72"/>
      <c r="C167" s="70" t="s">
        <v>77</v>
      </c>
      <c r="D167" s="69"/>
      <c r="E167" s="69"/>
      <c r="F167" s="69"/>
      <c r="G167" s="68"/>
      <c r="H167" s="67">
        <v>0</v>
      </c>
      <c r="I167" s="63">
        <v>0</v>
      </c>
      <c r="J167" s="66">
        <f t="shared" si="32"/>
        <v>0</v>
      </c>
      <c r="K167" s="65"/>
      <c r="L167" s="64">
        <v>47069696</v>
      </c>
      <c r="M167" s="64">
        <v>57595895</v>
      </c>
      <c r="N167" s="64">
        <v>56555861</v>
      </c>
      <c r="O167" s="64">
        <v>29736244</v>
      </c>
      <c r="P167" s="63">
        <v>12101962</v>
      </c>
      <c r="Q167" s="62">
        <f t="shared" si="33"/>
        <v>203059658</v>
      </c>
      <c r="R167" s="61">
        <f t="shared" si="34"/>
        <v>203059658</v>
      </c>
    </row>
    <row r="168" spans="2:18" s="14" customFormat="1" ht="17.100000000000001" customHeight="1" x14ac:dyDescent="0.25">
      <c r="B168" s="72"/>
      <c r="C168" s="100" t="s">
        <v>76</v>
      </c>
      <c r="D168" s="98"/>
      <c r="E168" s="98"/>
      <c r="F168" s="98"/>
      <c r="G168" s="97"/>
      <c r="H168" s="67">
        <v>0</v>
      </c>
      <c r="I168" s="63">
        <v>0</v>
      </c>
      <c r="J168" s="66">
        <f t="shared" si="32"/>
        <v>0</v>
      </c>
      <c r="K168" s="65"/>
      <c r="L168" s="64">
        <v>5352350</v>
      </c>
      <c r="M168" s="64">
        <v>5969224</v>
      </c>
      <c r="N168" s="64">
        <v>7866101</v>
      </c>
      <c r="O168" s="64">
        <v>5018582</v>
      </c>
      <c r="P168" s="63">
        <v>2246468</v>
      </c>
      <c r="Q168" s="62">
        <f t="shared" si="33"/>
        <v>26452725</v>
      </c>
      <c r="R168" s="61">
        <f t="shared" si="34"/>
        <v>26452725</v>
      </c>
    </row>
    <row r="169" spans="2:18" s="14" customFormat="1" ht="17.100000000000001" customHeight="1" x14ac:dyDescent="0.25">
      <c r="B169" s="71"/>
      <c r="C169" s="99" t="s">
        <v>75</v>
      </c>
      <c r="D169" s="98"/>
      <c r="E169" s="98"/>
      <c r="F169" s="98"/>
      <c r="G169" s="97"/>
      <c r="H169" s="67">
        <v>0</v>
      </c>
      <c r="I169" s="63">
        <v>0</v>
      </c>
      <c r="J169" s="66">
        <f t="shared" si="32"/>
        <v>0</v>
      </c>
      <c r="K169" s="65"/>
      <c r="L169" s="64">
        <v>0</v>
      </c>
      <c r="M169" s="64">
        <v>0</v>
      </c>
      <c r="N169" s="64">
        <v>743097</v>
      </c>
      <c r="O169" s="64">
        <v>9212787</v>
      </c>
      <c r="P169" s="63">
        <v>4152894</v>
      </c>
      <c r="Q169" s="62">
        <f t="shared" si="33"/>
        <v>14108778</v>
      </c>
      <c r="R169" s="61">
        <f t="shared" si="34"/>
        <v>14108778</v>
      </c>
    </row>
    <row r="170" spans="2:18" s="14" customFormat="1" ht="17.100000000000001" customHeight="1" x14ac:dyDescent="0.25">
      <c r="B170" s="96"/>
      <c r="C170" s="95" t="s">
        <v>74</v>
      </c>
      <c r="D170" s="94"/>
      <c r="E170" s="94"/>
      <c r="F170" s="94"/>
      <c r="G170" s="93"/>
      <c r="H170" s="92">
        <v>0</v>
      </c>
      <c r="I170" s="89">
        <v>0</v>
      </c>
      <c r="J170" s="91">
        <f t="shared" si="32"/>
        <v>0</v>
      </c>
      <c r="K170" s="54"/>
      <c r="L170" s="90">
        <v>3705730</v>
      </c>
      <c r="M170" s="90">
        <v>5567896</v>
      </c>
      <c r="N170" s="90">
        <v>5605265</v>
      </c>
      <c r="O170" s="90">
        <v>10667004</v>
      </c>
      <c r="P170" s="89">
        <v>6378985</v>
      </c>
      <c r="Q170" s="88">
        <f t="shared" si="33"/>
        <v>31924880</v>
      </c>
      <c r="R170" s="87">
        <f t="shared" si="34"/>
        <v>31924880</v>
      </c>
    </row>
    <row r="171" spans="2:18" s="14" customFormat="1" ht="17.100000000000001" customHeight="1" x14ac:dyDescent="0.25">
      <c r="B171" s="86" t="s">
        <v>73</v>
      </c>
      <c r="C171" s="85"/>
      <c r="D171" s="85"/>
      <c r="E171" s="85"/>
      <c r="F171" s="85"/>
      <c r="G171" s="84"/>
      <c r="H171" s="45">
        <f>SUM(H172:H175)</f>
        <v>0</v>
      </c>
      <c r="I171" s="44">
        <f>SUM(I172:I175)</f>
        <v>0</v>
      </c>
      <c r="J171" s="43">
        <f>SUM(J172:J175)</f>
        <v>0</v>
      </c>
      <c r="K171" s="83"/>
      <c r="L171" s="41">
        <f t="shared" ref="L171:R171" si="35">SUM(L172:L175)</f>
        <v>12103335</v>
      </c>
      <c r="M171" s="41">
        <f t="shared" si="35"/>
        <v>20311721</v>
      </c>
      <c r="N171" s="41">
        <f t="shared" si="35"/>
        <v>82969487</v>
      </c>
      <c r="O171" s="41">
        <f t="shared" si="35"/>
        <v>290292133</v>
      </c>
      <c r="P171" s="40">
        <f t="shared" si="35"/>
        <v>304138736</v>
      </c>
      <c r="Q171" s="39">
        <f t="shared" si="35"/>
        <v>709815412</v>
      </c>
      <c r="R171" s="38">
        <f t="shared" si="35"/>
        <v>709815412</v>
      </c>
    </row>
    <row r="172" spans="2:18" s="14" customFormat="1" ht="17.100000000000001" customHeight="1" x14ac:dyDescent="0.25">
      <c r="B172" s="72"/>
      <c r="C172" s="82" t="s">
        <v>72</v>
      </c>
      <c r="D172" s="81"/>
      <c r="E172" s="81"/>
      <c r="F172" s="81"/>
      <c r="G172" s="80"/>
      <c r="H172" s="79">
        <v>0</v>
      </c>
      <c r="I172" s="75">
        <v>0</v>
      </c>
      <c r="J172" s="78">
        <f>SUM(H172:I172)</f>
        <v>0</v>
      </c>
      <c r="K172" s="77"/>
      <c r="L172" s="76">
        <v>0</v>
      </c>
      <c r="M172" s="76">
        <v>847944</v>
      </c>
      <c r="N172" s="76">
        <v>39087900</v>
      </c>
      <c r="O172" s="76">
        <v>135552067</v>
      </c>
      <c r="P172" s="75">
        <v>116403064</v>
      </c>
      <c r="Q172" s="74">
        <f>SUM(K172:P172)</f>
        <v>291890975</v>
      </c>
      <c r="R172" s="73">
        <f>SUM(J172,Q172)</f>
        <v>291890975</v>
      </c>
    </row>
    <row r="173" spans="2:18" s="14" customFormat="1" ht="17.100000000000001" customHeight="1" x14ac:dyDescent="0.25">
      <c r="B173" s="72"/>
      <c r="C173" s="70" t="s">
        <v>71</v>
      </c>
      <c r="D173" s="69"/>
      <c r="E173" s="69"/>
      <c r="F173" s="69"/>
      <c r="G173" s="68"/>
      <c r="H173" s="67">
        <v>0</v>
      </c>
      <c r="I173" s="63">
        <v>0</v>
      </c>
      <c r="J173" s="66">
        <f>SUM(H173:I173)</f>
        <v>0</v>
      </c>
      <c r="K173" s="65"/>
      <c r="L173" s="64">
        <v>12103335</v>
      </c>
      <c r="M173" s="64">
        <v>19199186</v>
      </c>
      <c r="N173" s="64">
        <v>33627779</v>
      </c>
      <c r="O173" s="64">
        <v>41225273</v>
      </c>
      <c r="P173" s="63">
        <v>20192850</v>
      </c>
      <c r="Q173" s="62">
        <f>SUM(K173:P173)</f>
        <v>126348423</v>
      </c>
      <c r="R173" s="61">
        <f>SUM(J173,Q173)</f>
        <v>126348423</v>
      </c>
    </row>
    <row r="174" spans="2:18" s="14" customFormat="1" ht="17.100000000000001" customHeight="1" x14ac:dyDescent="0.25">
      <c r="B174" s="71"/>
      <c r="C174" s="70" t="s">
        <v>70</v>
      </c>
      <c r="D174" s="69"/>
      <c r="E174" s="69"/>
      <c r="F174" s="69"/>
      <c r="G174" s="68"/>
      <c r="H174" s="67">
        <v>0</v>
      </c>
      <c r="I174" s="63">
        <v>0</v>
      </c>
      <c r="J174" s="66">
        <f>SUM(H174:I174)</f>
        <v>0</v>
      </c>
      <c r="K174" s="65"/>
      <c r="L174" s="64">
        <v>0</v>
      </c>
      <c r="M174" s="64">
        <v>0</v>
      </c>
      <c r="N174" s="64">
        <v>1656054</v>
      </c>
      <c r="O174" s="64">
        <v>10898520</v>
      </c>
      <c r="P174" s="63">
        <v>16242290</v>
      </c>
      <c r="Q174" s="62">
        <f>SUM(K174:P174)</f>
        <v>28796864</v>
      </c>
      <c r="R174" s="61">
        <f>SUM(J174,Q174)</f>
        <v>28796864</v>
      </c>
    </row>
    <row r="175" spans="2:18" s="49" customFormat="1" ht="17.100000000000001" customHeight="1" x14ac:dyDescent="0.25">
      <c r="B175" s="60"/>
      <c r="C175" s="59" t="s">
        <v>69</v>
      </c>
      <c r="D175" s="58"/>
      <c r="E175" s="58"/>
      <c r="F175" s="58"/>
      <c r="G175" s="57"/>
      <c r="H175" s="56">
        <v>0</v>
      </c>
      <c r="I175" s="52">
        <v>0</v>
      </c>
      <c r="J175" s="55">
        <f>SUM(H175:I175)</f>
        <v>0</v>
      </c>
      <c r="K175" s="54"/>
      <c r="L175" s="53">
        <v>0</v>
      </c>
      <c r="M175" s="53">
        <v>264591</v>
      </c>
      <c r="N175" s="53">
        <v>8597754</v>
      </c>
      <c r="O175" s="53">
        <v>102616273</v>
      </c>
      <c r="P175" s="52">
        <v>151300532</v>
      </c>
      <c r="Q175" s="51">
        <f>SUM(K175:P175)</f>
        <v>262779150</v>
      </c>
      <c r="R175" s="50">
        <f>SUM(J175,Q175)</f>
        <v>262779150</v>
      </c>
    </row>
    <row r="176" spans="2:18" s="14" customFormat="1" ht="17.100000000000001" customHeight="1" x14ac:dyDescent="0.25">
      <c r="B176" s="48" t="s">
        <v>68</v>
      </c>
      <c r="C176" s="47"/>
      <c r="D176" s="47"/>
      <c r="E176" s="47"/>
      <c r="F176" s="47"/>
      <c r="G176" s="46"/>
      <c r="H176" s="45">
        <f t="shared" ref="H176:R176" si="36">SUM(H140,H161,H171)</f>
        <v>15763710</v>
      </c>
      <c r="I176" s="44">
        <f t="shared" si="36"/>
        <v>32607439</v>
      </c>
      <c r="J176" s="43">
        <f t="shared" si="36"/>
        <v>48371149</v>
      </c>
      <c r="K176" s="42">
        <f t="shared" si="36"/>
        <v>0</v>
      </c>
      <c r="L176" s="41">
        <f t="shared" si="36"/>
        <v>422350679</v>
      </c>
      <c r="M176" s="41">
        <f t="shared" si="36"/>
        <v>384324936</v>
      </c>
      <c r="N176" s="41">
        <f t="shared" si="36"/>
        <v>425836960</v>
      </c>
      <c r="O176" s="41">
        <f t="shared" si="36"/>
        <v>540902996</v>
      </c>
      <c r="P176" s="40">
        <f t="shared" si="36"/>
        <v>435831523</v>
      </c>
      <c r="Q176" s="39">
        <f t="shared" si="36"/>
        <v>2209247094</v>
      </c>
      <c r="R176" s="38">
        <f t="shared" si="36"/>
        <v>2257618243</v>
      </c>
    </row>
  </sheetData>
  <mergeCells count="54">
    <mergeCell ref="J1:O1"/>
    <mergeCell ref="P1:Q1"/>
    <mergeCell ref="K47:Q47"/>
    <mergeCell ref="H47:J47"/>
    <mergeCell ref="K64:P64"/>
    <mergeCell ref="Q12:R12"/>
    <mergeCell ref="R6:R7"/>
    <mergeCell ref="K46:R46"/>
    <mergeCell ref="J63:Q63"/>
    <mergeCell ref="H4:I4"/>
    <mergeCell ref="H5:I5"/>
    <mergeCell ref="R47:R48"/>
    <mergeCell ref="Q64:Q65"/>
    <mergeCell ref="R55:R56"/>
    <mergeCell ref="K54:R54"/>
    <mergeCell ref="H55:J55"/>
    <mergeCell ref="B138:G139"/>
    <mergeCell ref="H96:J96"/>
    <mergeCell ref="K96:Q96"/>
    <mergeCell ref="K138:Q138"/>
    <mergeCell ref="Q80:Q81"/>
    <mergeCell ref="J87:Q87"/>
    <mergeCell ref="H138:J138"/>
    <mergeCell ref="B96:G97"/>
    <mergeCell ref="I137:R137"/>
    <mergeCell ref="I95:R95"/>
    <mergeCell ref="H80:J80"/>
    <mergeCell ref="K80:P80"/>
    <mergeCell ref="H88:J88"/>
    <mergeCell ref="K88:P88"/>
    <mergeCell ref="Q88:Q89"/>
    <mergeCell ref="R138:R139"/>
    <mergeCell ref="B47:G48"/>
    <mergeCell ref="B55:G56"/>
    <mergeCell ref="B64:G65"/>
    <mergeCell ref="B88:G89"/>
    <mergeCell ref="B5:G5"/>
    <mergeCell ref="B80:G81"/>
    <mergeCell ref="B72:G73"/>
    <mergeCell ref="C42:G42"/>
    <mergeCell ref="B13:B22"/>
    <mergeCell ref="B23:B32"/>
    <mergeCell ref="B33:B42"/>
    <mergeCell ref="C13:G13"/>
    <mergeCell ref="C22:G22"/>
    <mergeCell ref="C32:G32"/>
    <mergeCell ref="K55:Q55"/>
    <mergeCell ref="H64:J64"/>
    <mergeCell ref="R96:R97"/>
    <mergeCell ref="J79:Q79"/>
    <mergeCell ref="H72:J72"/>
    <mergeCell ref="J71:Q71"/>
    <mergeCell ref="Q72:Q73"/>
    <mergeCell ref="K72:P72"/>
  </mergeCells>
  <phoneticPr fontId="7"/>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heetViews>
  <sheetFormatPr defaultColWidth="7.6640625" defaultRowHeight="17.100000000000001" customHeight="1" x14ac:dyDescent="0.25"/>
  <cols>
    <col min="1" max="2" width="2.6640625" style="1" customWidth="1"/>
    <col min="3" max="3" width="5.6640625" style="1" customWidth="1"/>
    <col min="4" max="4" width="7.6640625" style="1" customWidth="1"/>
    <col min="5" max="5" width="2.6640625" style="1" customWidth="1"/>
    <col min="6" max="6" width="6.6640625" style="1" customWidth="1"/>
    <col min="7" max="7" width="10.46484375" style="1" customWidth="1"/>
    <col min="8" max="11" width="10.6640625" style="1" customWidth="1"/>
    <col min="12" max="16" width="12.33203125" style="1" customWidth="1"/>
    <col min="17" max="18" width="12.6640625" style="1" customWidth="1"/>
    <col min="19" max="19" width="7.6640625" style="1" customWidth="1"/>
    <col min="20" max="22" width="9.33203125" style="1" customWidth="1"/>
    <col min="23" max="16384" width="7.6640625" style="1"/>
  </cols>
  <sheetData>
    <row r="1" spans="1:18" ht="17.100000000000001" customHeight="1" thickTop="1" thickBot="1" x14ac:dyDescent="0.3">
      <c r="A1" s="4" t="str">
        <f>"介護保険事業状況報告　令和" &amp; DBCS($A$2) &amp; "年（" &amp; DBCS($B$2) &amp; "年）" &amp; DBCS($C$2) &amp; "月※"</f>
        <v>介護保険事業状況報告　令和３年（２０２１年）７月※</v>
      </c>
      <c r="J1" s="670" t="s">
        <v>148</v>
      </c>
      <c r="K1" s="671"/>
      <c r="L1" s="671"/>
      <c r="M1" s="671"/>
      <c r="N1" s="671"/>
      <c r="O1" s="672"/>
      <c r="P1" s="673">
        <v>44510</v>
      </c>
      <c r="Q1" s="674"/>
      <c r="R1" s="344" t="s">
        <v>147</v>
      </c>
    </row>
    <row r="2" spans="1:18" ht="17.100000000000001" customHeight="1" thickTop="1" x14ac:dyDescent="0.25">
      <c r="A2" s="319">
        <v>3</v>
      </c>
      <c r="B2" s="319">
        <v>2021</v>
      </c>
      <c r="C2" s="319">
        <v>7</v>
      </c>
      <c r="D2" s="319">
        <v>1</v>
      </c>
      <c r="E2" s="319">
        <v>31</v>
      </c>
      <c r="Q2" s="344"/>
    </row>
    <row r="3" spans="1:18" ht="17.100000000000001" customHeight="1" x14ac:dyDescent="0.25">
      <c r="A3" s="4" t="s">
        <v>146</v>
      </c>
    </row>
    <row r="4" spans="1:18" ht="17.100000000000001" customHeight="1" x14ac:dyDescent="0.25">
      <c r="B4" s="23"/>
      <c r="C4" s="23"/>
      <c r="D4" s="23"/>
      <c r="E4" s="144"/>
      <c r="F4" s="144"/>
      <c r="G4" s="144"/>
      <c r="H4" s="683" t="s">
        <v>135</v>
      </c>
      <c r="I4" s="683"/>
    </row>
    <row r="5" spans="1:18" ht="17.100000000000001" customHeight="1" x14ac:dyDescent="0.25">
      <c r="B5" s="706" t="str">
        <f>"令和" &amp; DBCS($A$2) &amp; "年（" &amp; DBCS($B$2) &amp; "年）" &amp; DBCS($C$2) &amp; "月末日現在"</f>
        <v>令和３年（２０２１年）７月末日現在</v>
      </c>
      <c r="C5" s="707"/>
      <c r="D5" s="707"/>
      <c r="E5" s="707"/>
      <c r="F5" s="707"/>
      <c r="G5" s="708"/>
      <c r="H5" s="709" t="s">
        <v>145</v>
      </c>
      <c r="I5" s="710"/>
      <c r="L5" s="350" t="s">
        <v>135</v>
      </c>
      <c r="Q5" s="24" t="s">
        <v>144</v>
      </c>
    </row>
    <row r="6" spans="1:18" ht="17.100000000000001" customHeight="1" x14ac:dyDescent="0.25">
      <c r="B6" s="3" t="s">
        <v>143</v>
      </c>
      <c r="C6" s="342"/>
      <c r="D6" s="342"/>
      <c r="E6" s="342"/>
      <c r="F6" s="342"/>
      <c r="G6" s="240"/>
      <c r="H6" s="341"/>
      <c r="I6" s="340">
        <v>47616</v>
      </c>
      <c r="K6" s="339" t="s">
        <v>142</v>
      </c>
      <c r="L6" s="338">
        <f>(I7+I8)-I6</f>
        <v>1977</v>
      </c>
      <c r="Q6" s="337">
        <f>R42</f>
        <v>20192</v>
      </c>
      <c r="R6" s="682">
        <f>Q6/Q7</f>
        <v>0.20771739242251233</v>
      </c>
    </row>
    <row r="7" spans="1:18" s="192" customFormat="1" ht="17.100000000000001" customHeight="1" x14ac:dyDescent="0.25">
      <c r="B7" s="336" t="s">
        <v>141</v>
      </c>
      <c r="C7" s="335"/>
      <c r="D7" s="335"/>
      <c r="E7" s="335"/>
      <c r="F7" s="335"/>
      <c r="G7" s="334"/>
      <c r="H7" s="333"/>
      <c r="I7" s="332">
        <v>31269</v>
      </c>
      <c r="K7" s="192" t="s">
        <v>140</v>
      </c>
      <c r="Q7" s="331">
        <f>I9</f>
        <v>97209</v>
      </c>
      <c r="R7" s="682"/>
    </row>
    <row r="8" spans="1:18" s="192" customFormat="1" ht="17.100000000000001" customHeight="1" x14ac:dyDescent="0.25">
      <c r="B8" s="330" t="s">
        <v>139</v>
      </c>
      <c r="C8" s="329"/>
      <c r="D8" s="329"/>
      <c r="E8" s="329"/>
      <c r="F8" s="329"/>
      <c r="G8" s="230"/>
      <c r="H8" s="328"/>
      <c r="I8" s="327">
        <v>18324</v>
      </c>
      <c r="K8" s="192" t="s">
        <v>138</v>
      </c>
      <c r="Q8" s="326"/>
      <c r="R8" s="325"/>
    </row>
    <row r="9" spans="1:18" ht="17.100000000000001" customHeight="1" x14ac:dyDescent="0.25">
      <c r="B9" s="13" t="s">
        <v>137</v>
      </c>
      <c r="C9" s="12"/>
      <c r="D9" s="12"/>
      <c r="E9" s="12"/>
      <c r="F9" s="12"/>
      <c r="G9" s="324"/>
      <c r="H9" s="323"/>
      <c r="I9" s="322">
        <f>I6+I7+I8</f>
        <v>97209</v>
      </c>
    </row>
    <row r="11" spans="1:18" ht="17.100000000000001" customHeight="1" x14ac:dyDescent="0.25">
      <c r="A11" s="4" t="s">
        <v>136</v>
      </c>
    </row>
    <row r="12" spans="1:18" ht="17.100000000000001" customHeight="1" thickBot="1" x14ac:dyDescent="0.3">
      <c r="B12" s="5"/>
      <c r="C12" s="5"/>
      <c r="D12" s="5"/>
      <c r="E12" s="321"/>
      <c r="F12" s="321"/>
      <c r="G12" s="321"/>
      <c r="H12" s="321"/>
      <c r="I12" s="321"/>
      <c r="J12" s="321"/>
      <c r="K12" s="321"/>
      <c r="L12" s="321"/>
      <c r="M12" s="321"/>
      <c r="P12" s="321"/>
      <c r="Q12" s="681" t="s">
        <v>135</v>
      </c>
      <c r="R12" s="681"/>
    </row>
    <row r="13" spans="1:18" ht="17.100000000000001" customHeight="1" x14ac:dyDescent="0.25">
      <c r="A13" s="320" t="s">
        <v>134</v>
      </c>
      <c r="B13" s="713" t="s">
        <v>133</v>
      </c>
      <c r="C13" s="675" t="str">
        <f>"令和" &amp; DBCS($A$2) &amp; "年（" &amp; DBCS($B$2) &amp; "年）" &amp; DBCS($C$2) &amp; "月末日現在"</f>
        <v>令和３年（２０２１年）７月末日現在</v>
      </c>
      <c r="D13" s="676"/>
      <c r="E13" s="676"/>
      <c r="F13" s="676"/>
      <c r="G13" s="677"/>
      <c r="H13" s="306" t="s">
        <v>67</v>
      </c>
      <c r="I13" s="305" t="s">
        <v>66</v>
      </c>
      <c r="J13" s="304" t="s">
        <v>59</v>
      </c>
      <c r="K13" s="303" t="s">
        <v>65</v>
      </c>
      <c r="L13" s="302" t="s">
        <v>64</v>
      </c>
      <c r="M13" s="302" t="s">
        <v>63</v>
      </c>
      <c r="N13" s="302" t="s">
        <v>62</v>
      </c>
      <c r="O13" s="302" t="s">
        <v>61</v>
      </c>
      <c r="P13" s="301" t="s">
        <v>60</v>
      </c>
      <c r="Q13" s="300" t="s">
        <v>59</v>
      </c>
      <c r="R13" s="299" t="s">
        <v>58</v>
      </c>
    </row>
    <row r="14" spans="1:18" ht="17.100000000000001" customHeight="1" x14ac:dyDescent="0.25">
      <c r="A14" s="319">
        <v>875</v>
      </c>
      <c r="B14" s="714"/>
      <c r="C14" s="298" t="s">
        <v>113</v>
      </c>
      <c r="D14" s="47"/>
      <c r="E14" s="47"/>
      <c r="F14" s="47"/>
      <c r="G14" s="46"/>
      <c r="H14" s="270">
        <f>H15+H16+H17+H18+H19+H20</f>
        <v>810</v>
      </c>
      <c r="I14" s="271">
        <f>I15+I16+I17+I18+I19+I20</f>
        <v>695</v>
      </c>
      <c r="J14" s="297">
        <f t="shared" ref="J14:J22" si="0">SUM(H14:I14)</f>
        <v>1505</v>
      </c>
      <c r="K14" s="296" t="s">
        <v>154</v>
      </c>
      <c r="L14" s="33">
        <f>L15+L16+L17+L18+L19+L20</f>
        <v>1443</v>
      </c>
      <c r="M14" s="33">
        <f>M15+M16+M17+M18+M19+M20</f>
        <v>1016</v>
      </c>
      <c r="N14" s="33">
        <f>N15+N16+N17+N18+N19+N20</f>
        <v>735</v>
      </c>
      <c r="O14" s="33">
        <f>O15+O16+O17+O18+O19+O20</f>
        <v>693</v>
      </c>
      <c r="P14" s="33">
        <f>P15+P16+P17+P18+P19+P20</f>
        <v>480</v>
      </c>
      <c r="Q14" s="268">
        <f t="shared" ref="Q14:Q22" si="1">SUM(K14:P14)</f>
        <v>4367</v>
      </c>
      <c r="R14" s="294">
        <f t="shared" ref="R14:R22" si="2">SUM(J14,Q14)</f>
        <v>5872</v>
      </c>
    </row>
    <row r="15" spans="1:18" ht="17.100000000000001" customHeight="1" x14ac:dyDescent="0.25">
      <c r="A15" s="319">
        <v>156</v>
      </c>
      <c r="B15" s="714"/>
      <c r="C15" s="82"/>
      <c r="D15" s="152" t="s">
        <v>129</v>
      </c>
      <c r="E15" s="152"/>
      <c r="F15" s="152"/>
      <c r="G15" s="152"/>
      <c r="H15" s="318">
        <v>66</v>
      </c>
      <c r="I15" s="315">
        <v>53</v>
      </c>
      <c r="J15" s="282">
        <f t="shared" si="0"/>
        <v>119</v>
      </c>
      <c r="K15" s="317" t="s">
        <v>153</v>
      </c>
      <c r="L15" s="316">
        <v>98</v>
      </c>
      <c r="M15" s="316">
        <v>59</v>
      </c>
      <c r="N15" s="316">
        <v>35</v>
      </c>
      <c r="O15" s="316">
        <v>36</v>
      </c>
      <c r="P15" s="315">
        <v>35</v>
      </c>
      <c r="Q15" s="282">
        <f t="shared" si="1"/>
        <v>263</v>
      </c>
      <c r="R15" s="288">
        <f t="shared" si="2"/>
        <v>382</v>
      </c>
    </row>
    <row r="16" spans="1:18" ht="17.100000000000001" customHeight="1" x14ac:dyDescent="0.25">
      <c r="A16" s="319"/>
      <c r="B16" s="714"/>
      <c r="C16" s="153"/>
      <c r="D16" s="69" t="s">
        <v>128</v>
      </c>
      <c r="E16" s="69"/>
      <c r="F16" s="69"/>
      <c r="G16" s="69"/>
      <c r="H16" s="318">
        <v>134</v>
      </c>
      <c r="I16" s="315">
        <v>133</v>
      </c>
      <c r="J16" s="282">
        <f t="shared" si="0"/>
        <v>267</v>
      </c>
      <c r="K16" s="317" t="s">
        <v>154</v>
      </c>
      <c r="L16" s="316">
        <v>177</v>
      </c>
      <c r="M16" s="316">
        <v>162</v>
      </c>
      <c r="N16" s="316">
        <v>93</v>
      </c>
      <c r="O16" s="316">
        <v>94</v>
      </c>
      <c r="P16" s="315">
        <v>67</v>
      </c>
      <c r="Q16" s="282">
        <f t="shared" si="1"/>
        <v>593</v>
      </c>
      <c r="R16" s="281">
        <f t="shared" si="2"/>
        <v>860</v>
      </c>
    </row>
    <row r="17" spans="1:18" ht="17.100000000000001" customHeight="1" x14ac:dyDescent="0.25">
      <c r="A17" s="319"/>
      <c r="B17" s="714"/>
      <c r="C17" s="153"/>
      <c r="D17" s="69" t="s">
        <v>127</v>
      </c>
      <c r="E17" s="69"/>
      <c r="F17" s="69"/>
      <c r="G17" s="69"/>
      <c r="H17" s="318">
        <v>134</v>
      </c>
      <c r="I17" s="315">
        <v>114</v>
      </c>
      <c r="J17" s="282">
        <f t="shared" si="0"/>
        <v>248</v>
      </c>
      <c r="K17" s="317" t="s">
        <v>154</v>
      </c>
      <c r="L17" s="316">
        <v>247</v>
      </c>
      <c r="M17" s="316">
        <v>166</v>
      </c>
      <c r="N17" s="316">
        <v>126</v>
      </c>
      <c r="O17" s="316">
        <v>129</v>
      </c>
      <c r="P17" s="315">
        <v>83</v>
      </c>
      <c r="Q17" s="282">
        <f t="shared" si="1"/>
        <v>751</v>
      </c>
      <c r="R17" s="281">
        <f t="shared" si="2"/>
        <v>999</v>
      </c>
    </row>
    <row r="18" spans="1:18" ht="17.100000000000001" customHeight="1" x14ac:dyDescent="0.25">
      <c r="A18" s="319"/>
      <c r="B18" s="714"/>
      <c r="C18" s="153"/>
      <c r="D18" s="69" t="s">
        <v>126</v>
      </c>
      <c r="E18" s="69"/>
      <c r="F18" s="69"/>
      <c r="G18" s="69"/>
      <c r="H18" s="318">
        <v>164</v>
      </c>
      <c r="I18" s="315">
        <v>145</v>
      </c>
      <c r="J18" s="282">
        <f t="shared" si="0"/>
        <v>309</v>
      </c>
      <c r="K18" s="317" t="s">
        <v>154</v>
      </c>
      <c r="L18" s="316">
        <v>312</v>
      </c>
      <c r="M18" s="316">
        <v>192</v>
      </c>
      <c r="N18" s="316">
        <v>141</v>
      </c>
      <c r="O18" s="316">
        <v>146</v>
      </c>
      <c r="P18" s="315">
        <v>109</v>
      </c>
      <c r="Q18" s="282">
        <f t="shared" si="1"/>
        <v>900</v>
      </c>
      <c r="R18" s="281">
        <f t="shared" si="2"/>
        <v>1209</v>
      </c>
    </row>
    <row r="19" spans="1:18" ht="17.100000000000001" customHeight="1" x14ac:dyDescent="0.25">
      <c r="A19" s="319"/>
      <c r="B19" s="714"/>
      <c r="C19" s="153"/>
      <c r="D19" s="69" t="s">
        <v>125</v>
      </c>
      <c r="E19" s="69"/>
      <c r="F19" s="69"/>
      <c r="G19" s="69"/>
      <c r="H19" s="318">
        <v>179</v>
      </c>
      <c r="I19" s="315">
        <v>130</v>
      </c>
      <c r="J19" s="282">
        <f t="shared" si="0"/>
        <v>309</v>
      </c>
      <c r="K19" s="317" t="s">
        <v>154</v>
      </c>
      <c r="L19" s="316">
        <v>349</v>
      </c>
      <c r="M19" s="316">
        <v>238</v>
      </c>
      <c r="N19" s="316">
        <v>180</v>
      </c>
      <c r="O19" s="316">
        <v>151</v>
      </c>
      <c r="P19" s="315">
        <v>88</v>
      </c>
      <c r="Q19" s="282">
        <f t="shared" si="1"/>
        <v>1006</v>
      </c>
      <c r="R19" s="281">
        <f t="shared" si="2"/>
        <v>1315</v>
      </c>
    </row>
    <row r="20" spans="1:18" ht="17.100000000000001" customHeight="1" x14ac:dyDescent="0.25">
      <c r="A20" s="319">
        <v>719</v>
      </c>
      <c r="B20" s="714"/>
      <c r="C20" s="133"/>
      <c r="D20" s="132" t="s">
        <v>124</v>
      </c>
      <c r="E20" s="132"/>
      <c r="F20" s="132"/>
      <c r="G20" s="132"/>
      <c r="H20" s="280">
        <v>133</v>
      </c>
      <c r="I20" s="312">
        <v>120</v>
      </c>
      <c r="J20" s="278">
        <f t="shared" si="0"/>
        <v>253</v>
      </c>
      <c r="K20" s="314" t="s">
        <v>154</v>
      </c>
      <c r="L20" s="313">
        <v>260</v>
      </c>
      <c r="M20" s="313">
        <v>199</v>
      </c>
      <c r="N20" s="313">
        <v>160</v>
      </c>
      <c r="O20" s="313">
        <v>137</v>
      </c>
      <c r="P20" s="312">
        <v>98</v>
      </c>
      <c r="Q20" s="282">
        <f t="shared" si="1"/>
        <v>854</v>
      </c>
      <c r="R20" s="273">
        <f t="shared" si="2"/>
        <v>1107</v>
      </c>
    </row>
    <row r="21" spans="1:18" ht="17.100000000000001" customHeight="1" x14ac:dyDescent="0.25">
      <c r="A21" s="319">
        <v>25</v>
      </c>
      <c r="B21" s="714"/>
      <c r="C21" s="272" t="s">
        <v>112</v>
      </c>
      <c r="D21" s="272"/>
      <c r="E21" s="272"/>
      <c r="F21" s="272"/>
      <c r="G21" s="272"/>
      <c r="H21" s="270">
        <v>18</v>
      </c>
      <c r="I21" s="311">
        <v>22</v>
      </c>
      <c r="J21" s="297">
        <f t="shared" si="0"/>
        <v>40</v>
      </c>
      <c r="K21" s="296" t="s">
        <v>154</v>
      </c>
      <c r="L21" s="33">
        <v>38</v>
      </c>
      <c r="M21" s="33">
        <v>30</v>
      </c>
      <c r="N21" s="33">
        <v>18</v>
      </c>
      <c r="O21" s="33">
        <v>14</v>
      </c>
      <c r="P21" s="32">
        <v>23</v>
      </c>
      <c r="Q21" s="310">
        <f t="shared" si="1"/>
        <v>123</v>
      </c>
      <c r="R21" s="309">
        <f t="shared" si="2"/>
        <v>163</v>
      </c>
    </row>
    <row r="22" spans="1:18" ht="17.100000000000001" customHeight="1" thickBot="1" x14ac:dyDescent="0.3">
      <c r="A22" s="319">
        <v>900</v>
      </c>
      <c r="B22" s="715"/>
      <c r="C22" s="678" t="s">
        <v>123</v>
      </c>
      <c r="D22" s="679"/>
      <c r="E22" s="679"/>
      <c r="F22" s="679"/>
      <c r="G22" s="680"/>
      <c r="H22" s="266">
        <f>H14+H21</f>
        <v>828</v>
      </c>
      <c r="I22" s="263">
        <f>I14+I21</f>
        <v>717</v>
      </c>
      <c r="J22" s="262">
        <f t="shared" si="0"/>
        <v>1545</v>
      </c>
      <c r="K22" s="265" t="s">
        <v>154</v>
      </c>
      <c r="L22" s="264">
        <f>L14+L21</f>
        <v>1481</v>
      </c>
      <c r="M22" s="264">
        <f>M14+M21</f>
        <v>1046</v>
      </c>
      <c r="N22" s="264">
        <f>N14+N21</f>
        <v>753</v>
      </c>
      <c r="O22" s="264">
        <f>O14+O21</f>
        <v>707</v>
      </c>
      <c r="P22" s="263">
        <f>P14+P21</f>
        <v>503</v>
      </c>
      <c r="Q22" s="262">
        <f t="shared" si="1"/>
        <v>4490</v>
      </c>
      <c r="R22" s="261">
        <f t="shared" si="2"/>
        <v>6035</v>
      </c>
    </row>
    <row r="23" spans="1:18" ht="17.100000000000001" customHeight="1" x14ac:dyDescent="0.25">
      <c r="B23" s="716" t="s">
        <v>131</v>
      </c>
      <c r="C23" s="308"/>
      <c r="D23" s="308"/>
      <c r="E23" s="308"/>
      <c r="F23" s="308"/>
      <c r="G23" s="307"/>
      <c r="H23" s="306" t="s">
        <v>67</v>
      </c>
      <c r="I23" s="305" t="s">
        <v>66</v>
      </c>
      <c r="J23" s="304" t="s">
        <v>59</v>
      </c>
      <c r="K23" s="303" t="s">
        <v>65</v>
      </c>
      <c r="L23" s="302" t="s">
        <v>64</v>
      </c>
      <c r="M23" s="302" t="s">
        <v>63</v>
      </c>
      <c r="N23" s="302" t="s">
        <v>62</v>
      </c>
      <c r="O23" s="302" t="s">
        <v>61</v>
      </c>
      <c r="P23" s="301" t="s">
        <v>60</v>
      </c>
      <c r="Q23" s="300" t="s">
        <v>59</v>
      </c>
      <c r="R23" s="299" t="s">
        <v>58</v>
      </c>
    </row>
    <row r="24" spans="1:18" ht="17.100000000000001" customHeight="1" x14ac:dyDescent="0.25">
      <c r="B24" s="717"/>
      <c r="C24" s="298" t="s">
        <v>113</v>
      </c>
      <c r="D24" s="47"/>
      <c r="E24" s="47"/>
      <c r="F24" s="47"/>
      <c r="G24" s="46"/>
      <c r="H24" s="270">
        <f>H25+H26+H27+H28+H29+H30</f>
        <v>1955</v>
      </c>
      <c r="I24" s="271">
        <f>I25+I26+I27+I28+I29+I30</f>
        <v>1813</v>
      </c>
      <c r="J24" s="297">
        <f t="shared" ref="J24:J32" si="3">SUM(H24:I24)</f>
        <v>3768</v>
      </c>
      <c r="K24" s="296" t="s">
        <v>153</v>
      </c>
      <c r="L24" s="33">
        <f>L25+L26+L27+L28+L29+L30</f>
        <v>3330</v>
      </c>
      <c r="M24" s="33">
        <f>M25+M26+M27+M28+M29+M30</f>
        <v>1987</v>
      </c>
      <c r="N24" s="33">
        <f>N25+N26+N27+N28+N29+N30</f>
        <v>1628</v>
      </c>
      <c r="O24" s="33">
        <f>O25+O26+O27+O28+O29+O30</f>
        <v>1855</v>
      </c>
      <c r="P24" s="33">
        <f>P25+P26+P27+P28+P29+P30</f>
        <v>1443</v>
      </c>
      <c r="Q24" s="268">
        <f t="shared" ref="Q24:Q32" si="4">SUM(K24:P24)</f>
        <v>10243</v>
      </c>
      <c r="R24" s="294">
        <f t="shared" ref="R24:R32" si="5">SUM(J24,Q24)</f>
        <v>14011</v>
      </c>
    </row>
    <row r="25" spans="1:18" ht="17.100000000000001" customHeight="1" x14ac:dyDescent="0.25">
      <c r="B25" s="717"/>
      <c r="C25" s="81"/>
      <c r="D25" s="152" t="s">
        <v>129</v>
      </c>
      <c r="E25" s="152"/>
      <c r="F25" s="152"/>
      <c r="G25" s="152"/>
      <c r="H25" s="318">
        <v>68</v>
      </c>
      <c r="I25" s="315">
        <v>65</v>
      </c>
      <c r="J25" s="282">
        <f t="shared" si="3"/>
        <v>133</v>
      </c>
      <c r="K25" s="317" t="s">
        <v>153</v>
      </c>
      <c r="L25" s="316">
        <v>58</v>
      </c>
      <c r="M25" s="316">
        <v>49</v>
      </c>
      <c r="N25" s="316">
        <v>26</v>
      </c>
      <c r="O25" s="316">
        <v>34</v>
      </c>
      <c r="P25" s="315">
        <v>24</v>
      </c>
      <c r="Q25" s="282">
        <f t="shared" si="4"/>
        <v>191</v>
      </c>
      <c r="R25" s="288">
        <f t="shared" si="5"/>
        <v>324</v>
      </c>
    </row>
    <row r="26" spans="1:18" ht="17.100000000000001" customHeight="1" x14ac:dyDescent="0.25">
      <c r="B26" s="717"/>
      <c r="C26" s="152"/>
      <c r="D26" s="69" t="s">
        <v>128</v>
      </c>
      <c r="E26" s="69"/>
      <c r="F26" s="69"/>
      <c r="G26" s="69"/>
      <c r="H26" s="318">
        <v>152</v>
      </c>
      <c r="I26" s="315">
        <v>158</v>
      </c>
      <c r="J26" s="282">
        <f t="shared" si="3"/>
        <v>310</v>
      </c>
      <c r="K26" s="317" t="s">
        <v>153</v>
      </c>
      <c r="L26" s="316">
        <v>209</v>
      </c>
      <c r="M26" s="316">
        <v>108</v>
      </c>
      <c r="N26" s="316">
        <v>85</v>
      </c>
      <c r="O26" s="316">
        <v>80</v>
      </c>
      <c r="P26" s="315">
        <v>78</v>
      </c>
      <c r="Q26" s="282">
        <f t="shared" si="4"/>
        <v>560</v>
      </c>
      <c r="R26" s="281">
        <f t="shared" si="5"/>
        <v>870</v>
      </c>
    </row>
    <row r="27" spans="1:18" ht="17.100000000000001" customHeight="1" x14ac:dyDescent="0.25">
      <c r="B27" s="717"/>
      <c r="C27" s="152"/>
      <c r="D27" s="69" t="s">
        <v>127</v>
      </c>
      <c r="E27" s="69"/>
      <c r="F27" s="69"/>
      <c r="G27" s="69"/>
      <c r="H27" s="318">
        <v>276</v>
      </c>
      <c r="I27" s="315">
        <v>256</v>
      </c>
      <c r="J27" s="282">
        <f t="shared" si="3"/>
        <v>532</v>
      </c>
      <c r="K27" s="317" t="s">
        <v>153</v>
      </c>
      <c r="L27" s="316">
        <v>390</v>
      </c>
      <c r="M27" s="316">
        <v>189</v>
      </c>
      <c r="N27" s="316">
        <v>143</v>
      </c>
      <c r="O27" s="316">
        <v>140</v>
      </c>
      <c r="P27" s="315">
        <v>131</v>
      </c>
      <c r="Q27" s="282">
        <f t="shared" si="4"/>
        <v>993</v>
      </c>
      <c r="R27" s="281">
        <f t="shared" si="5"/>
        <v>1525</v>
      </c>
    </row>
    <row r="28" spans="1:18" ht="17.100000000000001" customHeight="1" x14ac:dyDescent="0.25">
      <c r="B28" s="717"/>
      <c r="C28" s="152"/>
      <c r="D28" s="69" t="s">
        <v>126</v>
      </c>
      <c r="E28" s="69"/>
      <c r="F28" s="69"/>
      <c r="G28" s="69"/>
      <c r="H28" s="318">
        <v>505</v>
      </c>
      <c r="I28" s="315">
        <v>365</v>
      </c>
      <c r="J28" s="282">
        <f t="shared" si="3"/>
        <v>870</v>
      </c>
      <c r="K28" s="317" t="s">
        <v>153</v>
      </c>
      <c r="L28" s="316">
        <v>670</v>
      </c>
      <c r="M28" s="316">
        <v>321</v>
      </c>
      <c r="N28" s="316">
        <v>231</v>
      </c>
      <c r="O28" s="316">
        <v>261</v>
      </c>
      <c r="P28" s="315">
        <v>176</v>
      </c>
      <c r="Q28" s="282">
        <f t="shared" si="4"/>
        <v>1659</v>
      </c>
      <c r="R28" s="281">
        <f t="shared" si="5"/>
        <v>2529</v>
      </c>
    </row>
    <row r="29" spans="1:18" ht="17.100000000000001" customHeight="1" x14ac:dyDescent="0.25">
      <c r="B29" s="717"/>
      <c r="C29" s="152"/>
      <c r="D29" s="69" t="s">
        <v>125</v>
      </c>
      <c r="E29" s="69"/>
      <c r="F29" s="69"/>
      <c r="G29" s="69"/>
      <c r="H29" s="318">
        <v>556</v>
      </c>
      <c r="I29" s="315">
        <v>570</v>
      </c>
      <c r="J29" s="282">
        <f t="shared" si="3"/>
        <v>1126</v>
      </c>
      <c r="K29" s="317" t="s">
        <v>153</v>
      </c>
      <c r="L29" s="316">
        <v>1013</v>
      </c>
      <c r="M29" s="316">
        <v>570</v>
      </c>
      <c r="N29" s="316">
        <v>417</v>
      </c>
      <c r="O29" s="316">
        <v>449</v>
      </c>
      <c r="P29" s="315">
        <v>376</v>
      </c>
      <c r="Q29" s="282">
        <f t="shared" si="4"/>
        <v>2825</v>
      </c>
      <c r="R29" s="281">
        <f t="shared" si="5"/>
        <v>3951</v>
      </c>
    </row>
    <row r="30" spans="1:18" ht="17.100000000000001" customHeight="1" x14ac:dyDescent="0.25">
      <c r="B30" s="717"/>
      <c r="C30" s="132"/>
      <c r="D30" s="132" t="s">
        <v>124</v>
      </c>
      <c r="E30" s="132"/>
      <c r="F30" s="132"/>
      <c r="G30" s="132"/>
      <c r="H30" s="280">
        <v>398</v>
      </c>
      <c r="I30" s="312">
        <v>399</v>
      </c>
      <c r="J30" s="278">
        <f t="shared" si="3"/>
        <v>797</v>
      </c>
      <c r="K30" s="314" t="s">
        <v>153</v>
      </c>
      <c r="L30" s="313">
        <v>990</v>
      </c>
      <c r="M30" s="313">
        <v>750</v>
      </c>
      <c r="N30" s="313">
        <v>726</v>
      </c>
      <c r="O30" s="313">
        <v>891</v>
      </c>
      <c r="P30" s="312">
        <v>658</v>
      </c>
      <c r="Q30" s="278">
        <f t="shared" si="4"/>
        <v>4015</v>
      </c>
      <c r="R30" s="273">
        <f t="shared" si="5"/>
        <v>4812</v>
      </c>
    </row>
    <row r="31" spans="1:18" ht="17.100000000000001" customHeight="1" x14ac:dyDescent="0.25">
      <c r="B31" s="717"/>
      <c r="C31" s="272" t="s">
        <v>112</v>
      </c>
      <c r="D31" s="272"/>
      <c r="E31" s="272"/>
      <c r="F31" s="272"/>
      <c r="G31" s="272"/>
      <c r="H31" s="270">
        <v>15</v>
      </c>
      <c r="I31" s="311">
        <v>32</v>
      </c>
      <c r="J31" s="297">
        <f t="shared" si="3"/>
        <v>47</v>
      </c>
      <c r="K31" s="296" t="s">
        <v>153</v>
      </c>
      <c r="L31" s="33">
        <v>28</v>
      </c>
      <c r="M31" s="33">
        <v>24</v>
      </c>
      <c r="N31" s="33">
        <v>18</v>
      </c>
      <c r="O31" s="33">
        <v>12</v>
      </c>
      <c r="P31" s="32">
        <v>17</v>
      </c>
      <c r="Q31" s="310">
        <f t="shared" si="4"/>
        <v>99</v>
      </c>
      <c r="R31" s="309">
        <f t="shared" si="5"/>
        <v>146</v>
      </c>
    </row>
    <row r="32" spans="1:18" ht="17.100000000000001" customHeight="1" thickBot="1" x14ac:dyDescent="0.3">
      <c r="B32" s="718"/>
      <c r="C32" s="678" t="s">
        <v>123</v>
      </c>
      <c r="D32" s="679"/>
      <c r="E32" s="679"/>
      <c r="F32" s="679"/>
      <c r="G32" s="680"/>
      <c r="H32" s="266">
        <f>H24+H31</f>
        <v>1970</v>
      </c>
      <c r="I32" s="263">
        <f>I24+I31</f>
        <v>1845</v>
      </c>
      <c r="J32" s="262">
        <f t="shared" si="3"/>
        <v>3815</v>
      </c>
      <c r="K32" s="265" t="s">
        <v>153</v>
      </c>
      <c r="L32" s="264">
        <f>L24+L31</f>
        <v>3358</v>
      </c>
      <c r="M32" s="264">
        <f>M24+M31</f>
        <v>2011</v>
      </c>
      <c r="N32" s="264">
        <f>N24+N31</f>
        <v>1646</v>
      </c>
      <c r="O32" s="264">
        <f>O24+O31</f>
        <v>1867</v>
      </c>
      <c r="P32" s="263">
        <f>P24+P31</f>
        <v>1460</v>
      </c>
      <c r="Q32" s="262">
        <f t="shared" si="4"/>
        <v>10342</v>
      </c>
      <c r="R32" s="261">
        <f t="shared" si="5"/>
        <v>14157</v>
      </c>
    </row>
    <row r="33" spans="1:18" ht="17.100000000000001" customHeight="1" x14ac:dyDescent="0.25">
      <c r="B33" s="719" t="s">
        <v>59</v>
      </c>
      <c r="C33" s="308"/>
      <c r="D33" s="308"/>
      <c r="E33" s="308"/>
      <c r="F33" s="308"/>
      <c r="G33" s="307"/>
      <c r="H33" s="306" t="s">
        <v>67</v>
      </c>
      <c r="I33" s="305" t="s">
        <v>66</v>
      </c>
      <c r="J33" s="304" t="s">
        <v>59</v>
      </c>
      <c r="K33" s="303" t="s">
        <v>65</v>
      </c>
      <c r="L33" s="302" t="s">
        <v>64</v>
      </c>
      <c r="M33" s="302" t="s">
        <v>63</v>
      </c>
      <c r="N33" s="302" t="s">
        <v>62</v>
      </c>
      <c r="O33" s="302" t="s">
        <v>61</v>
      </c>
      <c r="P33" s="301" t="s">
        <v>60</v>
      </c>
      <c r="Q33" s="300" t="s">
        <v>59</v>
      </c>
      <c r="R33" s="299" t="s">
        <v>58</v>
      </c>
    </row>
    <row r="34" spans="1:18" ht="17.100000000000001" customHeight="1" x14ac:dyDescent="0.25">
      <c r="B34" s="720"/>
      <c r="C34" s="298" t="s">
        <v>113</v>
      </c>
      <c r="D34" s="47"/>
      <c r="E34" s="47"/>
      <c r="F34" s="47"/>
      <c r="G34" s="46"/>
      <c r="H34" s="270">
        <f t="shared" ref="H34:I41" si="6">H14+H24</f>
        <v>2765</v>
      </c>
      <c r="I34" s="271">
        <f t="shared" si="6"/>
        <v>2508</v>
      </c>
      <c r="J34" s="297">
        <f t="shared" ref="J34:J42" si="7">SUM(H34:I34)</f>
        <v>5273</v>
      </c>
      <c r="K34" s="296" t="s">
        <v>153</v>
      </c>
      <c r="L34" s="295">
        <f t="shared" ref="L34:P41" si="8">L14+L24</f>
        <v>4773</v>
      </c>
      <c r="M34" s="295">
        <f t="shared" si="8"/>
        <v>3003</v>
      </c>
      <c r="N34" s="295">
        <f t="shared" si="8"/>
        <v>2363</v>
      </c>
      <c r="O34" s="295">
        <f t="shared" si="8"/>
        <v>2548</v>
      </c>
      <c r="P34" s="295">
        <f t="shared" si="8"/>
        <v>1923</v>
      </c>
      <c r="Q34" s="268">
        <f t="shared" ref="Q34:Q42" si="9">SUM(K34:P34)</f>
        <v>14610</v>
      </c>
      <c r="R34" s="294">
        <f t="shared" ref="R34:R42" si="10">SUM(J34,Q34)</f>
        <v>19883</v>
      </c>
    </row>
    <row r="35" spans="1:18" ht="17.100000000000001" customHeight="1" x14ac:dyDescent="0.25">
      <c r="B35" s="720"/>
      <c r="C35" s="82"/>
      <c r="D35" s="152" t="s">
        <v>129</v>
      </c>
      <c r="E35" s="152"/>
      <c r="F35" s="152"/>
      <c r="G35" s="152"/>
      <c r="H35" s="293">
        <f t="shared" si="6"/>
        <v>134</v>
      </c>
      <c r="I35" s="292">
        <f t="shared" si="6"/>
        <v>118</v>
      </c>
      <c r="J35" s="282">
        <f t="shared" si="7"/>
        <v>252</v>
      </c>
      <c r="K35" s="291" t="s">
        <v>153</v>
      </c>
      <c r="L35" s="290">
        <f t="shared" si="8"/>
        <v>156</v>
      </c>
      <c r="M35" s="290">
        <f t="shared" si="8"/>
        <v>108</v>
      </c>
      <c r="N35" s="290">
        <f t="shared" si="8"/>
        <v>61</v>
      </c>
      <c r="O35" s="290">
        <f t="shared" si="8"/>
        <v>70</v>
      </c>
      <c r="P35" s="289">
        <f t="shared" si="8"/>
        <v>59</v>
      </c>
      <c r="Q35" s="282">
        <f t="shared" si="9"/>
        <v>454</v>
      </c>
      <c r="R35" s="288">
        <f t="shared" si="10"/>
        <v>706</v>
      </c>
    </row>
    <row r="36" spans="1:18" ht="17.100000000000001" customHeight="1" x14ac:dyDescent="0.25">
      <c r="B36" s="720"/>
      <c r="C36" s="153"/>
      <c r="D36" s="69" t="s">
        <v>128</v>
      </c>
      <c r="E36" s="69"/>
      <c r="F36" s="69"/>
      <c r="G36" s="69"/>
      <c r="H36" s="287">
        <f t="shared" si="6"/>
        <v>286</v>
      </c>
      <c r="I36" s="286">
        <f t="shared" si="6"/>
        <v>291</v>
      </c>
      <c r="J36" s="282">
        <f t="shared" si="7"/>
        <v>577</v>
      </c>
      <c r="K36" s="285" t="s">
        <v>153</v>
      </c>
      <c r="L36" s="284">
        <f t="shared" si="8"/>
        <v>386</v>
      </c>
      <c r="M36" s="284">
        <f t="shared" si="8"/>
        <v>270</v>
      </c>
      <c r="N36" s="284">
        <f t="shared" si="8"/>
        <v>178</v>
      </c>
      <c r="O36" s="284">
        <f t="shared" si="8"/>
        <v>174</v>
      </c>
      <c r="P36" s="283">
        <f t="shared" si="8"/>
        <v>145</v>
      </c>
      <c r="Q36" s="282">
        <f t="shared" si="9"/>
        <v>1153</v>
      </c>
      <c r="R36" s="281">
        <f t="shared" si="10"/>
        <v>1730</v>
      </c>
    </row>
    <row r="37" spans="1:18" ht="17.100000000000001" customHeight="1" x14ac:dyDescent="0.25">
      <c r="B37" s="720"/>
      <c r="C37" s="153"/>
      <c r="D37" s="69" t="s">
        <v>127</v>
      </c>
      <c r="E37" s="69"/>
      <c r="F37" s="69"/>
      <c r="G37" s="69"/>
      <c r="H37" s="287">
        <f t="shared" si="6"/>
        <v>410</v>
      </c>
      <c r="I37" s="286">
        <f t="shared" si="6"/>
        <v>370</v>
      </c>
      <c r="J37" s="282">
        <f t="shared" si="7"/>
        <v>780</v>
      </c>
      <c r="K37" s="285" t="s">
        <v>153</v>
      </c>
      <c r="L37" s="284">
        <f t="shared" si="8"/>
        <v>637</v>
      </c>
      <c r="M37" s="284">
        <f t="shared" si="8"/>
        <v>355</v>
      </c>
      <c r="N37" s="284">
        <f t="shared" si="8"/>
        <v>269</v>
      </c>
      <c r="O37" s="284">
        <f t="shared" si="8"/>
        <v>269</v>
      </c>
      <c r="P37" s="283">
        <f t="shared" si="8"/>
        <v>214</v>
      </c>
      <c r="Q37" s="282">
        <f t="shared" si="9"/>
        <v>1744</v>
      </c>
      <c r="R37" s="281">
        <f t="shared" si="10"/>
        <v>2524</v>
      </c>
    </row>
    <row r="38" spans="1:18" ht="17.100000000000001" customHeight="1" x14ac:dyDescent="0.25">
      <c r="B38" s="720"/>
      <c r="C38" s="153"/>
      <c r="D38" s="69" t="s">
        <v>126</v>
      </c>
      <c r="E38" s="69"/>
      <c r="F38" s="69"/>
      <c r="G38" s="69"/>
      <c r="H38" s="287">
        <f t="shared" si="6"/>
        <v>669</v>
      </c>
      <c r="I38" s="286">
        <f t="shared" si="6"/>
        <v>510</v>
      </c>
      <c r="J38" s="282">
        <f t="shared" si="7"/>
        <v>1179</v>
      </c>
      <c r="K38" s="285" t="s">
        <v>153</v>
      </c>
      <c r="L38" s="284">
        <f t="shared" si="8"/>
        <v>982</v>
      </c>
      <c r="M38" s="284">
        <f t="shared" si="8"/>
        <v>513</v>
      </c>
      <c r="N38" s="284">
        <f t="shared" si="8"/>
        <v>372</v>
      </c>
      <c r="O38" s="284">
        <f t="shared" si="8"/>
        <v>407</v>
      </c>
      <c r="P38" s="283">
        <f t="shared" si="8"/>
        <v>285</v>
      </c>
      <c r="Q38" s="282">
        <f t="shared" si="9"/>
        <v>2559</v>
      </c>
      <c r="R38" s="281">
        <f t="shared" si="10"/>
        <v>3738</v>
      </c>
    </row>
    <row r="39" spans="1:18" ht="17.100000000000001" customHeight="1" x14ac:dyDescent="0.25">
      <c r="B39" s="720"/>
      <c r="C39" s="153"/>
      <c r="D39" s="69" t="s">
        <v>125</v>
      </c>
      <c r="E39" s="69"/>
      <c r="F39" s="69"/>
      <c r="G39" s="69"/>
      <c r="H39" s="287">
        <f t="shared" si="6"/>
        <v>735</v>
      </c>
      <c r="I39" s="286">
        <f t="shared" si="6"/>
        <v>700</v>
      </c>
      <c r="J39" s="282">
        <f t="shared" si="7"/>
        <v>1435</v>
      </c>
      <c r="K39" s="285" t="s">
        <v>153</v>
      </c>
      <c r="L39" s="284">
        <f t="shared" si="8"/>
        <v>1362</v>
      </c>
      <c r="M39" s="284">
        <f t="shared" si="8"/>
        <v>808</v>
      </c>
      <c r="N39" s="284">
        <f t="shared" si="8"/>
        <v>597</v>
      </c>
      <c r="O39" s="284">
        <f t="shared" si="8"/>
        <v>600</v>
      </c>
      <c r="P39" s="283">
        <f t="shared" si="8"/>
        <v>464</v>
      </c>
      <c r="Q39" s="282">
        <f t="shared" si="9"/>
        <v>3831</v>
      </c>
      <c r="R39" s="281">
        <f t="shared" si="10"/>
        <v>5266</v>
      </c>
    </row>
    <row r="40" spans="1:18" ht="17.100000000000001" customHeight="1" x14ac:dyDescent="0.25">
      <c r="B40" s="720"/>
      <c r="C40" s="133"/>
      <c r="D40" s="132" t="s">
        <v>124</v>
      </c>
      <c r="E40" s="132"/>
      <c r="F40" s="132"/>
      <c r="G40" s="132"/>
      <c r="H40" s="280">
        <f t="shared" si="6"/>
        <v>531</v>
      </c>
      <c r="I40" s="279">
        <f t="shared" si="6"/>
        <v>519</v>
      </c>
      <c r="J40" s="278">
        <f t="shared" si="7"/>
        <v>1050</v>
      </c>
      <c r="K40" s="277" t="s">
        <v>153</v>
      </c>
      <c r="L40" s="276">
        <f t="shared" si="8"/>
        <v>1250</v>
      </c>
      <c r="M40" s="276">
        <f t="shared" si="8"/>
        <v>949</v>
      </c>
      <c r="N40" s="276">
        <f t="shared" si="8"/>
        <v>886</v>
      </c>
      <c r="O40" s="276">
        <f t="shared" si="8"/>
        <v>1028</v>
      </c>
      <c r="P40" s="275">
        <f t="shared" si="8"/>
        <v>756</v>
      </c>
      <c r="Q40" s="274">
        <f t="shared" si="9"/>
        <v>4869</v>
      </c>
      <c r="R40" s="273">
        <f t="shared" si="10"/>
        <v>5919</v>
      </c>
    </row>
    <row r="41" spans="1:18" ht="17.100000000000001" customHeight="1" x14ac:dyDescent="0.25">
      <c r="B41" s="720"/>
      <c r="C41" s="272" t="s">
        <v>112</v>
      </c>
      <c r="D41" s="272"/>
      <c r="E41" s="272"/>
      <c r="F41" s="272"/>
      <c r="G41" s="272"/>
      <c r="H41" s="270">
        <f t="shared" si="6"/>
        <v>33</v>
      </c>
      <c r="I41" s="271">
        <f t="shared" si="6"/>
        <v>54</v>
      </c>
      <c r="J41" s="270">
        <f t="shared" si="7"/>
        <v>87</v>
      </c>
      <c r="K41" s="269" t="s">
        <v>153</v>
      </c>
      <c r="L41" s="35">
        <f t="shared" si="8"/>
        <v>66</v>
      </c>
      <c r="M41" s="35">
        <f t="shared" si="8"/>
        <v>54</v>
      </c>
      <c r="N41" s="35">
        <f t="shared" si="8"/>
        <v>36</v>
      </c>
      <c r="O41" s="35">
        <f t="shared" si="8"/>
        <v>26</v>
      </c>
      <c r="P41" s="34">
        <f t="shared" si="8"/>
        <v>40</v>
      </c>
      <c r="Q41" s="268">
        <f t="shared" si="9"/>
        <v>222</v>
      </c>
      <c r="R41" s="267">
        <f t="shared" si="10"/>
        <v>309</v>
      </c>
    </row>
    <row r="42" spans="1:18" ht="17.100000000000001" customHeight="1" thickBot="1" x14ac:dyDescent="0.3">
      <c r="B42" s="721"/>
      <c r="C42" s="678" t="s">
        <v>123</v>
      </c>
      <c r="D42" s="679"/>
      <c r="E42" s="679"/>
      <c r="F42" s="679"/>
      <c r="G42" s="680"/>
      <c r="H42" s="266">
        <f>H34+H41</f>
        <v>2798</v>
      </c>
      <c r="I42" s="263">
        <f>I34+I41</f>
        <v>2562</v>
      </c>
      <c r="J42" s="262">
        <f t="shared" si="7"/>
        <v>5360</v>
      </c>
      <c r="K42" s="265" t="s">
        <v>153</v>
      </c>
      <c r="L42" s="264">
        <f>L34+L41</f>
        <v>4839</v>
      </c>
      <c r="M42" s="264">
        <f>M34+M41</f>
        <v>3057</v>
      </c>
      <c r="N42" s="264">
        <f>N34+N41</f>
        <v>2399</v>
      </c>
      <c r="O42" s="264">
        <f>O34+O41</f>
        <v>2574</v>
      </c>
      <c r="P42" s="263">
        <f>P34+P41</f>
        <v>1963</v>
      </c>
      <c r="Q42" s="262">
        <f t="shared" si="9"/>
        <v>14832</v>
      </c>
      <c r="R42" s="261">
        <f t="shared" si="10"/>
        <v>20192</v>
      </c>
    </row>
    <row r="45" spans="1:18" ht="17.100000000000001" customHeight="1" x14ac:dyDescent="0.25">
      <c r="A45" s="4" t="s">
        <v>121</v>
      </c>
    </row>
    <row r="46" spans="1:18" ht="17.100000000000001" customHeight="1" x14ac:dyDescent="0.25">
      <c r="B46" s="23"/>
      <c r="C46" s="23"/>
      <c r="D46" s="23"/>
      <c r="E46" s="144"/>
      <c r="F46" s="144"/>
      <c r="G46" s="144"/>
      <c r="H46" s="144"/>
      <c r="I46" s="144"/>
      <c r="J46" s="144"/>
      <c r="K46" s="683" t="s">
        <v>114</v>
      </c>
      <c r="L46" s="683"/>
      <c r="M46" s="683"/>
      <c r="N46" s="683"/>
      <c r="O46" s="683"/>
      <c r="P46" s="683"/>
      <c r="Q46" s="683"/>
      <c r="R46" s="683"/>
    </row>
    <row r="47" spans="1:18" ht="17.100000000000001" customHeight="1" x14ac:dyDescent="0.25">
      <c r="B47" s="689" t="str">
        <f>"令和" &amp; DBCS($A$2) &amp; "年（" &amp; DBCS($B$2) &amp; "年）" &amp; DBCS($C$2) &amp; "月"</f>
        <v>令和３年（２０２１年）７月</v>
      </c>
      <c r="C47" s="690"/>
      <c r="D47" s="690"/>
      <c r="E47" s="690"/>
      <c r="F47" s="690"/>
      <c r="G47" s="687"/>
      <c r="H47" s="695" t="s">
        <v>106</v>
      </c>
      <c r="I47" s="696"/>
      <c r="J47" s="696"/>
      <c r="K47" s="697" t="s">
        <v>105</v>
      </c>
      <c r="L47" s="698"/>
      <c r="M47" s="698"/>
      <c r="N47" s="698"/>
      <c r="O47" s="698"/>
      <c r="P47" s="698"/>
      <c r="Q47" s="699"/>
      <c r="R47" s="730" t="s">
        <v>58</v>
      </c>
    </row>
    <row r="48" spans="1:18" ht="17.100000000000001" customHeight="1" x14ac:dyDescent="0.25">
      <c r="B48" s="691"/>
      <c r="C48" s="692"/>
      <c r="D48" s="692"/>
      <c r="E48" s="692"/>
      <c r="F48" s="692"/>
      <c r="G48" s="688"/>
      <c r="H48" s="143" t="s">
        <v>67</v>
      </c>
      <c r="I48" s="142" t="s">
        <v>66</v>
      </c>
      <c r="J48" s="141" t="s">
        <v>59</v>
      </c>
      <c r="K48" s="140" t="s">
        <v>65</v>
      </c>
      <c r="L48" s="139" t="s">
        <v>64</v>
      </c>
      <c r="M48" s="139" t="s">
        <v>63</v>
      </c>
      <c r="N48" s="139" t="s">
        <v>62</v>
      </c>
      <c r="O48" s="139" t="s">
        <v>61</v>
      </c>
      <c r="P48" s="138" t="s">
        <v>60</v>
      </c>
      <c r="Q48" s="351" t="s">
        <v>59</v>
      </c>
      <c r="R48" s="731"/>
    </row>
    <row r="49" spans="1:18" ht="17.100000000000001" customHeight="1" x14ac:dyDescent="0.25">
      <c r="B49" s="3" t="s">
        <v>113</v>
      </c>
      <c r="C49" s="240"/>
      <c r="D49" s="240"/>
      <c r="E49" s="240"/>
      <c r="F49" s="240"/>
      <c r="G49" s="240"/>
      <c r="H49" s="22">
        <v>848</v>
      </c>
      <c r="I49" s="21">
        <v>1310</v>
      </c>
      <c r="J49" s="20">
        <f>SUM(H49:I49)</f>
        <v>2158</v>
      </c>
      <c r="K49" s="19">
        <v>0</v>
      </c>
      <c r="L49" s="31">
        <v>3654</v>
      </c>
      <c r="M49" s="31">
        <v>2330</v>
      </c>
      <c r="N49" s="31">
        <v>1541</v>
      </c>
      <c r="O49" s="31">
        <v>967</v>
      </c>
      <c r="P49" s="30">
        <v>440</v>
      </c>
      <c r="Q49" s="260">
        <f>SUM(K49:P49)</f>
        <v>8932</v>
      </c>
      <c r="R49" s="259">
        <f>SUM(J49,Q49)</f>
        <v>11090</v>
      </c>
    </row>
    <row r="50" spans="1:18" ht="17.100000000000001" customHeight="1" x14ac:dyDescent="0.25">
      <c r="B50" s="2" t="s">
        <v>112</v>
      </c>
      <c r="C50" s="29"/>
      <c r="D50" s="29"/>
      <c r="E50" s="29"/>
      <c r="F50" s="29"/>
      <c r="G50" s="29"/>
      <c r="H50" s="18">
        <v>11</v>
      </c>
      <c r="I50" s="17">
        <v>33</v>
      </c>
      <c r="J50" s="16">
        <f>SUM(H50:I50)</f>
        <v>44</v>
      </c>
      <c r="K50" s="15">
        <v>0</v>
      </c>
      <c r="L50" s="28">
        <v>50</v>
      </c>
      <c r="M50" s="28">
        <v>44</v>
      </c>
      <c r="N50" s="28">
        <v>30</v>
      </c>
      <c r="O50" s="28">
        <v>14</v>
      </c>
      <c r="P50" s="27">
        <v>13</v>
      </c>
      <c r="Q50" s="258">
        <f>SUM(K50:P50)</f>
        <v>151</v>
      </c>
      <c r="R50" s="257">
        <f>SUM(J50,Q50)</f>
        <v>195</v>
      </c>
    </row>
    <row r="51" spans="1:18" ht="17.100000000000001" customHeight="1" x14ac:dyDescent="0.25">
      <c r="B51" s="13" t="s">
        <v>57</v>
      </c>
      <c r="C51" s="12"/>
      <c r="D51" s="12"/>
      <c r="E51" s="12"/>
      <c r="F51" s="12"/>
      <c r="G51" s="12"/>
      <c r="H51" s="11">
        <f t="shared" ref="H51:P51" si="11">H49+H50</f>
        <v>859</v>
      </c>
      <c r="I51" s="8">
        <f t="shared" si="11"/>
        <v>1343</v>
      </c>
      <c r="J51" s="7">
        <f t="shared" si="11"/>
        <v>2202</v>
      </c>
      <c r="K51" s="10">
        <f t="shared" si="11"/>
        <v>0</v>
      </c>
      <c r="L51" s="9">
        <f t="shared" si="11"/>
        <v>3704</v>
      </c>
      <c r="M51" s="9">
        <f t="shared" si="11"/>
        <v>2374</v>
      </c>
      <c r="N51" s="9">
        <f t="shared" si="11"/>
        <v>1571</v>
      </c>
      <c r="O51" s="9">
        <f t="shared" si="11"/>
        <v>981</v>
      </c>
      <c r="P51" s="8">
        <f t="shared" si="11"/>
        <v>453</v>
      </c>
      <c r="Q51" s="7">
        <f>SUM(K51:P51)</f>
        <v>9083</v>
      </c>
      <c r="R51" s="6">
        <f>SUM(J51,Q51)</f>
        <v>11285</v>
      </c>
    </row>
    <row r="53" spans="1:18" ht="17.100000000000001" customHeight="1" x14ac:dyDescent="0.25">
      <c r="A53" s="4" t="s">
        <v>120</v>
      </c>
    </row>
    <row r="54" spans="1:18" ht="17.100000000000001" customHeight="1" x14ac:dyDescent="0.25">
      <c r="B54" s="23"/>
      <c r="C54" s="23"/>
      <c r="D54" s="23"/>
      <c r="E54" s="144"/>
      <c r="F54" s="144"/>
      <c r="G54" s="144"/>
      <c r="H54" s="144"/>
      <c r="I54" s="144"/>
      <c r="J54" s="144"/>
      <c r="K54" s="683" t="s">
        <v>114</v>
      </c>
      <c r="L54" s="683"/>
      <c r="M54" s="683"/>
      <c r="N54" s="683"/>
      <c r="O54" s="683"/>
      <c r="P54" s="683"/>
      <c r="Q54" s="683"/>
      <c r="R54" s="683"/>
    </row>
    <row r="55" spans="1:18" ht="17.100000000000001" customHeight="1" x14ac:dyDescent="0.25">
      <c r="B55" s="689" t="str">
        <f>"令和" &amp; DBCS($A$2) &amp; "年（" &amp; DBCS($B$2) &amp; "年）" &amp; DBCS($C$2) &amp; "月"</f>
        <v>令和３年（２０２１年）７月</v>
      </c>
      <c r="C55" s="690"/>
      <c r="D55" s="690"/>
      <c r="E55" s="690"/>
      <c r="F55" s="690"/>
      <c r="G55" s="687"/>
      <c r="H55" s="695" t="s">
        <v>106</v>
      </c>
      <c r="I55" s="696"/>
      <c r="J55" s="696"/>
      <c r="K55" s="697" t="s">
        <v>105</v>
      </c>
      <c r="L55" s="698"/>
      <c r="M55" s="698"/>
      <c r="N55" s="698"/>
      <c r="O55" s="698"/>
      <c r="P55" s="698"/>
      <c r="Q55" s="699"/>
      <c r="R55" s="687" t="s">
        <v>58</v>
      </c>
    </row>
    <row r="56" spans="1:18" ht="17.100000000000001" customHeight="1" x14ac:dyDescent="0.25">
      <c r="B56" s="691"/>
      <c r="C56" s="692"/>
      <c r="D56" s="692"/>
      <c r="E56" s="692"/>
      <c r="F56" s="692"/>
      <c r="G56" s="688"/>
      <c r="H56" s="143" t="s">
        <v>67</v>
      </c>
      <c r="I56" s="142" t="s">
        <v>66</v>
      </c>
      <c r="J56" s="141" t="s">
        <v>59</v>
      </c>
      <c r="K56" s="140" t="s">
        <v>65</v>
      </c>
      <c r="L56" s="139" t="s">
        <v>64</v>
      </c>
      <c r="M56" s="139" t="s">
        <v>63</v>
      </c>
      <c r="N56" s="139" t="s">
        <v>62</v>
      </c>
      <c r="O56" s="139" t="s">
        <v>61</v>
      </c>
      <c r="P56" s="138" t="s">
        <v>60</v>
      </c>
      <c r="Q56" s="255" t="s">
        <v>59</v>
      </c>
      <c r="R56" s="688"/>
    </row>
    <row r="57" spans="1:18" ht="17.100000000000001" customHeight="1" x14ac:dyDescent="0.25">
      <c r="B57" s="3" t="s">
        <v>113</v>
      </c>
      <c r="C57" s="240"/>
      <c r="D57" s="240"/>
      <c r="E57" s="240"/>
      <c r="F57" s="240"/>
      <c r="G57" s="240"/>
      <c r="H57" s="22">
        <v>8</v>
      </c>
      <c r="I57" s="21">
        <v>17</v>
      </c>
      <c r="J57" s="20">
        <f>SUM(H57:I57)</f>
        <v>25</v>
      </c>
      <c r="K57" s="19">
        <v>0</v>
      </c>
      <c r="L57" s="31">
        <v>1433</v>
      </c>
      <c r="M57" s="31">
        <v>995</v>
      </c>
      <c r="N57" s="31">
        <v>782</v>
      </c>
      <c r="O57" s="31">
        <v>519</v>
      </c>
      <c r="P57" s="30">
        <v>218</v>
      </c>
      <c r="Q57" s="238">
        <f>SUM(K57:P57)</f>
        <v>3947</v>
      </c>
      <c r="R57" s="237">
        <f>SUM(J57,Q57)</f>
        <v>3972</v>
      </c>
    </row>
    <row r="58" spans="1:18" ht="17.100000000000001" customHeight="1" x14ac:dyDescent="0.25">
      <c r="B58" s="2" t="s">
        <v>112</v>
      </c>
      <c r="C58" s="29"/>
      <c r="D58" s="29"/>
      <c r="E58" s="29"/>
      <c r="F58" s="29"/>
      <c r="G58" s="29"/>
      <c r="H58" s="18">
        <v>0</v>
      </c>
      <c r="I58" s="17">
        <v>1</v>
      </c>
      <c r="J58" s="16">
        <f>SUM(H58:I58)</f>
        <v>1</v>
      </c>
      <c r="K58" s="15">
        <v>0</v>
      </c>
      <c r="L58" s="28">
        <v>5</v>
      </c>
      <c r="M58" s="28">
        <v>10</v>
      </c>
      <c r="N58" s="28">
        <v>11</v>
      </c>
      <c r="O58" s="28">
        <v>1</v>
      </c>
      <c r="P58" s="27">
        <v>5</v>
      </c>
      <c r="Q58" s="235">
        <f>SUM(K58:P58)</f>
        <v>32</v>
      </c>
      <c r="R58" s="234">
        <f>SUM(J58,Q58)</f>
        <v>33</v>
      </c>
    </row>
    <row r="59" spans="1:18" ht="17.100000000000001" customHeight="1" x14ac:dyDescent="0.25">
      <c r="B59" s="13" t="s">
        <v>57</v>
      </c>
      <c r="C59" s="12"/>
      <c r="D59" s="12"/>
      <c r="E59" s="12"/>
      <c r="F59" s="12"/>
      <c r="G59" s="12"/>
      <c r="H59" s="11">
        <f>H57+H58</f>
        <v>8</v>
      </c>
      <c r="I59" s="8">
        <f>I57+I58</f>
        <v>18</v>
      </c>
      <c r="J59" s="7">
        <f>SUM(H59:I59)</f>
        <v>26</v>
      </c>
      <c r="K59" s="10">
        <f t="shared" ref="K59:P59" si="12">K57+K58</f>
        <v>0</v>
      </c>
      <c r="L59" s="9">
        <f t="shared" si="12"/>
        <v>1438</v>
      </c>
      <c r="M59" s="9">
        <f t="shared" si="12"/>
        <v>1005</v>
      </c>
      <c r="N59" s="9">
        <f t="shared" si="12"/>
        <v>793</v>
      </c>
      <c r="O59" s="9">
        <f t="shared" si="12"/>
        <v>520</v>
      </c>
      <c r="P59" s="8">
        <f t="shared" si="12"/>
        <v>223</v>
      </c>
      <c r="Q59" s="232">
        <f>SUM(K59:P59)</f>
        <v>3979</v>
      </c>
      <c r="R59" s="231">
        <f>SUM(J59,Q59)</f>
        <v>4005</v>
      </c>
    </row>
    <row r="61" spans="1:18" ht="17.100000000000001" customHeight="1" x14ac:dyDescent="0.25">
      <c r="A61" s="4" t="s">
        <v>119</v>
      </c>
    </row>
    <row r="62" spans="1:18" ht="17.100000000000001" customHeight="1" x14ac:dyDescent="0.25">
      <c r="A62" s="4" t="s">
        <v>118</v>
      </c>
    </row>
    <row r="63" spans="1:18" ht="17.100000000000001" customHeight="1" x14ac:dyDescent="0.25">
      <c r="B63" s="23"/>
      <c r="C63" s="23"/>
      <c r="D63" s="23"/>
      <c r="E63" s="144"/>
      <c r="F63" s="144"/>
      <c r="G63" s="144"/>
      <c r="H63" s="144"/>
      <c r="I63" s="144"/>
      <c r="J63" s="683" t="s">
        <v>114</v>
      </c>
      <c r="K63" s="683"/>
      <c r="L63" s="683"/>
      <c r="M63" s="683"/>
      <c r="N63" s="683"/>
      <c r="O63" s="683"/>
      <c r="P63" s="683"/>
      <c r="Q63" s="683"/>
    </row>
    <row r="64" spans="1:18" ht="17.100000000000001" customHeight="1" x14ac:dyDescent="0.25">
      <c r="B64" s="689" t="str">
        <f>"令和" &amp; DBCS($A$2) &amp; "年（" &amp; DBCS($B$2) &amp; "年）" &amp; DBCS($C$2) &amp; "月"</f>
        <v>令和３年（２０２１年）７月</v>
      </c>
      <c r="C64" s="690"/>
      <c r="D64" s="690"/>
      <c r="E64" s="690"/>
      <c r="F64" s="690"/>
      <c r="G64" s="687"/>
      <c r="H64" s="695" t="s">
        <v>106</v>
      </c>
      <c r="I64" s="696"/>
      <c r="J64" s="696"/>
      <c r="K64" s="697" t="s">
        <v>105</v>
      </c>
      <c r="L64" s="698"/>
      <c r="M64" s="698"/>
      <c r="N64" s="698"/>
      <c r="O64" s="698"/>
      <c r="P64" s="699"/>
      <c r="Q64" s="687" t="s">
        <v>58</v>
      </c>
    </row>
    <row r="65" spans="1:17" ht="17.100000000000001" customHeight="1" x14ac:dyDescent="0.25">
      <c r="B65" s="691"/>
      <c r="C65" s="692"/>
      <c r="D65" s="692"/>
      <c r="E65" s="692"/>
      <c r="F65" s="692"/>
      <c r="G65" s="688"/>
      <c r="H65" s="143" t="s">
        <v>67</v>
      </c>
      <c r="I65" s="142" t="s">
        <v>66</v>
      </c>
      <c r="J65" s="141" t="s">
        <v>59</v>
      </c>
      <c r="K65" s="256" t="s">
        <v>64</v>
      </c>
      <c r="L65" s="139" t="s">
        <v>63</v>
      </c>
      <c r="M65" s="139" t="s">
        <v>62</v>
      </c>
      <c r="N65" s="139" t="s">
        <v>61</v>
      </c>
      <c r="O65" s="138" t="s">
        <v>60</v>
      </c>
      <c r="P65" s="255" t="s">
        <v>59</v>
      </c>
      <c r="Q65" s="688"/>
    </row>
    <row r="66" spans="1:17" ht="17.100000000000001" customHeight="1" x14ac:dyDescent="0.25">
      <c r="B66" s="3" t="s">
        <v>113</v>
      </c>
      <c r="C66" s="240"/>
      <c r="D66" s="240"/>
      <c r="E66" s="240"/>
      <c r="F66" s="240"/>
      <c r="G66" s="240"/>
      <c r="H66" s="22">
        <v>0</v>
      </c>
      <c r="I66" s="21">
        <v>0</v>
      </c>
      <c r="J66" s="20">
        <f>SUM(H66:I66)</f>
        <v>0</v>
      </c>
      <c r="K66" s="239">
        <v>0</v>
      </c>
      <c r="L66" s="31">
        <v>4</v>
      </c>
      <c r="M66" s="31">
        <v>172</v>
      </c>
      <c r="N66" s="31">
        <v>538</v>
      </c>
      <c r="O66" s="30">
        <v>419</v>
      </c>
      <c r="P66" s="238">
        <f>SUM(K66:O66)</f>
        <v>1133</v>
      </c>
      <c r="Q66" s="237">
        <f>SUM(J66,P66)</f>
        <v>1133</v>
      </c>
    </row>
    <row r="67" spans="1:17" ht="17.100000000000001" customHeight="1" x14ac:dyDescent="0.25">
      <c r="B67" s="2" t="s">
        <v>112</v>
      </c>
      <c r="C67" s="29"/>
      <c r="D67" s="29"/>
      <c r="E67" s="29"/>
      <c r="F67" s="29"/>
      <c r="G67" s="29"/>
      <c r="H67" s="18">
        <v>0</v>
      </c>
      <c r="I67" s="17">
        <v>0</v>
      </c>
      <c r="J67" s="16">
        <f>SUM(H67:I67)</f>
        <v>0</v>
      </c>
      <c r="K67" s="236">
        <v>0</v>
      </c>
      <c r="L67" s="28">
        <v>0</v>
      </c>
      <c r="M67" s="28">
        <v>0</v>
      </c>
      <c r="N67" s="28">
        <v>1</v>
      </c>
      <c r="O67" s="27">
        <v>3</v>
      </c>
      <c r="P67" s="235">
        <f>SUM(K67:O67)</f>
        <v>4</v>
      </c>
      <c r="Q67" s="234">
        <f>SUM(J67,P67)</f>
        <v>4</v>
      </c>
    </row>
    <row r="68" spans="1:17" ht="17.100000000000001" customHeight="1" x14ac:dyDescent="0.25">
      <c r="B68" s="13" t="s">
        <v>57</v>
      </c>
      <c r="C68" s="12"/>
      <c r="D68" s="12"/>
      <c r="E68" s="12"/>
      <c r="F68" s="12"/>
      <c r="G68" s="12"/>
      <c r="H68" s="11">
        <f>H66+H67</f>
        <v>0</v>
      </c>
      <c r="I68" s="8">
        <f>I66+I67</f>
        <v>0</v>
      </c>
      <c r="J68" s="7">
        <f>SUM(H68:I68)</f>
        <v>0</v>
      </c>
      <c r="K68" s="233">
        <f>K66+K67</f>
        <v>0</v>
      </c>
      <c r="L68" s="9">
        <f>L66+L67</f>
        <v>4</v>
      </c>
      <c r="M68" s="9">
        <f>M66+M67</f>
        <v>172</v>
      </c>
      <c r="N68" s="9">
        <f>N66+N67</f>
        <v>539</v>
      </c>
      <c r="O68" s="8">
        <f>O66+O67</f>
        <v>422</v>
      </c>
      <c r="P68" s="232">
        <f>SUM(K68:O68)</f>
        <v>1137</v>
      </c>
      <c r="Q68" s="231">
        <f>SUM(J68,P68)</f>
        <v>1137</v>
      </c>
    </row>
    <row r="70" spans="1:17" ht="17.100000000000001" customHeight="1" x14ac:dyDescent="0.25">
      <c r="A70" s="4" t="s">
        <v>117</v>
      </c>
    </row>
    <row r="71" spans="1:17" ht="17.100000000000001" customHeight="1" x14ac:dyDescent="0.25">
      <c r="B71" s="23"/>
      <c r="C71" s="23"/>
      <c r="D71" s="23"/>
      <c r="E71" s="144"/>
      <c r="F71" s="144"/>
      <c r="G71" s="144"/>
      <c r="H71" s="144"/>
      <c r="I71" s="144"/>
      <c r="J71" s="683" t="s">
        <v>114</v>
      </c>
      <c r="K71" s="683"/>
      <c r="L71" s="683"/>
      <c r="M71" s="683"/>
      <c r="N71" s="683"/>
      <c r="O71" s="683"/>
      <c r="P71" s="683"/>
      <c r="Q71" s="683"/>
    </row>
    <row r="72" spans="1:17" ht="17.100000000000001" customHeight="1" x14ac:dyDescent="0.25">
      <c r="B72" s="689" t="str">
        <f>"令和" &amp; DBCS($A$2) &amp; "年（" &amp; DBCS($B$2) &amp; "年）" &amp; DBCS($C$2) &amp; "月"</f>
        <v>令和３年（２０２１年）７月</v>
      </c>
      <c r="C72" s="690"/>
      <c r="D72" s="690"/>
      <c r="E72" s="690"/>
      <c r="F72" s="690"/>
      <c r="G72" s="687"/>
      <c r="H72" s="729" t="s">
        <v>106</v>
      </c>
      <c r="I72" s="685"/>
      <c r="J72" s="685"/>
      <c r="K72" s="684" t="s">
        <v>105</v>
      </c>
      <c r="L72" s="685"/>
      <c r="M72" s="685"/>
      <c r="N72" s="685"/>
      <c r="O72" s="685"/>
      <c r="P72" s="686"/>
      <c r="Q72" s="736" t="s">
        <v>58</v>
      </c>
    </row>
    <row r="73" spans="1:17" ht="17.100000000000001" customHeight="1" x14ac:dyDescent="0.25">
      <c r="B73" s="691"/>
      <c r="C73" s="692"/>
      <c r="D73" s="692"/>
      <c r="E73" s="692"/>
      <c r="F73" s="692"/>
      <c r="G73" s="688"/>
      <c r="H73" s="254" t="s">
        <v>67</v>
      </c>
      <c r="I73" s="253" t="s">
        <v>66</v>
      </c>
      <c r="J73" s="252" t="s">
        <v>59</v>
      </c>
      <c r="K73" s="251" t="s">
        <v>64</v>
      </c>
      <c r="L73" s="250" t="s">
        <v>63</v>
      </c>
      <c r="M73" s="250" t="s">
        <v>62</v>
      </c>
      <c r="N73" s="250" t="s">
        <v>61</v>
      </c>
      <c r="O73" s="249" t="s">
        <v>60</v>
      </c>
      <c r="P73" s="248" t="s">
        <v>59</v>
      </c>
      <c r="Q73" s="737"/>
    </row>
    <row r="74" spans="1:17" ht="17.100000000000001" customHeight="1" x14ac:dyDescent="0.25">
      <c r="B74" s="3" t="s">
        <v>113</v>
      </c>
      <c r="C74" s="240"/>
      <c r="D74" s="240"/>
      <c r="E74" s="240"/>
      <c r="F74" s="240"/>
      <c r="G74" s="240"/>
      <c r="H74" s="22">
        <v>0</v>
      </c>
      <c r="I74" s="21">
        <v>0</v>
      </c>
      <c r="J74" s="20">
        <f>SUM(H74:I74)</f>
        <v>0</v>
      </c>
      <c r="K74" s="239">
        <v>50</v>
      </c>
      <c r="L74" s="31">
        <v>66</v>
      </c>
      <c r="M74" s="31">
        <v>132</v>
      </c>
      <c r="N74" s="31">
        <v>145</v>
      </c>
      <c r="O74" s="30">
        <v>63</v>
      </c>
      <c r="P74" s="238">
        <f>SUM(K74:O74)</f>
        <v>456</v>
      </c>
      <c r="Q74" s="237">
        <f>SUM(J74,P74)</f>
        <v>456</v>
      </c>
    </row>
    <row r="75" spans="1:17" ht="17.100000000000001" customHeight="1" x14ac:dyDescent="0.25">
      <c r="B75" s="2" t="s">
        <v>112</v>
      </c>
      <c r="C75" s="29"/>
      <c r="D75" s="29"/>
      <c r="E75" s="29"/>
      <c r="F75" s="29"/>
      <c r="G75" s="29"/>
      <c r="H75" s="18">
        <v>0</v>
      </c>
      <c r="I75" s="17">
        <v>0</v>
      </c>
      <c r="J75" s="16">
        <f>SUM(H75:I75)</f>
        <v>0</v>
      </c>
      <c r="K75" s="236">
        <v>0</v>
      </c>
      <c r="L75" s="28">
        <v>0</v>
      </c>
      <c r="M75" s="28">
        <v>0</v>
      </c>
      <c r="N75" s="28">
        <v>1</v>
      </c>
      <c r="O75" s="27">
        <v>1</v>
      </c>
      <c r="P75" s="235">
        <f>SUM(K75:O75)</f>
        <v>2</v>
      </c>
      <c r="Q75" s="234">
        <f>SUM(J75,P75)</f>
        <v>2</v>
      </c>
    </row>
    <row r="76" spans="1:17" ht="17.100000000000001" customHeight="1" x14ac:dyDescent="0.25">
      <c r="B76" s="13" t="s">
        <v>57</v>
      </c>
      <c r="C76" s="12"/>
      <c r="D76" s="12"/>
      <c r="E76" s="12"/>
      <c r="F76" s="12"/>
      <c r="G76" s="12"/>
      <c r="H76" s="11">
        <f>H74+H75</f>
        <v>0</v>
      </c>
      <c r="I76" s="8">
        <f>I74+I75</f>
        <v>0</v>
      </c>
      <c r="J76" s="7">
        <f>SUM(H76:I76)</f>
        <v>0</v>
      </c>
      <c r="K76" s="233">
        <f>K74+K75</f>
        <v>50</v>
      </c>
      <c r="L76" s="9">
        <f>L74+L75</f>
        <v>66</v>
      </c>
      <c r="M76" s="9">
        <f>M74+M75</f>
        <v>132</v>
      </c>
      <c r="N76" s="9">
        <f>N74+N75</f>
        <v>146</v>
      </c>
      <c r="O76" s="8">
        <f>O74+O75</f>
        <v>64</v>
      </c>
      <c r="P76" s="232">
        <f>SUM(K76:O76)</f>
        <v>458</v>
      </c>
      <c r="Q76" s="231">
        <f>SUM(J76,P76)</f>
        <v>458</v>
      </c>
    </row>
    <row r="78" spans="1:17" ht="17.100000000000001" customHeight="1" x14ac:dyDescent="0.25">
      <c r="A78" s="4" t="s">
        <v>116</v>
      </c>
    </row>
    <row r="79" spans="1:17" ht="17.100000000000001" customHeight="1" x14ac:dyDescent="0.25">
      <c r="B79" s="23"/>
      <c r="C79" s="23"/>
      <c r="D79" s="23"/>
      <c r="E79" s="144"/>
      <c r="F79" s="144"/>
      <c r="G79" s="144"/>
      <c r="H79" s="144"/>
      <c r="I79" s="144"/>
      <c r="J79" s="683" t="s">
        <v>114</v>
      </c>
      <c r="K79" s="683"/>
      <c r="L79" s="683"/>
      <c r="M79" s="683"/>
      <c r="N79" s="683"/>
      <c r="O79" s="683"/>
      <c r="P79" s="683"/>
      <c r="Q79" s="683"/>
    </row>
    <row r="80" spans="1:17" ht="17.100000000000001" customHeight="1" x14ac:dyDescent="0.25">
      <c r="B80" s="722" t="str">
        <f>"令和" &amp; DBCS($A$2) &amp; "年（" &amp; DBCS($B$2) &amp; "年）" &amp; DBCS($C$2) &amp; "月"</f>
        <v>令和３年（２０２１年）７月</v>
      </c>
      <c r="C80" s="723"/>
      <c r="D80" s="723"/>
      <c r="E80" s="723"/>
      <c r="F80" s="723"/>
      <c r="G80" s="724"/>
      <c r="H80" s="711" t="s">
        <v>106</v>
      </c>
      <c r="I80" s="712"/>
      <c r="J80" s="712"/>
      <c r="K80" s="738" t="s">
        <v>105</v>
      </c>
      <c r="L80" s="712"/>
      <c r="M80" s="712"/>
      <c r="N80" s="712"/>
      <c r="O80" s="712"/>
      <c r="P80" s="739"/>
      <c r="Q80" s="724" t="s">
        <v>58</v>
      </c>
    </row>
    <row r="81" spans="1:18" ht="17.100000000000001" customHeight="1" x14ac:dyDescent="0.25">
      <c r="B81" s="725"/>
      <c r="C81" s="726"/>
      <c r="D81" s="726"/>
      <c r="E81" s="726"/>
      <c r="F81" s="726"/>
      <c r="G81" s="727"/>
      <c r="H81" s="246" t="s">
        <v>67</v>
      </c>
      <c r="I81" s="242" t="s">
        <v>66</v>
      </c>
      <c r="J81" s="354" t="s">
        <v>59</v>
      </c>
      <c r="K81" s="244" t="s">
        <v>64</v>
      </c>
      <c r="L81" s="243" t="s">
        <v>63</v>
      </c>
      <c r="M81" s="243" t="s">
        <v>62</v>
      </c>
      <c r="N81" s="243" t="s">
        <v>61</v>
      </c>
      <c r="O81" s="242" t="s">
        <v>60</v>
      </c>
      <c r="P81" s="241" t="s">
        <v>59</v>
      </c>
      <c r="Q81" s="727"/>
    </row>
    <row r="82" spans="1:18" ht="17.100000000000001" customHeight="1" x14ac:dyDescent="0.25">
      <c r="B82" s="3" t="s">
        <v>113</v>
      </c>
      <c r="C82" s="240"/>
      <c r="D82" s="240"/>
      <c r="E82" s="240"/>
      <c r="F82" s="240"/>
      <c r="G82" s="240"/>
      <c r="H82" s="22">
        <v>0</v>
      </c>
      <c r="I82" s="21">
        <v>0</v>
      </c>
      <c r="J82" s="20">
        <f>SUM(H82:I82)</f>
        <v>0</v>
      </c>
      <c r="K82" s="239">
        <v>0</v>
      </c>
      <c r="L82" s="31">
        <v>0</v>
      </c>
      <c r="M82" s="31">
        <v>4</v>
      </c>
      <c r="N82" s="31">
        <v>32</v>
      </c>
      <c r="O82" s="30">
        <v>45</v>
      </c>
      <c r="P82" s="238">
        <f>SUM(K82:O82)</f>
        <v>81</v>
      </c>
      <c r="Q82" s="237">
        <f>SUM(J82,P82)</f>
        <v>81</v>
      </c>
    </row>
    <row r="83" spans="1:18" ht="17.100000000000001" customHeight="1" x14ac:dyDescent="0.25">
      <c r="B83" s="2" t="s">
        <v>112</v>
      </c>
      <c r="C83" s="29"/>
      <c r="D83" s="29"/>
      <c r="E83" s="29"/>
      <c r="F83" s="29"/>
      <c r="G83" s="29"/>
      <c r="H83" s="18">
        <v>0</v>
      </c>
      <c r="I83" s="17">
        <v>0</v>
      </c>
      <c r="J83" s="16">
        <f>SUM(H83:I83)</f>
        <v>0</v>
      </c>
      <c r="K83" s="236">
        <v>0</v>
      </c>
      <c r="L83" s="28">
        <v>0</v>
      </c>
      <c r="M83" s="28">
        <v>0</v>
      </c>
      <c r="N83" s="28">
        <v>0</v>
      </c>
      <c r="O83" s="27">
        <v>0</v>
      </c>
      <c r="P83" s="235">
        <f>SUM(K83:O83)</f>
        <v>0</v>
      </c>
      <c r="Q83" s="234">
        <f>SUM(J83,P83)</f>
        <v>0</v>
      </c>
    </row>
    <row r="84" spans="1:18" ht="17.100000000000001" customHeight="1" x14ac:dyDescent="0.25">
      <c r="B84" s="13" t="s">
        <v>57</v>
      </c>
      <c r="C84" s="12"/>
      <c r="D84" s="12"/>
      <c r="E84" s="12"/>
      <c r="F84" s="12"/>
      <c r="G84" s="12"/>
      <c r="H84" s="11">
        <f>H82+H83</f>
        <v>0</v>
      </c>
      <c r="I84" s="8">
        <f>I82+I83</f>
        <v>0</v>
      </c>
      <c r="J84" s="7">
        <f>SUM(H84:I84)</f>
        <v>0</v>
      </c>
      <c r="K84" s="233">
        <f>K82+K83</f>
        <v>0</v>
      </c>
      <c r="L84" s="9">
        <f>L82+L83</f>
        <v>0</v>
      </c>
      <c r="M84" s="9">
        <f>M82+M83</f>
        <v>4</v>
      </c>
      <c r="N84" s="9">
        <f>N82+N83</f>
        <v>32</v>
      </c>
      <c r="O84" s="8">
        <f>O82+O83</f>
        <v>45</v>
      </c>
      <c r="P84" s="232">
        <f>SUM(K84:O84)</f>
        <v>81</v>
      </c>
      <c r="Q84" s="231">
        <f>SUM(J84,P84)</f>
        <v>81</v>
      </c>
    </row>
    <row r="86" spans="1:18" s="192" customFormat="1" ht="17.100000000000001" customHeight="1" x14ac:dyDescent="0.25">
      <c r="A86" s="4" t="s">
        <v>115</v>
      </c>
    </row>
    <row r="87" spans="1:18" s="192" customFormat="1" ht="17.100000000000001" customHeight="1" x14ac:dyDescent="0.25">
      <c r="B87" s="230"/>
      <c r="C87" s="230"/>
      <c r="D87" s="230"/>
      <c r="E87" s="190"/>
      <c r="F87" s="190"/>
      <c r="G87" s="190"/>
      <c r="H87" s="190"/>
      <c r="I87" s="190"/>
      <c r="J87" s="728" t="s">
        <v>114</v>
      </c>
      <c r="K87" s="728"/>
      <c r="L87" s="728"/>
      <c r="M87" s="728"/>
      <c r="N87" s="728"/>
      <c r="O87" s="728"/>
      <c r="P87" s="728"/>
      <c r="Q87" s="728"/>
    </row>
    <row r="88" spans="1:18" s="192" customFormat="1" ht="17.100000000000001" customHeight="1" x14ac:dyDescent="0.25">
      <c r="B88" s="700" t="str">
        <f>"令和" &amp; DBCS($A$2) &amp; "年（" &amp; DBCS($B$2) &amp; "年）" &amp; DBCS($C$2) &amp; "月"</f>
        <v>令和３年（２０２１年）７月</v>
      </c>
      <c r="C88" s="701"/>
      <c r="D88" s="701"/>
      <c r="E88" s="701"/>
      <c r="F88" s="701"/>
      <c r="G88" s="702"/>
      <c r="H88" s="732" t="s">
        <v>106</v>
      </c>
      <c r="I88" s="733"/>
      <c r="J88" s="733"/>
      <c r="K88" s="734" t="s">
        <v>105</v>
      </c>
      <c r="L88" s="733"/>
      <c r="M88" s="733"/>
      <c r="N88" s="733"/>
      <c r="O88" s="733"/>
      <c r="P88" s="735"/>
      <c r="Q88" s="702" t="s">
        <v>58</v>
      </c>
    </row>
    <row r="89" spans="1:18" s="192" customFormat="1" ht="17.100000000000001" customHeight="1" x14ac:dyDescent="0.25">
      <c r="B89" s="703"/>
      <c r="C89" s="704"/>
      <c r="D89" s="704"/>
      <c r="E89" s="704"/>
      <c r="F89" s="704"/>
      <c r="G89" s="705"/>
      <c r="H89" s="228" t="s">
        <v>67</v>
      </c>
      <c r="I89" s="224" t="s">
        <v>66</v>
      </c>
      <c r="J89" s="353" t="s">
        <v>59</v>
      </c>
      <c r="K89" s="226" t="s">
        <v>64</v>
      </c>
      <c r="L89" s="225" t="s">
        <v>63</v>
      </c>
      <c r="M89" s="225" t="s">
        <v>62</v>
      </c>
      <c r="N89" s="225" t="s">
        <v>61</v>
      </c>
      <c r="O89" s="224" t="s">
        <v>60</v>
      </c>
      <c r="P89" s="223" t="s">
        <v>59</v>
      </c>
      <c r="Q89" s="705"/>
    </row>
    <row r="90" spans="1:18" s="192" customFormat="1" ht="17.100000000000001" customHeight="1" x14ac:dyDescent="0.25">
      <c r="B90" s="222" t="s">
        <v>113</v>
      </c>
      <c r="C90" s="221"/>
      <c r="D90" s="221"/>
      <c r="E90" s="221"/>
      <c r="F90" s="221"/>
      <c r="G90" s="221"/>
      <c r="H90" s="220">
        <v>0</v>
      </c>
      <c r="I90" s="219">
        <v>0</v>
      </c>
      <c r="J90" s="218">
        <f>SUM(H90:I90)</f>
        <v>0</v>
      </c>
      <c r="K90" s="217">
        <v>0</v>
      </c>
      <c r="L90" s="216">
        <v>1</v>
      </c>
      <c r="M90" s="216">
        <v>28</v>
      </c>
      <c r="N90" s="216">
        <v>283</v>
      </c>
      <c r="O90" s="215">
        <v>385</v>
      </c>
      <c r="P90" s="214">
        <f>SUM(K90:O90)</f>
        <v>697</v>
      </c>
      <c r="Q90" s="213">
        <f>SUM(J90,P90)</f>
        <v>697</v>
      </c>
    </row>
    <row r="91" spans="1:18" s="192" customFormat="1" ht="17.100000000000001" customHeight="1" x14ac:dyDescent="0.25">
      <c r="B91" s="212" t="s">
        <v>112</v>
      </c>
      <c r="C91" s="211"/>
      <c r="D91" s="211"/>
      <c r="E91" s="211"/>
      <c r="F91" s="211"/>
      <c r="G91" s="211"/>
      <c r="H91" s="210">
        <v>0</v>
      </c>
      <c r="I91" s="209">
        <v>0</v>
      </c>
      <c r="J91" s="208">
        <f>SUM(H91:I91)</f>
        <v>0</v>
      </c>
      <c r="K91" s="207">
        <v>0</v>
      </c>
      <c r="L91" s="206">
        <v>0</v>
      </c>
      <c r="M91" s="206">
        <v>0</v>
      </c>
      <c r="N91" s="206">
        <v>2</v>
      </c>
      <c r="O91" s="205">
        <v>2</v>
      </c>
      <c r="P91" s="204">
        <f>SUM(K91:O91)</f>
        <v>4</v>
      </c>
      <c r="Q91" s="203">
        <f>SUM(J91,P91)</f>
        <v>4</v>
      </c>
    </row>
    <row r="92" spans="1:18" s="192" customFormat="1" ht="17.100000000000001" customHeight="1" x14ac:dyDescent="0.25">
      <c r="B92" s="202" t="s">
        <v>57</v>
      </c>
      <c r="C92" s="201"/>
      <c r="D92" s="201"/>
      <c r="E92" s="201"/>
      <c r="F92" s="201"/>
      <c r="G92" s="201"/>
      <c r="H92" s="200">
        <f>H90+H91</f>
        <v>0</v>
      </c>
      <c r="I92" s="196">
        <f>I90+I91</f>
        <v>0</v>
      </c>
      <c r="J92" s="199">
        <f>SUM(H92:I92)</f>
        <v>0</v>
      </c>
      <c r="K92" s="198">
        <f>K90+K91</f>
        <v>0</v>
      </c>
      <c r="L92" s="197">
        <f>L90+L91</f>
        <v>1</v>
      </c>
      <c r="M92" s="197">
        <f>M90+M91</f>
        <v>28</v>
      </c>
      <c r="N92" s="197">
        <f>N90+N91</f>
        <v>285</v>
      </c>
      <c r="O92" s="196">
        <f>O90+O91</f>
        <v>387</v>
      </c>
      <c r="P92" s="195">
        <f>SUM(K92:O92)</f>
        <v>701</v>
      </c>
      <c r="Q92" s="194">
        <f>SUM(J92,P92)</f>
        <v>701</v>
      </c>
    </row>
    <row r="93" spans="1:18" s="192" customFormat="1" ht="17.100000000000001" customHeight="1" x14ac:dyDescent="0.25"/>
    <row r="94" spans="1:18" s="49" customFormat="1" ht="17.100000000000001" customHeight="1" x14ac:dyDescent="0.25">
      <c r="A94" s="26" t="s">
        <v>111</v>
      </c>
      <c r="J94" s="193"/>
      <c r="K94" s="193"/>
    </row>
    <row r="95" spans="1:18" s="49" customFormat="1" ht="17.100000000000001" customHeight="1" x14ac:dyDescent="0.25">
      <c r="B95" s="192"/>
      <c r="C95" s="191"/>
      <c r="D95" s="191"/>
      <c r="E95" s="191"/>
      <c r="F95" s="190"/>
      <c r="G95" s="190"/>
      <c r="H95" s="190"/>
      <c r="I95" s="728" t="s">
        <v>110</v>
      </c>
      <c r="J95" s="728"/>
      <c r="K95" s="728"/>
      <c r="L95" s="728"/>
      <c r="M95" s="728"/>
      <c r="N95" s="728"/>
      <c r="O95" s="728"/>
      <c r="P95" s="728"/>
      <c r="Q95" s="728"/>
      <c r="R95" s="728"/>
    </row>
    <row r="96" spans="1:18" s="49" customFormat="1" ht="17.100000000000001" customHeight="1" x14ac:dyDescent="0.25">
      <c r="B96" s="664" t="str">
        <f>"令和" &amp; DBCS($A$2) &amp; "年（" &amp; DBCS($B$2) &amp; "年）" &amp; DBCS($C$2) &amp; "月"</f>
        <v>令和３年（２０２１年）７月</v>
      </c>
      <c r="C96" s="665"/>
      <c r="D96" s="665"/>
      <c r="E96" s="665"/>
      <c r="F96" s="665"/>
      <c r="G96" s="666"/>
      <c r="H96" s="693" t="s">
        <v>106</v>
      </c>
      <c r="I96" s="694"/>
      <c r="J96" s="694"/>
      <c r="K96" s="659" t="s">
        <v>105</v>
      </c>
      <c r="L96" s="660"/>
      <c r="M96" s="660"/>
      <c r="N96" s="660"/>
      <c r="O96" s="660"/>
      <c r="P96" s="660"/>
      <c r="Q96" s="661"/>
      <c r="R96" s="662" t="s">
        <v>58</v>
      </c>
    </row>
    <row r="97" spans="2:18" s="49" customFormat="1" ht="17.100000000000001" customHeight="1" x14ac:dyDescent="0.25">
      <c r="B97" s="667"/>
      <c r="C97" s="668"/>
      <c r="D97" s="668"/>
      <c r="E97" s="668"/>
      <c r="F97" s="668"/>
      <c r="G97" s="669"/>
      <c r="H97" s="188" t="s">
        <v>67</v>
      </c>
      <c r="I97" s="187" t="s">
        <v>66</v>
      </c>
      <c r="J97" s="186" t="s">
        <v>59</v>
      </c>
      <c r="K97" s="140" t="s">
        <v>65</v>
      </c>
      <c r="L97" s="185" t="s">
        <v>64</v>
      </c>
      <c r="M97" s="185" t="s">
        <v>63</v>
      </c>
      <c r="N97" s="185" t="s">
        <v>62</v>
      </c>
      <c r="O97" s="185" t="s">
        <v>61</v>
      </c>
      <c r="P97" s="184" t="s">
        <v>60</v>
      </c>
      <c r="Q97" s="352" t="s">
        <v>59</v>
      </c>
      <c r="R97" s="663"/>
    </row>
    <row r="98" spans="2:18" s="49" customFormat="1" ht="17.100000000000001" customHeight="1" x14ac:dyDescent="0.25">
      <c r="B98" s="163" t="s">
        <v>104</v>
      </c>
      <c r="C98" s="162"/>
      <c r="D98" s="162"/>
      <c r="E98" s="162"/>
      <c r="F98" s="162"/>
      <c r="G98" s="161"/>
      <c r="H98" s="160">
        <f t="shared" ref="H98:R98" si="13">SUM(H99,H105,H108,H113,H117:H118)</f>
        <v>1856</v>
      </c>
      <c r="I98" s="159">
        <f t="shared" si="13"/>
        <v>3005</v>
      </c>
      <c r="J98" s="158">
        <f t="shared" si="13"/>
        <v>4861</v>
      </c>
      <c r="K98" s="42">
        <f t="shared" si="13"/>
        <v>0</v>
      </c>
      <c r="L98" s="157">
        <f t="shared" si="13"/>
        <v>9903</v>
      </c>
      <c r="M98" s="157">
        <f t="shared" si="13"/>
        <v>7158</v>
      </c>
      <c r="N98" s="157">
        <f t="shared" si="13"/>
        <v>4901</v>
      </c>
      <c r="O98" s="157">
        <f t="shared" si="13"/>
        <v>3289</v>
      </c>
      <c r="P98" s="156">
        <f t="shared" si="13"/>
        <v>1733</v>
      </c>
      <c r="Q98" s="155">
        <f t="shared" si="13"/>
        <v>26984</v>
      </c>
      <c r="R98" s="154">
        <f t="shared" si="13"/>
        <v>31845</v>
      </c>
    </row>
    <row r="99" spans="2:18" s="49" customFormat="1" ht="17.100000000000001" customHeight="1" x14ac:dyDescent="0.25">
      <c r="B99" s="111"/>
      <c r="C99" s="163" t="s">
        <v>103</v>
      </c>
      <c r="D99" s="162"/>
      <c r="E99" s="162"/>
      <c r="F99" s="162"/>
      <c r="G99" s="161"/>
      <c r="H99" s="160">
        <f t="shared" ref="H99:Q99" si="14">SUM(H100:H104)</f>
        <v>139</v>
      </c>
      <c r="I99" s="159">
        <f t="shared" si="14"/>
        <v>242</v>
      </c>
      <c r="J99" s="158">
        <f t="shared" si="14"/>
        <v>381</v>
      </c>
      <c r="K99" s="42">
        <f t="shared" si="14"/>
        <v>0</v>
      </c>
      <c r="L99" s="157">
        <f t="shared" si="14"/>
        <v>2619</v>
      </c>
      <c r="M99" s="157">
        <f t="shared" si="14"/>
        <v>2002</v>
      </c>
      <c r="N99" s="157">
        <f t="shared" si="14"/>
        <v>1424</v>
      </c>
      <c r="O99" s="157">
        <f t="shared" si="14"/>
        <v>1102</v>
      </c>
      <c r="P99" s="156">
        <f t="shared" si="14"/>
        <v>712</v>
      </c>
      <c r="Q99" s="155">
        <f t="shared" si="14"/>
        <v>7859</v>
      </c>
      <c r="R99" s="154">
        <f t="shared" ref="R99:R104" si="15">SUM(J99,Q99)</f>
        <v>8240</v>
      </c>
    </row>
    <row r="100" spans="2:18" s="49" customFormat="1" ht="17.100000000000001" customHeight="1" x14ac:dyDescent="0.25">
      <c r="B100" s="111"/>
      <c r="C100" s="111"/>
      <c r="D100" s="173" t="s">
        <v>102</v>
      </c>
      <c r="E100" s="172"/>
      <c r="F100" s="172"/>
      <c r="G100" s="171"/>
      <c r="H100" s="170">
        <v>0</v>
      </c>
      <c r="I100" s="167">
        <v>0</v>
      </c>
      <c r="J100" s="166">
        <f>SUM(H100:I100)</f>
        <v>0</v>
      </c>
      <c r="K100" s="134">
        <v>0</v>
      </c>
      <c r="L100" s="168">
        <v>1440</v>
      </c>
      <c r="M100" s="168">
        <v>909</v>
      </c>
      <c r="N100" s="168">
        <v>515</v>
      </c>
      <c r="O100" s="168">
        <v>326</v>
      </c>
      <c r="P100" s="167">
        <v>190</v>
      </c>
      <c r="Q100" s="166">
        <f>SUM(K100:P100)</f>
        <v>3380</v>
      </c>
      <c r="R100" s="165">
        <f t="shared" si="15"/>
        <v>3380</v>
      </c>
    </row>
    <row r="101" spans="2:18" s="49" customFormat="1" ht="17.100000000000001" customHeight="1" x14ac:dyDescent="0.25">
      <c r="B101" s="111"/>
      <c r="C101" s="111"/>
      <c r="D101" s="110" t="s">
        <v>101</v>
      </c>
      <c r="E101" s="109"/>
      <c r="F101" s="109"/>
      <c r="G101" s="108"/>
      <c r="H101" s="107">
        <v>0</v>
      </c>
      <c r="I101" s="104">
        <v>0</v>
      </c>
      <c r="J101" s="103">
        <f>SUM(H101:I101)</f>
        <v>0</v>
      </c>
      <c r="K101" s="101">
        <v>0</v>
      </c>
      <c r="L101" s="105">
        <v>0</v>
      </c>
      <c r="M101" s="105">
        <v>3</v>
      </c>
      <c r="N101" s="105">
        <v>4</v>
      </c>
      <c r="O101" s="105">
        <v>10</v>
      </c>
      <c r="P101" s="104">
        <v>15</v>
      </c>
      <c r="Q101" s="103">
        <f>SUM(K101:P101)</f>
        <v>32</v>
      </c>
      <c r="R101" s="102">
        <f t="shared" si="15"/>
        <v>32</v>
      </c>
    </row>
    <row r="102" spans="2:18" s="49" customFormat="1" ht="17.100000000000001" customHeight="1" x14ac:dyDescent="0.25">
      <c r="B102" s="111"/>
      <c r="C102" s="111"/>
      <c r="D102" s="110" t="s">
        <v>100</v>
      </c>
      <c r="E102" s="109"/>
      <c r="F102" s="109"/>
      <c r="G102" s="108"/>
      <c r="H102" s="107">
        <v>56</v>
      </c>
      <c r="I102" s="104">
        <v>102</v>
      </c>
      <c r="J102" s="103">
        <f>SUM(H102:I102)</f>
        <v>158</v>
      </c>
      <c r="K102" s="101">
        <v>0</v>
      </c>
      <c r="L102" s="105">
        <v>320</v>
      </c>
      <c r="M102" s="105">
        <v>298</v>
      </c>
      <c r="N102" s="105">
        <v>171</v>
      </c>
      <c r="O102" s="105">
        <v>153</v>
      </c>
      <c r="P102" s="104">
        <v>113</v>
      </c>
      <c r="Q102" s="103">
        <f>SUM(K102:P102)</f>
        <v>1055</v>
      </c>
      <c r="R102" s="102">
        <f t="shared" si="15"/>
        <v>1213</v>
      </c>
    </row>
    <row r="103" spans="2:18" s="49" customFormat="1" ht="17.100000000000001" customHeight="1" x14ac:dyDescent="0.25">
      <c r="B103" s="111"/>
      <c r="C103" s="111"/>
      <c r="D103" s="110" t="s">
        <v>99</v>
      </c>
      <c r="E103" s="109"/>
      <c r="F103" s="109"/>
      <c r="G103" s="108"/>
      <c r="H103" s="107">
        <v>11</v>
      </c>
      <c r="I103" s="104">
        <v>56</v>
      </c>
      <c r="J103" s="103">
        <f>SUM(H103:I103)</f>
        <v>67</v>
      </c>
      <c r="K103" s="101">
        <v>0</v>
      </c>
      <c r="L103" s="105">
        <v>110</v>
      </c>
      <c r="M103" s="105">
        <v>95</v>
      </c>
      <c r="N103" s="105">
        <v>73</v>
      </c>
      <c r="O103" s="105">
        <v>52</v>
      </c>
      <c r="P103" s="104">
        <v>21</v>
      </c>
      <c r="Q103" s="103">
        <f>SUM(K103:P103)</f>
        <v>351</v>
      </c>
      <c r="R103" s="102">
        <f t="shared" si="15"/>
        <v>418</v>
      </c>
    </row>
    <row r="104" spans="2:18" s="49" customFormat="1" ht="17.100000000000001" customHeight="1" x14ac:dyDescent="0.25">
      <c r="B104" s="111"/>
      <c r="C104" s="111"/>
      <c r="D104" s="182" t="s">
        <v>98</v>
      </c>
      <c r="E104" s="181"/>
      <c r="F104" s="181"/>
      <c r="G104" s="180"/>
      <c r="H104" s="179">
        <v>72</v>
      </c>
      <c r="I104" s="176">
        <v>84</v>
      </c>
      <c r="J104" s="175">
        <f>SUM(H104:I104)</f>
        <v>156</v>
      </c>
      <c r="K104" s="128">
        <v>0</v>
      </c>
      <c r="L104" s="177">
        <v>749</v>
      </c>
      <c r="M104" s="177">
        <v>697</v>
      </c>
      <c r="N104" s="177">
        <v>661</v>
      </c>
      <c r="O104" s="177">
        <v>561</v>
      </c>
      <c r="P104" s="176">
        <v>373</v>
      </c>
      <c r="Q104" s="175">
        <f>SUM(K104:P104)</f>
        <v>3041</v>
      </c>
      <c r="R104" s="174">
        <f t="shared" si="15"/>
        <v>3197</v>
      </c>
    </row>
    <row r="105" spans="2:18" s="49" customFormat="1" ht="17.100000000000001" customHeight="1" x14ac:dyDescent="0.25">
      <c r="B105" s="111"/>
      <c r="C105" s="163" t="s">
        <v>97</v>
      </c>
      <c r="D105" s="162"/>
      <c r="E105" s="162"/>
      <c r="F105" s="162"/>
      <c r="G105" s="161"/>
      <c r="H105" s="160">
        <f t="shared" ref="H105:R105" si="16">SUM(H106:H107)</f>
        <v>126</v>
      </c>
      <c r="I105" s="159">
        <f t="shared" si="16"/>
        <v>172</v>
      </c>
      <c r="J105" s="158">
        <f t="shared" si="16"/>
        <v>298</v>
      </c>
      <c r="K105" s="42">
        <f t="shared" si="16"/>
        <v>0</v>
      </c>
      <c r="L105" s="157">
        <f t="shared" si="16"/>
        <v>1797</v>
      </c>
      <c r="M105" s="157">
        <f t="shared" si="16"/>
        <v>1204</v>
      </c>
      <c r="N105" s="157">
        <f t="shared" si="16"/>
        <v>747</v>
      </c>
      <c r="O105" s="157">
        <f t="shared" si="16"/>
        <v>446</v>
      </c>
      <c r="P105" s="156">
        <f t="shared" si="16"/>
        <v>192</v>
      </c>
      <c r="Q105" s="155">
        <f t="shared" si="16"/>
        <v>4386</v>
      </c>
      <c r="R105" s="154">
        <f t="shared" si="16"/>
        <v>4684</v>
      </c>
    </row>
    <row r="106" spans="2:18" s="49" customFormat="1" ht="17.100000000000001" customHeight="1" x14ac:dyDescent="0.25">
      <c r="B106" s="111"/>
      <c r="C106" s="111"/>
      <c r="D106" s="173" t="s">
        <v>96</v>
      </c>
      <c r="E106" s="172"/>
      <c r="F106" s="172"/>
      <c r="G106" s="171"/>
      <c r="H106" s="170">
        <v>0</v>
      </c>
      <c r="I106" s="167">
        <v>0</v>
      </c>
      <c r="J106" s="169">
        <f>SUM(H106:I106)</f>
        <v>0</v>
      </c>
      <c r="K106" s="134">
        <v>0</v>
      </c>
      <c r="L106" s="168">
        <v>1339</v>
      </c>
      <c r="M106" s="168">
        <v>820</v>
      </c>
      <c r="N106" s="168">
        <v>539</v>
      </c>
      <c r="O106" s="168">
        <v>329</v>
      </c>
      <c r="P106" s="167">
        <v>129</v>
      </c>
      <c r="Q106" s="166">
        <f>SUM(K106:P106)</f>
        <v>3156</v>
      </c>
      <c r="R106" s="165">
        <f>SUM(J106,Q106)</f>
        <v>3156</v>
      </c>
    </row>
    <row r="107" spans="2:18" s="49" customFormat="1" ht="17.100000000000001" customHeight="1" x14ac:dyDescent="0.25">
      <c r="B107" s="111"/>
      <c r="C107" s="111"/>
      <c r="D107" s="182" t="s">
        <v>95</v>
      </c>
      <c r="E107" s="181"/>
      <c r="F107" s="181"/>
      <c r="G107" s="180"/>
      <c r="H107" s="179">
        <v>126</v>
      </c>
      <c r="I107" s="176">
        <v>172</v>
      </c>
      <c r="J107" s="178">
        <f>SUM(H107:I107)</f>
        <v>298</v>
      </c>
      <c r="K107" s="128">
        <v>0</v>
      </c>
      <c r="L107" s="177">
        <v>458</v>
      </c>
      <c r="M107" s="177">
        <v>384</v>
      </c>
      <c r="N107" s="177">
        <v>208</v>
      </c>
      <c r="O107" s="177">
        <v>117</v>
      </c>
      <c r="P107" s="176">
        <v>63</v>
      </c>
      <c r="Q107" s="175">
        <f>SUM(K107:P107)</f>
        <v>1230</v>
      </c>
      <c r="R107" s="174">
        <f>SUM(J107,Q107)</f>
        <v>1528</v>
      </c>
    </row>
    <row r="108" spans="2:18" s="49" customFormat="1" ht="17.100000000000001" customHeight="1" x14ac:dyDescent="0.25">
      <c r="B108" s="111"/>
      <c r="C108" s="163" t="s">
        <v>94</v>
      </c>
      <c r="D108" s="162"/>
      <c r="E108" s="162"/>
      <c r="F108" s="162"/>
      <c r="G108" s="161"/>
      <c r="H108" s="160">
        <f t="shared" ref="H108:R108" si="17">SUM(H109:H112)</f>
        <v>1</v>
      </c>
      <c r="I108" s="159">
        <f t="shared" si="17"/>
        <v>6</v>
      </c>
      <c r="J108" s="158">
        <f t="shared" si="17"/>
        <v>7</v>
      </c>
      <c r="K108" s="42">
        <f t="shared" si="17"/>
        <v>0</v>
      </c>
      <c r="L108" s="157">
        <f t="shared" si="17"/>
        <v>167</v>
      </c>
      <c r="M108" s="157">
        <f t="shared" si="17"/>
        <v>153</v>
      </c>
      <c r="N108" s="157">
        <f t="shared" si="17"/>
        <v>213</v>
      </c>
      <c r="O108" s="157">
        <f t="shared" si="17"/>
        <v>137</v>
      </c>
      <c r="P108" s="156">
        <f t="shared" si="17"/>
        <v>76</v>
      </c>
      <c r="Q108" s="155">
        <f t="shared" si="17"/>
        <v>746</v>
      </c>
      <c r="R108" s="154">
        <f t="shared" si="17"/>
        <v>753</v>
      </c>
    </row>
    <row r="109" spans="2:18" s="49" customFormat="1" ht="17.100000000000001" customHeight="1" x14ac:dyDescent="0.25">
      <c r="B109" s="111"/>
      <c r="C109" s="111"/>
      <c r="D109" s="173" t="s">
        <v>93</v>
      </c>
      <c r="E109" s="172"/>
      <c r="F109" s="172"/>
      <c r="G109" s="171"/>
      <c r="H109" s="170">
        <v>1</v>
      </c>
      <c r="I109" s="167">
        <v>5</v>
      </c>
      <c r="J109" s="169">
        <f>SUM(H109:I109)</f>
        <v>6</v>
      </c>
      <c r="K109" s="134">
        <v>0</v>
      </c>
      <c r="L109" s="168">
        <v>148</v>
      </c>
      <c r="M109" s="168">
        <v>132</v>
      </c>
      <c r="N109" s="168">
        <v>185</v>
      </c>
      <c r="O109" s="168">
        <v>111</v>
      </c>
      <c r="P109" s="167">
        <v>56</v>
      </c>
      <c r="Q109" s="166">
        <f>SUM(K109:P109)</f>
        <v>632</v>
      </c>
      <c r="R109" s="165">
        <f>SUM(J109,Q109)</f>
        <v>638</v>
      </c>
    </row>
    <row r="110" spans="2:18" s="49" customFormat="1" ht="17.100000000000001" customHeight="1" x14ac:dyDescent="0.25">
      <c r="B110" s="111"/>
      <c r="C110" s="111"/>
      <c r="D110" s="110" t="s">
        <v>92</v>
      </c>
      <c r="E110" s="109"/>
      <c r="F110" s="109"/>
      <c r="G110" s="108"/>
      <c r="H110" s="107">
        <v>0</v>
      </c>
      <c r="I110" s="104">
        <v>1</v>
      </c>
      <c r="J110" s="106">
        <f>SUM(H110:I110)</f>
        <v>1</v>
      </c>
      <c r="K110" s="101">
        <v>0</v>
      </c>
      <c r="L110" s="105">
        <v>18</v>
      </c>
      <c r="M110" s="105">
        <v>21</v>
      </c>
      <c r="N110" s="105">
        <v>28</v>
      </c>
      <c r="O110" s="105">
        <v>26</v>
      </c>
      <c r="P110" s="104">
        <v>20</v>
      </c>
      <c r="Q110" s="103">
        <f>SUM(K110:P110)</f>
        <v>113</v>
      </c>
      <c r="R110" s="102">
        <f>SUM(J110,Q110)</f>
        <v>114</v>
      </c>
    </row>
    <row r="111" spans="2:18" s="49" customFormat="1" ht="17.100000000000001" customHeight="1" x14ac:dyDescent="0.25">
      <c r="B111" s="111"/>
      <c r="C111" s="164"/>
      <c r="D111" s="110" t="s">
        <v>91</v>
      </c>
      <c r="E111" s="109"/>
      <c r="F111" s="109"/>
      <c r="G111" s="108"/>
      <c r="H111" s="107">
        <v>0</v>
      </c>
      <c r="I111" s="104">
        <v>0</v>
      </c>
      <c r="J111" s="106">
        <f>SUM(H111:I111)</f>
        <v>0</v>
      </c>
      <c r="K111" s="101">
        <v>0</v>
      </c>
      <c r="L111" s="105">
        <v>0</v>
      </c>
      <c r="M111" s="105">
        <v>0</v>
      </c>
      <c r="N111" s="105">
        <v>0</v>
      </c>
      <c r="O111" s="105">
        <v>0</v>
      </c>
      <c r="P111" s="104">
        <v>0</v>
      </c>
      <c r="Q111" s="103">
        <f>SUM(K111:P111)</f>
        <v>0</v>
      </c>
      <c r="R111" s="102">
        <f>SUM(J111,Q111)</f>
        <v>0</v>
      </c>
    </row>
    <row r="112" spans="2:18" s="49" customFormat="1" ht="16.5" customHeight="1" x14ac:dyDescent="0.25">
      <c r="B112" s="111"/>
      <c r="C112" s="136"/>
      <c r="D112" s="59" t="s">
        <v>90</v>
      </c>
      <c r="E112" s="58"/>
      <c r="F112" s="58"/>
      <c r="G112" s="57"/>
      <c r="H112" s="56">
        <v>0</v>
      </c>
      <c r="I112" s="52">
        <v>0</v>
      </c>
      <c r="J112" s="55">
        <f>SUM(H112:I112)</f>
        <v>0</v>
      </c>
      <c r="K112" s="135">
        <v>0</v>
      </c>
      <c r="L112" s="53">
        <v>1</v>
      </c>
      <c r="M112" s="53">
        <v>0</v>
      </c>
      <c r="N112" s="53">
        <v>0</v>
      </c>
      <c r="O112" s="53">
        <v>0</v>
      </c>
      <c r="P112" s="52">
        <v>0</v>
      </c>
      <c r="Q112" s="51">
        <f>SUM(K112:P112)</f>
        <v>1</v>
      </c>
      <c r="R112" s="50">
        <f>SUM(J112,Q112)</f>
        <v>1</v>
      </c>
    </row>
    <row r="113" spans="2:18" s="49" customFormat="1" ht="17.100000000000001" customHeight="1" x14ac:dyDescent="0.25">
      <c r="B113" s="111"/>
      <c r="C113" s="163" t="s">
        <v>89</v>
      </c>
      <c r="D113" s="162"/>
      <c r="E113" s="162"/>
      <c r="F113" s="162"/>
      <c r="G113" s="161"/>
      <c r="H113" s="160">
        <f t="shared" ref="H113:R113" si="18">SUM(H114:H116)</f>
        <v>747</v>
      </c>
      <c r="I113" s="159">
        <f t="shared" si="18"/>
        <v>1265</v>
      </c>
      <c r="J113" s="158">
        <f t="shared" si="18"/>
        <v>2012</v>
      </c>
      <c r="K113" s="42">
        <f t="shared" si="18"/>
        <v>0</v>
      </c>
      <c r="L113" s="157">
        <f t="shared" si="18"/>
        <v>1770</v>
      </c>
      <c r="M113" s="157">
        <f t="shared" si="18"/>
        <v>1617</v>
      </c>
      <c r="N113" s="157">
        <f t="shared" si="18"/>
        <v>1144</v>
      </c>
      <c r="O113" s="157">
        <f t="shared" si="18"/>
        <v>773</v>
      </c>
      <c r="P113" s="156">
        <f t="shared" si="18"/>
        <v>384</v>
      </c>
      <c r="Q113" s="155">
        <f t="shared" si="18"/>
        <v>5688</v>
      </c>
      <c r="R113" s="154">
        <f t="shared" si="18"/>
        <v>7700</v>
      </c>
    </row>
    <row r="114" spans="2:18" s="14" customFormat="1" ht="17.100000000000001" customHeight="1" x14ac:dyDescent="0.25">
      <c r="B114" s="72"/>
      <c r="C114" s="72"/>
      <c r="D114" s="82" t="s">
        <v>88</v>
      </c>
      <c r="E114" s="81"/>
      <c r="F114" s="81"/>
      <c r="G114" s="80"/>
      <c r="H114" s="79">
        <v>700</v>
      </c>
      <c r="I114" s="75">
        <v>1229</v>
      </c>
      <c r="J114" s="78">
        <f>SUM(H114:I114)</f>
        <v>1929</v>
      </c>
      <c r="K114" s="134">
        <v>0</v>
      </c>
      <c r="L114" s="76">
        <v>1701</v>
      </c>
      <c r="M114" s="76">
        <v>1566</v>
      </c>
      <c r="N114" s="76">
        <v>1114</v>
      </c>
      <c r="O114" s="76">
        <v>751</v>
      </c>
      <c r="P114" s="75">
        <v>380</v>
      </c>
      <c r="Q114" s="74">
        <f>SUM(K114:P114)</f>
        <v>5512</v>
      </c>
      <c r="R114" s="73">
        <f>SUM(J114,Q114)</f>
        <v>7441</v>
      </c>
    </row>
    <row r="115" spans="2:18" s="14" customFormat="1" ht="17.100000000000001" customHeight="1" x14ac:dyDescent="0.25">
      <c r="B115" s="72"/>
      <c r="C115" s="72"/>
      <c r="D115" s="70" t="s">
        <v>87</v>
      </c>
      <c r="E115" s="69"/>
      <c r="F115" s="69"/>
      <c r="G115" s="68"/>
      <c r="H115" s="67">
        <v>20</v>
      </c>
      <c r="I115" s="63">
        <v>15</v>
      </c>
      <c r="J115" s="66">
        <f>SUM(H115:I115)</f>
        <v>35</v>
      </c>
      <c r="K115" s="101">
        <v>0</v>
      </c>
      <c r="L115" s="64">
        <v>35</v>
      </c>
      <c r="M115" s="64">
        <v>24</v>
      </c>
      <c r="N115" s="64">
        <v>22</v>
      </c>
      <c r="O115" s="64">
        <v>14</v>
      </c>
      <c r="P115" s="63">
        <v>4</v>
      </c>
      <c r="Q115" s="62">
        <f>SUM(K115:P115)</f>
        <v>99</v>
      </c>
      <c r="R115" s="61">
        <f>SUM(J115,Q115)</f>
        <v>134</v>
      </c>
    </row>
    <row r="116" spans="2:18" s="14" customFormat="1" ht="17.100000000000001" customHeight="1" x14ac:dyDescent="0.25">
      <c r="B116" s="72"/>
      <c r="C116" s="72"/>
      <c r="D116" s="133" t="s">
        <v>86</v>
      </c>
      <c r="E116" s="132"/>
      <c r="F116" s="132"/>
      <c r="G116" s="131"/>
      <c r="H116" s="130">
        <v>27</v>
      </c>
      <c r="I116" s="126">
        <v>21</v>
      </c>
      <c r="J116" s="129">
        <f>SUM(H116:I116)</f>
        <v>48</v>
      </c>
      <c r="K116" s="128">
        <v>0</v>
      </c>
      <c r="L116" s="127">
        <v>34</v>
      </c>
      <c r="M116" s="127">
        <v>27</v>
      </c>
      <c r="N116" s="127">
        <v>8</v>
      </c>
      <c r="O116" s="127">
        <v>8</v>
      </c>
      <c r="P116" s="126">
        <v>0</v>
      </c>
      <c r="Q116" s="125">
        <f>SUM(K116:P116)</f>
        <v>77</v>
      </c>
      <c r="R116" s="124">
        <f>SUM(J116,Q116)</f>
        <v>125</v>
      </c>
    </row>
    <row r="117" spans="2:18" s="14" customFormat="1" ht="17.100000000000001" customHeight="1" x14ac:dyDescent="0.25">
      <c r="B117" s="72"/>
      <c r="C117" s="122" t="s">
        <v>85</v>
      </c>
      <c r="D117" s="121"/>
      <c r="E117" s="121"/>
      <c r="F117" s="121"/>
      <c r="G117" s="120"/>
      <c r="H117" s="45">
        <v>29</v>
      </c>
      <c r="I117" s="44">
        <v>20</v>
      </c>
      <c r="J117" s="43">
        <f>SUM(H117:I117)</f>
        <v>49</v>
      </c>
      <c r="K117" s="42">
        <v>0</v>
      </c>
      <c r="L117" s="41">
        <v>116</v>
      </c>
      <c r="M117" s="41">
        <v>99</v>
      </c>
      <c r="N117" s="41">
        <v>121</v>
      </c>
      <c r="O117" s="41">
        <v>85</v>
      </c>
      <c r="P117" s="40">
        <v>33</v>
      </c>
      <c r="Q117" s="39">
        <f>SUM(K117:P117)</f>
        <v>454</v>
      </c>
      <c r="R117" s="38">
        <f>SUM(J117,Q117)</f>
        <v>503</v>
      </c>
    </row>
    <row r="118" spans="2:18" s="14" customFormat="1" ht="17.100000000000001" customHeight="1" x14ac:dyDescent="0.25">
      <c r="B118" s="123"/>
      <c r="C118" s="122" t="s">
        <v>84</v>
      </c>
      <c r="D118" s="121"/>
      <c r="E118" s="121"/>
      <c r="F118" s="121"/>
      <c r="G118" s="120"/>
      <c r="H118" s="45">
        <v>814</v>
      </c>
      <c r="I118" s="44">
        <v>1300</v>
      </c>
      <c r="J118" s="43">
        <f>SUM(H118:I118)</f>
        <v>2114</v>
      </c>
      <c r="K118" s="42">
        <v>0</v>
      </c>
      <c r="L118" s="41">
        <v>3434</v>
      </c>
      <c r="M118" s="41">
        <v>2083</v>
      </c>
      <c r="N118" s="41">
        <v>1252</v>
      </c>
      <c r="O118" s="41">
        <v>746</v>
      </c>
      <c r="P118" s="40">
        <v>336</v>
      </c>
      <c r="Q118" s="39">
        <f>SUM(K118:P118)</f>
        <v>7851</v>
      </c>
      <c r="R118" s="38">
        <f>SUM(J118,Q118)</f>
        <v>9965</v>
      </c>
    </row>
    <row r="119" spans="2:18" s="14" customFormat="1" ht="17.100000000000001" customHeight="1" x14ac:dyDescent="0.25">
      <c r="B119" s="86" t="s">
        <v>83</v>
      </c>
      <c r="C119" s="85"/>
      <c r="D119" s="85"/>
      <c r="E119" s="85"/>
      <c r="F119" s="85"/>
      <c r="G119" s="84"/>
      <c r="H119" s="45">
        <f t="shared" ref="H119:R119" si="19">SUM(H120:H128)</f>
        <v>8</v>
      </c>
      <c r="I119" s="44">
        <f t="shared" si="19"/>
        <v>18</v>
      </c>
      <c r="J119" s="43">
        <f t="shared" si="19"/>
        <v>26</v>
      </c>
      <c r="K119" s="42">
        <f t="shared" si="19"/>
        <v>0</v>
      </c>
      <c r="L119" s="41">
        <f t="shared" si="19"/>
        <v>1525</v>
      </c>
      <c r="M119" s="41">
        <f t="shared" si="19"/>
        <v>1072</v>
      </c>
      <c r="N119" s="41">
        <f t="shared" si="19"/>
        <v>869</v>
      </c>
      <c r="O119" s="41">
        <f t="shared" si="19"/>
        <v>582</v>
      </c>
      <c r="P119" s="40">
        <f t="shared" si="19"/>
        <v>244</v>
      </c>
      <c r="Q119" s="39">
        <f t="shared" si="19"/>
        <v>4292</v>
      </c>
      <c r="R119" s="38">
        <f t="shared" si="19"/>
        <v>4318</v>
      </c>
    </row>
    <row r="120" spans="2:18" s="14" customFormat="1" ht="17.100000000000001" customHeight="1" x14ac:dyDescent="0.25">
      <c r="B120" s="72"/>
      <c r="C120" s="82" t="s">
        <v>109</v>
      </c>
      <c r="D120" s="81"/>
      <c r="E120" s="81"/>
      <c r="F120" s="81"/>
      <c r="G120" s="80"/>
      <c r="H120" s="79">
        <v>0</v>
      </c>
      <c r="I120" s="75">
        <v>0</v>
      </c>
      <c r="J120" s="78">
        <f t="shared" ref="J120:J128" si="20">SUM(H120:I120)</f>
        <v>0</v>
      </c>
      <c r="K120" s="77"/>
      <c r="L120" s="76">
        <v>57</v>
      </c>
      <c r="M120" s="76">
        <v>41</v>
      </c>
      <c r="N120" s="76">
        <v>46</v>
      </c>
      <c r="O120" s="76">
        <v>35</v>
      </c>
      <c r="P120" s="75">
        <v>14</v>
      </c>
      <c r="Q120" s="74">
        <f t="shared" ref="Q120:Q128" si="21">SUM(K120:P120)</f>
        <v>193</v>
      </c>
      <c r="R120" s="73">
        <f t="shared" ref="R120:R128" si="22">SUM(J120,Q120)</f>
        <v>193</v>
      </c>
    </row>
    <row r="121" spans="2:18" s="14" customFormat="1" ht="17.100000000000001" customHeight="1" x14ac:dyDescent="0.25">
      <c r="B121" s="72"/>
      <c r="C121" s="153" t="s">
        <v>81</v>
      </c>
      <c r="D121" s="152"/>
      <c r="E121" s="152"/>
      <c r="F121" s="152"/>
      <c r="G121" s="151"/>
      <c r="H121" s="67">
        <v>0</v>
      </c>
      <c r="I121" s="63">
        <v>0</v>
      </c>
      <c r="J121" s="66">
        <f t="shared" si="20"/>
        <v>0</v>
      </c>
      <c r="K121" s="150"/>
      <c r="L121" s="149">
        <v>0</v>
      </c>
      <c r="M121" s="149">
        <v>0</v>
      </c>
      <c r="N121" s="149">
        <v>0</v>
      </c>
      <c r="O121" s="149">
        <v>0</v>
      </c>
      <c r="P121" s="148">
        <v>0</v>
      </c>
      <c r="Q121" s="147">
        <f t="shared" si="21"/>
        <v>0</v>
      </c>
      <c r="R121" s="146">
        <f t="shared" si="22"/>
        <v>0</v>
      </c>
    </row>
    <row r="122" spans="2:18" s="49" customFormat="1" ht="17.100000000000001" customHeight="1" x14ac:dyDescent="0.25">
      <c r="B122" s="111"/>
      <c r="C122" s="110" t="s">
        <v>80</v>
      </c>
      <c r="D122" s="109"/>
      <c r="E122" s="109"/>
      <c r="F122" s="109"/>
      <c r="G122" s="108"/>
      <c r="H122" s="107">
        <v>0</v>
      </c>
      <c r="I122" s="104">
        <v>0</v>
      </c>
      <c r="J122" s="106">
        <f t="shared" si="20"/>
        <v>0</v>
      </c>
      <c r="K122" s="65"/>
      <c r="L122" s="105">
        <v>1014</v>
      </c>
      <c r="M122" s="105">
        <v>569</v>
      </c>
      <c r="N122" s="105">
        <v>380</v>
      </c>
      <c r="O122" s="105">
        <v>212</v>
      </c>
      <c r="P122" s="104">
        <v>76</v>
      </c>
      <c r="Q122" s="103">
        <f t="shared" si="21"/>
        <v>2251</v>
      </c>
      <c r="R122" s="102">
        <f t="shared" si="22"/>
        <v>2251</v>
      </c>
    </row>
    <row r="123" spans="2:18" s="14" customFormat="1" ht="17.100000000000001" customHeight="1" x14ac:dyDescent="0.25">
      <c r="B123" s="72"/>
      <c r="C123" s="70" t="s">
        <v>79</v>
      </c>
      <c r="D123" s="69"/>
      <c r="E123" s="69"/>
      <c r="F123" s="69"/>
      <c r="G123" s="68"/>
      <c r="H123" s="67">
        <v>0</v>
      </c>
      <c r="I123" s="63">
        <v>2</v>
      </c>
      <c r="J123" s="66">
        <f t="shared" si="20"/>
        <v>2</v>
      </c>
      <c r="K123" s="101">
        <v>0</v>
      </c>
      <c r="L123" s="64">
        <v>98</v>
      </c>
      <c r="M123" s="64">
        <v>82</v>
      </c>
      <c r="N123" s="64">
        <v>73</v>
      </c>
      <c r="O123" s="64">
        <v>50</v>
      </c>
      <c r="P123" s="63">
        <v>16</v>
      </c>
      <c r="Q123" s="62">
        <f t="shared" si="21"/>
        <v>319</v>
      </c>
      <c r="R123" s="61">
        <f t="shared" si="22"/>
        <v>321</v>
      </c>
    </row>
    <row r="124" spans="2:18" s="14" customFormat="1" ht="17.100000000000001" customHeight="1" x14ac:dyDescent="0.25">
      <c r="B124" s="72"/>
      <c r="C124" s="70" t="s">
        <v>78</v>
      </c>
      <c r="D124" s="69"/>
      <c r="E124" s="69"/>
      <c r="F124" s="69"/>
      <c r="G124" s="68"/>
      <c r="H124" s="67">
        <v>8</v>
      </c>
      <c r="I124" s="63">
        <v>16</v>
      </c>
      <c r="J124" s="66">
        <f t="shared" si="20"/>
        <v>24</v>
      </c>
      <c r="K124" s="101">
        <v>0</v>
      </c>
      <c r="L124" s="64">
        <v>92</v>
      </c>
      <c r="M124" s="64">
        <v>77</v>
      </c>
      <c r="N124" s="64">
        <v>85</v>
      </c>
      <c r="O124" s="64">
        <v>74</v>
      </c>
      <c r="P124" s="63">
        <v>35</v>
      </c>
      <c r="Q124" s="62">
        <f t="shared" si="21"/>
        <v>363</v>
      </c>
      <c r="R124" s="61">
        <f t="shared" si="22"/>
        <v>387</v>
      </c>
    </row>
    <row r="125" spans="2:18" s="14" customFormat="1" ht="17.100000000000001" customHeight="1" x14ac:dyDescent="0.25">
      <c r="B125" s="72"/>
      <c r="C125" s="70" t="s">
        <v>77</v>
      </c>
      <c r="D125" s="69"/>
      <c r="E125" s="69"/>
      <c r="F125" s="69"/>
      <c r="G125" s="68"/>
      <c r="H125" s="67">
        <v>0</v>
      </c>
      <c r="I125" s="63">
        <v>0</v>
      </c>
      <c r="J125" s="66">
        <f t="shared" si="20"/>
        <v>0</v>
      </c>
      <c r="K125" s="65"/>
      <c r="L125" s="64">
        <v>207</v>
      </c>
      <c r="M125" s="64">
        <v>233</v>
      </c>
      <c r="N125" s="64">
        <v>219</v>
      </c>
      <c r="O125" s="64">
        <v>115</v>
      </c>
      <c r="P125" s="63">
        <v>49</v>
      </c>
      <c r="Q125" s="62">
        <f t="shared" si="21"/>
        <v>823</v>
      </c>
      <c r="R125" s="61">
        <f t="shared" si="22"/>
        <v>823</v>
      </c>
    </row>
    <row r="126" spans="2:18" s="14" customFormat="1" ht="17.100000000000001" customHeight="1" x14ac:dyDescent="0.25">
      <c r="B126" s="72"/>
      <c r="C126" s="100" t="s">
        <v>76</v>
      </c>
      <c r="D126" s="98"/>
      <c r="E126" s="98"/>
      <c r="F126" s="98"/>
      <c r="G126" s="97"/>
      <c r="H126" s="67">
        <v>0</v>
      </c>
      <c r="I126" s="63">
        <v>0</v>
      </c>
      <c r="J126" s="66">
        <f t="shared" si="20"/>
        <v>0</v>
      </c>
      <c r="K126" s="65"/>
      <c r="L126" s="64">
        <v>29</v>
      </c>
      <c r="M126" s="64">
        <v>39</v>
      </c>
      <c r="N126" s="64">
        <v>40</v>
      </c>
      <c r="O126" s="64">
        <v>22</v>
      </c>
      <c r="P126" s="63">
        <v>13</v>
      </c>
      <c r="Q126" s="62">
        <f t="shared" si="21"/>
        <v>143</v>
      </c>
      <c r="R126" s="61">
        <f t="shared" si="22"/>
        <v>143</v>
      </c>
    </row>
    <row r="127" spans="2:18" s="14" customFormat="1" ht="17.100000000000001" customHeight="1" x14ac:dyDescent="0.25">
      <c r="B127" s="71"/>
      <c r="C127" s="99" t="s">
        <v>75</v>
      </c>
      <c r="D127" s="98"/>
      <c r="E127" s="98"/>
      <c r="F127" s="98"/>
      <c r="G127" s="97"/>
      <c r="H127" s="67">
        <v>0</v>
      </c>
      <c r="I127" s="63">
        <v>0</v>
      </c>
      <c r="J127" s="66">
        <f t="shared" si="20"/>
        <v>0</v>
      </c>
      <c r="K127" s="65"/>
      <c r="L127" s="64">
        <v>0</v>
      </c>
      <c r="M127" s="64">
        <v>0</v>
      </c>
      <c r="N127" s="64">
        <v>2</v>
      </c>
      <c r="O127" s="64">
        <v>31</v>
      </c>
      <c r="P127" s="63">
        <v>13</v>
      </c>
      <c r="Q127" s="62">
        <f t="shared" si="21"/>
        <v>46</v>
      </c>
      <c r="R127" s="61">
        <f t="shared" si="22"/>
        <v>46</v>
      </c>
    </row>
    <row r="128" spans="2:18" s="14" customFormat="1" ht="17.100000000000001" customHeight="1" x14ac:dyDescent="0.25">
      <c r="B128" s="96"/>
      <c r="C128" s="95" t="s">
        <v>74</v>
      </c>
      <c r="D128" s="94"/>
      <c r="E128" s="94"/>
      <c r="F128" s="94"/>
      <c r="G128" s="93"/>
      <c r="H128" s="92">
        <v>0</v>
      </c>
      <c r="I128" s="89">
        <v>0</v>
      </c>
      <c r="J128" s="91">
        <f t="shared" si="20"/>
        <v>0</v>
      </c>
      <c r="K128" s="54"/>
      <c r="L128" s="90">
        <v>28</v>
      </c>
      <c r="M128" s="90">
        <v>31</v>
      </c>
      <c r="N128" s="90">
        <v>24</v>
      </c>
      <c r="O128" s="90">
        <v>43</v>
      </c>
      <c r="P128" s="89">
        <v>28</v>
      </c>
      <c r="Q128" s="88">
        <f t="shared" si="21"/>
        <v>154</v>
      </c>
      <c r="R128" s="87">
        <f t="shared" si="22"/>
        <v>154</v>
      </c>
    </row>
    <row r="129" spans="1:18" s="14" customFormat="1" ht="17.100000000000001" customHeight="1" x14ac:dyDescent="0.25">
      <c r="B129" s="86" t="s">
        <v>73</v>
      </c>
      <c r="C129" s="85"/>
      <c r="D129" s="85"/>
      <c r="E129" s="85"/>
      <c r="F129" s="85"/>
      <c r="G129" s="84"/>
      <c r="H129" s="45">
        <f>SUM(H130:H133)</f>
        <v>0</v>
      </c>
      <c r="I129" s="44">
        <f>SUM(I130:I133)</f>
        <v>0</v>
      </c>
      <c r="J129" s="43">
        <f>SUM(J130:J133)</f>
        <v>0</v>
      </c>
      <c r="K129" s="83"/>
      <c r="L129" s="41">
        <f t="shared" ref="L129:R129" si="23">SUM(L130:L133)</f>
        <v>49</v>
      </c>
      <c r="M129" s="41">
        <f t="shared" si="23"/>
        <v>72</v>
      </c>
      <c r="N129" s="41">
        <f t="shared" si="23"/>
        <v>344</v>
      </c>
      <c r="O129" s="41">
        <f t="shared" si="23"/>
        <v>1016</v>
      </c>
      <c r="P129" s="40">
        <f t="shared" si="23"/>
        <v>929</v>
      </c>
      <c r="Q129" s="39">
        <f t="shared" si="23"/>
        <v>2410</v>
      </c>
      <c r="R129" s="38">
        <f t="shared" si="23"/>
        <v>2410</v>
      </c>
    </row>
    <row r="130" spans="1:18" s="14" customFormat="1" ht="17.100000000000001" customHeight="1" x14ac:dyDescent="0.25">
      <c r="B130" s="72"/>
      <c r="C130" s="82" t="s">
        <v>72</v>
      </c>
      <c r="D130" s="81"/>
      <c r="E130" s="81"/>
      <c r="F130" s="81"/>
      <c r="G130" s="80"/>
      <c r="H130" s="79">
        <v>0</v>
      </c>
      <c r="I130" s="75">
        <v>0</v>
      </c>
      <c r="J130" s="78">
        <f>SUM(H130:I130)</f>
        <v>0</v>
      </c>
      <c r="K130" s="77"/>
      <c r="L130" s="76">
        <v>0</v>
      </c>
      <c r="M130" s="76">
        <v>4</v>
      </c>
      <c r="N130" s="76">
        <v>174</v>
      </c>
      <c r="O130" s="76">
        <v>543</v>
      </c>
      <c r="P130" s="75">
        <v>427</v>
      </c>
      <c r="Q130" s="74">
        <f>SUM(K130:P130)</f>
        <v>1148</v>
      </c>
      <c r="R130" s="73">
        <f>SUM(J130,Q130)</f>
        <v>1148</v>
      </c>
    </row>
    <row r="131" spans="1:18" s="14" customFormat="1" ht="17.100000000000001" customHeight="1" x14ac:dyDescent="0.25">
      <c r="B131" s="72"/>
      <c r="C131" s="70" t="s">
        <v>71</v>
      </c>
      <c r="D131" s="69"/>
      <c r="E131" s="69"/>
      <c r="F131" s="69"/>
      <c r="G131" s="68"/>
      <c r="H131" s="67">
        <v>0</v>
      </c>
      <c r="I131" s="63">
        <v>0</v>
      </c>
      <c r="J131" s="66">
        <f>SUM(H131:I131)</f>
        <v>0</v>
      </c>
      <c r="K131" s="65"/>
      <c r="L131" s="64">
        <v>49</v>
      </c>
      <c r="M131" s="64">
        <v>67</v>
      </c>
      <c r="N131" s="64">
        <v>138</v>
      </c>
      <c r="O131" s="64">
        <v>152</v>
      </c>
      <c r="P131" s="63">
        <v>65</v>
      </c>
      <c r="Q131" s="62">
        <f>SUM(K131:P131)</f>
        <v>471</v>
      </c>
      <c r="R131" s="61">
        <f>SUM(J131,Q131)</f>
        <v>471</v>
      </c>
    </row>
    <row r="132" spans="1:18" s="14" customFormat="1" ht="16.5" customHeight="1" x14ac:dyDescent="0.25">
      <c r="B132" s="71"/>
      <c r="C132" s="70" t="s">
        <v>70</v>
      </c>
      <c r="D132" s="69"/>
      <c r="E132" s="69"/>
      <c r="F132" s="69"/>
      <c r="G132" s="68"/>
      <c r="H132" s="67">
        <v>0</v>
      </c>
      <c r="I132" s="63">
        <v>0</v>
      </c>
      <c r="J132" s="66">
        <f>SUM(H132:I132)</f>
        <v>0</v>
      </c>
      <c r="K132" s="65"/>
      <c r="L132" s="64">
        <v>0</v>
      </c>
      <c r="M132" s="64">
        <v>0</v>
      </c>
      <c r="N132" s="64">
        <v>4</v>
      </c>
      <c r="O132" s="64">
        <v>32</v>
      </c>
      <c r="P132" s="63">
        <v>45</v>
      </c>
      <c r="Q132" s="62">
        <f>SUM(K132:P132)</f>
        <v>81</v>
      </c>
      <c r="R132" s="61">
        <f>SUM(J132,Q132)</f>
        <v>81</v>
      </c>
    </row>
    <row r="133" spans="1:18" s="49" customFormat="1" ht="17.100000000000001" customHeight="1" x14ac:dyDescent="0.25">
      <c r="B133" s="60"/>
      <c r="C133" s="59" t="s">
        <v>69</v>
      </c>
      <c r="D133" s="58"/>
      <c r="E133" s="58"/>
      <c r="F133" s="58"/>
      <c r="G133" s="57"/>
      <c r="H133" s="56">
        <v>0</v>
      </c>
      <c r="I133" s="52">
        <v>0</v>
      </c>
      <c r="J133" s="55">
        <f>SUM(H133:I133)</f>
        <v>0</v>
      </c>
      <c r="K133" s="54"/>
      <c r="L133" s="53">
        <v>0</v>
      </c>
      <c r="M133" s="53">
        <v>1</v>
      </c>
      <c r="N133" s="53">
        <v>28</v>
      </c>
      <c r="O133" s="53">
        <v>289</v>
      </c>
      <c r="P133" s="52">
        <v>392</v>
      </c>
      <c r="Q133" s="51">
        <f>SUM(K133:P133)</f>
        <v>710</v>
      </c>
      <c r="R133" s="50">
        <f>SUM(J133,Q133)</f>
        <v>710</v>
      </c>
    </row>
    <row r="134" spans="1:18" s="14" customFormat="1" ht="17.100000000000001" customHeight="1" x14ac:dyDescent="0.25">
      <c r="B134" s="48" t="s">
        <v>68</v>
      </c>
      <c r="C134" s="47"/>
      <c r="D134" s="47"/>
      <c r="E134" s="47"/>
      <c r="F134" s="47"/>
      <c r="G134" s="46"/>
      <c r="H134" s="45">
        <f t="shared" ref="H134:R134" si="24">SUM(H98,H119,H129)</f>
        <v>1864</v>
      </c>
      <c r="I134" s="44">
        <f t="shared" si="24"/>
        <v>3023</v>
      </c>
      <c r="J134" s="43">
        <f t="shared" si="24"/>
        <v>4887</v>
      </c>
      <c r="K134" s="42">
        <f t="shared" si="24"/>
        <v>0</v>
      </c>
      <c r="L134" s="41">
        <f t="shared" si="24"/>
        <v>11477</v>
      </c>
      <c r="M134" s="41">
        <f t="shared" si="24"/>
        <v>8302</v>
      </c>
      <c r="N134" s="41">
        <f t="shared" si="24"/>
        <v>6114</v>
      </c>
      <c r="O134" s="41">
        <f t="shared" si="24"/>
        <v>4887</v>
      </c>
      <c r="P134" s="40">
        <f t="shared" si="24"/>
        <v>2906</v>
      </c>
      <c r="Q134" s="39">
        <f t="shared" si="24"/>
        <v>33686</v>
      </c>
      <c r="R134" s="38">
        <f t="shared" si="24"/>
        <v>38573</v>
      </c>
    </row>
    <row r="135" spans="1:18" s="14" customFormat="1" ht="17.100000000000001" customHeight="1" x14ac:dyDescent="0.25">
      <c r="B135" s="37"/>
      <c r="C135" s="37"/>
      <c r="D135" s="37"/>
      <c r="E135" s="37"/>
      <c r="F135" s="37"/>
      <c r="G135" s="37"/>
      <c r="H135" s="36"/>
      <c r="I135" s="36"/>
      <c r="J135" s="36"/>
      <c r="K135" s="36"/>
      <c r="L135" s="36"/>
      <c r="M135" s="36"/>
      <c r="N135" s="36"/>
      <c r="O135" s="36"/>
      <c r="P135" s="36"/>
      <c r="Q135" s="36"/>
      <c r="R135" s="36"/>
    </row>
    <row r="136" spans="1:18" s="14" customFormat="1" ht="17.100000000000001" customHeight="1" x14ac:dyDescent="0.25">
      <c r="A136" s="26" t="s">
        <v>108</v>
      </c>
      <c r="H136" s="25"/>
      <c r="I136" s="25"/>
      <c r="J136" s="25"/>
      <c r="K136" s="25"/>
    </row>
    <row r="137" spans="1:18" s="14" customFormat="1" ht="17.100000000000001" customHeight="1" x14ac:dyDescent="0.25">
      <c r="B137" s="145"/>
      <c r="C137" s="145"/>
      <c r="D137" s="145"/>
      <c r="E137" s="145"/>
      <c r="F137" s="144"/>
      <c r="G137" s="144"/>
      <c r="H137" s="144"/>
      <c r="I137" s="683" t="s">
        <v>107</v>
      </c>
      <c r="J137" s="683"/>
      <c r="K137" s="683"/>
      <c r="L137" s="683"/>
      <c r="M137" s="683"/>
      <c r="N137" s="683"/>
      <c r="O137" s="683"/>
      <c r="P137" s="683"/>
      <c r="Q137" s="683"/>
      <c r="R137" s="683"/>
    </row>
    <row r="138" spans="1:18" s="14" customFormat="1" ht="17.100000000000001" customHeight="1" x14ac:dyDescent="0.25">
      <c r="B138" s="689" t="str">
        <f>"令和" &amp; DBCS($A$2) &amp; "年（" &amp; DBCS($B$2) &amp; "年）" &amp; DBCS($C$2) &amp; "月"</f>
        <v>令和３年（２０２１年）７月</v>
      </c>
      <c r="C138" s="690"/>
      <c r="D138" s="690"/>
      <c r="E138" s="690"/>
      <c r="F138" s="690"/>
      <c r="G138" s="687"/>
      <c r="H138" s="695" t="s">
        <v>106</v>
      </c>
      <c r="I138" s="696"/>
      <c r="J138" s="696"/>
      <c r="K138" s="697" t="s">
        <v>105</v>
      </c>
      <c r="L138" s="698"/>
      <c r="M138" s="698"/>
      <c r="N138" s="698"/>
      <c r="O138" s="698"/>
      <c r="P138" s="698"/>
      <c r="Q138" s="699"/>
      <c r="R138" s="730" t="s">
        <v>58</v>
      </c>
    </row>
    <row r="139" spans="1:18" s="14" customFormat="1" ht="17.100000000000001" customHeight="1" x14ac:dyDescent="0.25">
      <c r="B139" s="691"/>
      <c r="C139" s="692"/>
      <c r="D139" s="692"/>
      <c r="E139" s="692"/>
      <c r="F139" s="692"/>
      <c r="G139" s="688"/>
      <c r="H139" s="143" t="s">
        <v>67</v>
      </c>
      <c r="I139" s="142" t="s">
        <v>66</v>
      </c>
      <c r="J139" s="141" t="s">
        <v>59</v>
      </c>
      <c r="K139" s="140" t="s">
        <v>65</v>
      </c>
      <c r="L139" s="139" t="s">
        <v>64</v>
      </c>
      <c r="M139" s="139" t="s">
        <v>63</v>
      </c>
      <c r="N139" s="139" t="s">
        <v>62</v>
      </c>
      <c r="O139" s="139" t="s">
        <v>61</v>
      </c>
      <c r="P139" s="138" t="s">
        <v>60</v>
      </c>
      <c r="Q139" s="351" t="s">
        <v>59</v>
      </c>
      <c r="R139" s="731"/>
    </row>
    <row r="140" spans="1:18" s="14" customFormat="1" ht="17.100000000000001" customHeight="1" x14ac:dyDescent="0.25">
      <c r="B140" s="86" t="s">
        <v>104</v>
      </c>
      <c r="C140" s="85"/>
      <c r="D140" s="85"/>
      <c r="E140" s="85"/>
      <c r="F140" s="85"/>
      <c r="G140" s="84"/>
      <c r="H140" s="45">
        <f t="shared" ref="H140:R140" si="25">SUM(H141,H147,H150,H155,H159:H160)</f>
        <v>16176480</v>
      </c>
      <c r="I140" s="44">
        <f t="shared" si="25"/>
        <v>30697527</v>
      </c>
      <c r="J140" s="43">
        <f t="shared" si="25"/>
        <v>46874007</v>
      </c>
      <c r="K140" s="42">
        <f t="shared" si="25"/>
        <v>0</v>
      </c>
      <c r="L140" s="41">
        <f t="shared" si="25"/>
        <v>255000684</v>
      </c>
      <c r="M140" s="41">
        <f t="shared" si="25"/>
        <v>219516331</v>
      </c>
      <c r="N140" s="41">
        <f t="shared" si="25"/>
        <v>191570977</v>
      </c>
      <c r="O140" s="41">
        <f t="shared" si="25"/>
        <v>144029267</v>
      </c>
      <c r="P140" s="40">
        <f t="shared" si="25"/>
        <v>77911300</v>
      </c>
      <c r="Q140" s="39">
        <f t="shared" si="25"/>
        <v>888028559</v>
      </c>
      <c r="R140" s="38">
        <f t="shared" si="25"/>
        <v>934902566</v>
      </c>
    </row>
    <row r="141" spans="1:18" s="14" customFormat="1" ht="17.100000000000001" customHeight="1" x14ac:dyDescent="0.25">
      <c r="B141" s="72"/>
      <c r="C141" s="86" t="s">
        <v>103</v>
      </c>
      <c r="D141" s="85"/>
      <c r="E141" s="85"/>
      <c r="F141" s="85"/>
      <c r="G141" s="84"/>
      <c r="H141" s="45">
        <f t="shared" ref="H141:Q141" si="26">SUM(H142:H146)</f>
        <v>2041931</v>
      </c>
      <c r="I141" s="44">
        <f t="shared" si="26"/>
        <v>5234758</v>
      </c>
      <c r="J141" s="43">
        <f t="shared" si="26"/>
        <v>7276689</v>
      </c>
      <c r="K141" s="42">
        <f t="shared" si="26"/>
        <v>0</v>
      </c>
      <c r="L141" s="41">
        <f t="shared" si="26"/>
        <v>57106160</v>
      </c>
      <c r="M141" s="41">
        <f t="shared" si="26"/>
        <v>50931797</v>
      </c>
      <c r="N141" s="41">
        <f t="shared" si="26"/>
        <v>40163815</v>
      </c>
      <c r="O141" s="41">
        <f t="shared" si="26"/>
        <v>35042000</v>
      </c>
      <c r="P141" s="40">
        <f t="shared" si="26"/>
        <v>25360291</v>
      </c>
      <c r="Q141" s="39">
        <f t="shared" si="26"/>
        <v>208604063</v>
      </c>
      <c r="R141" s="38">
        <f t="shared" ref="R141:R146" si="27">SUM(J141,Q141)</f>
        <v>215880752</v>
      </c>
    </row>
    <row r="142" spans="1:18" s="14" customFormat="1" ht="17.100000000000001" customHeight="1" x14ac:dyDescent="0.25">
      <c r="B142" s="72"/>
      <c r="C142" s="72"/>
      <c r="D142" s="82" t="s">
        <v>102</v>
      </c>
      <c r="E142" s="81"/>
      <c r="F142" s="81"/>
      <c r="G142" s="80"/>
      <c r="H142" s="79">
        <v>0</v>
      </c>
      <c r="I142" s="75">
        <v>0</v>
      </c>
      <c r="J142" s="74">
        <f>SUM(H142:I142)</f>
        <v>0</v>
      </c>
      <c r="K142" s="134">
        <v>0</v>
      </c>
      <c r="L142" s="76">
        <v>37573398</v>
      </c>
      <c r="M142" s="76">
        <v>31639395</v>
      </c>
      <c r="N142" s="76">
        <v>27073718</v>
      </c>
      <c r="O142" s="76">
        <v>23596059</v>
      </c>
      <c r="P142" s="75">
        <v>16165283</v>
      </c>
      <c r="Q142" s="74">
        <f>SUM(K142:P142)</f>
        <v>136047853</v>
      </c>
      <c r="R142" s="73">
        <f t="shared" si="27"/>
        <v>136047853</v>
      </c>
    </row>
    <row r="143" spans="1:18" s="14" customFormat="1" ht="17.100000000000001" customHeight="1" x14ac:dyDescent="0.25">
      <c r="B143" s="72"/>
      <c r="C143" s="72"/>
      <c r="D143" s="70" t="s">
        <v>101</v>
      </c>
      <c r="E143" s="69"/>
      <c r="F143" s="69"/>
      <c r="G143" s="68"/>
      <c r="H143" s="67">
        <v>0</v>
      </c>
      <c r="I143" s="63">
        <v>0</v>
      </c>
      <c r="J143" s="62">
        <f>SUM(H143:I143)</f>
        <v>0</v>
      </c>
      <c r="K143" s="101">
        <v>0</v>
      </c>
      <c r="L143" s="64">
        <v>0</v>
      </c>
      <c r="M143" s="64">
        <v>162710</v>
      </c>
      <c r="N143" s="64">
        <v>124155</v>
      </c>
      <c r="O143" s="64">
        <v>419319</v>
      </c>
      <c r="P143" s="63">
        <v>652804</v>
      </c>
      <c r="Q143" s="62">
        <f>SUM(K143:P143)</f>
        <v>1358988</v>
      </c>
      <c r="R143" s="61">
        <f t="shared" si="27"/>
        <v>1358988</v>
      </c>
    </row>
    <row r="144" spans="1:18" s="14" customFormat="1" ht="17.100000000000001" customHeight="1" x14ac:dyDescent="0.25">
      <c r="B144" s="72"/>
      <c r="C144" s="72"/>
      <c r="D144" s="70" t="s">
        <v>100</v>
      </c>
      <c r="E144" s="69"/>
      <c r="F144" s="69"/>
      <c r="G144" s="68"/>
      <c r="H144" s="67">
        <v>1235955</v>
      </c>
      <c r="I144" s="63">
        <v>2915842</v>
      </c>
      <c r="J144" s="62">
        <f>SUM(H144:I144)</f>
        <v>4151797</v>
      </c>
      <c r="K144" s="101">
        <v>0</v>
      </c>
      <c r="L144" s="64">
        <v>10901976</v>
      </c>
      <c r="M144" s="64">
        <v>11387794</v>
      </c>
      <c r="N144" s="64">
        <v>6373474</v>
      </c>
      <c r="O144" s="64">
        <v>5778081</v>
      </c>
      <c r="P144" s="63">
        <v>5603170</v>
      </c>
      <c r="Q144" s="62">
        <f>SUM(K144:P144)</f>
        <v>40044495</v>
      </c>
      <c r="R144" s="61">
        <f t="shared" si="27"/>
        <v>44196292</v>
      </c>
    </row>
    <row r="145" spans="2:18" s="14" customFormat="1" ht="17.100000000000001" customHeight="1" x14ac:dyDescent="0.25">
      <c r="B145" s="72"/>
      <c r="C145" s="72"/>
      <c r="D145" s="70" t="s">
        <v>99</v>
      </c>
      <c r="E145" s="69"/>
      <c r="F145" s="69"/>
      <c r="G145" s="68"/>
      <c r="H145" s="67">
        <v>293971</v>
      </c>
      <c r="I145" s="63">
        <v>1784183</v>
      </c>
      <c r="J145" s="62">
        <f>SUM(H145:I145)</f>
        <v>2078154</v>
      </c>
      <c r="K145" s="101">
        <v>0</v>
      </c>
      <c r="L145" s="64">
        <v>3624042</v>
      </c>
      <c r="M145" s="64">
        <v>3245006</v>
      </c>
      <c r="N145" s="64">
        <v>2657419</v>
      </c>
      <c r="O145" s="64">
        <v>1846663</v>
      </c>
      <c r="P145" s="63">
        <v>704809</v>
      </c>
      <c r="Q145" s="62">
        <f>SUM(K145:P145)</f>
        <v>12077939</v>
      </c>
      <c r="R145" s="61">
        <f t="shared" si="27"/>
        <v>14156093</v>
      </c>
    </row>
    <row r="146" spans="2:18" s="14" customFormat="1" ht="17.100000000000001" customHeight="1" x14ac:dyDescent="0.25">
      <c r="B146" s="72"/>
      <c r="C146" s="72"/>
      <c r="D146" s="133" t="s">
        <v>98</v>
      </c>
      <c r="E146" s="132"/>
      <c r="F146" s="132"/>
      <c r="G146" s="131"/>
      <c r="H146" s="130">
        <v>512005</v>
      </c>
      <c r="I146" s="126">
        <v>534733</v>
      </c>
      <c r="J146" s="125">
        <f>SUM(H146:I146)</f>
        <v>1046738</v>
      </c>
      <c r="K146" s="128">
        <v>0</v>
      </c>
      <c r="L146" s="127">
        <v>5006744</v>
      </c>
      <c r="M146" s="127">
        <v>4496892</v>
      </c>
      <c r="N146" s="127">
        <v>3935049</v>
      </c>
      <c r="O146" s="127">
        <v>3401878</v>
      </c>
      <c r="P146" s="126">
        <v>2234225</v>
      </c>
      <c r="Q146" s="125">
        <f>SUM(K146:P146)</f>
        <v>19074788</v>
      </c>
      <c r="R146" s="124">
        <f t="shared" si="27"/>
        <v>20121526</v>
      </c>
    </row>
    <row r="147" spans="2:18" s="14" customFormat="1" ht="17.100000000000001" customHeight="1" x14ac:dyDescent="0.25">
      <c r="B147" s="72"/>
      <c r="C147" s="86" t="s">
        <v>97</v>
      </c>
      <c r="D147" s="85"/>
      <c r="E147" s="85"/>
      <c r="F147" s="85"/>
      <c r="G147" s="84"/>
      <c r="H147" s="45">
        <f t="shared" ref="H147:R147" si="28">SUM(H148:H149)</f>
        <v>2758785</v>
      </c>
      <c r="I147" s="44">
        <f t="shared" si="28"/>
        <v>6960322</v>
      </c>
      <c r="J147" s="43">
        <f t="shared" si="28"/>
        <v>9719107</v>
      </c>
      <c r="K147" s="42">
        <f t="shared" si="28"/>
        <v>0</v>
      </c>
      <c r="L147" s="41">
        <f t="shared" si="28"/>
        <v>110807149</v>
      </c>
      <c r="M147" s="41">
        <f t="shared" si="28"/>
        <v>94938079</v>
      </c>
      <c r="N147" s="41">
        <f t="shared" si="28"/>
        <v>75227352</v>
      </c>
      <c r="O147" s="41">
        <f t="shared" si="28"/>
        <v>51837129</v>
      </c>
      <c r="P147" s="40">
        <f t="shared" si="28"/>
        <v>23931975</v>
      </c>
      <c r="Q147" s="39">
        <f t="shared" si="28"/>
        <v>356741684</v>
      </c>
      <c r="R147" s="38">
        <f t="shared" si="28"/>
        <v>366460791</v>
      </c>
    </row>
    <row r="148" spans="2:18" s="14" customFormat="1" ht="17.100000000000001" customHeight="1" x14ac:dyDescent="0.25">
      <c r="B148" s="72"/>
      <c r="C148" s="72"/>
      <c r="D148" s="82" t="s">
        <v>96</v>
      </c>
      <c r="E148" s="81"/>
      <c r="F148" s="81"/>
      <c r="G148" s="80"/>
      <c r="H148" s="79">
        <v>0</v>
      </c>
      <c r="I148" s="75">
        <v>0</v>
      </c>
      <c r="J148" s="78">
        <f>SUM(H148:I148)</f>
        <v>0</v>
      </c>
      <c r="K148" s="134">
        <v>0</v>
      </c>
      <c r="L148" s="76">
        <v>84108421</v>
      </c>
      <c r="M148" s="76">
        <v>67501604</v>
      </c>
      <c r="N148" s="76">
        <v>56567137</v>
      </c>
      <c r="O148" s="76">
        <v>39533213</v>
      </c>
      <c r="P148" s="75">
        <v>16847898</v>
      </c>
      <c r="Q148" s="74">
        <f>SUM(K148:P148)</f>
        <v>264558273</v>
      </c>
      <c r="R148" s="73">
        <f>SUM(J148,Q148)</f>
        <v>264558273</v>
      </c>
    </row>
    <row r="149" spans="2:18" s="14" customFormat="1" ht="17.100000000000001" customHeight="1" x14ac:dyDescent="0.25">
      <c r="B149" s="72"/>
      <c r="C149" s="72"/>
      <c r="D149" s="133" t="s">
        <v>95</v>
      </c>
      <c r="E149" s="132"/>
      <c r="F149" s="132"/>
      <c r="G149" s="131"/>
      <c r="H149" s="130">
        <v>2758785</v>
      </c>
      <c r="I149" s="126">
        <v>6960322</v>
      </c>
      <c r="J149" s="129">
        <f>SUM(H149:I149)</f>
        <v>9719107</v>
      </c>
      <c r="K149" s="128">
        <v>0</v>
      </c>
      <c r="L149" s="127">
        <v>26698728</v>
      </c>
      <c r="M149" s="127">
        <v>27436475</v>
      </c>
      <c r="N149" s="127">
        <v>18660215</v>
      </c>
      <c r="O149" s="127">
        <v>12303916</v>
      </c>
      <c r="P149" s="126">
        <v>7084077</v>
      </c>
      <c r="Q149" s="125">
        <f>SUM(K149:P149)</f>
        <v>92183411</v>
      </c>
      <c r="R149" s="124">
        <f>SUM(J149,Q149)</f>
        <v>101902518</v>
      </c>
    </row>
    <row r="150" spans="2:18" s="14" customFormat="1" ht="17.100000000000001" customHeight="1" x14ac:dyDescent="0.25">
      <c r="B150" s="72"/>
      <c r="C150" s="86" t="s">
        <v>94</v>
      </c>
      <c r="D150" s="85"/>
      <c r="E150" s="85"/>
      <c r="F150" s="85"/>
      <c r="G150" s="84"/>
      <c r="H150" s="45">
        <f t="shared" ref="H150:R150" si="29">SUM(H151:H154)</f>
        <v>22086</v>
      </c>
      <c r="I150" s="44">
        <f t="shared" si="29"/>
        <v>194929</v>
      </c>
      <c r="J150" s="43">
        <f t="shared" si="29"/>
        <v>217015</v>
      </c>
      <c r="K150" s="42">
        <f t="shared" si="29"/>
        <v>0</v>
      </c>
      <c r="L150" s="41">
        <f t="shared" si="29"/>
        <v>8418898</v>
      </c>
      <c r="M150" s="41">
        <f t="shared" si="29"/>
        <v>8222927</v>
      </c>
      <c r="N150" s="41">
        <f t="shared" si="29"/>
        <v>16261800</v>
      </c>
      <c r="O150" s="41">
        <f t="shared" si="29"/>
        <v>12682104</v>
      </c>
      <c r="P150" s="40">
        <f t="shared" si="29"/>
        <v>7676707</v>
      </c>
      <c r="Q150" s="39">
        <f t="shared" si="29"/>
        <v>53262436</v>
      </c>
      <c r="R150" s="38">
        <f t="shared" si="29"/>
        <v>53479451</v>
      </c>
    </row>
    <row r="151" spans="2:18" s="14" customFormat="1" ht="17.100000000000001" customHeight="1" x14ac:dyDescent="0.25">
      <c r="B151" s="72"/>
      <c r="C151" s="72"/>
      <c r="D151" s="82" t="s">
        <v>93</v>
      </c>
      <c r="E151" s="81"/>
      <c r="F151" s="81"/>
      <c r="G151" s="80"/>
      <c r="H151" s="79">
        <v>22086</v>
      </c>
      <c r="I151" s="75">
        <v>169477</v>
      </c>
      <c r="J151" s="78">
        <f>SUM(H151:I151)</f>
        <v>191563</v>
      </c>
      <c r="K151" s="134">
        <v>0</v>
      </c>
      <c r="L151" s="76">
        <v>7161272</v>
      </c>
      <c r="M151" s="76">
        <v>7032355</v>
      </c>
      <c r="N151" s="76">
        <v>13707379</v>
      </c>
      <c r="O151" s="76">
        <v>9799873</v>
      </c>
      <c r="P151" s="75">
        <v>5110394</v>
      </c>
      <c r="Q151" s="74">
        <f>SUM(K151:P151)</f>
        <v>42811273</v>
      </c>
      <c r="R151" s="73">
        <f>SUM(J151,Q151)</f>
        <v>43002836</v>
      </c>
    </row>
    <row r="152" spans="2:18" s="14" customFormat="1" ht="17.100000000000001" customHeight="1" x14ac:dyDescent="0.25">
      <c r="B152" s="72"/>
      <c r="C152" s="72"/>
      <c r="D152" s="70" t="s">
        <v>92</v>
      </c>
      <c r="E152" s="69"/>
      <c r="F152" s="69"/>
      <c r="G152" s="68"/>
      <c r="H152" s="67">
        <v>0</v>
      </c>
      <c r="I152" s="63">
        <v>25452</v>
      </c>
      <c r="J152" s="66">
        <f>SUM(H152:I152)</f>
        <v>25452</v>
      </c>
      <c r="K152" s="101">
        <v>0</v>
      </c>
      <c r="L152" s="64">
        <v>1122905</v>
      </c>
      <c r="M152" s="64">
        <v>1190572</v>
      </c>
      <c r="N152" s="64">
        <v>2554421</v>
      </c>
      <c r="O152" s="64">
        <v>2882231</v>
      </c>
      <c r="P152" s="63">
        <v>2566313</v>
      </c>
      <c r="Q152" s="62">
        <f>SUM(K152:P152)</f>
        <v>10316442</v>
      </c>
      <c r="R152" s="61">
        <f>SUM(J152,Q152)</f>
        <v>10341894</v>
      </c>
    </row>
    <row r="153" spans="2:18" s="14" customFormat="1" ht="16.5" customHeight="1" x14ac:dyDescent="0.25">
      <c r="B153" s="72"/>
      <c r="C153" s="71"/>
      <c r="D153" s="70" t="s">
        <v>91</v>
      </c>
      <c r="E153" s="69"/>
      <c r="F153" s="69"/>
      <c r="G153" s="68"/>
      <c r="H153" s="67">
        <v>0</v>
      </c>
      <c r="I153" s="63">
        <v>0</v>
      </c>
      <c r="J153" s="66">
        <f>SUM(H153:I153)</f>
        <v>0</v>
      </c>
      <c r="K153" s="101">
        <v>0</v>
      </c>
      <c r="L153" s="64">
        <v>0</v>
      </c>
      <c r="M153" s="64">
        <v>0</v>
      </c>
      <c r="N153" s="64">
        <v>0</v>
      </c>
      <c r="O153" s="64">
        <v>0</v>
      </c>
      <c r="P153" s="63">
        <v>0</v>
      </c>
      <c r="Q153" s="62">
        <f>SUM(K153:P153)</f>
        <v>0</v>
      </c>
      <c r="R153" s="61">
        <f>SUM(J153,Q153)</f>
        <v>0</v>
      </c>
    </row>
    <row r="154" spans="2:18" s="49" customFormat="1" ht="16.5" customHeight="1" x14ac:dyDescent="0.25">
      <c r="B154" s="111"/>
      <c r="C154" s="136"/>
      <c r="D154" s="59" t="s">
        <v>90</v>
      </c>
      <c r="E154" s="58"/>
      <c r="F154" s="58"/>
      <c r="G154" s="57"/>
      <c r="H154" s="56">
        <v>0</v>
      </c>
      <c r="I154" s="52">
        <v>0</v>
      </c>
      <c r="J154" s="55">
        <f>SUM(H154:I154)</f>
        <v>0</v>
      </c>
      <c r="K154" s="135">
        <v>0</v>
      </c>
      <c r="L154" s="53">
        <v>134721</v>
      </c>
      <c r="M154" s="53">
        <v>0</v>
      </c>
      <c r="N154" s="53">
        <v>0</v>
      </c>
      <c r="O154" s="53">
        <v>0</v>
      </c>
      <c r="P154" s="52">
        <v>0</v>
      </c>
      <c r="Q154" s="51">
        <f>SUM(K154:P154)</f>
        <v>134721</v>
      </c>
      <c r="R154" s="50">
        <f>SUM(J154,Q154)</f>
        <v>134721</v>
      </c>
    </row>
    <row r="155" spans="2:18" s="14" customFormat="1" ht="17.100000000000001" customHeight="1" x14ac:dyDescent="0.25">
      <c r="B155" s="72"/>
      <c r="C155" s="86" t="s">
        <v>89</v>
      </c>
      <c r="D155" s="85"/>
      <c r="E155" s="85"/>
      <c r="F155" s="85"/>
      <c r="G155" s="84"/>
      <c r="H155" s="45">
        <f t="shared" ref="H155:R155" si="30">SUM(H156:H158)</f>
        <v>5877683</v>
      </c>
      <c r="I155" s="44">
        <f t="shared" si="30"/>
        <v>10472452</v>
      </c>
      <c r="J155" s="43">
        <f t="shared" si="30"/>
        <v>16350135</v>
      </c>
      <c r="K155" s="42">
        <f t="shared" si="30"/>
        <v>0</v>
      </c>
      <c r="L155" s="41">
        <f t="shared" si="30"/>
        <v>15552210</v>
      </c>
      <c r="M155" s="41">
        <f t="shared" si="30"/>
        <v>20953461</v>
      </c>
      <c r="N155" s="41">
        <f t="shared" si="30"/>
        <v>16005334</v>
      </c>
      <c r="O155" s="41">
        <f t="shared" si="30"/>
        <v>13626419</v>
      </c>
      <c r="P155" s="40">
        <f t="shared" si="30"/>
        <v>7903797</v>
      </c>
      <c r="Q155" s="39">
        <f t="shared" si="30"/>
        <v>74041221</v>
      </c>
      <c r="R155" s="38">
        <f t="shared" si="30"/>
        <v>90391356</v>
      </c>
    </row>
    <row r="156" spans="2:18" s="14" customFormat="1" ht="17.100000000000001" customHeight="1" x14ac:dyDescent="0.25">
      <c r="B156" s="72"/>
      <c r="C156" s="72"/>
      <c r="D156" s="82" t="s">
        <v>88</v>
      </c>
      <c r="E156" s="81"/>
      <c r="F156" s="81"/>
      <c r="G156" s="80"/>
      <c r="H156" s="79">
        <v>4087692</v>
      </c>
      <c r="I156" s="75">
        <v>9217612</v>
      </c>
      <c r="J156" s="78">
        <f>SUM(H156:I156)</f>
        <v>13305304</v>
      </c>
      <c r="K156" s="134">
        <v>0</v>
      </c>
      <c r="L156" s="76">
        <v>12846895</v>
      </c>
      <c r="M156" s="76">
        <v>18513191</v>
      </c>
      <c r="N156" s="76">
        <v>15040121</v>
      </c>
      <c r="O156" s="76">
        <v>12709386</v>
      </c>
      <c r="P156" s="75">
        <v>7771591</v>
      </c>
      <c r="Q156" s="74">
        <f>SUM(K156:P156)</f>
        <v>66881184</v>
      </c>
      <c r="R156" s="73">
        <f>SUM(J156,Q156)</f>
        <v>80186488</v>
      </c>
    </row>
    <row r="157" spans="2:18" s="14" customFormat="1" ht="17.100000000000001" customHeight="1" x14ac:dyDescent="0.25">
      <c r="B157" s="72"/>
      <c r="C157" s="72"/>
      <c r="D157" s="70" t="s">
        <v>87</v>
      </c>
      <c r="E157" s="69"/>
      <c r="F157" s="69"/>
      <c r="G157" s="68"/>
      <c r="H157" s="67">
        <v>366874</v>
      </c>
      <c r="I157" s="63">
        <v>325531</v>
      </c>
      <c r="J157" s="66">
        <f>SUM(H157:I157)</f>
        <v>692405</v>
      </c>
      <c r="K157" s="101">
        <v>0</v>
      </c>
      <c r="L157" s="64">
        <v>709119</v>
      </c>
      <c r="M157" s="64">
        <v>741590</v>
      </c>
      <c r="N157" s="64">
        <v>593238</v>
      </c>
      <c r="O157" s="64">
        <v>404267</v>
      </c>
      <c r="P157" s="63">
        <v>132206</v>
      </c>
      <c r="Q157" s="62">
        <f>SUM(K157:P157)</f>
        <v>2580420</v>
      </c>
      <c r="R157" s="61">
        <f>SUM(J157,Q157)</f>
        <v>3272825</v>
      </c>
    </row>
    <row r="158" spans="2:18" s="14" customFormat="1" ht="17.100000000000001" customHeight="1" x14ac:dyDescent="0.25">
      <c r="B158" s="72"/>
      <c r="C158" s="72"/>
      <c r="D158" s="133" t="s">
        <v>86</v>
      </c>
      <c r="E158" s="132"/>
      <c r="F158" s="132"/>
      <c r="G158" s="131"/>
      <c r="H158" s="130">
        <v>1423117</v>
      </c>
      <c r="I158" s="126">
        <v>929309</v>
      </c>
      <c r="J158" s="129">
        <f>SUM(H158:I158)</f>
        <v>2352426</v>
      </c>
      <c r="K158" s="128">
        <v>0</v>
      </c>
      <c r="L158" s="127">
        <v>1996196</v>
      </c>
      <c r="M158" s="127">
        <v>1698680</v>
      </c>
      <c r="N158" s="127">
        <v>371975</v>
      </c>
      <c r="O158" s="127">
        <v>512766</v>
      </c>
      <c r="P158" s="126">
        <v>0</v>
      </c>
      <c r="Q158" s="125">
        <f>SUM(K158:P158)</f>
        <v>4579617</v>
      </c>
      <c r="R158" s="124">
        <f>SUM(J158,Q158)</f>
        <v>6932043</v>
      </c>
    </row>
    <row r="159" spans="2:18" s="14" customFormat="1" ht="17.100000000000001" customHeight="1" x14ac:dyDescent="0.25">
      <c r="B159" s="72"/>
      <c r="C159" s="122" t="s">
        <v>85</v>
      </c>
      <c r="D159" s="121"/>
      <c r="E159" s="121"/>
      <c r="F159" s="121"/>
      <c r="G159" s="120"/>
      <c r="H159" s="45">
        <v>1773615</v>
      </c>
      <c r="I159" s="44">
        <v>1960066</v>
      </c>
      <c r="J159" s="43">
        <f>SUM(H159:I159)</f>
        <v>3733681</v>
      </c>
      <c r="K159" s="42">
        <v>0</v>
      </c>
      <c r="L159" s="41">
        <v>17933724</v>
      </c>
      <c r="M159" s="41">
        <v>17346179</v>
      </c>
      <c r="N159" s="41">
        <v>23471582</v>
      </c>
      <c r="O159" s="41">
        <v>18708937</v>
      </c>
      <c r="P159" s="40">
        <v>7625039</v>
      </c>
      <c r="Q159" s="39">
        <f>SUM(K159:P159)</f>
        <v>85085461</v>
      </c>
      <c r="R159" s="38">
        <f>SUM(J159,Q159)</f>
        <v>88819142</v>
      </c>
    </row>
    <row r="160" spans="2:18" s="14" customFormat="1" ht="17.100000000000001" customHeight="1" x14ac:dyDescent="0.25">
      <c r="B160" s="123"/>
      <c r="C160" s="122" t="s">
        <v>84</v>
      </c>
      <c r="D160" s="121"/>
      <c r="E160" s="121"/>
      <c r="F160" s="121"/>
      <c r="G160" s="120"/>
      <c r="H160" s="45">
        <v>3702380</v>
      </c>
      <c r="I160" s="44">
        <v>5875000</v>
      </c>
      <c r="J160" s="43">
        <f>SUM(H160:I160)</f>
        <v>9577380</v>
      </c>
      <c r="K160" s="42">
        <v>0</v>
      </c>
      <c r="L160" s="41">
        <v>45182543</v>
      </c>
      <c r="M160" s="41">
        <v>27123888</v>
      </c>
      <c r="N160" s="41">
        <v>20441094</v>
      </c>
      <c r="O160" s="41">
        <v>12132678</v>
      </c>
      <c r="P160" s="40">
        <v>5413491</v>
      </c>
      <c r="Q160" s="39">
        <f>SUM(K160:P160)</f>
        <v>110293694</v>
      </c>
      <c r="R160" s="38">
        <f>SUM(J160,Q160)</f>
        <v>119871074</v>
      </c>
    </row>
    <row r="161" spans="2:18" s="14" customFormat="1" ht="17.100000000000001" customHeight="1" x14ac:dyDescent="0.25">
      <c r="B161" s="86" t="s">
        <v>83</v>
      </c>
      <c r="C161" s="85"/>
      <c r="D161" s="85"/>
      <c r="E161" s="85"/>
      <c r="F161" s="85"/>
      <c r="G161" s="84"/>
      <c r="H161" s="45">
        <f t="shared" ref="H161:R161" si="31">SUM(H162:H170)</f>
        <v>385200</v>
      </c>
      <c r="I161" s="44">
        <f t="shared" si="31"/>
        <v>1380536</v>
      </c>
      <c r="J161" s="43">
        <f t="shared" si="31"/>
        <v>1765736</v>
      </c>
      <c r="K161" s="42">
        <f t="shared" si="31"/>
        <v>0</v>
      </c>
      <c r="L161" s="41">
        <f t="shared" si="31"/>
        <v>156401123</v>
      </c>
      <c r="M161" s="41">
        <f t="shared" si="31"/>
        <v>149948291</v>
      </c>
      <c r="N161" s="41">
        <f t="shared" si="31"/>
        <v>153169754</v>
      </c>
      <c r="O161" s="41">
        <f t="shared" si="31"/>
        <v>117191854</v>
      </c>
      <c r="P161" s="40">
        <f t="shared" si="31"/>
        <v>58078801</v>
      </c>
      <c r="Q161" s="39">
        <f t="shared" si="31"/>
        <v>634789823</v>
      </c>
      <c r="R161" s="38">
        <f t="shared" si="31"/>
        <v>636555559</v>
      </c>
    </row>
    <row r="162" spans="2:18" s="14" customFormat="1" ht="17.100000000000001" customHeight="1" x14ac:dyDescent="0.25">
      <c r="B162" s="72"/>
      <c r="C162" s="119" t="s">
        <v>82</v>
      </c>
      <c r="D162" s="118"/>
      <c r="E162" s="118"/>
      <c r="F162" s="118"/>
      <c r="G162" s="117"/>
      <c r="H162" s="79">
        <v>0</v>
      </c>
      <c r="I162" s="75">
        <v>0</v>
      </c>
      <c r="J162" s="78">
        <f t="shared" ref="J162:J170" si="32">SUM(H162:I162)</f>
        <v>0</v>
      </c>
      <c r="K162" s="116"/>
      <c r="L162" s="115">
        <v>3887928</v>
      </c>
      <c r="M162" s="115">
        <v>4284443</v>
      </c>
      <c r="N162" s="115">
        <v>7683567</v>
      </c>
      <c r="O162" s="115">
        <v>6999692</v>
      </c>
      <c r="P162" s="114">
        <v>3429381</v>
      </c>
      <c r="Q162" s="113">
        <f t="shared" ref="Q162:Q170" si="33">SUM(K162:P162)</f>
        <v>26285011</v>
      </c>
      <c r="R162" s="112">
        <f t="shared" ref="R162:R170" si="34">SUM(J162,Q162)</f>
        <v>26285011</v>
      </c>
    </row>
    <row r="163" spans="2:18" s="14" customFormat="1" ht="17.100000000000001" customHeight="1" x14ac:dyDescent="0.25">
      <c r="B163" s="72"/>
      <c r="C163" s="70" t="s">
        <v>81</v>
      </c>
      <c r="D163" s="69"/>
      <c r="E163" s="69"/>
      <c r="F163" s="69"/>
      <c r="G163" s="68"/>
      <c r="H163" s="67">
        <v>0</v>
      </c>
      <c r="I163" s="63">
        <v>0</v>
      </c>
      <c r="J163" s="66">
        <f t="shared" si="32"/>
        <v>0</v>
      </c>
      <c r="K163" s="65"/>
      <c r="L163" s="64">
        <v>0</v>
      </c>
      <c r="M163" s="64">
        <v>0</v>
      </c>
      <c r="N163" s="64">
        <v>0</v>
      </c>
      <c r="O163" s="64">
        <v>0</v>
      </c>
      <c r="P163" s="63">
        <v>0</v>
      </c>
      <c r="Q163" s="62">
        <f t="shared" si="33"/>
        <v>0</v>
      </c>
      <c r="R163" s="61">
        <f t="shared" si="34"/>
        <v>0</v>
      </c>
    </row>
    <row r="164" spans="2:18" s="49" customFormat="1" ht="17.100000000000001" customHeight="1" x14ac:dyDescent="0.25">
      <c r="B164" s="111"/>
      <c r="C164" s="110" t="s">
        <v>80</v>
      </c>
      <c r="D164" s="109"/>
      <c r="E164" s="109"/>
      <c r="F164" s="109"/>
      <c r="G164" s="108"/>
      <c r="H164" s="107">
        <v>0</v>
      </c>
      <c r="I164" s="104">
        <v>0</v>
      </c>
      <c r="J164" s="106">
        <f t="shared" si="32"/>
        <v>0</v>
      </c>
      <c r="K164" s="65"/>
      <c r="L164" s="105">
        <v>70986279</v>
      </c>
      <c r="M164" s="105">
        <v>49540425</v>
      </c>
      <c r="N164" s="105">
        <v>44078510</v>
      </c>
      <c r="O164" s="105">
        <v>26916765</v>
      </c>
      <c r="P164" s="104">
        <v>12499478</v>
      </c>
      <c r="Q164" s="103">
        <f t="shared" si="33"/>
        <v>204021457</v>
      </c>
      <c r="R164" s="102">
        <f t="shared" si="34"/>
        <v>204021457</v>
      </c>
    </row>
    <row r="165" spans="2:18" s="14" customFormat="1" ht="17.100000000000001" customHeight="1" x14ac:dyDescent="0.25">
      <c r="B165" s="72"/>
      <c r="C165" s="70" t="s">
        <v>79</v>
      </c>
      <c r="D165" s="69"/>
      <c r="E165" s="69"/>
      <c r="F165" s="69"/>
      <c r="G165" s="68"/>
      <c r="H165" s="67">
        <v>0</v>
      </c>
      <c r="I165" s="63">
        <v>99630</v>
      </c>
      <c r="J165" s="66">
        <f t="shared" si="32"/>
        <v>99630</v>
      </c>
      <c r="K165" s="101">
        <v>0</v>
      </c>
      <c r="L165" s="64">
        <v>10844965</v>
      </c>
      <c r="M165" s="64">
        <v>11069031</v>
      </c>
      <c r="N165" s="64">
        <v>10961071</v>
      </c>
      <c r="O165" s="64">
        <v>8439912</v>
      </c>
      <c r="P165" s="63">
        <v>3579491</v>
      </c>
      <c r="Q165" s="62">
        <f t="shared" si="33"/>
        <v>44894470</v>
      </c>
      <c r="R165" s="61">
        <f t="shared" si="34"/>
        <v>44994100</v>
      </c>
    </row>
    <row r="166" spans="2:18" s="14" customFormat="1" ht="17.100000000000001" customHeight="1" x14ac:dyDescent="0.25">
      <c r="B166" s="72"/>
      <c r="C166" s="70" t="s">
        <v>78</v>
      </c>
      <c r="D166" s="69"/>
      <c r="E166" s="69"/>
      <c r="F166" s="69"/>
      <c r="G166" s="68"/>
      <c r="H166" s="67">
        <v>385200</v>
      </c>
      <c r="I166" s="63">
        <v>1280906</v>
      </c>
      <c r="J166" s="66">
        <f t="shared" si="32"/>
        <v>1666106</v>
      </c>
      <c r="K166" s="101">
        <v>0</v>
      </c>
      <c r="L166" s="64">
        <v>11798586</v>
      </c>
      <c r="M166" s="64">
        <v>13296349</v>
      </c>
      <c r="N166" s="64">
        <v>19830354</v>
      </c>
      <c r="O166" s="64">
        <v>18321010</v>
      </c>
      <c r="P166" s="63">
        <v>9773931</v>
      </c>
      <c r="Q166" s="62">
        <f t="shared" si="33"/>
        <v>73020230</v>
      </c>
      <c r="R166" s="61">
        <f t="shared" si="34"/>
        <v>74686336</v>
      </c>
    </row>
    <row r="167" spans="2:18" s="14" customFormat="1" ht="17.100000000000001" customHeight="1" x14ac:dyDescent="0.25">
      <c r="B167" s="72"/>
      <c r="C167" s="70" t="s">
        <v>77</v>
      </c>
      <c r="D167" s="69"/>
      <c r="E167" s="69"/>
      <c r="F167" s="69"/>
      <c r="G167" s="68"/>
      <c r="H167" s="67">
        <v>0</v>
      </c>
      <c r="I167" s="63">
        <v>0</v>
      </c>
      <c r="J167" s="66">
        <f t="shared" si="32"/>
        <v>0</v>
      </c>
      <c r="K167" s="65"/>
      <c r="L167" s="64">
        <v>50461785</v>
      </c>
      <c r="M167" s="64">
        <v>58859164</v>
      </c>
      <c r="N167" s="64">
        <v>56073376</v>
      </c>
      <c r="O167" s="64">
        <v>30177996</v>
      </c>
      <c r="P167" s="63">
        <v>13211142</v>
      </c>
      <c r="Q167" s="62">
        <f t="shared" si="33"/>
        <v>208783463</v>
      </c>
      <c r="R167" s="61">
        <f t="shared" si="34"/>
        <v>208783463</v>
      </c>
    </row>
    <row r="168" spans="2:18" s="14" customFormat="1" ht="17.100000000000001" customHeight="1" x14ac:dyDescent="0.25">
      <c r="B168" s="72"/>
      <c r="C168" s="100" t="s">
        <v>76</v>
      </c>
      <c r="D168" s="98"/>
      <c r="E168" s="98"/>
      <c r="F168" s="98"/>
      <c r="G168" s="97"/>
      <c r="H168" s="67">
        <v>0</v>
      </c>
      <c r="I168" s="63">
        <v>0</v>
      </c>
      <c r="J168" s="66">
        <f t="shared" si="32"/>
        <v>0</v>
      </c>
      <c r="K168" s="65"/>
      <c r="L168" s="64">
        <v>4717052</v>
      </c>
      <c r="M168" s="64">
        <v>7164551</v>
      </c>
      <c r="N168" s="64">
        <v>8267667</v>
      </c>
      <c r="O168" s="64">
        <v>4986777</v>
      </c>
      <c r="P168" s="63">
        <v>3040583</v>
      </c>
      <c r="Q168" s="62">
        <f t="shared" si="33"/>
        <v>28176630</v>
      </c>
      <c r="R168" s="61">
        <f t="shared" si="34"/>
        <v>28176630</v>
      </c>
    </row>
    <row r="169" spans="2:18" s="14" customFormat="1" ht="17.100000000000001" customHeight="1" x14ac:dyDescent="0.25">
      <c r="B169" s="71"/>
      <c r="C169" s="99" t="s">
        <v>75</v>
      </c>
      <c r="D169" s="98"/>
      <c r="E169" s="98"/>
      <c r="F169" s="98"/>
      <c r="G169" s="97"/>
      <c r="H169" s="67">
        <v>0</v>
      </c>
      <c r="I169" s="63">
        <v>0</v>
      </c>
      <c r="J169" s="66">
        <f t="shared" si="32"/>
        <v>0</v>
      </c>
      <c r="K169" s="65"/>
      <c r="L169" s="64">
        <v>0</v>
      </c>
      <c r="M169" s="64">
        <v>0</v>
      </c>
      <c r="N169" s="64">
        <v>572319</v>
      </c>
      <c r="O169" s="64">
        <v>9343442</v>
      </c>
      <c r="P169" s="63">
        <v>4189198</v>
      </c>
      <c r="Q169" s="62">
        <f t="shared" si="33"/>
        <v>14104959</v>
      </c>
      <c r="R169" s="61">
        <f t="shared" si="34"/>
        <v>14104959</v>
      </c>
    </row>
    <row r="170" spans="2:18" s="14" customFormat="1" ht="17.100000000000001" customHeight="1" x14ac:dyDescent="0.25">
      <c r="B170" s="96"/>
      <c r="C170" s="95" t="s">
        <v>74</v>
      </c>
      <c r="D170" s="94"/>
      <c r="E170" s="94"/>
      <c r="F170" s="94"/>
      <c r="G170" s="93"/>
      <c r="H170" s="92">
        <v>0</v>
      </c>
      <c r="I170" s="89">
        <v>0</v>
      </c>
      <c r="J170" s="91">
        <f t="shared" si="32"/>
        <v>0</v>
      </c>
      <c r="K170" s="54"/>
      <c r="L170" s="90">
        <v>3704528</v>
      </c>
      <c r="M170" s="90">
        <v>5734328</v>
      </c>
      <c r="N170" s="90">
        <v>5702890</v>
      </c>
      <c r="O170" s="90">
        <v>12006260</v>
      </c>
      <c r="P170" s="89">
        <v>8355597</v>
      </c>
      <c r="Q170" s="88">
        <f t="shared" si="33"/>
        <v>35503603</v>
      </c>
      <c r="R170" s="87">
        <f t="shared" si="34"/>
        <v>35503603</v>
      </c>
    </row>
    <row r="171" spans="2:18" s="14" customFormat="1" ht="17.100000000000001" customHeight="1" x14ac:dyDescent="0.25">
      <c r="B171" s="86" t="s">
        <v>73</v>
      </c>
      <c r="C171" s="85"/>
      <c r="D171" s="85"/>
      <c r="E171" s="85"/>
      <c r="F171" s="85"/>
      <c r="G171" s="84"/>
      <c r="H171" s="45">
        <f>SUM(H172:H175)</f>
        <v>0</v>
      </c>
      <c r="I171" s="44">
        <f>SUM(I172:I175)</f>
        <v>0</v>
      </c>
      <c r="J171" s="43">
        <f>SUM(J172:J175)</f>
        <v>0</v>
      </c>
      <c r="K171" s="83"/>
      <c r="L171" s="41">
        <f t="shared" ref="L171:R171" si="35">SUM(L172:L175)</f>
        <v>10998576</v>
      </c>
      <c r="M171" s="41">
        <f t="shared" si="35"/>
        <v>17936707</v>
      </c>
      <c r="N171" s="41">
        <f t="shared" si="35"/>
        <v>93515153</v>
      </c>
      <c r="O171" s="41">
        <f t="shared" si="35"/>
        <v>306912865</v>
      </c>
      <c r="P171" s="40">
        <f t="shared" si="35"/>
        <v>310432805</v>
      </c>
      <c r="Q171" s="39">
        <f t="shared" si="35"/>
        <v>739796106</v>
      </c>
      <c r="R171" s="38">
        <f t="shared" si="35"/>
        <v>739796106</v>
      </c>
    </row>
    <row r="172" spans="2:18" s="14" customFormat="1" ht="17.100000000000001" customHeight="1" x14ac:dyDescent="0.25">
      <c r="B172" s="72"/>
      <c r="C172" s="82" t="s">
        <v>72</v>
      </c>
      <c r="D172" s="81"/>
      <c r="E172" s="81"/>
      <c r="F172" s="81"/>
      <c r="G172" s="80"/>
      <c r="H172" s="79">
        <v>0</v>
      </c>
      <c r="I172" s="75">
        <v>0</v>
      </c>
      <c r="J172" s="78">
        <f>SUM(H172:I172)</f>
        <v>0</v>
      </c>
      <c r="K172" s="77"/>
      <c r="L172" s="76">
        <v>0</v>
      </c>
      <c r="M172" s="76">
        <v>823248</v>
      </c>
      <c r="N172" s="76">
        <v>41978585</v>
      </c>
      <c r="O172" s="76">
        <v>141613315</v>
      </c>
      <c r="P172" s="75">
        <v>119541667</v>
      </c>
      <c r="Q172" s="74">
        <f>SUM(K172:P172)</f>
        <v>303956815</v>
      </c>
      <c r="R172" s="73">
        <f>SUM(J172,Q172)</f>
        <v>303956815</v>
      </c>
    </row>
    <row r="173" spans="2:18" s="14" customFormat="1" ht="17.100000000000001" customHeight="1" x14ac:dyDescent="0.25">
      <c r="B173" s="72"/>
      <c r="C173" s="70" t="s">
        <v>71</v>
      </c>
      <c r="D173" s="69"/>
      <c r="E173" s="69"/>
      <c r="F173" s="69"/>
      <c r="G173" s="68"/>
      <c r="H173" s="67">
        <v>0</v>
      </c>
      <c r="I173" s="63">
        <v>0</v>
      </c>
      <c r="J173" s="66">
        <f>SUM(H173:I173)</f>
        <v>0</v>
      </c>
      <c r="K173" s="65"/>
      <c r="L173" s="64">
        <v>10998576</v>
      </c>
      <c r="M173" s="64">
        <v>16841515</v>
      </c>
      <c r="N173" s="64">
        <v>40329579</v>
      </c>
      <c r="O173" s="64">
        <v>45836629</v>
      </c>
      <c r="P173" s="63">
        <v>19682552</v>
      </c>
      <c r="Q173" s="62">
        <f>SUM(K173:P173)</f>
        <v>133688851</v>
      </c>
      <c r="R173" s="61">
        <f>SUM(J173,Q173)</f>
        <v>133688851</v>
      </c>
    </row>
    <row r="174" spans="2:18" s="14" customFormat="1" ht="17.100000000000001" customHeight="1" x14ac:dyDescent="0.25">
      <c r="B174" s="71"/>
      <c r="C174" s="70" t="s">
        <v>70</v>
      </c>
      <c r="D174" s="69"/>
      <c r="E174" s="69"/>
      <c r="F174" s="69"/>
      <c r="G174" s="68"/>
      <c r="H174" s="67">
        <v>0</v>
      </c>
      <c r="I174" s="63">
        <v>0</v>
      </c>
      <c r="J174" s="66">
        <f>SUM(H174:I174)</f>
        <v>0</v>
      </c>
      <c r="K174" s="65"/>
      <c r="L174" s="64">
        <v>0</v>
      </c>
      <c r="M174" s="64">
        <v>0</v>
      </c>
      <c r="N174" s="64">
        <v>1293471</v>
      </c>
      <c r="O174" s="64">
        <v>10629952</v>
      </c>
      <c r="P174" s="63">
        <v>16392846</v>
      </c>
      <c r="Q174" s="62">
        <f>SUM(K174:P174)</f>
        <v>28316269</v>
      </c>
      <c r="R174" s="61">
        <f>SUM(J174,Q174)</f>
        <v>28316269</v>
      </c>
    </row>
    <row r="175" spans="2:18" s="49" customFormat="1" ht="17.100000000000001" customHeight="1" x14ac:dyDescent="0.25">
      <c r="B175" s="60"/>
      <c r="C175" s="59" t="s">
        <v>69</v>
      </c>
      <c r="D175" s="58"/>
      <c r="E175" s="58"/>
      <c r="F175" s="58"/>
      <c r="G175" s="57"/>
      <c r="H175" s="56">
        <v>0</v>
      </c>
      <c r="I175" s="52">
        <v>0</v>
      </c>
      <c r="J175" s="55">
        <f>SUM(H175:I175)</f>
        <v>0</v>
      </c>
      <c r="K175" s="54"/>
      <c r="L175" s="53">
        <v>0</v>
      </c>
      <c r="M175" s="53">
        <v>271944</v>
      </c>
      <c r="N175" s="53">
        <v>9913518</v>
      </c>
      <c r="O175" s="53">
        <v>108832969</v>
      </c>
      <c r="P175" s="52">
        <v>154815740</v>
      </c>
      <c r="Q175" s="51">
        <f>SUM(K175:P175)</f>
        <v>273834171</v>
      </c>
      <c r="R175" s="50">
        <f>SUM(J175,Q175)</f>
        <v>273834171</v>
      </c>
    </row>
    <row r="176" spans="2:18" s="14" customFormat="1" ht="17.100000000000001" customHeight="1" x14ac:dyDescent="0.25">
      <c r="B176" s="48" t="s">
        <v>68</v>
      </c>
      <c r="C176" s="47"/>
      <c r="D176" s="47"/>
      <c r="E176" s="47"/>
      <c r="F176" s="47"/>
      <c r="G176" s="46"/>
      <c r="H176" s="45">
        <f t="shared" ref="H176:R176" si="36">SUM(H140,H161,H171)</f>
        <v>16561680</v>
      </c>
      <c r="I176" s="44">
        <f t="shared" si="36"/>
        <v>32078063</v>
      </c>
      <c r="J176" s="43">
        <f t="shared" si="36"/>
        <v>48639743</v>
      </c>
      <c r="K176" s="42">
        <f t="shared" si="36"/>
        <v>0</v>
      </c>
      <c r="L176" s="41">
        <f t="shared" si="36"/>
        <v>422400383</v>
      </c>
      <c r="M176" s="41">
        <f t="shared" si="36"/>
        <v>387401329</v>
      </c>
      <c r="N176" s="41">
        <f t="shared" si="36"/>
        <v>438255884</v>
      </c>
      <c r="O176" s="41">
        <f t="shared" si="36"/>
        <v>568133986</v>
      </c>
      <c r="P176" s="40">
        <f t="shared" si="36"/>
        <v>446422906</v>
      </c>
      <c r="Q176" s="39">
        <f t="shared" si="36"/>
        <v>2262614488</v>
      </c>
      <c r="R176" s="38">
        <f t="shared" si="36"/>
        <v>2311254231</v>
      </c>
    </row>
  </sheetData>
  <mergeCells count="54">
    <mergeCell ref="K55:Q55"/>
    <mergeCell ref="H64:J64"/>
    <mergeCell ref="R96:R97"/>
    <mergeCell ref="J79:Q79"/>
    <mergeCell ref="H72:J72"/>
    <mergeCell ref="J71:Q71"/>
    <mergeCell ref="Q72:Q73"/>
    <mergeCell ref="K72:P72"/>
    <mergeCell ref="B47:G48"/>
    <mergeCell ref="B55:G56"/>
    <mergeCell ref="B64:G65"/>
    <mergeCell ref="B88:G89"/>
    <mergeCell ref="B5:G5"/>
    <mergeCell ref="B80:G81"/>
    <mergeCell ref="B72:G73"/>
    <mergeCell ref="C42:G42"/>
    <mergeCell ref="B13:B22"/>
    <mergeCell ref="B23:B32"/>
    <mergeCell ref="B33:B42"/>
    <mergeCell ref="C13:G13"/>
    <mergeCell ref="C22:G22"/>
    <mergeCell ref="C32:G32"/>
    <mergeCell ref="B138:G139"/>
    <mergeCell ref="H96:J96"/>
    <mergeCell ref="K96:Q96"/>
    <mergeCell ref="K138:Q138"/>
    <mergeCell ref="Q80:Q81"/>
    <mergeCell ref="J87:Q87"/>
    <mergeCell ref="H138:J138"/>
    <mergeCell ref="B96:G97"/>
    <mergeCell ref="I137:R137"/>
    <mergeCell ref="I95:R95"/>
    <mergeCell ref="H80:J80"/>
    <mergeCell ref="K80:P80"/>
    <mergeCell ref="H88:J88"/>
    <mergeCell ref="K88:P88"/>
    <mergeCell ref="Q88:Q89"/>
    <mergeCell ref="R138:R139"/>
    <mergeCell ref="J1:O1"/>
    <mergeCell ref="P1:Q1"/>
    <mergeCell ref="K47:Q47"/>
    <mergeCell ref="H47:J47"/>
    <mergeCell ref="K64:P64"/>
    <mergeCell ref="Q12:R12"/>
    <mergeCell ref="R6:R7"/>
    <mergeCell ref="K46:R46"/>
    <mergeCell ref="J63:Q63"/>
    <mergeCell ref="H4:I4"/>
    <mergeCell ref="H5:I5"/>
    <mergeCell ref="R47:R48"/>
    <mergeCell ref="Q64:Q65"/>
    <mergeCell ref="R55:R56"/>
    <mergeCell ref="K54:R54"/>
    <mergeCell ref="H55:J55"/>
  </mergeCells>
  <phoneticPr fontId="7"/>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election activeCell="N7" sqref="N7"/>
    </sheetView>
  </sheetViews>
  <sheetFormatPr defaultColWidth="7.6640625" defaultRowHeight="17.100000000000001" customHeight="1" x14ac:dyDescent="0.25"/>
  <cols>
    <col min="1" max="2" width="2.6640625" style="1" customWidth="1"/>
    <col min="3" max="3" width="5.6640625" style="1" customWidth="1"/>
    <col min="4" max="4" width="7.6640625" style="1" customWidth="1"/>
    <col min="5" max="5" width="2.6640625" style="1" customWidth="1"/>
    <col min="6" max="6" width="6.6640625" style="1" customWidth="1"/>
    <col min="7" max="7" width="10.46484375" style="1" customWidth="1"/>
    <col min="8" max="11" width="10.6640625" style="1" customWidth="1"/>
    <col min="12" max="16" width="12.33203125" style="1" customWidth="1"/>
    <col min="17" max="18" width="12.6640625" style="1" customWidth="1"/>
    <col min="19" max="19" width="7.6640625" style="1" customWidth="1"/>
    <col min="20" max="22" width="9.33203125" style="1" customWidth="1"/>
    <col min="23" max="16384" width="7.6640625" style="1"/>
  </cols>
  <sheetData>
    <row r="1" spans="1:18" ht="17.100000000000001" customHeight="1" thickTop="1" thickBot="1" x14ac:dyDescent="0.3">
      <c r="A1" s="4" t="str">
        <f>"介護保険事業状況報告　令和" &amp; DBCS($A$2) &amp; "年（" &amp; DBCS($B$2) &amp; "年）" &amp; DBCS($C$2) &amp; "月※"</f>
        <v>介護保険事業状況報告　令和３年（２０２１年）８月※</v>
      </c>
      <c r="J1" s="670" t="s">
        <v>148</v>
      </c>
      <c r="K1" s="671"/>
      <c r="L1" s="671"/>
      <c r="M1" s="671"/>
      <c r="N1" s="671"/>
      <c r="O1" s="672"/>
      <c r="P1" s="673">
        <v>44588</v>
      </c>
      <c r="Q1" s="674"/>
      <c r="R1" s="344" t="s">
        <v>147</v>
      </c>
    </row>
    <row r="2" spans="1:18" ht="17.100000000000001" customHeight="1" thickTop="1" x14ac:dyDescent="0.25">
      <c r="A2" s="319">
        <v>3</v>
      </c>
      <c r="B2" s="319">
        <v>2021</v>
      </c>
      <c r="C2" s="319">
        <v>8</v>
      </c>
      <c r="D2" s="319">
        <v>1</v>
      </c>
      <c r="E2" s="319">
        <v>31</v>
      </c>
      <c r="Q2" s="344"/>
    </row>
    <row r="3" spans="1:18" ht="17.100000000000001" customHeight="1" x14ac:dyDescent="0.25">
      <c r="A3" s="4" t="s">
        <v>146</v>
      </c>
    </row>
    <row r="4" spans="1:18" ht="17.100000000000001" customHeight="1" x14ac:dyDescent="0.25">
      <c r="B4" s="23"/>
      <c r="C4" s="23"/>
      <c r="D4" s="23"/>
      <c r="E4" s="144"/>
      <c r="F4" s="144"/>
      <c r="G4" s="144"/>
      <c r="H4" s="683" t="s">
        <v>135</v>
      </c>
      <c r="I4" s="683"/>
    </row>
    <row r="5" spans="1:18" ht="17.100000000000001" customHeight="1" x14ac:dyDescent="0.25">
      <c r="B5" s="706" t="str">
        <f>"令和" &amp; DBCS($A$2) &amp; "年（" &amp; DBCS($B$2) &amp; "年）" &amp; DBCS($C$2) &amp; "月末日現在"</f>
        <v>令和３年（２０２１年）８月末日現在</v>
      </c>
      <c r="C5" s="707"/>
      <c r="D5" s="707"/>
      <c r="E5" s="707"/>
      <c r="F5" s="707"/>
      <c r="G5" s="708"/>
      <c r="H5" s="709" t="s">
        <v>145</v>
      </c>
      <c r="I5" s="710"/>
      <c r="L5" s="356" t="s">
        <v>135</v>
      </c>
      <c r="Q5" s="24" t="s">
        <v>144</v>
      </c>
    </row>
    <row r="6" spans="1:18" ht="17.100000000000001" customHeight="1" x14ac:dyDescent="0.25">
      <c r="B6" s="3" t="s">
        <v>143</v>
      </c>
      <c r="C6" s="342"/>
      <c r="D6" s="342"/>
      <c r="E6" s="342"/>
      <c r="F6" s="342"/>
      <c r="G6" s="240"/>
      <c r="H6" s="341"/>
      <c r="I6" s="340">
        <v>47469</v>
      </c>
      <c r="K6" s="339" t="s">
        <v>142</v>
      </c>
      <c r="L6" s="338">
        <f>(I7+I8)-I6</f>
        <v>2247</v>
      </c>
      <c r="Q6" s="337">
        <f>R42</f>
        <v>20125</v>
      </c>
      <c r="R6" s="682">
        <f>Q6/Q7</f>
        <v>0.20707928178216803</v>
      </c>
    </row>
    <row r="7" spans="1:18" s="192" customFormat="1" ht="17.100000000000001" customHeight="1" x14ac:dyDescent="0.25">
      <c r="B7" s="336" t="s">
        <v>141</v>
      </c>
      <c r="C7" s="335"/>
      <c r="D7" s="335"/>
      <c r="E7" s="335"/>
      <c r="F7" s="335"/>
      <c r="G7" s="334"/>
      <c r="H7" s="333"/>
      <c r="I7" s="332">
        <v>31379</v>
      </c>
      <c r="K7" s="192" t="s">
        <v>140</v>
      </c>
      <c r="Q7" s="331">
        <f>I9</f>
        <v>97185</v>
      </c>
      <c r="R7" s="682"/>
    </row>
    <row r="8" spans="1:18" s="192" customFormat="1" ht="17.100000000000001" customHeight="1" x14ac:dyDescent="0.25">
      <c r="B8" s="330" t="s">
        <v>139</v>
      </c>
      <c r="C8" s="329"/>
      <c r="D8" s="329"/>
      <c r="E8" s="329"/>
      <c r="F8" s="329"/>
      <c r="G8" s="230"/>
      <c r="H8" s="328"/>
      <c r="I8" s="327">
        <v>18337</v>
      </c>
      <c r="K8" s="192" t="s">
        <v>138</v>
      </c>
      <c r="Q8" s="326"/>
      <c r="R8" s="325"/>
    </row>
    <row r="9" spans="1:18" ht="17.100000000000001" customHeight="1" x14ac:dyDescent="0.25">
      <c r="B9" s="13" t="s">
        <v>137</v>
      </c>
      <c r="C9" s="12"/>
      <c r="D9" s="12"/>
      <c r="E9" s="12"/>
      <c r="F9" s="12"/>
      <c r="G9" s="324"/>
      <c r="H9" s="323"/>
      <c r="I9" s="322">
        <f>I6+I7+I8</f>
        <v>97185</v>
      </c>
    </row>
    <row r="11" spans="1:18" ht="17.100000000000001" customHeight="1" x14ac:dyDescent="0.25">
      <c r="A11" s="4" t="s">
        <v>136</v>
      </c>
    </row>
    <row r="12" spans="1:18" ht="17.100000000000001" customHeight="1" thickBot="1" x14ac:dyDescent="0.3">
      <c r="B12" s="5"/>
      <c r="C12" s="5"/>
      <c r="D12" s="5"/>
      <c r="E12" s="321"/>
      <c r="F12" s="321"/>
      <c r="G12" s="321"/>
      <c r="H12" s="321"/>
      <c r="I12" s="321"/>
      <c r="J12" s="321"/>
      <c r="K12" s="321"/>
      <c r="L12" s="321"/>
      <c r="M12" s="321"/>
      <c r="P12" s="321"/>
      <c r="Q12" s="681" t="s">
        <v>135</v>
      </c>
      <c r="R12" s="681"/>
    </row>
    <row r="13" spans="1:18" ht="17.100000000000001" customHeight="1" x14ac:dyDescent="0.25">
      <c r="A13" s="320" t="s">
        <v>134</v>
      </c>
      <c r="B13" s="713" t="s">
        <v>133</v>
      </c>
      <c r="C13" s="675" t="str">
        <f>"令和" &amp; DBCS($A$2) &amp; "年（" &amp; DBCS($B$2) &amp; "年）" &amp; DBCS($C$2) &amp; "月末日現在"</f>
        <v>令和３年（２０２１年）８月末日現在</v>
      </c>
      <c r="D13" s="676"/>
      <c r="E13" s="676"/>
      <c r="F13" s="676"/>
      <c r="G13" s="677"/>
      <c r="H13" s="306" t="s">
        <v>67</v>
      </c>
      <c r="I13" s="305" t="s">
        <v>66</v>
      </c>
      <c r="J13" s="304" t="s">
        <v>59</v>
      </c>
      <c r="K13" s="303" t="s">
        <v>65</v>
      </c>
      <c r="L13" s="302" t="s">
        <v>64</v>
      </c>
      <c r="M13" s="302" t="s">
        <v>63</v>
      </c>
      <c r="N13" s="302" t="s">
        <v>62</v>
      </c>
      <c r="O13" s="302" t="s">
        <v>61</v>
      </c>
      <c r="P13" s="301" t="s">
        <v>60</v>
      </c>
      <c r="Q13" s="300" t="s">
        <v>59</v>
      </c>
      <c r="R13" s="299" t="s">
        <v>58</v>
      </c>
    </row>
    <row r="14" spans="1:18" ht="17.100000000000001" customHeight="1" x14ac:dyDescent="0.25">
      <c r="A14" s="319">
        <v>875</v>
      </c>
      <c r="B14" s="714"/>
      <c r="C14" s="298" t="s">
        <v>113</v>
      </c>
      <c r="D14" s="47"/>
      <c r="E14" s="47"/>
      <c r="F14" s="47"/>
      <c r="G14" s="46"/>
      <c r="H14" s="270">
        <f>H15+H16+H17+H18+H19+H20</f>
        <v>825</v>
      </c>
      <c r="I14" s="271">
        <f>I15+I16+I17+I18+I19+I20</f>
        <v>685</v>
      </c>
      <c r="J14" s="297">
        <f t="shared" ref="J14:J22" si="0">SUM(H14:I14)</f>
        <v>1510</v>
      </c>
      <c r="K14" s="296" t="s">
        <v>156</v>
      </c>
      <c r="L14" s="33">
        <f>L15+L16+L17+L18+L19+L20</f>
        <v>1434</v>
      </c>
      <c r="M14" s="33">
        <f>M15+M16+M17+M18+M19+M20</f>
        <v>1014</v>
      </c>
      <c r="N14" s="33">
        <f>N15+N16+N17+N18+N19+N20</f>
        <v>740</v>
      </c>
      <c r="O14" s="33">
        <f>O15+O16+O17+O18+O19+O20</f>
        <v>685</v>
      </c>
      <c r="P14" s="33">
        <f>P15+P16+P17+P18+P19+P20</f>
        <v>478</v>
      </c>
      <c r="Q14" s="268">
        <f t="shared" ref="Q14:Q22" si="1">SUM(K14:P14)</f>
        <v>4351</v>
      </c>
      <c r="R14" s="294">
        <f t="shared" ref="R14:R22" si="2">SUM(J14,Q14)</f>
        <v>5861</v>
      </c>
    </row>
    <row r="15" spans="1:18" ht="17.100000000000001" customHeight="1" x14ac:dyDescent="0.25">
      <c r="A15" s="319">
        <v>156</v>
      </c>
      <c r="B15" s="714"/>
      <c r="C15" s="82"/>
      <c r="D15" s="152" t="s">
        <v>129</v>
      </c>
      <c r="E15" s="152"/>
      <c r="F15" s="152"/>
      <c r="G15" s="152"/>
      <c r="H15" s="318">
        <v>69</v>
      </c>
      <c r="I15" s="315">
        <v>47</v>
      </c>
      <c r="J15" s="282">
        <f t="shared" si="0"/>
        <v>116</v>
      </c>
      <c r="K15" s="317" t="s">
        <v>156</v>
      </c>
      <c r="L15" s="316">
        <v>95</v>
      </c>
      <c r="M15" s="316">
        <v>56</v>
      </c>
      <c r="N15" s="316">
        <v>38</v>
      </c>
      <c r="O15" s="316">
        <v>37</v>
      </c>
      <c r="P15" s="315">
        <v>35</v>
      </c>
      <c r="Q15" s="282">
        <f t="shared" si="1"/>
        <v>261</v>
      </c>
      <c r="R15" s="288">
        <f t="shared" si="2"/>
        <v>377</v>
      </c>
    </row>
    <row r="16" spans="1:18" ht="17.100000000000001" customHeight="1" x14ac:dyDescent="0.25">
      <c r="A16" s="319"/>
      <c r="B16" s="714"/>
      <c r="C16" s="153"/>
      <c r="D16" s="69" t="s">
        <v>128</v>
      </c>
      <c r="E16" s="69"/>
      <c r="F16" s="69"/>
      <c r="G16" s="69"/>
      <c r="H16" s="318">
        <v>137</v>
      </c>
      <c r="I16" s="315">
        <v>128</v>
      </c>
      <c r="J16" s="282">
        <f t="shared" si="0"/>
        <v>265</v>
      </c>
      <c r="K16" s="317" t="s">
        <v>156</v>
      </c>
      <c r="L16" s="316">
        <v>177</v>
      </c>
      <c r="M16" s="316">
        <v>160</v>
      </c>
      <c r="N16" s="316">
        <v>87</v>
      </c>
      <c r="O16" s="316">
        <v>89</v>
      </c>
      <c r="P16" s="315">
        <v>66</v>
      </c>
      <c r="Q16" s="282">
        <f t="shared" si="1"/>
        <v>579</v>
      </c>
      <c r="R16" s="281">
        <f t="shared" si="2"/>
        <v>844</v>
      </c>
    </row>
    <row r="17" spans="1:18" ht="17.100000000000001" customHeight="1" x14ac:dyDescent="0.25">
      <c r="A17" s="319"/>
      <c r="B17" s="714"/>
      <c r="C17" s="153"/>
      <c r="D17" s="69" t="s">
        <v>127</v>
      </c>
      <c r="E17" s="69"/>
      <c r="F17" s="69"/>
      <c r="G17" s="69"/>
      <c r="H17" s="318">
        <v>130</v>
      </c>
      <c r="I17" s="315">
        <v>117</v>
      </c>
      <c r="J17" s="282">
        <f t="shared" si="0"/>
        <v>247</v>
      </c>
      <c r="K17" s="317" t="s">
        <v>156</v>
      </c>
      <c r="L17" s="316">
        <v>240</v>
      </c>
      <c r="M17" s="316">
        <v>173</v>
      </c>
      <c r="N17" s="316">
        <v>129</v>
      </c>
      <c r="O17" s="316">
        <v>130</v>
      </c>
      <c r="P17" s="315">
        <v>88</v>
      </c>
      <c r="Q17" s="282">
        <f t="shared" si="1"/>
        <v>760</v>
      </c>
      <c r="R17" s="281">
        <f t="shared" si="2"/>
        <v>1007</v>
      </c>
    </row>
    <row r="18" spans="1:18" ht="17.100000000000001" customHeight="1" x14ac:dyDescent="0.25">
      <c r="A18" s="319"/>
      <c r="B18" s="714"/>
      <c r="C18" s="153"/>
      <c r="D18" s="69" t="s">
        <v>126</v>
      </c>
      <c r="E18" s="69"/>
      <c r="F18" s="69"/>
      <c r="G18" s="69"/>
      <c r="H18" s="318">
        <v>175</v>
      </c>
      <c r="I18" s="315">
        <v>144</v>
      </c>
      <c r="J18" s="282">
        <f t="shared" si="0"/>
        <v>319</v>
      </c>
      <c r="K18" s="317" t="s">
        <v>155</v>
      </c>
      <c r="L18" s="316">
        <v>311</v>
      </c>
      <c r="M18" s="316">
        <v>198</v>
      </c>
      <c r="N18" s="316">
        <v>149</v>
      </c>
      <c r="O18" s="316">
        <v>146</v>
      </c>
      <c r="P18" s="315">
        <v>106</v>
      </c>
      <c r="Q18" s="282">
        <f t="shared" si="1"/>
        <v>910</v>
      </c>
      <c r="R18" s="281">
        <f t="shared" si="2"/>
        <v>1229</v>
      </c>
    </row>
    <row r="19" spans="1:18" ht="17.100000000000001" customHeight="1" x14ac:dyDescent="0.25">
      <c r="A19" s="319"/>
      <c r="B19" s="714"/>
      <c r="C19" s="153"/>
      <c r="D19" s="69" t="s">
        <v>125</v>
      </c>
      <c r="E19" s="69"/>
      <c r="F19" s="69"/>
      <c r="G19" s="69"/>
      <c r="H19" s="318">
        <v>181</v>
      </c>
      <c r="I19" s="315">
        <v>132</v>
      </c>
      <c r="J19" s="282">
        <f t="shared" si="0"/>
        <v>313</v>
      </c>
      <c r="K19" s="317" t="s">
        <v>156</v>
      </c>
      <c r="L19" s="316">
        <v>353</v>
      </c>
      <c r="M19" s="316">
        <v>232</v>
      </c>
      <c r="N19" s="316">
        <v>178</v>
      </c>
      <c r="O19" s="316">
        <v>152</v>
      </c>
      <c r="P19" s="315">
        <v>91</v>
      </c>
      <c r="Q19" s="282">
        <f t="shared" si="1"/>
        <v>1006</v>
      </c>
      <c r="R19" s="281">
        <f t="shared" si="2"/>
        <v>1319</v>
      </c>
    </row>
    <row r="20" spans="1:18" ht="17.100000000000001" customHeight="1" x14ac:dyDescent="0.25">
      <c r="A20" s="319">
        <v>719</v>
      </c>
      <c r="B20" s="714"/>
      <c r="C20" s="133"/>
      <c r="D20" s="132" t="s">
        <v>124</v>
      </c>
      <c r="E20" s="132"/>
      <c r="F20" s="132"/>
      <c r="G20" s="132"/>
      <c r="H20" s="280">
        <v>133</v>
      </c>
      <c r="I20" s="312">
        <v>117</v>
      </c>
      <c r="J20" s="278">
        <f t="shared" si="0"/>
        <v>250</v>
      </c>
      <c r="K20" s="314" t="s">
        <v>156</v>
      </c>
      <c r="L20" s="313">
        <v>258</v>
      </c>
      <c r="M20" s="313">
        <v>195</v>
      </c>
      <c r="N20" s="313">
        <v>159</v>
      </c>
      <c r="O20" s="313">
        <v>131</v>
      </c>
      <c r="P20" s="312">
        <v>92</v>
      </c>
      <c r="Q20" s="282">
        <f t="shared" si="1"/>
        <v>835</v>
      </c>
      <c r="R20" s="273">
        <f t="shared" si="2"/>
        <v>1085</v>
      </c>
    </row>
    <row r="21" spans="1:18" ht="17.100000000000001" customHeight="1" x14ac:dyDescent="0.25">
      <c r="A21" s="319">
        <v>25</v>
      </c>
      <c r="B21" s="714"/>
      <c r="C21" s="272" t="s">
        <v>112</v>
      </c>
      <c r="D21" s="272"/>
      <c r="E21" s="272"/>
      <c r="F21" s="272"/>
      <c r="G21" s="272"/>
      <c r="H21" s="270">
        <v>15</v>
      </c>
      <c r="I21" s="311">
        <v>22</v>
      </c>
      <c r="J21" s="297">
        <f t="shared" si="0"/>
        <v>37</v>
      </c>
      <c r="K21" s="296" t="s">
        <v>156</v>
      </c>
      <c r="L21" s="33">
        <v>39</v>
      </c>
      <c r="M21" s="33">
        <v>27</v>
      </c>
      <c r="N21" s="33">
        <v>20</v>
      </c>
      <c r="O21" s="33">
        <v>12</v>
      </c>
      <c r="P21" s="32">
        <v>22</v>
      </c>
      <c r="Q21" s="310">
        <f t="shared" si="1"/>
        <v>120</v>
      </c>
      <c r="R21" s="309">
        <f t="shared" si="2"/>
        <v>157</v>
      </c>
    </row>
    <row r="22" spans="1:18" ht="17.100000000000001" customHeight="1" thickBot="1" x14ac:dyDescent="0.3">
      <c r="A22" s="319">
        <v>900</v>
      </c>
      <c r="B22" s="715"/>
      <c r="C22" s="678" t="s">
        <v>123</v>
      </c>
      <c r="D22" s="679"/>
      <c r="E22" s="679"/>
      <c r="F22" s="679"/>
      <c r="G22" s="680"/>
      <c r="H22" s="266">
        <f>H14+H21</f>
        <v>840</v>
      </c>
      <c r="I22" s="263">
        <f>I14+I21</f>
        <v>707</v>
      </c>
      <c r="J22" s="262">
        <f t="shared" si="0"/>
        <v>1547</v>
      </c>
      <c r="K22" s="265" t="s">
        <v>156</v>
      </c>
      <c r="L22" s="264">
        <f>L14+L21</f>
        <v>1473</v>
      </c>
      <c r="M22" s="264">
        <f>M14+M21</f>
        <v>1041</v>
      </c>
      <c r="N22" s="264">
        <f>N14+N21</f>
        <v>760</v>
      </c>
      <c r="O22" s="264">
        <f>O14+O21</f>
        <v>697</v>
      </c>
      <c r="P22" s="263">
        <f>P14+P21</f>
        <v>500</v>
      </c>
      <c r="Q22" s="262">
        <f t="shared" si="1"/>
        <v>4471</v>
      </c>
      <c r="R22" s="261">
        <f t="shared" si="2"/>
        <v>6018</v>
      </c>
    </row>
    <row r="23" spans="1:18" ht="17.100000000000001" customHeight="1" x14ac:dyDescent="0.25">
      <c r="B23" s="716" t="s">
        <v>131</v>
      </c>
      <c r="C23" s="308"/>
      <c r="D23" s="308"/>
      <c r="E23" s="308"/>
      <c r="F23" s="308"/>
      <c r="G23" s="307"/>
      <c r="H23" s="306" t="s">
        <v>67</v>
      </c>
      <c r="I23" s="305" t="s">
        <v>66</v>
      </c>
      <c r="J23" s="304" t="s">
        <v>59</v>
      </c>
      <c r="K23" s="303" t="s">
        <v>65</v>
      </c>
      <c r="L23" s="302" t="s">
        <v>64</v>
      </c>
      <c r="M23" s="302" t="s">
        <v>63</v>
      </c>
      <c r="N23" s="302" t="s">
        <v>62</v>
      </c>
      <c r="O23" s="302" t="s">
        <v>61</v>
      </c>
      <c r="P23" s="301" t="s">
        <v>60</v>
      </c>
      <c r="Q23" s="300" t="s">
        <v>59</v>
      </c>
      <c r="R23" s="299" t="s">
        <v>58</v>
      </c>
    </row>
    <row r="24" spans="1:18" ht="17.100000000000001" customHeight="1" x14ac:dyDescent="0.25">
      <c r="B24" s="717"/>
      <c r="C24" s="298" t="s">
        <v>113</v>
      </c>
      <c r="D24" s="47"/>
      <c r="E24" s="47"/>
      <c r="F24" s="47"/>
      <c r="G24" s="46"/>
      <c r="H24" s="270">
        <f>H25+H26+H27+H28+H29+H30</f>
        <v>1955</v>
      </c>
      <c r="I24" s="271">
        <f>I25+I26+I27+I28+I29+I30</f>
        <v>1808</v>
      </c>
      <c r="J24" s="297">
        <f t="shared" ref="J24:J32" si="3">SUM(H24:I24)</f>
        <v>3763</v>
      </c>
      <c r="K24" s="296" t="s">
        <v>155</v>
      </c>
      <c r="L24" s="33">
        <f>L25+L26+L27+L28+L29+L30</f>
        <v>3301</v>
      </c>
      <c r="M24" s="33">
        <f>M25+M26+M27+M28+M29+M30</f>
        <v>1981</v>
      </c>
      <c r="N24" s="33">
        <f>N25+N26+N27+N28+N29+N30</f>
        <v>1637</v>
      </c>
      <c r="O24" s="33">
        <f>O25+O26+O27+O28+O29+O30</f>
        <v>1847</v>
      </c>
      <c r="P24" s="33">
        <f>P25+P26+P27+P28+P29+P30</f>
        <v>1430</v>
      </c>
      <c r="Q24" s="268">
        <f t="shared" ref="Q24:Q32" si="4">SUM(K24:P24)</f>
        <v>10196</v>
      </c>
      <c r="R24" s="294">
        <f t="shared" ref="R24:R32" si="5">SUM(J24,Q24)</f>
        <v>13959</v>
      </c>
    </row>
    <row r="25" spans="1:18" ht="17.100000000000001" customHeight="1" x14ac:dyDescent="0.25">
      <c r="B25" s="717"/>
      <c r="C25" s="81"/>
      <c r="D25" s="152" t="s">
        <v>129</v>
      </c>
      <c r="E25" s="152"/>
      <c r="F25" s="152"/>
      <c r="G25" s="152"/>
      <c r="H25" s="318">
        <v>65</v>
      </c>
      <c r="I25" s="315">
        <v>63</v>
      </c>
      <c r="J25" s="282">
        <f t="shared" si="3"/>
        <v>128</v>
      </c>
      <c r="K25" s="317" t="s">
        <v>155</v>
      </c>
      <c r="L25" s="316">
        <v>58</v>
      </c>
      <c r="M25" s="316">
        <v>52</v>
      </c>
      <c r="N25" s="316">
        <v>27</v>
      </c>
      <c r="O25" s="316">
        <v>29</v>
      </c>
      <c r="P25" s="315">
        <v>21</v>
      </c>
      <c r="Q25" s="282">
        <f t="shared" si="4"/>
        <v>187</v>
      </c>
      <c r="R25" s="288">
        <f t="shared" si="5"/>
        <v>315</v>
      </c>
    </row>
    <row r="26" spans="1:18" ht="17.100000000000001" customHeight="1" x14ac:dyDescent="0.25">
      <c r="B26" s="717"/>
      <c r="C26" s="152"/>
      <c r="D26" s="69" t="s">
        <v>128</v>
      </c>
      <c r="E26" s="69"/>
      <c r="F26" s="69"/>
      <c r="G26" s="69"/>
      <c r="H26" s="318">
        <v>153</v>
      </c>
      <c r="I26" s="315">
        <v>164</v>
      </c>
      <c r="J26" s="282">
        <f t="shared" si="3"/>
        <v>317</v>
      </c>
      <c r="K26" s="317" t="s">
        <v>155</v>
      </c>
      <c r="L26" s="316">
        <v>205</v>
      </c>
      <c r="M26" s="316">
        <v>110</v>
      </c>
      <c r="N26" s="316">
        <v>86</v>
      </c>
      <c r="O26" s="316">
        <v>82</v>
      </c>
      <c r="P26" s="315">
        <v>78</v>
      </c>
      <c r="Q26" s="282">
        <f t="shared" si="4"/>
        <v>561</v>
      </c>
      <c r="R26" s="281">
        <f t="shared" si="5"/>
        <v>878</v>
      </c>
    </row>
    <row r="27" spans="1:18" ht="17.100000000000001" customHeight="1" x14ac:dyDescent="0.25">
      <c r="B27" s="717"/>
      <c r="C27" s="152"/>
      <c r="D27" s="69" t="s">
        <v>127</v>
      </c>
      <c r="E27" s="69"/>
      <c r="F27" s="69"/>
      <c r="G27" s="69"/>
      <c r="H27" s="318">
        <v>275</v>
      </c>
      <c r="I27" s="315">
        <v>248</v>
      </c>
      <c r="J27" s="282">
        <f t="shared" si="3"/>
        <v>523</v>
      </c>
      <c r="K27" s="317" t="s">
        <v>155</v>
      </c>
      <c r="L27" s="316">
        <v>381</v>
      </c>
      <c r="M27" s="316">
        <v>185</v>
      </c>
      <c r="N27" s="316">
        <v>144</v>
      </c>
      <c r="O27" s="316">
        <v>135</v>
      </c>
      <c r="P27" s="315">
        <v>132</v>
      </c>
      <c r="Q27" s="282">
        <f t="shared" si="4"/>
        <v>977</v>
      </c>
      <c r="R27" s="281">
        <f t="shared" si="5"/>
        <v>1500</v>
      </c>
    </row>
    <row r="28" spans="1:18" ht="17.100000000000001" customHeight="1" x14ac:dyDescent="0.25">
      <c r="B28" s="717"/>
      <c r="C28" s="152"/>
      <c r="D28" s="69" t="s">
        <v>126</v>
      </c>
      <c r="E28" s="69"/>
      <c r="F28" s="69"/>
      <c r="G28" s="69"/>
      <c r="H28" s="318">
        <v>501</v>
      </c>
      <c r="I28" s="315">
        <v>371</v>
      </c>
      <c r="J28" s="282">
        <f t="shared" si="3"/>
        <v>872</v>
      </c>
      <c r="K28" s="317" t="s">
        <v>155</v>
      </c>
      <c r="L28" s="316">
        <v>661</v>
      </c>
      <c r="M28" s="316">
        <v>322</v>
      </c>
      <c r="N28" s="316">
        <v>229</v>
      </c>
      <c r="O28" s="316">
        <v>268</v>
      </c>
      <c r="P28" s="315">
        <v>172</v>
      </c>
      <c r="Q28" s="282">
        <f t="shared" si="4"/>
        <v>1652</v>
      </c>
      <c r="R28" s="281">
        <f t="shared" si="5"/>
        <v>2524</v>
      </c>
    </row>
    <row r="29" spans="1:18" ht="17.100000000000001" customHeight="1" x14ac:dyDescent="0.25">
      <c r="B29" s="717"/>
      <c r="C29" s="152"/>
      <c r="D29" s="69" t="s">
        <v>125</v>
      </c>
      <c r="E29" s="69"/>
      <c r="F29" s="69"/>
      <c r="G29" s="69"/>
      <c r="H29" s="318">
        <v>560</v>
      </c>
      <c r="I29" s="315">
        <v>562</v>
      </c>
      <c r="J29" s="282">
        <f t="shared" si="3"/>
        <v>1122</v>
      </c>
      <c r="K29" s="317" t="s">
        <v>155</v>
      </c>
      <c r="L29" s="316">
        <v>1003</v>
      </c>
      <c r="M29" s="316">
        <v>568</v>
      </c>
      <c r="N29" s="316">
        <v>421</v>
      </c>
      <c r="O29" s="316">
        <v>448</v>
      </c>
      <c r="P29" s="315">
        <v>374</v>
      </c>
      <c r="Q29" s="282">
        <f t="shared" si="4"/>
        <v>2814</v>
      </c>
      <c r="R29" s="281">
        <f t="shared" si="5"/>
        <v>3936</v>
      </c>
    </row>
    <row r="30" spans="1:18" ht="17.100000000000001" customHeight="1" x14ac:dyDescent="0.25">
      <c r="B30" s="717"/>
      <c r="C30" s="132"/>
      <c r="D30" s="132" t="s">
        <v>124</v>
      </c>
      <c r="E30" s="132"/>
      <c r="F30" s="132"/>
      <c r="G30" s="132"/>
      <c r="H30" s="280">
        <v>401</v>
      </c>
      <c r="I30" s="312">
        <v>400</v>
      </c>
      <c r="J30" s="278">
        <f t="shared" si="3"/>
        <v>801</v>
      </c>
      <c r="K30" s="314" t="s">
        <v>155</v>
      </c>
      <c r="L30" s="313">
        <v>993</v>
      </c>
      <c r="M30" s="313">
        <v>744</v>
      </c>
      <c r="N30" s="313">
        <v>730</v>
      </c>
      <c r="O30" s="313">
        <v>885</v>
      </c>
      <c r="P30" s="312">
        <v>653</v>
      </c>
      <c r="Q30" s="278">
        <f t="shared" si="4"/>
        <v>4005</v>
      </c>
      <c r="R30" s="273">
        <f t="shared" si="5"/>
        <v>4806</v>
      </c>
    </row>
    <row r="31" spans="1:18" ht="17.100000000000001" customHeight="1" x14ac:dyDescent="0.25">
      <c r="B31" s="717"/>
      <c r="C31" s="272" t="s">
        <v>112</v>
      </c>
      <c r="D31" s="272"/>
      <c r="E31" s="272"/>
      <c r="F31" s="272"/>
      <c r="G31" s="272"/>
      <c r="H31" s="270">
        <v>16</v>
      </c>
      <c r="I31" s="311">
        <v>32</v>
      </c>
      <c r="J31" s="297">
        <f t="shared" si="3"/>
        <v>48</v>
      </c>
      <c r="K31" s="296" t="s">
        <v>155</v>
      </c>
      <c r="L31" s="33">
        <v>27</v>
      </c>
      <c r="M31" s="33">
        <v>22</v>
      </c>
      <c r="N31" s="33">
        <v>19</v>
      </c>
      <c r="O31" s="33">
        <v>14</v>
      </c>
      <c r="P31" s="32">
        <v>18</v>
      </c>
      <c r="Q31" s="310">
        <f t="shared" si="4"/>
        <v>100</v>
      </c>
      <c r="R31" s="309">
        <f t="shared" si="5"/>
        <v>148</v>
      </c>
    </row>
    <row r="32" spans="1:18" ht="17.100000000000001" customHeight="1" thickBot="1" x14ac:dyDescent="0.3">
      <c r="B32" s="718"/>
      <c r="C32" s="678" t="s">
        <v>123</v>
      </c>
      <c r="D32" s="679"/>
      <c r="E32" s="679"/>
      <c r="F32" s="679"/>
      <c r="G32" s="680"/>
      <c r="H32" s="266">
        <f>H24+H31</f>
        <v>1971</v>
      </c>
      <c r="I32" s="263">
        <f>I24+I31</f>
        <v>1840</v>
      </c>
      <c r="J32" s="262">
        <f t="shared" si="3"/>
        <v>3811</v>
      </c>
      <c r="K32" s="265" t="s">
        <v>155</v>
      </c>
      <c r="L32" s="264">
        <f>L24+L31</f>
        <v>3328</v>
      </c>
      <c r="M32" s="264">
        <f>M24+M31</f>
        <v>2003</v>
      </c>
      <c r="N32" s="264">
        <f>N24+N31</f>
        <v>1656</v>
      </c>
      <c r="O32" s="264">
        <f>O24+O31</f>
        <v>1861</v>
      </c>
      <c r="P32" s="263">
        <f>P24+P31</f>
        <v>1448</v>
      </c>
      <c r="Q32" s="262">
        <f t="shared" si="4"/>
        <v>10296</v>
      </c>
      <c r="R32" s="261">
        <f t="shared" si="5"/>
        <v>14107</v>
      </c>
    </row>
    <row r="33" spans="1:18" ht="17.100000000000001" customHeight="1" x14ac:dyDescent="0.25">
      <c r="B33" s="719" t="s">
        <v>59</v>
      </c>
      <c r="C33" s="308"/>
      <c r="D33" s="308"/>
      <c r="E33" s="308"/>
      <c r="F33" s="308"/>
      <c r="G33" s="307"/>
      <c r="H33" s="306" t="s">
        <v>67</v>
      </c>
      <c r="I33" s="305" t="s">
        <v>66</v>
      </c>
      <c r="J33" s="304" t="s">
        <v>59</v>
      </c>
      <c r="K33" s="303" t="s">
        <v>65</v>
      </c>
      <c r="L33" s="302" t="s">
        <v>64</v>
      </c>
      <c r="M33" s="302" t="s">
        <v>63</v>
      </c>
      <c r="N33" s="302" t="s">
        <v>62</v>
      </c>
      <c r="O33" s="302" t="s">
        <v>61</v>
      </c>
      <c r="P33" s="301" t="s">
        <v>60</v>
      </c>
      <c r="Q33" s="300" t="s">
        <v>59</v>
      </c>
      <c r="R33" s="299" t="s">
        <v>58</v>
      </c>
    </row>
    <row r="34" spans="1:18" ht="17.100000000000001" customHeight="1" x14ac:dyDescent="0.25">
      <c r="B34" s="720"/>
      <c r="C34" s="298" t="s">
        <v>113</v>
      </c>
      <c r="D34" s="47"/>
      <c r="E34" s="47"/>
      <c r="F34" s="47"/>
      <c r="G34" s="46"/>
      <c r="H34" s="270">
        <f t="shared" ref="H34:I41" si="6">H14+H24</f>
        <v>2780</v>
      </c>
      <c r="I34" s="271">
        <f t="shared" si="6"/>
        <v>2493</v>
      </c>
      <c r="J34" s="297">
        <f t="shared" ref="J34:J42" si="7">SUM(H34:I34)</f>
        <v>5273</v>
      </c>
      <c r="K34" s="296" t="s">
        <v>155</v>
      </c>
      <c r="L34" s="295">
        <f t="shared" ref="L34:P41" si="8">L14+L24</f>
        <v>4735</v>
      </c>
      <c r="M34" s="295">
        <f t="shared" si="8"/>
        <v>2995</v>
      </c>
      <c r="N34" s="295">
        <f t="shared" si="8"/>
        <v>2377</v>
      </c>
      <c r="O34" s="295">
        <f t="shared" si="8"/>
        <v>2532</v>
      </c>
      <c r="P34" s="295">
        <f t="shared" si="8"/>
        <v>1908</v>
      </c>
      <c r="Q34" s="268">
        <f t="shared" ref="Q34:Q42" si="9">SUM(K34:P34)</f>
        <v>14547</v>
      </c>
      <c r="R34" s="294">
        <f t="shared" ref="R34:R42" si="10">SUM(J34,Q34)</f>
        <v>19820</v>
      </c>
    </row>
    <row r="35" spans="1:18" ht="17.100000000000001" customHeight="1" x14ac:dyDescent="0.25">
      <c r="B35" s="720"/>
      <c r="C35" s="82"/>
      <c r="D35" s="152" t="s">
        <v>129</v>
      </c>
      <c r="E35" s="152"/>
      <c r="F35" s="152"/>
      <c r="G35" s="152"/>
      <c r="H35" s="293">
        <f t="shared" si="6"/>
        <v>134</v>
      </c>
      <c r="I35" s="292">
        <f t="shared" si="6"/>
        <v>110</v>
      </c>
      <c r="J35" s="282">
        <f t="shared" si="7"/>
        <v>244</v>
      </c>
      <c r="K35" s="291" t="s">
        <v>155</v>
      </c>
      <c r="L35" s="290">
        <f t="shared" si="8"/>
        <v>153</v>
      </c>
      <c r="M35" s="290">
        <f t="shared" si="8"/>
        <v>108</v>
      </c>
      <c r="N35" s="290">
        <f t="shared" si="8"/>
        <v>65</v>
      </c>
      <c r="O35" s="290">
        <f t="shared" si="8"/>
        <v>66</v>
      </c>
      <c r="P35" s="289">
        <f t="shared" si="8"/>
        <v>56</v>
      </c>
      <c r="Q35" s="282">
        <f t="shared" si="9"/>
        <v>448</v>
      </c>
      <c r="R35" s="288">
        <f t="shared" si="10"/>
        <v>692</v>
      </c>
    </row>
    <row r="36" spans="1:18" ht="17.100000000000001" customHeight="1" x14ac:dyDescent="0.25">
      <c r="B36" s="720"/>
      <c r="C36" s="153"/>
      <c r="D36" s="69" t="s">
        <v>128</v>
      </c>
      <c r="E36" s="69"/>
      <c r="F36" s="69"/>
      <c r="G36" s="69"/>
      <c r="H36" s="287">
        <f t="shared" si="6"/>
        <v>290</v>
      </c>
      <c r="I36" s="286">
        <f t="shared" si="6"/>
        <v>292</v>
      </c>
      <c r="J36" s="282">
        <f t="shared" si="7"/>
        <v>582</v>
      </c>
      <c r="K36" s="285" t="s">
        <v>155</v>
      </c>
      <c r="L36" s="284">
        <f t="shared" si="8"/>
        <v>382</v>
      </c>
      <c r="M36" s="284">
        <f t="shared" si="8"/>
        <v>270</v>
      </c>
      <c r="N36" s="284">
        <f t="shared" si="8"/>
        <v>173</v>
      </c>
      <c r="O36" s="284">
        <f t="shared" si="8"/>
        <v>171</v>
      </c>
      <c r="P36" s="283">
        <f t="shared" si="8"/>
        <v>144</v>
      </c>
      <c r="Q36" s="282">
        <f t="shared" si="9"/>
        <v>1140</v>
      </c>
      <c r="R36" s="281">
        <f t="shared" si="10"/>
        <v>1722</v>
      </c>
    </row>
    <row r="37" spans="1:18" ht="17.100000000000001" customHeight="1" x14ac:dyDescent="0.25">
      <c r="B37" s="720"/>
      <c r="C37" s="153"/>
      <c r="D37" s="69" t="s">
        <v>127</v>
      </c>
      <c r="E37" s="69"/>
      <c r="F37" s="69"/>
      <c r="G37" s="69"/>
      <c r="H37" s="287">
        <f t="shared" si="6"/>
        <v>405</v>
      </c>
      <c r="I37" s="286">
        <f t="shared" si="6"/>
        <v>365</v>
      </c>
      <c r="J37" s="282">
        <f t="shared" si="7"/>
        <v>770</v>
      </c>
      <c r="K37" s="285" t="s">
        <v>155</v>
      </c>
      <c r="L37" s="284">
        <f t="shared" si="8"/>
        <v>621</v>
      </c>
      <c r="M37" s="284">
        <f t="shared" si="8"/>
        <v>358</v>
      </c>
      <c r="N37" s="284">
        <f t="shared" si="8"/>
        <v>273</v>
      </c>
      <c r="O37" s="284">
        <f t="shared" si="8"/>
        <v>265</v>
      </c>
      <c r="P37" s="283">
        <f t="shared" si="8"/>
        <v>220</v>
      </c>
      <c r="Q37" s="282">
        <f t="shared" si="9"/>
        <v>1737</v>
      </c>
      <c r="R37" s="281">
        <f t="shared" si="10"/>
        <v>2507</v>
      </c>
    </row>
    <row r="38" spans="1:18" ht="17.100000000000001" customHeight="1" x14ac:dyDescent="0.25">
      <c r="B38" s="720"/>
      <c r="C38" s="153"/>
      <c r="D38" s="69" t="s">
        <v>126</v>
      </c>
      <c r="E38" s="69"/>
      <c r="F38" s="69"/>
      <c r="G38" s="69"/>
      <c r="H38" s="287">
        <f t="shared" si="6"/>
        <v>676</v>
      </c>
      <c r="I38" s="286">
        <f t="shared" si="6"/>
        <v>515</v>
      </c>
      <c r="J38" s="282">
        <f t="shared" si="7"/>
        <v>1191</v>
      </c>
      <c r="K38" s="285" t="s">
        <v>155</v>
      </c>
      <c r="L38" s="284">
        <f t="shared" si="8"/>
        <v>972</v>
      </c>
      <c r="M38" s="284">
        <f t="shared" si="8"/>
        <v>520</v>
      </c>
      <c r="N38" s="284">
        <f t="shared" si="8"/>
        <v>378</v>
      </c>
      <c r="O38" s="284">
        <f t="shared" si="8"/>
        <v>414</v>
      </c>
      <c r="P38" s="283">
        <f t="shared" si="8"/>
        <v>278</v>
      </c>
      <c r="Q38" s="282">
        <f t="shared" si="9"/>
        <v>2562</v>
      </c>
      <c r="R38" s="281">
        <f t="shared" si="10"/>
        <v>3753</v>
      </c>
    </row>
    <row r="39" spans="1:18" ht="17.100000000000001" customHeight="1" x14ac:dyDescent="0.25">
      <c r="B39" s="720"/>
      <c r="C39" s="153"/>
      <c r="D39" s="69" t="s">
        <v>125</v>
      </c>
      <c r="E39" s="69"/>
      <c r="F39" s="69"/>
      <c r="G39" s="69"/>
      <c r="H39" s="287">
        <f t="shared" si="6"/>
        <v>741</v>
      </c>
      <c r="I39" s="286">
        <f t="shared" si="6"/>
        <v>694</v>
      </c>
      <c r="J39" s="282">
        <f t="shared" si="7"/>
        <v>1435</v>
      </c>
      <c r="K39" s="285" t="s">
        <v>155</v>
      </c>
      <c r="L39" s="284">
        <f t="shared" si="8"/>
        <v>1356</v>
      </c>
      <c r="M39" s="284">
        <f t="shared" si="8"/>
        <v>800</v>
      </c>
      <c r="N39" s="284">
        <f t="shared" si="8"/>
        <v>599</v>
      </c>
      <c r="O39" s="284">
        <f t="shared" si="8"/>
        <v>600</v>
      </c>
      <c r="P39" s="283">
        <f t="shared" si="8"/>
        <v>465</v>
      </c>
      <c r="Q39" s="282">
        <f t="shared" si="9"/>
        <v>3820</v>
      </c>
      <c r="R39" s="281">
        <f t="shared" si="10"/>
        <v>5255</v>
      </c>
    </row>
    <row r="40" spans="1:18" ht="17.100000000000001" customHeight="1" x14ac:dyDescent="0.25">
      <c r="B40" s="720"/>
      <c r="C40" s="133"/>
      <c r="D40" s="132" t="s">
        <v>124</v>
      </c>
      <c r="E40" s="132"/>
      <c r="F40" s="132"/>
      <c r="G40" s="132"/>
      <c r="H40" s="280">
        <f t="shared" si="6"/>
        <v>534</v>
      </c>
      <c r="I40" s="279">
        <f t="shared" si="6"/>
        <v>517</v>
      </c>
      <c r="J40" s="278">
        <f t="shared" si="7"/>
        <v>1051</v>
      </c>
      <c r="K40" s="277" t="s">
        <v>155</v>
      </c>
      <c r="L40" s="276">
        <f t="shared" si="8"/>
        <v>1251</v>
      </c>
      <c r="M40" s="276">
        <f t="shared" si="8"/>
        <v>939</v>
      </c>
      <c r="N40" s="276">
        <f t="shared" si="8"/>
        <v>889</v>
      </c>
      <c r="O40" s="276">
        <f t="shared" si="8"/>
        <v>1016</v>
      </c>
      <c r="P40" s="275">
        <f t="shared" si="8"/>
        <v>745</v>
      </c>
      <c r="Q40" s="274">
        <f t="shared" si="9"/>
        <v>4840</v>
      </c>
      <c r="R40" s="273">
        <f t="shared" si="10"/>
        <v>5891</v>
      </c>
    </row>
    <row r="41" spans="1:18" ht="17.100000000000001" customHeight="1" x14ac:dyDescent="0.25">
      <c r="B41" s="720"/>
      <c r="C41" s="272" t="s">
        <v>112</v>
      </c>
      <c r="D41" s="272"/>
      <c r="E41" s="272"/>
      <c r="F41" s="272"/>
      <c r="G41" s="272"/>
      <c r="H41" s="270">
        <f t="shared" si="6"/>
        <v>31</v>
      </c>
      <c r="I41" s="271">
        <f t="shared" si="6"/>
        <v>54</v>
      </c>
      <c r="J41" s="270">
        <f t="shared" si="7"/>
        <v>85</v>
      </c>
      <c r="K41" s="269" t="s">
        <v>155</v>
      </c>
      <c r="L41" s="35">
        <f t="shared" si="8"/>
        <v>66</v>
      </c>
      <c r="M41" s="35">
        <f t="shared" si="8"/>
        <v>49</v>
      </c>
      <c r="N41" s="35">
        <f t="shared" si="8"/>
        <v>39</v>
      </c>
      <c r="O41" s="35">
        <f t="shared" si="8"/>
        <v>26</v>
      </c>
      <c r="P41" s="34">
        <f t="shared" si="8"/>
        <v>40</v>
      </c>
      <c r="Q41" s="268">
        <f t="shared" si="9"/>
        <v>220</v>
      </c>
      <c r="R41" s="267">
        <f t="shared" si="10"/>
        <v>305</v>
      </c>
    </row>
    <row r="42" spans="1:18" ht="17.100000000000001" customHeight="1" thickBot="1" x14ac:dyDescent="0.3">
      <c r="B42" s="721"/>
      <c r="C42" s="678" t="s">
        <v>123</v>
      </c>
      <c r="D42" s="679"/>
      <c r="E42" s="679"/>
      <c r="F42" s="679"/>
      <c r="G42" s="680"/>
      <c r="H42" s="266">
        <f>H34+H41</f>
        <v>2811</v>
      </c>
      <c r="I42" s="263">
        <f>I34+I41</f>
        <v>2547</v>
      </c>
      <c r="J42" s="262">
        <f t="shared" si="7"/>
        <v>5358</v>
      </c>
      <c r="K42" s="265" t="s">
        <v>155</v>
      </c>
      <c r="L42" s="264">
        <f>L34+L41</f>
        <v>4801</v>
      </c>
      <c r="M42" s="264">
        <f>M34+M41</f>
        <v>3044</v>
      </c>
      <c r="N42" s="264">
        <f>N34+N41</f>
        <v>2416</v>
      </c>
      <c r="O42" s="264">
        <f>O34+O41</f>
        <v>2558</v>
      </c>
      <c r="P42" s="263">
        <f>P34+P41</f>
        <v>1948</v>
      </c>
      <c r="Q42" s="262">
        <f t="shared" si="9"/>
        <v>14767</v>
      </c>
      <c r="R42" s="261">
        <f t="shared" si="10"/>
        <v>20125</v>
      </c>
    </row>
    <row r="45" spans="1:18" ht="17.100000000000001" customHeight="1" x14ac:dyDescent="0.25">
      <c r="A45" s="4" t="s">
        <v>121</v>
      </c>
    </row>
    <row r="46" spans="1:18" ht="17.100000000000001" customHeight="1" x14ac:dyDescent="0.25">
      <c r="B46" s="23"/>
      <c r="C46" s="23"/>
      <c r="D46" s="23"/>
      <c r="E46" s="144"/>
      <c r="F46" s="144"/>
      <c r="G46" s="144"/>
      <c r="H46" s="144"/>
      <c r="I46" s="144"/>
      <c r="J46" s="144"/>
      <c r="K46" s="683" t="s">
        <v>114</v>
      </c>
      <c r="L46" s="683"/>
      <c r="M46" s="683"/>
      <c r="N46" s="683"/>
      <c r="O46" s="683"/>
      <c r="P46" s="683"/>
      <c r="Q46" s="683"/>
      <c r="R46" s="683"/>
    </row>
    <row r="47" spans="1:18" ht="17.100000000000001" customHeight="1" x14ac:dyDescent="0.25">
      <c r="B47" s="689" t="str">
        <f>"令和" &amp; DBCS($A$2) &amp; "年（" &amp; DBCS($B$2) &amp; "年）" &amp; DBCS($C$2) &amp; "月"</f>
        <v>令和３年（２０２１年）８月</v>
      </c>
      <c r="C47" s="690"/>
      <c r="D47" s="690"/>
      <c r="E47" s="690"/>
      <c r="F47" s="690"/>
      <c r="G47" s="687"/>
      <c r="H47" s="695" t="s">
        <v>106</v>
      </c>
      <c r="I47" s="696"/>
      <c r="J47" s="696"/>
      <c r="K47" s="697" t="s">
        <v>105</v>
      </c>
      <c r="L47" s="698"/>
      <c r="M47" s="698"/>
      <c r="N47" s="698"/>
      <c r="O47" s="698"/>
      <c r="P47" s="698"/>
      <c r="Q47" s="699"/>
      <c r="R47" s="730" t="s">
        <v>58</v>
      </c>
    </row>
    <row r="48" spans="1:18" ht="17.100000000000001" customHeight="1" x14ac:dyDescent="0.25">
      <c r="B48" s="691"/>
      <c r="C48" s="692"/>
      <c r="D48" s="692"/>
      <c r="E48" s="692"/>
      <c r="F48" s="692"/>
      <c r="G48" s="688"/>
      <c r="H48" s="143" t="s">
        <v>67</v>
      </c>
      <c r="I48" s="142" t="s">
        <v>66</v>
      </c>
      <c r="J48" s="141" t="s">
        <v>59</v>
      </c>
      <c r="K48" s="140" t="s">
        <v>65</v>
      </c>
      <c r="L48" s="139" t="s">
        <v>64</v>
      </c>
      <c r="M48" s="139" t="s">
        <v>63</v>
      </c>
      <c r="N48" s="139" t="s">
        <v>62</v>
      </c>
      <c r="O48" s="139" t="s">
        <v>61</v>
      </c>
      <c r="P48" s="138" t="s">
        <v>60</v>
      </c>
      <c r="Q48" s="357" t="s">
        <v>59</v>
      </c>
      <c r="R48" s="731"/>
    </row>
    <row r="49" spans="1:18" ht="17.100000000000001" customHeight="1" x14ac:dyDescent="0.25">
      <c r="B49" s="3" t="s">
        <v>113</v>
      </c>
      <c r="C49" s="240"/>
      <c r="D49" s="240"/>
      <c r="E49" s="240"/>
      <c r="F49" s="240"/>
      <c r="G49" s="240"/>
      <c r="H49" s="22">
        <v>858</v>
      </c>
      <c r="I49" s="21">
        <v>1299</v>
      </c>
      <c r="J49" s="20">
        <f>SUM(H49:I49)</f>
        <v>2157</v>
      </c>
      <c r="K49" s="19">
        <v>0</v>
      </c>
      <c r="L49" s="31">
        <v>3657</v>
      </c>
      <c r="M49" s="31">
        <v>2377</v>
      </c>
      <c r="N49" s="31">
        <v>1559</v>
      </c>
      <c r="O49" s="31">
        <v>976</v>
      </c>
      <c r="P49" s="30">
        <v>454</v>
      </c>
      <c r="Q49" s="260">
        <f>SUM(K49:P49)</f>
        <v>9023</v>
      </c>
      <c r="R49" s="259">
        <f>SUM(J49,Q49)</f>
        <v>11180</v>
      </c>
    </row>
    <row r="50" spans="1:18" ht="17.100000000000001" customHeight="1" x14ac:dyDescent="0.25">
      <c r="B50" s="2" t="s">
        <v>112</v>
      </c>
      <c r="C50" s="29"/>
      <c r="D50" s="29"/>
      <c r="E50" s="29"/>
      <c r="F50" s="29"/>
      <c r="G50" s="29"/>
      <c r="H50" s="18">
        <v>10</v>
      </c>
      <c r="I50" s="17">
        <v>32</v>
      </c>
      <c r="J50" s="16">
        <f>SUM(H50:I50)</f>
        <v>42</v>
      </c>
      <c r="K50" s="15">
        <v>0</v>
      </c>
      <c r="L50" s="28">
        <v>50</v>
      </c>
      <c r="M50" s="28">
        <v>45</v>
      </c>
      <c r="N50" s="28">
        <v>32</v>
      </c>
      <c r="O50" s="28">
        <v>15</v>
      </c>
      <c r="P50" s="27">
        <v>15</v>
      </c>
      <c r="Q50" s="258">
        <f>SUM(K50:P50)</f>
        <v>157</v>
      </c>
      <c r="R50" s="257">
        <f>SUM(J50,Q50)</f>
        <v>199</v>
      </c>
    </row>
    <row r="51" spans="1:18" ht="17.100000000000001" customHeight="1" x14ac:dyDescent="0.25">
      <c r="B51" s="13" t="s">
        <v>57</v>
      </c>
      <c r="C51" s="12"/>
      <c r="D51" s="12"/>
      <c r="E51" s="12"/>
      <c r="F51" s="12"/>
      <c r="G51" s="12"/>
      <c r="H51" s="11">
        <f t="shared" ref="H51:P51" si="11">H49+H50</f>
        <v>868</v>
      </c>
      <c r="I51" s="8">
        <f t="shared" si="11"/>
        <v>1331</v>
      </c>
      <c r="J51" s="7">
        <f t="shared" si="11"/>
        <v>2199</v>
      </c>
      <c r="K51" s="10">
        <f t="shared" si="11"/>
        <v>0</v>
      </c>
      <c r="L51" s="9">
        <f t="shared" si="11"/>
        <v>3707</v>
      </c>
      <c r="M51" s="9">
        <f t="shared" si="11"/>
        <v>2422</v>
      </c>
      <c r="N51" s="9">
        <f t="shared" si="11"/>
        <v>1591</v>
      </c>
      <c r="O51" s="9">
        <f t="shared" si="11"/>
        <v>991</v>
      </c>
      <c r="P51" s="8">
        <f t="shared" si="11"/>
        <v>469</v>
      </c>
      <c r="Q51" s="7">
        <f>SUM(K51:P51)</f>
        <v>9180</v>
      </c>
      <c r="R51" s="6">
        <f>SUM(J51,Q51)</f>
        <v>11379</v>
      </c>
    </row>
    <row r="53" spans="1:18" ht="17.100000000000001" customHeight="1" x14ac:dyDescent="0.25">
      <c r="A53" s="4" t="s">
        <v>120</v>
      </c>
    </row>
    <row r="54" spans="1:18" ht="17.100000000000001" customHeight="1" x14ac:dyDescent="0.25">
      <c r="B54" s="23"/>
      <c r="C54" s="23"/>
      <c r="D54" s="23"/>
      <c r="E54" s="144"/>
      <c r="F54" s="144"/>
      <c r="G54" s="144"/>
      <c r="H54" s="144"/>
      <c r="I54" s="144"/>
      <c r="J54" s="144"/>
      <c r="K54" s="683" t="s">
        <v>114</v>
      </c>
      <c r="L54" s="683"/>
      <c r="M54" s="683"/>
      <c r="N54" s="683"/>
      <c r="O54" s="683"/>
      <c r="P54" s="683"/>
      <c r="Q54" s="683"/>
      <c r="R54" s="683"/>
    </row>
    <row r="55" spans="1:18" ht="17.100000000000001" customHeight="1" x14ac:dyDescent="0.25">
      <c r="B55" s="689" t="str">
        <f>"令和" &amp; DBCS($A$2) &amp; "年（" &amp; DBCS($B$2) &amp; "年）" &amp; DBCS($C$2) &amp; "月"</f>
        <v>令和３年（２０２１年）８月</v>
      </c>
      <c r="C55" s="690"/>
      <c r="D55" s="690"/>
      <c r="E55" s="690"/>
      <c r="F55" s="690"/>
      <c r="G55" s="687"/>
      <c r="H55" s="695" t="s">
        <v>106</v>
      </c>
      <c r="I55" s="696"/>
      <c r="J55" s="696"/>
      <c r="K55" s="697" t="s">
        <v>105</v>
      </c>
      <c r="L55" s="698"/>
      <c r="M55" s="698"/>
      <c r="N55" s="698"/>
      <c r="O55" s="698"/>
      <c r="P55" s="698"/>
      <c r="Q55" s="699"/>
      <c r="R55" s="687" t="s">
        <v>58</v>
      </c>
    </row>
    <row r="56" spans="1:18" ht="17.100000000000001" customHeight="1" x14ac:dyDescent="0.25">
      <c r="B56" s="691"/>
      <c r="C56" s="692"/>
      <c r="D56" s="692"/>
      <c r="E56" s="692"/>
      <c r="F56" s="692"/>
      <c r="G56" s="688"/>
      <c r="H56" s="143" t="s">
        <v>67</v>
      </c>
      <c r="I56" s="142" t="s">
        <v>66</v>
      </c>
      <c r="J56" s="141" t="s">
        <v>59</v>
      </c>
      <c r="K56" s="140" t="s">
        <v>65</v>
      </c>
      <c r="L56" s="139" t="s">
        <v>64</v>
      </c>
      <c r="M56" s="139" t="s">
        <v>63</v>
      </c>
      <c r="N56" s="139" t="s">
        <v>62</v>
      </c>
      <c r="O56" s="139" t="s">
        <v>61</v>
      </c>
      <c r="P56" s="138" t="s">
        <v>60</v>
      </c>
      <c r="Q56" s="255" t="s">
        <v>59</v>
      </c>
      <c r="R56" s="688"/>
    </row>
    <row r="57" spans="1:18" ht="17.100000000000001" customHeight="1" x14ac:dyDescent="0.25">
      <c r="B57" s="3" t="s">
        <v>113</v>
      </c>
      <c r="C57" s="240"/>
      <c r="D57" s="240"/>
      <c r="E57" s="240"/>
      <c r="F57" s="240"/>
      <c r="G57" s="240"/>
      <c r="H57" s="22">
        <v>7</v>
      </c>
      <c r="I57" s="21">
        <v>16</v>
      </c>
      <c r="J57" s="20">
        <f>SUM(H57:I57)</f>
        <v>23</v>
      </c>
      <c r="K57" s="19">
        <v>0</v>
      </c>
      <c r="L57" s="31">
        <v>1425</v>
      </c>
      <c r="M57" s="31">
        <v>998</v>
      </c>
      <c r="N57" s="31">
        <v>783</v>
      </c>
      <c r="O57" s="31">
        <v>529</v>
      </c>
      <c r="P57" s="30">
        <v>219</v>
      </c>
      <c r="Q57" s="238">
        <f>SUM(K57:P57)</f>
        <v>3954</v>
      </c>
      <c r="R57" s="237">
        <f>SUM(J57,Q57)</f>
        <v>3977</v>
      </c>
    </row>
    <row r="58" spans="1:18" ht="17.100000000000001" customHeight="1" x14ac:dyDescent="0.25">
      <c r="B58" s="2" t="s">
        <v>112</v>
      </c>
      <c r="C58" s="29"/>
      <c r="D58" s="29"/>
      <c r="E58" s="29"/>
      <c r="F58" s="29"/>
      <c r="G58" s="29"/>
      <c r="H58" s="18">
        <v>0</v>
      </c>
      <c r="I58" s="17">
        <v>0</v>
      </c>
      <c r="J58" s="16">
        <f>SUM(H58:I58)</f>
        <v>0</v>
      </c>
      <c r="K58" s="15">
        <v>0</v>
      </c>
      <c r="L58" s="28">
        <v>4</v>
      </c>
      <c r="M58" s="28">
        <v>10</v>
      </c>
      <c r="N58" s="28">
        <v>10</v>
      </c>
      <c r="O58" s="28">
        <v>1</v>
      </c>
      <c r="P58" s="27">
        <v>6</v>
      </c>
      <c r="Q58" s="235">
        <f>SUM(K58:P58)</f>
        <v>31</v>
      </c>
      <c r="R58" s="234">
        <f>SUM(J58,Q58)</f>
        <v>31</v>
      </c>
    </row>
    <row r="59" spans="1:18" ht="17.100000000000001" customHeight="1" x14ac:dyDescent="0.25">
      <c r="B59" s="13" t="s">
        <v>57</v>
      </c>
      <c r="C59" s="12"/>
      <c r="D59" s="12"/>
      <c r="E59" s="12"/>
      <c r="F59" s="12"/>
      <c r="G59" s="12"/>
      <c r="H59" s="11">
        <f>H57+H58</f>
        <v>7</v>
      </c>
      <c r="I59" s="8">
        <f>I57+I58</f>
        <v>16</v>
      </c>
      <c r="J59" s="7">
        <f>SUM(H59:I59)</f>
        <v>23</v>
      </c>
      <c r="K59" s="10">
        <f t="shared" ref="K59:P59" si="12">K57+K58</f>
        <v>0</v>
      </c>
      <c r="L59" s="9">
        <f t="shared" si="12"/>
        <v>1429</v>
      </c>
      <c r="M59" s="9">
        <f t="shared" si="12"/>
        <v>1008</v>
      </c>
      <c r="N59" s="9">
        <f t="shared" si="12"/>
        <v>793</v>
      </c>
      <c r="O59" s="9">
        <f t="shared" si="12"/>
        <v>530</v>
      </c>
      <c r="P59" s="8">
        <f t="shared" si="12"/>
        <v>225</v>
      </c>
      <c r="Q59" s="232">
        <f>SUM(K59:P59)</f>
        <v>3985</v>
      </c>
      <c r="R59" s="231">
        <f>SUM(J59,Q59)</f>
        <v>4008</v>
      </c>
    </row>
    <row r="61" spans="1:18" ht="17.100000000000001" customHeight="1" x14ac:dyDescent="0.25">
      <c r="A61" s="4" t="s">
        <v>119</v>
      </c>
    </row>
    <row r="62" spans="1:18" ht="17.100000000000001" customHeight="1" x14ac:dyDescent="0.25">
      <c r="A62" s="4" t="s">
        <v>118</v>
      </c>
    </row>
    <row r="63" spans="1:18" ht="17.100000000000001" customHeight="1" x14ac:dyDescent="0.25">
      <c r="B63" s="23"/>
      <c r="C63" s="23"/>
      <c r="D63" s="23"/>
      <c r="E63" s="144"/>
      <c r="F63" s="144"/>
      <c r="G63" s="144"/>
      <c r="H63" s="144"/>
      <c r="I63" s="144"/>
      <c r="J63" s="683" t="s">
        <v>114</v>
      </c>
      <c r="K63" s="683"/>
      <c r="L63" s="683"/>
      <c r="M63" s="683"/>
      <c r="N63" s="683"/>
      <c r="O63" s="683"/>
      <c r="P63" s="683"/>
      <c r="Q63" s="683"/>
    </row>
    <row r="64" spans="1:18" ht="17.100000000000001" customHeight="1" x14ac:dyDescent="0.25">
      <c r="B64" s="689" t="str">
        <f>"令和" &amp; DBCS($A$2) &amp; "年（" &amp; DBCS($B$2) &amp; "年）" &amp; DBCS($C$2) &amp; "月"</f>
        <v>令和３年（２０２１年）８月</v>
      </c>
      <c r="C64" s="690"/>
      <c r="D64" s="690"/>
      <c r="E64" s="690"/>
      <c r="F64" s="690"/>
      <c r="G64" s="687"/>
      <c r="H64" s="695" t="s">
        <v>106</v>
      </c>
      <c r="I64" s="696"/>
      <c r="J64" s="696"/>
      <c r="K64" s="697" t="s">
        <v>105</v>
      </c>
      <c r="L64" s="698"/>
      <c r="M64" s="698"/>
      <c r="N64" s="698"/>
      <c r="O64" s="698"/>
      <c r="P64" s="699"/>
      <c r="Q64" s="687" t="s">
        <v>58</v>
      </c>
    </row>
    <row r="65" spans="1:17" ht="17.100000000000001" customHeight="1" x14ac:dyDescent="0.25">
      <c r="B65" s="691"/>
      <c r="C65" s="692"/>
      <c r="D65" s="692"/>
      <c r="E65" s="692"/>
      <c r="F65" s="692"/>
      <c r="G65" s="688"/>
      <c r="H65" s="143" t="s">
        <v>67</v>
      </c>
      <c r="I65" s="142" t="s">
        <v>66</v>
      </c>
      <c r="J65" s="141" t="s">
        <v>59</v>
      </c>
      <c r="K65" s="256" t="s">
        <v>64</v>
      </c>
      <c r="L65" s="139" t="s">
        <v>63</v>
      </c>
      <c r="M65" s="139" t="s">
        <v>62</v>
      </c>
      <c r="N65" s="139" t="s">
        <v>61</v>
      </c>
      <c r="O65" s="138" t="s">
        <v>60</v>
      </c>
      <c r="P65" s="255" t="s">
        <v>59</v>
      </c>
      <c r="Q65" s="688"/>
    </row>
    <row r="66" spans="1:17" ht="17.100000000000001" customHeight="1" x14ac:dyDescent="0.25">
      <c r="B66" s="3" t="s">
        <v>113</v>
      </c>
      <c r="C66" s="240"/>
      <c r="D66" s="240"/>
      <c r="E66" s="240"/>
      <c r="F66" s="240"/>
      <c r="G66" s="240"/>
      <c r="H66" s="22">
        <v>0</v>
      </c>
      <c r="I66" s="21">
        <v>0</v>
      </c>
      <c r="J66" s="20">
        <f>SUM(H66:I66)</f>
        <v>0</v>
      </c>
      <c r="K66" s="239">
        <v>0</v>
      </c>
      <c r="L66" s="31">
        <v>4</v>
      </c>
      <c r="M66" s="31">
        <v>169</v>
      </c>
      <c r="N66" s="31">
        <v>544</v>
      </c>
      <c r="O66" s="30">
        <v>415</v>
      </c>
      <c r="P66" s="238">
        <f>SUM(K66:O66)</f>
        <v>1132</v>
      </c>
      <c r="Q66" s="237">
        <f>SUM(J66,P66)</f>
        <v>1132</v>
      </c>
    </row>
    <row r="67" spans="1:17" ht="17.100000000000001" customHeight="1" x14ac:dyDescent="0.25">
      <c r="B67" s="2" t="s">
        <v>112</v>
      </c>
      <c r="C67" s="29"/>
      <c r="D67" s="29"/>
      <c r="E67" s="29"/>
      <c r="F67" s="29"/>
      <c r="G67" s="29"/>
      <c r="H67" s="18">
        <v>0</v>
      </c>
      <c r="I67" s="17">
        <v>0</v>
      </c>
      <c r="J67" s="16">
        <f>SUM(H67:I67)</f>
        <v>0</v>
      </c>
      <c r="K67" s="236">
        <v>0</v>
      </c>
      <c r="L67" s="28">
        <v>0</v>
      </c>
      <c r="M67" s="28">
        <v>0</v>
      </c>
      <c r="N67" s="28">
        <v>1</v>
      </c>
      <c r="O67" s="27">
        <v>3</v>
      </c>
      <c r="P67" s="235">
        <f>SUM(K67:O67)</f>
        <v>4</v>
      </c>
      <c r="Q67" s="234">
        <f>SUM(J67,P67)</f>
        <v>4</v>
      </c>
    </row>
    <row r="68" spans="1:17" ht="17.100000000000001" customHeight="1" x14ac:dyDescent="0.25">
      <c r="B68" s="13" t="s">
        <v>57</v>
      </c>
      <c r="C68" s="12"/>
      <c r="D68" s="12"/>
      <c r="E68" s="12"/>
      <c r="F68" s="12"/>
      <c r="G68" s="12"/>
      <c r="H68" s="11">
        <f>H66+H67</f>
        <v>0</v>
      </c>
      <c r="I68" s="8">
        <f>I66+I67</f>
        <v>0</v>
      </c>
      <c r="J68" s="7">
        <f>SUM(H68:I68)</f>
        <v>0</v>
      </c>
      <c r="K68" s="233">
        <f>K66+K67</f>
        <v>0</v>
      </c>
      <c r="L68" s="9">
        <f>L66+L67</f>
        <v>4</v>
      </c>
      <c r="M68" s="9">
        <f>M66+M67</f>
        <v>169</v>
      </c>
      <c r="N68" s="9">
        <f>N66+N67</f>
        <v>545</v>
      </c>
      <c r="O68" s="8">
        <f>O66+O67</f>
        <v>418</v>
      </c>
      <c r="P68" s="232">
        <f>SUM(K68:O68)</f>
        <v>1136</v>
      </c>
      <c r="Q68" s="231">
        <f>SUM(J68,P68)</f>
        <v>1136</v>
      </c>
    </row>
    <row r="70" spans="1:17" ht="17.100000000000001" customHeight="1" x14ac:dyDescent="0.25">
      <c r="A70" s="4" t="s">
        <v>117</v>
      </c>
    </row>
    <row r="71" spans="1:17" ht="17.100000000000001" customHeight="1" x14ac:dyDescent="0.25">
      <c r="B71" s="23"/>
      <c r="C71" s="23"/>
      <c r="D71" s="23"/>
      <c r="E71" s="144"/>
      <c r="F71" s="144"/>
      <c r="G71" s="144"/>
      <c r="H71" s="144"/>
      <c r="I71" s="144"/>
      <c r="J71" s="683" t="s">
        <v>114</v>
      </c>
      <c r="K71" s="683"/>
      <c r="L71" s="683"/>
      <c r="M71" s="683"/>
      <c r="N71" s="683"/>
      <c r="O71" s="683"/>
      <c r="P71" s="683"/>
      <c r="Q71" s="683"/>
    </row>
    <row r="72" spans="1:17" ht="17.100000000000001" customHeight="1" x14ac:dyDescent="0.25">
      <c r="B72" s="689" t="str">
        <f>"令和" &amp; DBCS($A$2) &amp; "年（" &amp; DBCS($B$2) &amp; "年）" &amp; DBCS($C$2) &amp; "月"</f>
        <v>令和３年（２０２１年）８月</v>
      </c>
      <c r="C72" s="690"/>
      <c r="D72" s="690"/>
      <c r="E72" s="690"/>
      <c r="F72" s="690"/>
      <c r="G72" s="687"/>
      <c r="H72" s="729" t="s">
        <v>106</v>
      </c>
      <c r="I72" s="685"/>
      <c r="J72" s="685"/>
      <c r="K72" s="684" t="s">
        <v>105</v>
      </c>
      <c r="L72" s="685"/>
      <c r="M72" s="685"/>
      <c r="N72" s="685"/>
      <c r="O72" s="685"/>
      <c r="P72" s="686"/>
      <c r="Q72" s="736" t="s">
        <v>58</v>
      </c>
    </row>
    <row r="73" spans="1:17" ht="17.100000000000001" customHeight="1" x14ac:dyDescent="0.25">
      <c r="B73" s="691"/>
      <c r="C73" s="692"/>
      <c r="D73" s="692"/>
      <c r="E73" s="692"/>
      <c r="F73" s="692"/>
      <c r="G73" s="688"/>
      <c r="H73" s="254" t="s">
        <v>67</v>
      </c>
      <c r="I73" s="253" t="s">
        <v>66</v>
      </c>
      <c r="J73" s="252" t="s">
        <v>59</v>
      </c>
      <c r="K73" s="251" t="s">
        <v>64</v>
      </c>
      <c r="L73" s="250" t="s">
        <v>63</v>
      </c>
      <c r="M73" s="250" t="s">
        <v>62</v>
      </c>
      <c r="N73" s="250" t="s">
        <v>61</v>
      </c>
      <c r="O73" s="249" t="s">
        <v>60</v>
      </c>
      <c r="P73" s="248" t="s">
        <v>59</v>
      </c>
      <c r="Q73" s="737"/>
    </row>
    <row r="74" spans="1:17" ht="17.100000000000001" customHeight="1" x14ac:dyDescent="0.25">
      <c r="B74" s="3" t="s">
        <v>113</v>
      </c>
      <c r="C74" s="240"/>
      <c r="D74" s="240"/>
      <c r="E74" s="240"/>
      <c r="F74" s="240"/>
      <c r="G74" s="240"/>
      <c r="H74" s="22">
        <v>0</v>
      </c>
      <c r="I74" s="21">
        <v>0</v>
      </c>
      <c r="J74" s="20">
        <f>SUM(H74:I74)</f>
        <v>0</v>
      </c>
      <c r="K74" s="239">
        <v>59</v>
      </c>
      <c r="L74" s="31">
        <v>58</v>
      </c>
      <c r="M74" s="31">
        <v>130</v>
      </c>
      <c r="N74" s="31">
        <v>147</v>
      </c>
      <c r="O74" s="30">
        <v>61</v>
      </c>
      <c r="P74" s="238">
        <f>SUM(K74:O74)</f>
        <v>455</v>
      </c>
      <c r="Q74" s="237">
        <f>SUM(J74,P74)</f>
        <v>455</v>
      </c>
    </row>
    <row r="75" spans="1:17" ht="17.100000000000001" customHeight="1" x14ac:dyDescent="0.25">
      <c r="B75" s="2" t="s">
        <v>112</v>
      </c>
      <c r="C75" s="29"/>
      <c r="D75" s="29"/>
      <c r="E75" s="29"/>
      <c r="F75" s="29"/>
      <c r="G75" s="29"/>
      <c r="H75" s="18">
        <v>0</v>
      </c>
      <c r="I75" s="17">
        <v>0</v>
      </c>
      <c r="J75" s="16">
        <f>SUM(H75:I75)</f>
        <v>0</v>
      </c>
      <c r="K75" s="236">
        <v>0</v>
      </c>
      <c r="L75" s="28">
        <v>0</v>
      </c>
      <c r="M75" s="28">
        <v>0</v>
      </c>
      <c r="N75" s="28">
        <v>2</v>
      </c>
      <c r="O75" s="27">
        <v>1</v>
      </c>
      <c r="P75" s="235">
        <f>SUM(K75:O75)</f>
        <v>3</v>
      </c>
      <c r="Q75" s="234">
        <f>SUM(J75,P75)</f>
        <v>3</v>
      </c>
    </row>
    <row r="76" spans="1:17" ht="17.100000000000001" customHeight="1" x14ac:dyDescent="0.25">
      <c r="B76" s="13" t="s">
        <v>57</v>
      </c>
      <c r="C76" s="12"/>
      <c r="D76" s="12"/>
      <c r="E76" s="12"/>
      <c r="F76" s="12"/>
      <c r="G76" s="12"/>
      <c r="H76" s="11">
        <f>H74+H75</f>
        <v>0</v>
      </c>
      <c r="I76" s="8">
        <f>I74+I75</f>
        <v>0</v>
      </c>
      <c r="J76" s="7">
        <f>SUM(H76:I76)</f>
        <v>0</v>
      </c>
      <c r="K76" s="233">
        <f>K74+K75</f>
        <v>59</v>
      </c>
      <c r="L76" s="9">
        <f>L74+L75</f>
        <v>58</v>
      </c>
      <c r="M76" s="9">
        <f>M74+M75</f>
        <v>130</v>
      </c>
      <c r="N76" s="9">
        <f>N74+N75</f>
        <v>149</v>
      </c>
      <c r="O76" s="8">
        <f>O74+O75</f>
        <v>62</v>
      </c>
      <c r="P76" s="232">
        <f>SUM(K76:O76)</f>
        <v>458</v>
      </c>
      <c r="Q76" s="231">
        <f>SUM(J76,P76)</f>
        <v>458</v>
      </c>
    </row>
    <row r="78" spans="1:17" ht="17.100000000000001" customHeight="1" x14ac:dyDescent="0.25">
      <c r="A78" s="4" t="s">
        <v>116</v>
      </c>
    </row>
    <row r="79" spans="1:17" ht="17.100000000000001" customHeight="1" x14ac:dyDescent="0.25">
      <c r="B79" s="23"/>
      <c r="C79" s="23"/>
      <c r="D79" s="23"/>
      <c r="E79" s="144"/>
      <c r="F79" s="144"/>
      <c r="G79" s="144"/>
      <c r="H79" s="144"/>
      <c r="I79" s="144"/>
      <c r="J79" s="683" t="s">
        <v>114</v>
      </c>
      <c r="K79" s="683"/>
      <c r="L79" s="683"/>
      <c r="M79" s="683"/>
      <c r="N79" s="683"/>
      <c r="O79" s="683"/>
      <c r="P79" s="683"/>
      <c r="Q79" s="683"/>
    </row>
    <row r="80" spans="1:17" ht="17.100000000000001" customHeight="1" x14ac:dyDescent="0.25">
      <c r="B80" s="722" t="str">
        <f>"令和" &amp; DBCS($A$2) &amp; "年（" &amp; DBCS($B$2) &amp; "年）" &amp; DBCS($C$2) &amp; "月"</f>
        <v>令和３年（２０２１年）８月</v>
      </c>
      <c r="C80" s="723"/>
      <c r="D80" s="723"/>
      <c r="E80" s="723"/>
      <c r="F80" s="723"/>
      <c r="G80" s="724"/>
      <c r="H80" s="711" t="s">
        <v>106</v>
      </c>
      <c r="I80" s="712"/>
      <c r="J80" s="712"/>
      <c r="K80" s="738" t="s">
        <v>105</v>
      </c>
      <c r="L80" s="712"/>
      <c r="M80" s="712"/>
      <c r="N80" s="712"/>
      <c r="O80" s="712"/>
      <c r="P80" s="739"/>
      <c r="Q80" s="724" t="s">
        <v>58</v>
      </c>
    </row>
    <row r="81" spans="1:18" ht="17.100000000000001" customHeight="1" x14ac:dyDescent="0.25">
      <c r="B81" s="725"/>
      <c r="C81" s="726"/>
      <c r="D81" s="726"/>
      <c r="E81" s="726"/>
      <c r="F81" s="726"/>
      <c r="G81" s="727"/>
      <c r="H81" s="246" t="s">
        <v>67</v>
      </c>
      <c r="I81" s="242" t="s">
        <v>66</v>
      </c>
      <c r="J81" s="359" t="s">
        <v>59</v>
      </c>
      <c r="K81" s="244" t="s">
        <v>64</v>
      </c>
      <c r="L81" s="243" t="s">
        <v>63</v>
      </c>
      <c r="M81" s="243" t="s">
        <v>62</v>
      </c>
      <c r="N81" s="243" t="s">
        <v>61</v>
      </c>
      <c r="O81" s="242" t="s">
        <v>60</v>
      </c>
      <c r="P81" s="241" t="s">
        <v>59</v>
      </c>
      <c r="Q81" s="727"/>
    </row>
    <row r="82" spans="1:18" ht="17.100000000000001" customHeight="1" x14ac:dyDescent="0.25">
      <c r="B82" s="3" t="s">
        <v>113</v>
      </c>
      <c r="C82" s="240"/>
      <c r="D82" s="240"/>
      <c r="E82" s="240"/>
      <c r="F82" s="240"/>
      <c r="G82" s="240"/>
      <c r="H82" s="22">
        <v>0</v>
      </c>
      <c r="I82" s="21">
        <v>0</v>
      </c>
      <c r="J82" s="20">
        <f>SUM(H82:I82)</f>
        <v>0</v>
      </c>
      <c r="K82" s="239">
        <v>0</v>
      </c>
      <c r="L82" s="31">
        <v>0</v>
      </c>
      <c r="M82" s="31">
        <v>4</v>
      </c>
      <c r="N82" s="31">
        <v>34</v>
      </c>
      <c r="O82" s="30">
        <v>44</v>
      </c>
      <c r="P82" s="238">
        <f>SUM(K82:O82)</f>
        <v>82</v>
      </c>
      <c r="Q82" s="237">
        <f>SUM(J82,P82)</f>
        <v>82</v>
      </c>
    </row>
    <row r="83" spans="1:18" ht="17.100000000000001" customHeight="1" x14ac:dyDescent="0.25">
      <c r="B83" s="2" t="s">
        <v>112</v>
      </c>
      <c r="C83" s="29"/>
      <c r="D83" s="29"/>
      <c r="E83" s="29"/>
      <c r="F83" s="29"/>
      <c r="G83" s="29"/>
      <c r="H83" s="18">
        <v>0</v>
      </c>
      <c r="I83" s="17">
        <v>0</v>
      </c>
      <c r="J83" s="16">
        <f>SUM(H83:I83)</f>
        <v>0</v>
      </c>
      <c r="K83" s="236">
        <v>0</v>
      </c>
      <c r="L83" s="28">
        <v>0</v>
      </c>
      <c r="M83" s="28">
        <v>0</v>
      </c>
      <c r="N83" s="28">
        <v>0</v>
      </c>
      <c r="O83" s="27">
        <v>0</v>
      </c>
      <c r="P83" s="235">
        <f>SUM(K83:O83)</f>
        <v>0</v>
      </c>
      <c r="Q83" s="234">
        <f>SUM(J83,P83)</f>
        <v>0</v>
      </c>
    </row>
    <row r="84" spans="1:18" ht="17.100000000000001" customHeight="1" x14ac:dyDescent="0.25">
      <c r="B84" s="13" t="s">
        <v>57</v>
      </c>
      <c r="C84" s="12"/>
      <c r="D84" s="12"/>
      <c r="E84" s="12"/>
      <c r="F84" s="12"/>
      <c r="G84" s="12"/>
      <c r="H84" s="11">
        <f>H82+H83</f>
        <v>0</v>
      </c>
      <c r="I84" s="8">
        <f>I82+I83</f>
        <v>0</v>
      </c>
      <c r="J84" s="7">
        <f>SUM(H84:I84)</f>
        <v>0</v>
      </c>
      <c r="K84" s="233">
        <f>K82+K83</f>
        <v>0</v>
      </c>
      <c r="L84" s="9">
        <f>L82+L83</f>
        <v>0</v>
      </c>
      <c r="M84" s="9">
        <f>M82+M83</f>
        <v>4</v>
      </c>
      <c r="N84" s="9">
        <f>N82+N83</f>
        <v>34</v>
      </c>
      <c r="O84" s="8">
        <f>O82+O83</f>
        <v>44</v>
      </c>
      <c r="P84" s="232">
        <f>SUM(K84:O84)</f>
        <v>82</v>
      </c>
      <c r="Q84" s="231">
        <f>SUM(J84,P84)</f>
        <v>82</v>
      </c>
    </row>
    <row r="86" spans="1:18" s="192" customFormat="1" ht="17.100000000000001" customHeight="1" x14ac:dyDescent="0.25">
      <c r="A86" s="4" t="s">
        <v>115</v>
      </c>
    </row>
    <row r="87" spans="1:18" s="192" customFormat="1" ht="17.100000000000001" customHeight="1" x14ac:dyDescent="0.25">
      <c r="B87" s="230"/>
      <c r="C87" s="230"/>
      <c r="D87" s="230"/>
      <c r="E87" s="190"/>
      <c r="F87" s="190"/>
      <c r="G87" s="190"/>
      <c r="H87" s="190"/>
      <c r="I87" s="190"/>
      <c r="J87" s="728" t="s">
        <v>114</v>
      </c>
      <c r="K87" s="728"/>
      <c r="L87" s="728"/>
      <c r="M87" s="728"/>
      <c r="N87" s="728"/>
      <c r="O87" s="728"/>
      <c r="P87" s="728"/>
      <c r="Q87" s="728"/>
    </row>
    <row r="88" spans="1:18" s="192" customFormat="1" ht="17.100000000000001" customHeight="1" x14ac:dyDescent="0.25">
      <c r="B88" s="700" t="str">
        <f>"令和" &amp; DBCS($A$2) &amp; "年（" &amp; DBCS($B$2) &amp; "年）" &amp; DBCS($C$2) &amp; "月"</f>
        <v>令和３年（２０２１年）８月</v>
      </c>
      <c r="C88" s="701"/>
      <c r="D88" s="701"/>
      <c r="E88" s="701"/>
      <c r="F88" s="701"/>
      <c r="G88" s="702"/>
      <c r="H88" s="732" t="s">
        <v>106</v>
      </c>
      <c r="I88" s="733"/>
      <c r="J88" s="733"/>
      <c r="K88" s="734" t="s">
        <v>105</v>
      </c>
      <c r="L88" s="733"/>
      <c r="M88" s="733"/>
      <c r="N88" s="733"/>
      <c r="O88" s="733"/>
      <c r="P88" s="735"/>
      <c r="Q88" s="702" t="s">
        <v>58</v>
      </c>
    </row>
    <row r="89" spans="1:18" s="192" customFormat="1" ht="17.100000000000001" customHeight="1" x14ac:dyDescent="0.25">
      <c r="B89" s="703"/>
      <c r="C89" s="704"/>
      <c r="D89" s="704"/>
      <c r="E89" s="704"/>
      <c r="F89" s="704"/>
      <c r="G89" s="705"/>
      <c r="H89" s="228" t="s">
        <v>67</v>
      </c>
      <c r="I89" s="224" t="s">
        <v>66</v>
      </c>
      <c r="J89" s="358" t="s">
        <v>59</v>
      </c>
      <c r="K89" s="226" t="s">
        <v>64</v>
      </c>
      <c r="L89" s="225" t="s">
        <v>63</v>
      </c>
      <c r="M89" s="225" t="s">
        <v>62</v>
      </c>
      <c r="N89" s="225" t="s">
        <v>61</v>
      </c>
      <c r="O89" s="224" t="s">
        <v>60</v>
      </c>
      <c r="P89" s="223" t="s">
        <v>59</v>
      </c>
      <c r="Q89" s="705"/>
    </row>
    <row r="90" spans="1:18" s="192" customFormat="1" ht="17.100000000000001" customHeight="1" x14ac:dyDescent="0.25">
      <c r="B90" s="222" t="s">
        <v>113</v>
      </c>
      <c r="C90" s="221"/>
      <c r="D90" s="221"/>
      <c r="E90" s="221"/>
      <c r="F90" s="221"/>
      <c r="G90" s="221"/>
      <c r="H90" s="220">
        <v>0</v>
      </c>
      <c r="I90" s="219">
        <v>0</v>
      </c>
      <c r="J90" s="218">
        <f>SUM(H90:I90)</f>
        <v>0</v>
      </c>
      <c r="K90" s="217">
        <v>0</v>
      </c>
      <c r="L90" s="216">
        <v>2</v>
      </c>
      <c r="M90" s="216">
        <v>29</v>
      </c>
      <c r="N90" s="216">
        <v>283</v>
      </c>
      <c r="O90" s="215">
        <v>386</v>
      </c>
      <c r="P90" s="214">
        <f>SUM(K90:O90)</f>
        <v>700</v>
      </c>
      <c r="Q90" s="213">
        <f>SUM(J90,P90)</f>
        <v>700</v>
      </c>
    </row>
    <row r="91" spans="1:18" s="192" customFormat="1" ht="17.100000000000001" customHeight="1" x14ac:dyDescent="0.25">
      <c r="B91" s="212" t="s">
        <v>112</v>
      </c>
      <c r="C91" s="211"/>
      <c r="D91" s="211"/>
      <c r="E91" s="211"/>
      <c r="F91" s="211"/>
      <c r="G91" s="211"/>
      <c r="H91" s="210">
        <v>0</v>
      </c>
      <c r="I91" s="209">
        <v>0</v>
      </c>
      <c r="J91" s="208">
        <f>SUM(H91:I91)</f>
        <v>0</v>
      </c>
      <c r="K91" s="207">
        <v>0</v>
      </c>
      <c r="L91" s="206">
        <v>0</v>
      </c>
      <c r="M91" s="206">
        <v>0</v>
      </c>
      <c r="N91" s="206">
        <v>2</v>
      </c>
      <c r="O91" s="205">
        <v>2</v>
      </c>
      <c r="P91" s="204">
        <f>SUM(K91:O91)</f>
        <v>4</v>
      </c>
      <c r="Q91" s="203">
        <f>SUM(J91,P91)</f>
        <v>4</v>
      </c>
    </row>
    <row r="92" spans="1:18" s="192" customFormat="1" ht="17.100000000000001" customHeight="1" x14ac:dyDescent="0.25">
      <c r="B92" s="202" t="s">
        <v>57</v>
      </c>
      <c r="C92" s="201"/>
      <c r="D92" s="201"/>
      <c r="E92" s="201"/>
      <c r="F92" s="201"/>
      <c r="G92" s="201"/>
      <c r="H92" s="200">
        <f>H90+H91</f>
        <v>0</v>
      </c>
      <c r="I92" s="196">
        <f>I90+I91</f>
        <v>0</v>
      </c>
      <c r="J92" s="199">
        <f>SUM(H92:I92)</f>
        <v>0</v>
      </c>
      <c r="K92" s="198">
        <f>K90+K91</f>
        <v>0</v>
      </c>
      <c r="L92" s="197">
        <f>L90+L91</f>
        <v>2</v>
      </c>
      <c r="M92" s="197">
        <f>M90+M91</f>
        <v>29</v>
      </c>
      <c r="N92" s="197">
        <f>N90+N91</f>
        <v>285</v>
      </c>
      <c r="O92" s="196">
        <f>O90+O91</f>
        <v>388</v>
      </c>
      <c r="P92" s="195">
        <f>SUM(K92:O92)</f>
        <v>704</v>
      </c>
      <c r="Q92" s="194">
        <f>SUM(J92,P92)</f>
        <v>704</v>
      </c>
    </row>
    <row r="93" spans="1:18" s="192" customFormat="1" ht="17.100000000000001" customHeight="1" x14ac:dyDescent="0.25"/>
    <row r="94" spans="1:18" s="49" customFormat="1" ht="17.100000000000001" customHeight="1" x14ac:dyDescent="0.25">
      <c r="A94" s="26" t="s">
        <v>111</v>
      </c>
      <c r="J94" s="193"/>
      <c r="K94" s="193"/>
    </row>
    <row r="95" spans="1:18" s="49" customFormat="1" ht="17.100000000000001" customHeight="1" x14ac:dyDescent="0.25">
      <c r="B95" s="192"/>
      <c r="C95" s="191"/>
      <c r="D95" s="191"/>
      <c r="E95" s="191"/>
      <c r="F95" s="190"/>
      <c r="G95" s="190"/>
      <c r="H95" s="190"/>
      <c r="I95" s="728" t="s">
        <v>110</v>
      </c>
      <c r="J95" s="728"/>
      <c r="K95" s="728"/>
      <c r="L95" s="728"/>
      <c r="M95" s="728"/>
      <c r="N95" s="728"/>
      <c r="O95" s="728"/>
      <c r="P95" s="728"/>
      <c r="Q95" s="728"/>
      <c r="R95" s="728"/>
    </row>
    <row r="96" spans="1:18" s="49" customFormat="1" ht="17.100000000000001" customHeight="1" x14ac:dyDescent="0.25">
      <c r="B96" s="664" t="str">
        <f>"令和" &amp; DBCS($A$2) &amp; "年（" &amp; DBCS($B$2) &amp; "年）" &amp; DBCS($C$2) &amp; "月"</f>
        <v>令和３年（２０２１年）８月</v>
      </c>
      <c r="C96" s="665"/>
      <c r="D96" s="665"/>
      <c r="E96" s="665"/>
      <c r="F96" s="665"/>
      <c r="G96" s="666"/>
      <c r="H96" s="693" t="s">
        <v>106</v>
      </c>
      <c r="I96" s="694"/>
      <c r="J96" s="694"/>
      <c r="K96" s="659" t="s">
        <v>105</v>
      </c>
      <c r="L96" s="660"/>
      <c r="M96" s="660"/>
      <c r="N96" s="660"/>
      <c r="O96" s="660"/>
      <c r="P96" s="660"/>
      <c r="Q96" s="661"/>
      <c r="R96" s="662" t="s">
        <v>58</v>
      </c>
    </row>
    <row r="97" spans="2:18" s="49" customFormat="1" ht="17.100000000000001" customHeight="1" x14ac:dyDescent="0.25">
      <c r="B97" s="667"/>
      <c r="C97" s="668"/>
      <c r="D97" s="668"/>
      <c r="E97" s="668"/>
      <c r="F97" s="668"/>
      <c r="G97" s="669"/>
      <c r="H97" s="188" t="s">
        <v>67</v>
      </c>
      <c r="I97" s="187" t="s">
        <v>66</v>
      </c>
      <c r="J97" s="186" t="s">
        <v>59</v>
      </c>
      <c r="K97" s="140" t="s">
        <v>65</v>
      </c>
      <c r="L97" s="185" t="s">
        <v>64</v>
      </c>
      <c r="M97" s="185" t="s">
        <v>63</v>
      </c>
      <c r="N97" s="185" t="s">
        <v>62</v>
      </c>
      <c r="O97" s="185" t="s">
        <v>61</v>
      </c>
      <c r="P97" s="184" t="s">
        <v>60</v>
      </c>
      <c r="Q97" s="355" t="s">
        <v>59</v>
      </c>
      <c r="R97" s="663"/>
    </row>
    <row r="98" spans="2:18" s="49" customFormat="1" ht="17.100000000000001" customHeight="1" x14ac:dyDescent="0.25">
      <c r="B98" s="163" t="s">
        <v>104</v>
      </c>
      <c r="C98" s="162"/>
      <c r="D98" s="162"/>
      <c r="E98" s="162"/>
      <c r="F98" s="162"/>
      <c r="G98" s="161"/>
      <c r="H98" s="160">
        <f t="shared" ref="H98:R98" si="13">SUM(H99,H105,H108,H113,H117:H118)</f>
        <v>1829</v>
      </c>
      <c r="I98" s="159">
        <f t="shared" si="13"/>
        <v>2958</v>
      </c>
      <c r="J98" s="158">
        <f t="shared" si="13"/>
        <v>4787</v>
      </c>
      <c r="K98" s="42">
        <f t="shared" si="13"/>
        <v>0</v>
      </c>
      <c r="L98" s="157">
        <f t="shared" si="13"/>
        <v>9788</v>
      </c>
      <c r="M98" s="157">
        <f t="shared" si="13"/>
        <v>7181</v>
      </c>
      <c r="N98" s="157">
        <f t="shared" si="13"/>
        <v>4889</v>
      </c>
      <c r="O98" s="157">
        <f t="shared" si="13"/>
        <v>3247</v>
      </c>
      <c r="P98" s="156">
        <f t="shared" si="13"/>
        <v>1797</v>
      </c>
      <c r="Q98" s="155">
        <f t="shared" si="13"/>
        <v>26902</v>
      </c>
      <c r="R98" s="154">
        <f t="shared" si="13"/>
        <v>31689</v>
      </c>
    </row>
    <row r="99" spans="2:18" s="49" customFormat="1" ht="17.100000000000001" customHeight="1" x14ac:dyDescent="0.25">
      <c r="B99" s="111"/>
      <c r="C99" s="163" t="s">
        <v>103</v>
      </c>
      <c r="D99" s="162"/>
      <c r="E99" s="162"/>
      <c r="F99" s="162"/>
      <c r="G99" s="161"/>
      <c r="H99" s="160">
        <f t="shared" ref="H99:Q99" si="14">SUM(H100:H104)</f>
        <v>134</v>
      </c>
      <c r="I99" s="159">
        <f t="shared" si="14"/>
        <v>224</v>
      </c>
      <c r="J99" s="158">
        <f t="shared" si="14"/>
        <v>358</v>
      </c>
      <c r="K99" s="42">
        <f t="shared" si="14"/>
        <v>0</v>
      </c>
      <c r="L99" s="157">
        <f t="shared" si="14"/>
        <v>2593</v>
      </c>
      <c r="M99" s="157">
        <f t="shared" si="14"/>
        <v>2034</v>
      </c>
      <c r="N99" s="157">
        <f t="shared" si="14"/>
        <v>1429</v>
      </c>
      <c r="O99" s="157">
        <f t="shared" si="14"/>
        <v>1075</v>
      </c>
      <c r="P99" s="156">
        <f t="shared" si="14"/>
        <v>741</v>
      </c>
      <c r="Q99" s="155">
        <f t="shared" si="14"/>
        <v>7872</v>
      </c>
      <c r="R99" s="154">
        <f t="shared" ref="R99:R104" si="15">SUM(J99,Q99)</f>
        <v>8230</v>
      </c>
    </row>
    <row r="100" spans="2:18" s="49" customFormat="1" ht="17.100000000000001" customHeight="1" x14ac:dyDescent="0.25">
      <c r="B100" s="111"/>
      <c r="C100" s="111"/>
      <c r="D100" s="173" t="s">
        <v>102</v>
      </c>
      <c r="E100" s="172"/>
      <c r="F100" s="172"/>
      <c r="G100" s="171"/>
      <c r="H100" s="170">
        <v>0</v>
      </c>
      <c r="I100" s="167">
        <v>0</v>
      </c>
      <c r="J100" s="166">
        <f>SUM(H100:I100)</f>
        <v>0</v>
      </c>
      <c r="K100" s="134">
        <v>0</v>
      </c>
      <c r="L100" s="168">
        <v>1413</v>
      </c>
      <c r="M100" s="168">
        <v>938</v>
      </c>
      <c r="N100" s="168">
        <v>527</v>
      </c>
      <c r="O100" s="168">
        <v>313</v>
      </c>
      <c r="P100" s="167">
        <v>187</v>
      </c>
      <c r="Q100" s="166">
        <f>SUM(K100:P100)</f>
        <v>3378</v>
      </c>
      <c r="R100" s="165">
        <f t="shared" si="15"/>
        <v>3378</v>
      </c>
    </row>
    <row r="101" spans="2:18" s="49" customFormat="1" ht="17.100000000000001" customHeight="1" x14ac:dyDescent="0.25">
      <c r="B101" s="111"/>
      <c r="C101" s="111"/>
      <c r="D101" s="110" t="s">
        <v>101</v>
      </c>
      <c r="E101" s="109"/>
      <c r="F101" s="109"/>
      <c r="G101" s="108"/>
      <c r="H101" s="107">
        <v>0</v>
      </c>
      <c r="I101" s="104">
        <v>0</v>
      </c>
      <c r="J101" s="103">
        <f>SUM(H101:I101)</f>
        <v>0</v>
      </c>
      <c r="K101" s="101">
        <v>0</v>
      </c>
      <c r="L101" s="105">
        <v>0</v>
      </c>
      <c r="M101" s="105">
        <v>5</v>
      </c>
      <c r="N101" s="105">
        <v>5</v>
      </c>
      <c r="O101" s="105">
        <v>10</v>
      </c>
      <c r="P101" s="104">
        <v>16</v>
      </c>
      <c r="Q101" s="103">
        <f>SUM(K101:P101)</f>
        <v>36</v>
      </c>
      <c r="R101" s="102">
        <f t="shared" si="15"/>
        <v>36</v>
      </c>
    </row>
    <row r="102" spans="2:18" s="49" customFormat="1" ht="17.100000000000001" customHeight="1" x14ac:dyDescent="0.25">
      <c r="B102" s="111"/>
      <c r="C102" s="111"/>
      <c r="D102" s="110" t="s">
        <v>100</v>
      </c>
      <c r="E102" s="109"/>
      <c r="F102" s="109"/>
      <c r="G102" s="108"/>
      <c r="H102" s="107">
        <v>57</v>
      </c>
      <c r="I102" s="104">
        <v>86</v>
      </c>
      <c r="J102" s="103">
        <f>SUM(H102:I102)</f>
        <v>143</v>
      </c>
      <c r="K102" s="101">
        <v>0</v>
      </c>
      <c r="L102" s="105">
        <v>314</v>
      </c>
      <c r="M102" s="105">
        <v>285</v>
      </c>
      <c r="N102" s="105">
        <v>165</v>
      </c>
      <c r="O102" s="105">
        <v>147</v>
      </c>
      <c r="P102" s="104">
        <v>118</v>
      </c>
      <c r="Q102" s="103">
        <f>SUM(K102:P102)</f>
        <v>1029</v>
      </c>
      <c r="R102" s="102">
        <f t="shared" si="15"/>
        <v>1172</v>
      </c>
    </row>
    <row r="103" spans="2:18" s="49" customFormat="1" ht="17.100000000000001" customHeight="1" x14ac:dyDescent="0.25">
      <c r="B103" s="111"/>
      <c r="C103" s="111"/>
      <c r="D103" s="110" t="s">
        <v>99</v>
      </c>
      <c r="E103" s="109"/>
      <c r="F103" s="109"/>
      <c r="G103" s="108"/>
      <c r="H103" s="107">
        <v>10</v>
      </c>
      <c r="I103" s="104">
        <v>60</v>
      </c>
      <c r="J103" s="103">
        <f>SUM(H103:I103)</f>
        <v>70</v>
      </c>
      <c r="K103" s="101">
        <v>0</v>
      </c>
      <c r="L103" s="105">
        <v>110</v>
      </c>
      <c r="M103" s="105">
        <v>91</v>
      </c>
      <c r="N103" s="105">
        <v>71</v>
      </c>
      <c r="O103" s="105">
        <v>52</v>
      </c>
      <c r="P103" s="104">
        <v>24</v>
      </c>
      <c r="Q103" s="103">
        <f>SUM(K103:P103)</f>
        <v>348</v>
      </c>
      <c r="R103" s="102">
        <f t="shared" si="15"/>
        <v>418</v>
      </c>
    </row>
    <row r="104" spans="2:18" s="49" customFormat="1" ht="17.100000000000001" customHeight="1" x14ac:dyDescent="0.25">
      <c r="B104" s="111"/>
      <c r="C104" s="111"/>
      <c r="D104" s="182" t="s">
        <v>98</v>
      </c>
      <c r="E104" s="181"/>
      <c r="F104" s="181"/>
      <c r="G104" s="180"/>
      <c r="H104" s="179">
        <v>67</v>
      </c>
      <c r="I104" s="176">
        <v>78</v>
      </c>
      <c r="J104" s="175">
        <f>SUM(H104:I104)</f>
        <v>145</v>
      </c>
      <c r="K104" s="128">
        <v>0</v>
      </c>
      <c r="L104" s="177">
        <v>756</v>
      </c>
      <c r="M104" s="177">
        <v>715</v>
      </c>
      <c r="N104" s="177">
        <v>661</v>
      </c>
      <c r="O104" s="177">
        <v>553</v>
      </c>
      <c r="P104" s="176">
        <v>396</v>
      </c>
      <c r="Q104" s="175">
        <f>SUM(K104:P104)</f>
        <v>3081</v>
      </c>
      <c r="R104" s="174">
        <f t="shared" si="15"/>
        <v>3226</v>
      </c>
    </row>
    <row r="105" spans="2:18" s="49" customFormat="1" ht="17.100000000000001" customHeight="1" x14ac:dyDescent="0.25">
      <c r="B105" s="111"/>
      <c r="C105" s="163" t="s">
        <v>97</v>
      </c>
      <c r="D105" s="162"/>
      <c r="E105" s="162"/>
      <c r="F105" s="162"/>
      <c r="G105" s="161"/>
      <c r="H105" s="160">
        <f t="shared" ref="H105:R105" si="16">SUM(H106:H107)</f>
        <v>128</v>
      </c>
      <c r="I105" s="159">
        <f t="shared" si="16"/>
        <v>180</v>
      </c>
      <c r="J105" s="158">
        <f t="shared" si="16"/>
        <v>308</v>
      </c>
      <c r="K105" s="42">
        <f t="shared" si="16"/>
        <v>0</v>
      </c>
      <c r="L105" s="157">
        <f t="shared" si="16"/>
        <v>1750</v>
      </c>
      <c r="M105" s="157">
        <f t="shared" si="16"/>
        <v>1187</v>
      </c>
      <c r="N105" s="157">
        <f t="shared" si="16"/>
        <v>761</v>
      </c>
      <c r="O105" s="157">
        <f t="shared" si="16"/>
        <v>431</v>
      </c>
      <c r="P105" s="156">
        <f t="shared" si="16"/>
        <v>192</v>
      </c>
      <c r="Q105" s="155">
        <f t="shared" si="16"/>
        <v>4321</v>
      </c>
      <c r="R105" s="154">
        <f t="shared" si="16"/>
        <v>4629</v>
      </c>
    </row>
    <row r="106" spans="2:18" s="49" customFormat="1" ht="17.100000000000001" customHeight="1" x14ac:dyDescent="0.25">
      <c r="B106" s="111"/>
      <c r="C106" s="111"/>
      <c r="D106" s="173" t="s">
        <v>96</v>
      </c>
      <c r="E106" s="172"/>
      <c r="F106" s="172"/>
      <c r="G106" s="171"/>
      <c r="H106" s="170">
        <v>0</v>
      </c>
      <c r="I106" s="167">
        <v>0</v>
      </c>
      <c r="J106" s="169">
        <f>SUM(H106:I106)</f>
        <v>0</v>
      </c>
      <c r="K106" s="134">
        <v>0</v>
      </c>
      <c r="L106" s="168">
        <v>1300</v>
      </c>
      <c r="M106" s="168">
        <v>811</v>
      </c>
      <c r="N106" s="168">
        <v>549</v>
      </c>
      <c r="O106" s="168">
        <v>309</v>
      </c>
      <c r="P106" s="167">
        <v>135</v>
      </c>
      <c r="Q106" s="166">
        <f>SUM(K106:P106)</f>
        <v>3104</v>
      </c>
      <c r="R106" s="165">
        <f>SUM(J106,Q106)</f>
        <v>3104</v>
      </c>
    </row>
    <row r="107" spans="2:18" s="49" customFormat="1" ht="17.100000000000001" customHeight="1" x14ac:dyDescent="0.25">
      <c r="B107" s="111"/>
      <c r="C107" s="111"/>
      <c r="D107" s="182" t="s">
        <v>95</v>
      </c>
      <c r="E107" s="181"/>
      <c r="F107" s="181"/>
      <c r="G107" s="180"/>
      <c r="H107" s="179">
        <v>128</v>
      </c>
      <c r="I107" s="176">
        <v>180</v>
      </c>
      <c r="J107" s="178">
        <f>SUM(H107:I107)</f>
        <v>308</v>
      </c>
      <c r="K107" s="128">
        <v>0</v>
      </c>
      <c r="L107" s="177">
        <v>450</v>
      </c>
      <c r="M107" s="177">
        <v>376</v>
      </c>
      <c r="N107" s="177">
        <v>212</v>
      </c>
      <c r="O107" s="177">
        <v>122</v>
      </c>
      <c r="P107" s="176">
        <v>57</v>
      </c>
      <c r="Q107" s="175">
        <f>SUM(K107:P107)</f>
        <v>1217</v>
      </c>
      <c r="R107" s="174">
        <f>SUM(J107,Q107)</f>
        <v>1525</v>
      </c>
    </row>
    <row r="108" spans="2:18" s="49" customFormat="1" ht="17.100000000000001" customHeight="1" x14ac:dyDescent="0.25">
      <c r="B108" s="111"/>
      <c r="C108" s="163" t="s">
        <v>94</v>
      </c>
      <c r="D108" s="162"/>
      <c r="E108" s="162"/>
      <c r="F108" s="162"/>
      <c r="G108" s="161"/>
      <c r="H108" s="160">
        <f t="shared" ref="H108:R108" si="17">SUM(H109:H112)</f>
        <v>1</v>
      </c>
      <c r="I108" s="159">
        <f t="shared" si="17"/>
        <v>5</v>
      </c>
      <c r="J108" s="158">
        <f t="shared" si="17"/>
        <v>6</v>
      </c>
      <c r="K108" s="42">
        <f t="shared" si="17"/>
        <v>0</v>
      </c>
      <c r="L108" s="157">
        <f t="shared" si="17"/>
        <v>153</v>
      </c>
      <c r="M108" s="157">
        <f t="shared" si="17"/>
        <v>150</v>
      </c>
      <c r="N108" s="157">
        <f t="shared" si="17"/>
        <v>207</v>
      </c>
      <c r="O108" s="157">
        <f t="shared" si="17"/>
        <v>140</v>
      </c>
      <c r="P108" s="156">
        <f t="shared" si="17"/>
        <v>83</v>
      </c>
      <c r="Q108" s="155">
        <f t="shared" si="17"/>
        <v>733</v>
      </c>
      <c r="R108" s="154">
        <f t="shared" si="17"/>
        <v>739</v>
      </c>
    </row>
    <row r="109" spans="2:18" s="49" customFormat="1" ht="17.100000000000001" customHeight="1" x14ac:dyDescent="0.25">
      <c r="B109" s="111"/>
      <c r="C109" s="111"/>
      <c r="D109" s="173" t="s">
        <v>93</v>
      </c>
      <c r="E109" s="172"/>
      <c r="F109" s="172"/>
      <c r="G109" s="171"/>
      <c r="H109" s="170">
        <v>1</v>
      </c>
      <c r="I109" s="167">
        <v>4</v>
      </c>
      <c r="J109" s="169">
        <f>SUM(H109:I109)</f>
        <v>5</v>
      </c>
      <c r="K109" s="134">
        <v>0</v>
      </c>
      <c r="L109" s="168">
        <v>135</v>
      </c>
      <c r="M109" s="168">
        <v>131</v>
      </c>
      <c r="N109" s="168">
        <v>181</v>
      </c>
      <c r="O109" s="168">
        <v>107</v>
      </c>
      <c r="P109" s="167">
        <v>61</v>
      </c>
      <c r="Q109" s="166">
        <f>SUM(K109:P109)</f>
        <v>615</v>
      </c>
      <c r="R109" s="165">
        <f>SUM(J109,Q109)</f>
        <v>620</v>
      </c>
    </row>
    <row r="110" spans="2:18" s="49" customFormat="1" ht="17.100000000000001" customHeight="1" x14ac:dyDescent="0.25">
      <c r="B110" s="111"/>
      <c r="C110" s="111"/>
      <c r="D110" s="110" t="s">
        <v>92</v>
      </c>
      <c r="E110" s="109"/>
      <c r="F110" s="109"/>
      <c r="G110" s="108"/>
      <c r="H110" s="107">
        <v>0</v>
      </c>
      <c r="I110" s="104">
        <v>1</v>
      </c>
      <c r="J110" s="106">
        <f>SUM(H110:I110)</f>
        <v>1</v>
      </c>
      <c r="K110" s="101">
        <v>0</v>
      </c>
      <c r="L110" s="105">
        <v>17</v>
      </c>
      <c r="M110" s="105">
        <v>18</v>
      </c>
      <c r="N110" s="105">
        <v>26</v>
      </c>
      <c r="O110" s="105">
        <v>33</v>
      </c>
      <c r="P110" s="104">
        <v>22</v>
      </c>
      <c r="Q110" s="103">
        <f>SUM(K110:P110)</f>
        <v>116</v>
      </c>
      <c r="R110" s="102">
        <f>SUM(J110,Q110)</f>
        <v>117</v>
      </c>
    </row>
    <row r="111" spans="2:18" s="49" customFormat="1" ht="17.100000000000001" customHeight="1" x14ac:dyDescent="0.25">
      <c r="B111" s="111"/>
      <c r="C111" s="164"/>
      <c r="D111" s="110" t="s">
        <v>91</v>
      </c>
      <c r="E111" s="109"/>
      <c r="F111" s="109"/>
      <c r="G111" s="108"/>
      <c r="H111" s="107">
        <v>0</v>
      </c>
      <c r="I111" s="104">
        <v>0</v>
      </c>
      <c r="J111" s="106">
        <f>SUM(H111:I111)</f>
        <v>0</v>
      </c>
      <c r="K111" s="101">
        <v>0</v>
      </c>
      <c r="L111" s="105">
        <v>0</v>
      </c>
      <c r="M111" s="105">
        <v>1</v>
      </c>
      <c r="N111" s="105">
        <v>0</v>
      </c>
      <c r="O111" s="105">
        <v>0</v>
      </c>
      <c r="P111" s="104">
        <v>0</v>
      </c>
      <c r="Q111" s="103">
        <f>SUM(K111:P111)</f>
        <v>1</v>
      </c>
      <c r="R111" s="102">
        <f>SUM(J111,Q111)</f>
        <v>1</v>
      </c>
    </row>
    <row r="112" spans="2:18" s="49" customFormat="1" ht="16.5" customHeight="1" x14ac:dyDescent="0.25">
      <c r="B112" s="111"/>
      <c r="C112" s="136"/>
      <c r="D112" s="59" t="s">
        <v>90</v>
      </c>
      <c r="E112" s="58"/>
      <c r="F112" s="58"/>
      <c r="G112" s="57"/>
      <c r="H112" s="56">
        <v>0</v>
      </c>
      <c r="I112" s="52">
        <v>0</v>
      </c>
      <c r="J112" s="55">
        <f>SUM(H112:I112)</f>
        <v>0</v>
      </c>
      <c r="K112" s="135">
        <v>0</v>
      </c>
      <c r="L112" s="53">
        <v>1</v>
      </c>
      <c r="M112" s="53">
        <v>0</v>
      </c>
      <c r="N112" s="53">
        <v>0</v>
      </c>
      <c r="O112" s="53">
        <v>0</v>
      </c>
      <c r="P112" s="52">
        <v>0</v>
      </c>
      <c r="Q112" s="51">
        <f>SUM(K112:P112)</f>
        <v>1</v>
      </c>
      <c r="R112" s="50">
        <f>SUM(J112,Q112)</f>
        <v>1</v>
      </c>
    </row>
    <row r="113" spans="2:18" s="49" customFormat="1" ht="17.100000000000001" customHeight="1" x14ac:dyDescent="0.25">
      <c r="B113" s="111"/>
      <c r="C113" s="163" t="s">
        <v>89</v>
      </c>
      <c r="D113" s="162"/>
      <c r="E113" s="162"/>
      <c r="F113" s="162"/>
      <c r="G113" s="161"/>
      <c r="H113" s="160">
        <f t="shared" ref="H113:R113" si="18">SUM(H114:H116)</f>
        <v>722</v>
      </c>
      <c r="I113" s="159">
        <f t="shared" si="18"/>
        <v>1242</v>
      </c>
      <c r="J113" s="158">
        <f t="shared" si="18"/>
        <v>1964</v>
      </c>
      <c r="K113" s="42">
        <f t="shared" si="18"/>
        <v>0</v>
      </c>
      <c r="L113" s="157">
        <f t="shared" si="18"/>
        <v>1759</v>
      </c>
      <c r="M113" s="157">
        <f t="shared" si="18"/>
        <v>1595</v>
      </c>
      <c r="N113" s="157">
        <f t="shared" si="18"/>
        <v>1111</v>
      </c>
      <c r="O113" s="157">
        <f t="shared" si="18"/>
        <v>768</v>
      </c>
      <c r="P113" s="156">
        <f t="shared" si="18"/>
        <v>393</v>
      </c>
      <c r="Q113" s="155">
        <f t="shared" si="18"/>
        <v>5626</v>
      </c>
      <c r="R113" s="154">
        <f t="shared" si="18"/>
        <v>7590</v>
      </c>
    </row>
    <row r="114" spans="2:18" s="14" customFormat="1" ht="17.100000000000001" customHeight="1" x14ac:dyDescent="0.25">
      <c r="B114" s="72"/>
      <c r="C114" s="72"/>
      <c r="D114" s="82" t="s">
        <v>88</v>
      </c>
      <c r="E114" s="81"/>
      <c r="F114" s="81"/>
      <c r="G114" s="80"/>
      <c r="H114" s="79">
        <v>688</v>
      </c>
      <c r="I114" s="75">
        <v>1199</v>
      </c>
      <c r="J114" s="78">
        <f>SUM(H114:I114)</f>
        <v>1887</v>
      </c>
      <c r="K114" s="134">
        <v>0</v>
      </c>
      <c r="L114" s="76">
        <v>1700</v>
      </c>
      <c r="M114" s="76">
        <v>1556</v>
      </c>
      <c r="N114" s="76">
        <v>1091</v>
      </c>
      <c r="O114" s="76">
        <v>754</v>
      </c>
      <c r="P114" s="75">
        <v>387</v>
      </c>
      <c r="Q114" s="74">
        <f>SUM(K114:P114)</f>
        <v>5488</v>
      </c>
      <c r="R114" s="73">
        <f>SUM(J114,Q114)</f>
        <v>7375</v>
      </c>
    </row>
    <row r="115" spans="2:18" s="14" customFormat="1" ht="17.100000000000001" customHeight="1" x14ac:dyDescent="0.25">
      <c r="B115" s="72"/>
      <c r="C115" s="72"/>
      <c r="D115" s="70" t="s">
        <v>87</v>
      </c>
      <c r="E115" s="69"/>
      <c r="F115" s="69"/>
      <c r="G115" s="68"/>
      <c r="H115" s="67">
        <v>14</v>
      </c>
      <c r="I115" s="63">
        <v>19</v>
      </c>
      <c r="J115" s="66">
        <f>SUM(H115:I115)</f>
        <v>33</v>
      </c>
      <c r="K115" s="101">
        <v>0</v>
      </c>
      <c r="L115" s="64">
        <v>30</v>
      </c>
      <c r="M115" s="64">
        <v>23</v>
      </c>
      <c r="N115" s="64">
        <v>11</v>
      </c>
      <c r="O115" s="64">
        <v>13</v>
      </c>
      <c r="P115" s="63">
        <v>4</v>
      </c>
      <c r="Q115" s="62">
        <f>SUM(K115:P115)</f>
        <v>81</v>
      </c>
      <c r="R115" s="61">
        <f>SUM(J115,Q115)</f>
        <v>114</v>
      </c>
    </row>
    <row r="116" spans="2:18" s="14" customFormat="1" ht="17.100000000000001" customHeight="1" x14ac:dyDescent="0.25">
      <c r="B116" s="72"/>
      <c r="C116" s="72"/>
      <c r="D116" s="133" t="s">
        <v>86</v>
      </c>
      <c r="E116" s="132"/>
      <c r="F116" s="132"/>
      <c r="G116" s="131"/>
      <c r="H116" s="130">
        <v>20</v>
      </c>
      <c r="I116" s="126">
        <v>24</v>
      </c>
      <c r="J116" s="129">
        <f>SUM(H116:I116)</f>
        <v>44</v>
      </c>
      <c r="K116" s="128">
        <v>0</v>
      </c>
      <c r="L116" s="127">
        <v>29</v>
      </c>
      <c r="M116" s="127">
        <v>16</v>
      </c>
      <c r="N116" s="127">
        <v>9</v>
      </c>
      <c r="O116" s="127">
        <v>1</v>
      </c>
      <c r="P116" s="126">
        <v>2</v>
      </c>
      <c r="Q116" s="125">
        <f>SUM(K116:P116)</f>
        <v>57</v>
      </c>
      <c r="R116" s="124">
        <f>SUM(J116,Q116)</f>
        <v>101</v>
      </c>
    </row>
    <row r="117" spans="2:18" s="14" customFormat="1" ht="17.100000000000001" customHeight="1" x14ac:dyDescent="0.25">
      <c r="B117" s="72"/>
      <c r="C117" s="122" t="s">
        <v>85</v>
      </c>
      <c r="D117" s="121"/>
      <c r="E117" s="121"/>
      <c r="F117" s="121"/>
      <c r="G117" s="120"/>
      <c r="H117" s="45">
        <v>28</v>
      </c>
      <c r="I117" s="44">
        <v>22</v>
      </c>
      <c r="J117" s="43">
        <f>SUM(H117:I117)</f>
        <v>50</v>
      </c>
      <c r="K117" s="42">
        <v>0</v>
      </c>
      <c r="L117" s="41">
        <v>108</v>
      </c>
      <c r="M117" s="41">
        <v>94</v>
      </c>
      <c r="N117" s="41">
        <v>122</v>
      </c>
      <c r="O117" s="41">
        <v>85</v>
      </c>
      <c r="P117" s="40">
        <v>38</v>
      </c>
      <c r="Q117" s="39">
        <f>SUM(K117:P117)</f>
        <v>447</v>
      </c>
      <c r="R117" s="38">
        <f>SUM(J117,Q117)</f>
        <v>497</v>
      </c>
    </row>
    <row r="118" spans="2:18" s="14" customFormat="1" ht="17.100000000000001" customHeight="1" x14ac:dyDescent="0.25">
      <c r="B118" s="123"/>
      <c r="C118" s="122" t="s">
        <v>84</v>
      </c>
      <c r="D118" s="121"/>
      <c r="E118" s="121"/>
      <c r="F118" s="121"/>
      <c r="G118" s="120"/>
      <c r="H118" s="45">
        <v>816</v>
      </c>
      <c r="I118" s="44">
        <v>1285</v>
      </c>
      <c r="J118" s="43">
        <f>SUM(H118:I118)</f>
        <v>2101</v>
      </c>
      <c r="K118" s="42">
        <v>0</v>
      </c>
      <c r="L118" s="41">
        <v>3425</v>
      </c>
      <c r="M118" s="41">
        <v>2121</v>
      </c>
      <c r="N118" s="41">
        <v>1259</v>
      </c>
      <c r="O118" s="41">
        <v>748</v>
      </c>
      <c r="P118" s="40">
        <v>350</v>
      </c>
      <c r="Q118" s="39">
        <f>SUM(K118:P118)</f>
        <v>7903</v>
      </c>
      <c r="R118" s="38">
        <f>SUM(J118,Q118)</f>
        <v>10004</v>
      </c>
    </row>
    <row r="119" spans="2:18" s="14" customFormat="1" ht="17.100000000000001" customHeight="1" x14ac:dyDescent="0.25">
      <c r="B119" s="86" t="s">
        <v>83</v>
      </c>
      <c r="C119" s="85"/>
      <c r="D119" s="85"/>
      <c r="E119" s="85"/>
      <c r="F119" s="85"/>
      <c r="G119" s="84"/>
      <c r="H119" s="45">
        <f t="shared" ref="H119:R119" si="19">SUM(H120:H128)</f>
        <v>7</v>
      </c>
      <c r="I119" s="44">
        <f t="shared" si="19"/>
        <v>16</v>
      </c>
      <c r="J119" s="43">
        <f t="shared" si="19"/>
        <v>23</v>
      </c>
      <c r="K119" s="42">
        <f t="shared" si="19"/>
        <v>0</v>
      </c>
      <c r="L119" s="41">
        <f t="shared" si="19"/>
        <v>1522</v>
      </c>
      <c r="M119" s="41">
        <f t="shared" si="19"/>
        <v>1062</v>
      </c>
      <c r="N119" s="41">
        <f t="shared" si="19"/>
        <v>866</v>
      </c>
      <c r="O119" s="41">
        <f t="shared" si="19"/>
        <v>569</v>
      </c>
      <c r="P119" s="40">
        <f t="shared" si="19"/>
        <v>241</v>
      </c>
      <c r="Q119" s="39">
        <f t="shared" si="19"/>
        <v>4260</v>
      </c>
      <c r="R119" s="38">
        <f t="shared" si="19"/>
        <v>4283</v>
      </c>
    </row>
    <row r="120" spans="2:18" s="14" customFormat="1" ht="17.100000000000001" customHeight="1" x14ac:dyDescent="0.25">
      <c r="B120" s="72"/>
      <c r="C120" s="82" t="s">
        <v>109</v>
      </c>
      <c r="D120" s="81"/>
      <c r="E120" s="81"/>
      <c r="F120" s="81"/>
      <c r="G120" s="80"/>
      <c r="H120" s="79">
        <v>0</v>
      </c>
      <c r="I120" s="75">
        <v>0</v>
      </c>
      <c r="J120" s="78">
        <f t="shared" ref="J120:J128" si="20">SUM(H120:I120)</f>
        <v>0</v>
      </c>
      <c r="K120" s="77"/>
      <c r="L120" s="76">
        <v>62</v>
      </c>
      <c r="M120" s="76">
        <v>36</v>
      </c>
      <c r="N120" s="76">
        <v>45</v>
      </c>
      <c r="O120" s="76">
        <v>32</v>
      </c>
      <c r="P120" s="75">
        <v>17</v>
      </c>
      <c r="Q120" s="74">
        <f t="shared" ref="Q120:Q128" si="21">SUM(K120:P120)</f>
        <v>192</v>
      </c>
      <c r="R120" s="73">
        <f t="shared" ref="R120:R128" si="22">SUM(J120,Q120)</f>
        <v>192</v>
      </c>
    </row>
    <row r="121" spans="2:18" s="14" customFormat="1" ht="17.100000000000001" customHeight="1" x14ac:dyDescent="0.25">
      <c r="B121" s="72"/>
      <c r="C121" s="153" t="s">
        <v>81</v>
      </c>
      <c r="D121" s="152"/>
      <c r="E121" s="152"/>
      <c r="F121" s="152"/>
      <c r="G121" s="151"/>
      <c r="H121" s="67">
        <v>0</v>
      </c>
      <c r="I121" s="63">
        <v>0</v>
      </c>
      <c r="J121" s="66">
        <f t="shared" si="20"/>
        <v>0</v>
      </c>
      <c r="K121" s="150"/>
      <c r="L121" s="149">
        <v>0</v>
      </c>
      <c r="M121" s="149">
        <v>0</v>
      </c>
      <c r="N121" s="149">
        <v>0</v>
      </c>
      <c r="O121" s="149">
        <v>0</v>
      </c>
      <c r="P121" s="148">
        <v>0</v>
      </c>
      <c r="Q121" s="147">
        <f t="shared" si="21"/>
        <v>0</v>
      </c>
      <c r="R121" s="146">
        <f t="shared" si="22"/>
        <v>0</v>
      </c>
    </row>
    <row r="122" spans="2:18" s="49" customFormat="1" ht="17.100000000000001" customHeight="1" x14ac:dyDescent="0.25">
      <c r="B122" s="111"/>
      <c r="C122" s="110" t="s">
        <v>80</v>
      </c>
      <c r="D122" s="109"/>
      <c r="E122" s="109"/>
      <c r="F122" s="109"/>
      <c r="G122" s="108"/>
      <c r="H122" s="107">
        <v>0</v>
      </c>
      <c r="I122" s="104">
        <v>0</v>
      </c>
      <c r="J122" s="106">
        <f t="shared" si="20"/>
        <v>0</v>
      </c>
      <c r="K122" s="65"/>
      <c r="L122" s="105">
        <v>1020</v>
      </c>
      <c r="M122" s="105">
        <v>567</v>
      </c>
      <c r="N122" s="105">
        <v>374</v>
      </c>
      <c r="O122" s="105">
        <v>201</v>
      </c>
      <c r="P122" s="104">
        <v>69</v>
      </c>
      <c r="Q122" s="103">
        <f t="shared" si="21"/>
        <v>2231</v>
      </c>
      <c r="R122" s="102">
        <f t="shared" si="22"/>
        <v>2231</v>
      </c>
    </row>
    <row r="123" spans="2:18" s="14" customFormat="1" ht="17.100000000000001" customHeight="1" x14ac:dyDescent="0.25">
      <c r="B123" s="72"/>
      <c r="C123" s="70" t="s">
        <v>79</v>
      </c>
      <c r="D123" s="69"/>
      <c r="E123" s="69"/>
      <c r="F123" s="69"/>
      <c r="G123" s="68"/>
      <c r="H123" s="67">
        <v>0</v>
      </c>
      <c r="I123" s="63">
        <v>0</v>
      </c>
      <c r="J123" s="66">
        <f t="shared" si="20"/>
        <v>0</v>
      </c>
      <c r="K123" s="101">
        <v>0</v>
      </c>
      <c r="L123" s="64">
        <v>101</v>
      </c>
      <c r="M123" s="64">
        <v>79</v>
      </c>
      <c r="N123" s="64">
        <v>70</v>
      </c>
      <c r="O123" s="64">
        <v>49</v>
      </c>
      <c r="P123" s="63">
        <v>19</v>
      </c>
      <c r="Q123" s="62">
        <f t="shared" si="21"/>
        <v>318</v>
      </c>
      <c r="R123" s="61">
        <f t="shared" si="22"/>
        <v>318</v>
      </c>
    </row>
    <row r="124" spans="2:18" s="14" customFormat="1" ht="17.100000000000001" customHeight="1" x14ac:dyDescent="0.25">
      <c r="B124" s="72"/>
      <c r="C124" s="70" t="s">
        <v>78</v>
      </c>
      <c r="D124" s="69"/>
      <c r="E124" s="69"/>
      <c r="F124" s="69"/>
      <c r="G124" s="68"/>
      <c r="H124" s="67">
        <v>7</v>
      </c>
      <c r="I124" s="63">
        <v>16</v>
      </c>
      <c r="J124" s="66">
        <f t="shared" si="20"/>
        <v>23</v>
      </c>
      <c r="K124" s="101">
        <v>0</v>
      </c>
      <c r="L124" s="64">
        <v>87</v>
      </c>
      <c r="M124" s="64">
        <v>77</v>
      </c>
      <c r="N124" s="64">
        <v>84</v>
      </c>
      <c r="O124" s="64">
        <v>76</v>
      </c>
      <c r="P124" s="63">
        <v>36</v>
      </c>
      <c r="Q124" s="62">
        <f t="shared" si="21"/>
        <v>360</v>
      </c>
      <c r="R124" s="61">
        <f t="shared" si="22"/>
        <v>383</v>
      </c>
    </row>
    <row r="125" spans="2:18" s="14" customFormat="1" ht="17.100000000000001" customHeight="1" x14ac:dyDescent="0.25">
      <c r="B125" s="72"/>
      <c r="C125" s="70" t="s">
        <v>77</v>
      </c>
      <c r="D125" s="69"/>
      <c r="E125" s="69"/>
      <c r="F125" s="69"/>
      <c r="G125" s="68"/>
      <c r="H125" s="67">
        <v>0</v>
      </c>
      <c r="I125" s="63">
        <v>0</v>
      </c>
      <c r="J125" s="66">
        <f t="shared" si="20"/>
        <v>0</v>
      </c>
      <c r="K125" s="65"/>
      <c r="L125" s="64">
        <v>200</v>
      </c>
      <c r="M125" s="64">
        <v>229</v>
      </c>
      <c r="N125" s="64">
        <v>223</v>
      </c>
      <c r="O125" s="64">
        <v>119</v>
      </c>
      <c r="P125" s="63">
        <v>47</v>
      </c>
      <c r="Q125" s="62">
        <f t="shared" si="21"/>
        <v>818</v>
      </c>
      <c r="R125" s="61">
        <f t="shared" si="22"/>
        <v>818</v>
      </c>
    </row>
    <row r="126" spans="2:18" s="14" customFormat="1" ht="17.100000000000001" customHeight="1" x14ac:dyDescent="0.25">
      <c r="B126" s="72"/>
      <c r="C126" s="100" t="s">
        <v>76</v>
      </c>
      <c r="D126" s="98"/>
      <c r="E126" s="98"/>
      <c r="F126" s="98"/>
      <c r="G126" s="97"/>
      <c r="H126" s="67">
        <v>0</v>
      </c>
      <c r="I126" s="63">
        <v>0</v>
      </c>
      <c r="J126" s="66">
        <f t="shared" si="20"/>
        <v>0</v>
      </c>
      <c r="K126" s="65"/>
      <c r="L126" s="64">
        <v>28</v>
      </c>
      <c r="M126" s="64">
        <v>43</v>
      </c>
      <c r="N126" s="64">
        <v>40</v>
      </c>
      <c r="O126" s="64">
        <v>18</v>
      </c>
      <c r="P126" s="63">
        <v>13</v>
      </c>
      <c r="Q126" s="62">
        <f t="shared" si="21"/>
        <v>142</v>
      </c>
      <c r="R126" s="61">
        <f t="shared" si="22"/>
        <v>142</v>
      </c>
    </row>
    <row r="127" spans="2:18" s="14" customFormat="1" ht="17.100000000000001" customHeight="1" x14ac:dyDescent="0.25">
      <c r="B127" s="71"/>
      <c r="C127" s="99" t="s">
        <v>75</v>
      </c>
      <c r="D127" s="98"/>
      <c r="E127" s="98"/>
      <c r="F127" s="98"/>
      <c r="G127" s="97"/>
      <c r="H127" s="67">
        <v>0</v>
      </c>
      <c r="I127" s="63">
        <v>0</v>
      </c>
      <c r="J127" s="66">
        <f t="shared" si="20"/>
        <v>0</v>
      </c>
      <c r="K127" s="65"/>
      <c r="L127" s="64">
        <v>0</v>
      </c>
      <c r="M127" s="64">
        <v>0</v>
      </c>
      <c r="N127" s="64">
        <v>2</v>
      </c>
      <c r="O127" s="64">
        <v>32</v>
      </c>
      <c r="P127" s="63">
        <v>15</v>
      </c>
      <c r="Q127" s="62">
        <f t="shared" si="21"/>
        <v>49</v>
      </c>
      <c r="R127" s="61">
        <f t="shared" si="22"/>
        <v>49</v>
      </c>
    </row>
    <row r="128" spans="2:18" s="14" customFormat="1" ht="17.100000000000001" customHeight="1" x14ac:dyDescent="0.25">
      <c r="B128" s="96"/>
      <c r="C128" s="95" t="s">
        <v>74</v>
      </c>
      <c r="D128" s="94"/>
      <c r="E128" s="94"/>
      <c r="F128" s="94"/>
      <c r="G128" s="93"/>
      <c r="H128" s="92">
        <v>0</v>
      </c>
      <c r="I128" s="89">
        <v>0</v>
      </c>
      <c r="J128" s="91">
        <f t="shared" si="20"/>
        <v>0</v>
      </c>
      <c r="K128" s="54"/>
      <c r="L128" s="90">
        <v>24</v>
      </c>
      <c r="M128" s="90">
        <v>31</v>
      </c>
      <c r="N128" s="90">
        <v>28</v>
      </c>
      <c r="O128" s="90">
        <v>42</v>
      </c>
      <c r="P128" s="89">
        <v>25</v>
      </c>
      <c r="Q128" s="88">
        <f t="shared" si="21"/>
        <v>150</v>
      </c>
      <c r="R128" s="87">
        <f t="shared" si="22"/>
        <v>150</v>
      </c>
    </row>
    <row r="129" spans="1:18" s="14" customFormat="1" ht="17.100000000000001" customHeight="1" x14ac:dyDescent="0.25">
      <c r="B129" s="86" t="s">
        <v>73</v>
      </c>
      <c r="C129" s="85"/>
      <c r="D129" s="85"/>
      <c r="E129" s="85"/>
      <c r="F129" s="85"/>
      <c r="G129" s="84"/>
      <c r="H129" s="45">
        <f>SUM(H130:H133)</f>
        <v>0</v>
      </c>
      <c r="I129" s="44">
        <f>SUM(I130:I133)</f>
        <v>0</v>
      </c>
      <c r="J129" s="43">
        <f>SUM(J130:J133)</f>
        <v>0</v>
      </c>
      <c r="K129" s="83"/>
      <c r="L129" s="41">
        <f t="shared" ref="L129:R129" si="23">SUM(L130:L133)</f>
        <v>61</v>
      </c>
      <c r="M129" s="41">
        <f t="shared" si="23"/>
        <v>66</v>
      </c>
      <c r="N129" s="41">
        <f t="shared" si="23"/>
        <v>334</v>
      </c>
      <c r="O129" s="41">
        <f t="shared" si="23"/>
        <v>1020</v>
      </c>
      <c r="P129" s="40">
        <f t="shared" si="23"/>
        <v>922</v>
      </c>
      <c r="Q129" s="39">
        <f t="shared" si="23"/>
        <v>2403</v>
      </c>
      <c r="R129" s="38">
        <f t="shared" si="23"/>
        <v>2403</v>
      </c>
    </row>
    <row r="130" spans="1:18" s="14" customFormat="1" ht="17.100000000000001" customHeight="1" x14ac:dyDescent="0.25">
      <c r="B130" s="72"/>
      <c r="C130" s="82" t="s">
        <v>72</v>
      </c>
      <c r="D130" s="81"/>
      <c r="E130" s="81"/>
      <c r="F130" s="81"/>
      <c r="G130" s="80"/>
      <c r="H130" s="79">
        <v>0</v>
      </c>
      <c r="I130" s="75">
        <v>0</v>
      </c>
      <c r="J130" s="78">
        <f>SUM(H130:I130)</f>
        <v>0</v>
      </c>
      <c r="K130" s="77"/>
      <c r="L130" s="76">
        <v>0</v>
      </c>
      <c r="M130" s="76">
        <v>4</v>
      </c>
      <c r="N130" s="76">
        <v>170</v>
      </c>
      <c r="O130" s="76">
        <v>548</v>
      </c>
      <c r="P130" s="75">
        <v>422</v>
      </c>
      <c r="Q130" s="74">
        <f>SUM(K130:P130)</f>
        <v>1144</v>
      </c>
      <c r="R130" s="73">
        <f>SUM(J130,Q130)</f>
        <v>1144</v>
      </c>
    </row>
    <row r="131" spans="1:18" s="14" customFormat="1" ht="17.100000000000001" customHeight="1" x14ac:dyDescent="0.25">
      <c r="B131" s="72"/>
      <c r="C131" s="70" t="s">
        <v>71</v>
      </c>
      <c r="D131" s="69"/>
      <c r="E131" s="69"/>
      <c r="F131" s="69"/>
      <c r="G131" s="68"/>
      <c r="H131" s="67">
        <v>0</v>
      </c>
      <c r="I131" s="63">
        <v>0</v>
      </c>
      <c r="J131" s="66">
        <f>SUM(H131:I131)</f>
        <v>0</v>
      </c>
      <c r="K131" s="65"/>
      <c r="L131" s="64">
        <v>61</v>
      </c>
      <c r="M131" s="64">
        <v>59</v>
      </c>
      <c r="N131" s="64">
        <v>131</v>
      </c>
      <c r="O131" s="64">
        <v>151</v>
      </c>
      <c r="P131" s="63">
        <v>64</v>
      </c>
      <c r="Q131" s="62">
        <f>SUM(K131:P131)</f>
        <v>466</v>
      </c>
      <c r="R131" s="61">
        <f>SUM(J131,Q131)</f>
        <v>466</v>
      </c>
    </row>
    <row r="132" spans="1:18" s="14" customFormat="1" ht="16.5" customHeight="1" x14ac:dyDescent="0.25">
      <c r="B132" s="71"/>
      <c r="C132" s="70" t="s">
        <v>70</v>
      </c>
      <c r="D132" s="69"/>
      <c r="E132" s="69"/>
      <c r="F132" s="69"/>
      <c r="G132" s="68"/>
      <c r="H132" s="67">
        <v>0</v>
      </c>
      <c r="I132" s="63">
        <v>0</v>
      </c>
      <c r="J132" s="66">
        <f>SUM(H132:I132)</f>
        <v>0</v>
      </c>
      <c r="K132" s="65"/>
      <c r="L132" s="64">
        <v>0</v>
      </c>
      <c r="M132" s="64">
        <v>0</v>
      </c>
      <c r="N132" s="64">
        <v>4</v>
      </c>
      <c r="O132" s="64">
        <v>35</v>
      </c>
      <c r="P132" s="63">
        <v>44</v>
      </c>
      <c r="Q132" s="62">
        <f>SUM(K132:P132)</f>
        <v>83</v>
      </c>
      <c r="R132" s="61">
        <f>SUM(J132,Q132)</f>
        <v>83</v>
      </c>
    </row>
    <row r="133" spans="1:18" s="49" customFormat="1" ht="17.100000000000001" customHeight="1" x14ac:dyDescent="0.25">
      <c r="B133" s="60"/>
      <c r="C133" s="59" t="s">
        <v>69</v>
      </c>
      <c r="D133" s="58"/>
      <c r="E133" s="58"/>
      <c r="F133" s="58"/>
      <c r="G133" s="57"/>
      <c r="H133" s="56">
        <v>0</v>
      </c>
      <c r="I133" s="52">
        <v>0</v>
      </c>
      <c r="J133" s="55">
        <f>SUM(H133:I133)</f>
        <v>0</v>
      </c>
      <c r="K133" s="54"/>
      <c r="L133" s="53">
        <v>0</v>
      </c>
      <c r="M133" s="53">
        <v>3</v>
      </c>
      <c r="N133" s="53">
        <v>29</v>
      </c>
      <c r="O133" s="53">
        <v>286</v>
      </c>
      <c r="P133" s="52">
        <v>392</v>
      </c>
      <c r="Q133" s="51">
        <f>SUM(K133:P133)</f>
        <v>710</v>
      </c>
      <c r="R133" s="50">
        <f>SUM(J133,Q133)</f>
        <v>710</v>
      </c>
    </row>
    <row r="134" spans="1:18" s="14" customFormat="1" ht="17.100000000000001" customHeight="1" x14ac:dyDescent="0.25">
      <c r="B134" s="48" t="s">
        <v>68</v>
      </c>
      <c r="C134" s="47"/>
      <c r="D134" s="47"/>
      <c r="E134" s="47"/>
      <c r="F134" s="47"/>
      <c r="G134" s="46"/>
      <c r="H134" s="45">
        <f t="shared" ref="H134:R134" si="24">SUM(H98,H119,H129)</f>
        <v>1836</v>
      </c>
      <c r="I134" s="44">
        <f t="shared" si="24"/>
        <v>2974</v>
      </c>
      <c r="J134" s="43">
        <f t="shared" si="24"/>
        <v>4810</v>
      </c>
      <c r="K134" s="42">
        <f t="shared" si="24"/>
        <v>0</v>
      </c>
      <c r="L134" s="41">
        <f t="shared" si="24"/>
        <v>11371</v>
      </c>
      <c r="M134" s="41">
        <f t="shared" si="24"/>
        <v>8309</v>
      </c>
      <c r="N134" s="41">
        <f t="shared" si="24"/>
        <v>6089</v>
      </c>
      <c r="O134" s="41">
        <f t="shared" si="24"/>
        <v>4836</v>
      </c>
      <c r="P134" s="40">
        <f t="shared" si="24"/>
        <v>2960</v>
      </c>
      <c r="Q134" s="39">
        <f t="shared" si="24"/>
        <v>33565</v>
      </c>
      <c r="R134" s="38">
        <f t="shared" si="24"/>
        <v>38375</v>
      </c>
    </row>
    <row r="135" spans="1:18" s="14" customFormat="1" ht="17.100000000000001" customHeight="1" x14ac:dyDescent="0.25">
      <c r="B135" s="37"/>
      <c r="C135" s="37"/>
      <c r="D135" s="37"/>
      <c r="E135" s="37"/>
      <c r="F135" s="37"/>
      <c r="G135" s="37"/>
      <c r="H135" s="36"/>
      <c r="I135" s="36"/>
      <c r="J135" s="36"/>
      <c r="K135" s="36"/>
      <c r="L135" s="36"/>
      <c r="M135" s="36"/>
      <c r="N135" s="36"/>
      <c r="O135" s="36"/>
      <c r="P135" s="36"/>
      <c r="Q135" s="36"/>
      <c r="R135" s="36"/>
    </row>
    <row r="136" spans="1:18" s="14" customFormat="1" ht="17.100000000000001" customHeight="1" x14ac:dyDescent="0.25">
      <c r="A136" s="26" t="s">
        <v>108</v>
      </c>
      <c r="H136" s="25"/>
      <c r="I136" s="25"/>
      <c r="J136" s="25"/>
      <c r="K136" s="25"/>
    </row>
    <row r="137" spans="1:18" s="14" customFormat="1" ht="17.100000000000001" customHeight="1" x14ac:dyDescent="0.25">
      <c r="B137" s="145"/>
      <c r="C137" s="145"/>
      <c r="D137" s="145"/>
      <c r="E137" s="145"/>
      <c r="F137" s="144"/>
      <c r="G137" s="144"/>
      <c r="H137" s="144"/>
      <c r="I137" s="683" t="s">
        <v>107</v>
      </c>
      <c r="J137" s="683"/>
      <c r="K137" s="683"/>
      <c r="L137" s="683"/>
      <c r="M137" s="683"/>
      <c r="N137" s="683"/>
      <c r="O137" s="683"/>
      <c r="P137" s="683"/>
      <c r="Q137" s="683"/>
      <c r="R137" s="683"/>
    </row>
    <row r="138" spans="1:18" s="14" customFormat="1" ht="17.100000000000001" customHeight="1" x14ac:dyDescent="0.25">
      <c r="B138" s="689" t="str">
        <f>"令和" &amp; DBCS($A$2) &amp; "年（" &amp; DBCS($B$2) &amp; "年）" &amp; DBCS($C$2) &amp; "月"</f>
        <v>令和３年（２０２１年）８月</v>
      </c>
      <c r="C138" s="690"/>
      <c r="D138" s="690"/>
      <c r="E138" s="690"/>
      <c r="F138" s="690"/>
      <c r="G138" s="687"/>
      <c r="H138" s="695" t="s">
        <v>106</v>
      </c>
      <c r="I138" s="696"/>
      <c r="J138" s="696"/>
      <c r="K138" s="697" t="s">
        <v>105</v>
      </c>
      <c r="L138" s="698"/>
      <c r="M138" s="698"/>
      <c r="N138" s="698"/>
      <c r="O138" s="698"/>
      <c r="P138" s="698"/>
      <c r="Q138" s="699"/>
      <c r="R138" s="730" t="s">
        <v>58</v>
      </c>
    </row>
    <row r="139" spans="1:18" s="14" customFormat="1" ht="17.100000000000001" customHeight="1" x14ac:dyDescent="0.25">
      <c r="B139" s="691"/>
      <c r="C139" s="692"/>
      <c r="D139" s="692"/>
      <c r="E139" s="692"/>
      <c r="F139" s="692"/>
      <c r="G139" s="688"/>
      <c r="H139" s="143" t="s">
        <v>67</v>
      </c>
      <c r="I139" s="142" t="s">
        <v>66</v>
      </c>
      <c r="J139" s="141" t="s">
        <v>59</v>
      </c>
      <c r="K139" s="140" t="s">
        <v>65</v>
      </c>
      <c r="L139" s="139" t="s">
        <v>64</v>
      </c>
      <c r="M139" s="139" t="s">
        <v>63</v>
      </c>
      <c r="N139" s="139" t="s">
        <v>62</v>
      </c>
      <c r="O139" s="139" t="s">
        <v>61</v>
      </c>
      <c r="P139" s="138" t="s">
        <v>60</v>
      </c>
      <c r="Q139" s="357" t="s">
        <v>59</v>
      </c>
      <c r="R139" s="731"/>
    </row>
    <row r="140" spans="1:18" s="14" customFormat="1" ht="17.100000000000001" customHeight="1" x14ac:dyDescent="0.25">
      <c r="B140" s="86" t="s">
        <v>104</v>
      </c>
      <c r="C140" s="85"/>
      <c r="D140" s="85"/>
      <c r="E140" s="85"/>
      <c r="F140" s="85"/>
      <c r="G140" s="84"/>
      <c r="H140" s="45">
        <f t="shared" ref="H140:R140" si="25">SUM(H141,H147,H150,H155,H159:H160)</f>
        <v>15714284</v>
      </c>
      <c r="I140" s="44">
        <f t="shared" si="25"/>
        <v>31557771</v>
      </c>
      <c r="J140" s="43">
        <f t="shared" si="25"/>
        <v>47272055</v>
      </c>
      <c r="K140" s="42">
        <f t="shared" si="25"/>
        <v>0</v>
      </c>
      <c r="L140" s="41">
        <f t="shared" si="25"/>
        <v>249021088</v>
      </c>
      <c r="M140" s="41">
        <f t="shared" si="25"/>
        <v>220271311</v>
      </c>
      <c r="N140" s="41">
        <f t="shared" si="25"/>
        <v>191234760</v>
      </c>
      <c r="O140" s="41">
        <f t="shared" si="25"/>
        <v>140982819</v>
      </c>
      <c r="P140" s="40">
        <f t="shared" si="25"/>
        <v>80915027</v>
      </c>
      <c r="Q140" s="39">
        <f t="shared" si="25"/>
        <v>882425005</v>
      </c>
      <c r="R140" s="38">
        <f t="shared" si="25"/>
        <v>929697060</v>
      </c>
    </row>
    <row r="141" spans="1:18" s="14" customFormat="1" ht="17.100000000000001" customHeight="1" x14ac:dyDescent="0.25">
      <c r="B141" s="72"/>
      <c r="C141" s="86" t="s">
        <v>103</v>
      </c>
      <c r="D141" s="85"/>
      <c r="E141" s="85"/>
      <c r="F141" s="85"/>
      <c r="G141" s="84"/>
      <c r="H141" s="45">
        <f t="shared" ref="H141:Q141" si="26">SUM(H142:H146)</f>
        <v>2064593</v>
      </c>
      <c r="I141" s="44">
        <f t="shared" si="26"/>
        <v>5122303</v>
      </c>
      <c r="J141" s="43">
        <f t="shared" si="26"/>
        <v>7186896</v>
      </c>
      <c r="K141" s="42">
        <f t="shared" si="26"/>
        <v>0</v>
      </c>
      <c r="L141" s="41">
        <f t="shared" si="26"/>
        <v>57024816</v>
      </c>
      <c r="M141" s="41">
        <f t="shared" si="26"/>
        <v>51819006</v>
      </c>
      <c r="N141" s="41">
        <f t="shared" si="26"/>
        <v>41539413</v>
      </c>
      <c r="O141" s="41">
        <f t="shared" si="26"/>
        <v>35405566</v>
      </c>
      <c r="P141" s="40">
        <f t="shared" si="26"/>
        <v>26395094</v>
      </c>
      <c r="Q141" s="39">
        <f t="shared" si="26"/>
        <v>212183895</v>
      </c>
      <c r="R141" s="38">
        <f t="shared" ref="R141:R146" si="27">SUM(J141,Q141)</f>
        <v>219370791</v>
      </c>
    </row>
    <row r="142" spans="1:18" s="14" customFormat="1" ht="17.100000000000001" customHeight="1" x14ac:dyDescent="0.25">
      <c r="B142" s="72"/>
      <c r="C142" s="72"/>
      <c r="D142" s="82" t="s">
        <v>102</v>
      </c>
      <c r="E142" s="81"/>
      <c r="F142" s="81"/>
      <c r="G142" s="80"/>
      <c r="H142" s="79">
        <v>0</v>
      </c>
      <c r="I142" s="75">
        <v>0</v>
      </c>
      <c r="J142" s="74">
        <f>SUM(H142:I142)</f>
        <v>0</v>
      </c>
      <c r="K142" s="134">
        <v>0</v>
      </c>
      <c r="L142" s="76">
        <v>36384529</v>
      </c>
      <c r="M142" s="76">
        <v>31911299</v>
      </c>
      <c r="N142" s="76">
        <v>27316077</v>
      </c>
      <c r="O142" s="76">
        <v>22870678</v>
      </c>
      <c r="P142" s="75">
        <v>15972715</v>
      </c>
      <c r="Q142" s="74">
        <f>SUM(K142:P142)</f>
        <v>134455298</v>
      </c>
      <c r="R142" s="73">
        <f t="shared" si="27"/>
        <v>134455298</v>
      </c>
    </row>
    <row r="143" spans="1:18" s="14" customFormat="1" ht="17.100000000000001" customHeight="1" x14ac:dyDescent="0.25">
      <c r="B143" s="72"/>
      <c r="C143" s="72"/>
      <c r="D143" s="70" t="s">
        <v>101</v>
      </c>
      <c r="E143" s="69"/>
      <c r="F143" s="69"/>
      <c r="G143" s="68"/>
      <c r="H143" s="67">
        <v>0</v>
      </c>
      <c r="I143" s="63">
        <v>0</v>
      </c>
      <c r="J143" s="62">
        <f>SUM(H143:I143)</f>
        <v>0</v>
      </c>
      <c r="K143" s="101">
        <v>0</v>
      </c>
      <c r="L143" s="64">
        <v>0</v>
      </c>
      <c r="M143" s="64">
        <v>209014</v>
      </c>
      <c r="N143" s="64">
        <v>222444</v>
      </c>
      <c r="O143" s="64">
        <v>507096</v>
      </c>
      <c r="P143" s="63">
        <v>798084</v>
      </c>
      <c r="Q143" s="62">
        <f>SUM(K143:P143)</f>
        <v>1736638</v>
      </c>
      <c r="R143" s="61">
        <f t="shared" si="27"/>
        <v>1736638</v>
      </c>
    </row>
    <row r="144" spans="1:18" s="14" customFormat="1" ht="17.100000000000001" customHeight="1" x14ac:dyDescent="0.25">
      <c r="B144" s="72"/>
      <c r="C144" s="72"/>
      <c r="D144" s="70" t="s">
        <v>100</v>
      </c>
      <c r="E144" s="69"/>
      <c r="F144" s="69"/>
      <c r="G144" s="68"/>
      <c r="H144" s="67">
        <v>1335265</v>
      </c>
      <c r="I144" s="63">
        <v>2594840</v>
      </c>
      <c r="J144" s="62">
        <f>SUM(H144:I144)</f>
        <v>3930105</v>
      </c>
      <c r="K144" s="101">
        <v>0</v>
      </c>
      <c r="L144" s="64">
        <v>11208130</v>
      </c>
      <c r="M144" s="64">
        <v>11621163</v>
      </c>
      <c r="N144" s="64">
        <v>6803906</v>
      </c>
      <c r="O144" s="64">
        <v>6659736</v>
      </c>
      <c r="P144" s="63">
        <v>6083002</v>
      </c>
      <c r="Q144" s="62">
        <f>SUM(K144:P144)</f>
        <v>42375937</v>
      </c>
      <c r="R144" s="61">
        <f t="shared" si="27"/>
        <v>46306042</v>
      </c>
    </row>
    <row r="145" spans="2:18" s="14" customFormat="1" ht="17.100000000000001" customHeight="1" x14ac:dyDescent="0.25">
      <c r="B145" s="72"/>
      <c r="C145" s="72"/>
      <c r="D145" s="70" t="s">
        <v>99</v>
      </c>
      <c r="E145" s="69"/>
      <c r="F145" s="69"/>
      <c r="G145" s="68"/>
      <c r="H145" s="67">
        <v>308296</v>
      </c>
      <c r="I145" s="63">
        <v>2051673</v>
      </c>
      <c r="J145" s="62">
        <f>SUM(H145:I145)</f>
        <v>2359969</v>
      </c>
      <c r="K145" s="101">
        <v>0</v>
      </c>
      <c r="L145" s="64">
        <v>4324790</v>
      </c>
      <c r="M145" s="64">
        <v>3562659</v>
      </c>
      <c r="N145" s="64">
        <v>3011392</v>
      </c>
      <c r="O145" s="64">
        <v>1823117</v>
      </c>
      <c r="P145" s="63">
        <v>956937</v>
      </c>
      <c r="Q145" s="62">
        <f>SUM(K145:P145)</f>
        <v>13678895</v>
      </c>
      <c r="R145" s="61">
        <f t="shared" si="27"/>
        <v>16038864</v>
      </c>
    </row>
    <row r="146" spans="2:18" s="14" customFormat="1" ht="17.100000000000001" customHeight="1" x14ac:dyDescent="0.25">
      <c r="B146" s="72"/>
      <c r="C146" s="72"/>
      <c r="D146" s="133" t="s">
        <v>98</v>
      </c>
      <c r="E146" s="132"/>
      <c r="F146" s="132"/>
      <c r="G146" s="131"/>
      <c r="H146" s="130">
        <v>421032</v>
      </c>
      <c r="I146" s="126">
        <v>475790</v>
      </c>
      <c r="J146" s="125">
        <f>SUM(H146:I146)</f>
        <v>896822</v>
      </c>
      <c r="K146" s="128">
        <v>0</v>
      </c>
      <c r="L146" s="127">
        <v>5107367</v>
      </c>
      <c r="M146" s="127">
        <v>4514871</v>
      </c>
      <c r="N146" s="127">
        <v>4185594</v>
      </c>
      <c r="O146" s="127">
        <v>3544939</v>
      </c>
      <c r="P146" s="126">
        <v>2584356</v>
      </c>
      <c r="Q146" s="125">
        <f>SUM(K146:P146)</f>
        <v>19937127</v>
      </c>
      <c r="R146" s="124">
        <f t="shared" si="27"/>
        <v>20833949</v>
      </c>
    </row>
    <row r="147" spans="2:18" s="14" customFormat="1" ht="17.100000000000001" customHeight="1" x14ac:dyDescent="0.25">
      <c r="B147" s="72"/>
      <c r="C147" s="86" t="s">
        <v>97</v>
      </c>
      <c r="D147" s="85"/>
      <c r="E147" s="85"/>
      <c r="F147" s="85"/>
      <c r="G147" s="84"/>
      <c r="H147" s="45">
        <f t="shared" ref="H147:R147" si="28">SUM(H148:H149)</f>
        <v>2801643</v>
      </c>
      <c r="I147" s="44">
        <f t="shared" si="28"/>
        <v>7244284</v>
      </c>
      <c r="J147" s="43">
        <f t="shared" si="28"/>
        <v>10045927</v>
      </c>
      <c r="K147" s="42">
        <f t="shared" si="28"/>
        <v>0</v>
      </c>
      <c r="L147" s="41">
        <f t="shared" si="28"/>
        <v>107529527</v>
      </c>
      <c r="M147" s="41">
        <f t="shared" si="28"/>
        <v>96107783</v>
      </c>
      <c r="N147" s="41">
        <f t="shared" si="28"/>
        <v>74660138</v>
      </c>
      <c r="O147" s="41">
        <f t="shared" si="28"/>
        <v>49791915</v>
      </c>
      <c r="P147" s="40">
        <f t="shared" si="28"/>
        <v>24141195</v>
      </c>
      <c r="Q147" s="39">
        <f t="shared" si="28"/>
        <v>352230558</v>
      </c>
      <c r="R147" s="38">
        <f t="shared" si="28"/>
        <v>362276485</v>
      </c>
    </row>
    <row r="148" spans="2:18" s="14" customFormat="1" ht="17.100000000000001" customHeight="1" x14ac:dyDescent="0.25">
      <c r="B148" s="72"/>
      <c r="C148" s="72"/>
      <c r="D148" s="82" t="s">
        <v>96</v>
      </c>
      <c r="E148" s="81"/>
      <c r="F148" s="81"/>
      <c r="G148" s="80"/>
      <c r="H148" s="79">
        <v>0</v>
      </c>
      <c r="I148" s="75">
        <v>0</v>
      </c>
      <c r="J148" s="78">
        <f>SUM(H148:I148)</f>
        <v>0</v>
      </c>
      <c r="K148" s="134">
        <v>0</v>
      </c>
      <c r="L148" s="76">
        <v>80260604</v>
      </c>
      <c r="M148" s="76">
        <v>67328560</v>
      </c>
      <c r="N148" s="76">
        <v>55074595</v>
      </c>
      <c r="O148" s="76">
        <v>36406389</v>
      </c>
      <c r="P148" s="75">
        <v>17263562</v>
      </c>
      <c r="Q148" s="74">
        <f>SUM(K148:P148)</f>
        <v>256333710</v>
      </c>
      <c r="R148" s="73">
        <f>SUM(J148,Q148)</f>
        <v>256333710</v>
      </c>
    </row>
    <row r="149" spans="2:18" s="14" customFormat="1" ht="17.100000000000001" customHeight="1" x14ac:dyDescent="0.25">
      <c r="B149" s="72"/>
      <c r="C149" s="72"/>
      <c r="D149" s="133" t="s">
        <v>95</v>
      </c>
      <c r="E149" s="132"/>
      <c r="F149" s="132"/>
      <c r="G149" s="131"/>
      <c r="H149" s="130">
        <v>2801643</v>
      </c>
      <c r="I149" s="126">
        <v>7244284</v>
      </c>
      <c r="J149" s="129">
        <f>SUM(H149:I149)</f>
        <v>10045927</v>
      </c>
      <c r="K149" s="128">
        <v>0</v>
      </c>
      <c r="L149" s="127">
        <v>27268923</v>
      </c>
      <c r="M149" s="127">
        <v>28779223</v>
      </c>
      <c r="N149" s="127">
        <v>19585543</v>
      </c>
      <c r="O149" s="127">
        <v>13385526</v>
      </c>
      <c r="P149" s="126">
        <v>6877633</v>
      </c>
      <c r="Q149" s="125">
        <f>SUM(K149:P149)</f>
        <v>95896848</v>
      </c>
      <c r="R149" s="124">
        <f>SUM(J149,Q149)</f>
        <v>105942775</v>
      </c>
    </row>
    <row r="150" spans="2:18" s="14" customFormat="1" ht="17.100000000000001" customHeight="1" x14ac:dyDescent="0.25">
      <c r="B150" s="72"/>
      <c r="C150" s="86" t="s">
        <v>94</v>
      </c>
      <c r="D150" s="85"/>
      <c r="E150" s="85"/>
      <c r="F150" s="85"/>
      <c r="G150" s="84"/>
      <c r="H150" s="45">
        <f t="shared" ref="H150:R150" si="29">SUM(H151:H154)</f>
        <v>22086</v>
      </c>
      <c r="I150" s="44">
        <f t="shared" si="29"/>
        <v>124457</v>
      </c>
      <c r="J150" s="43">
        <f t="shared" si="29"/>
        <v>146543</v>
      </c>
      <c r="K150" s="42">
        <f t="shared" si="29"/>
        <v>0</v>
      </c>
      <c r="L150" s="41">
        <f t="shared" si="29"/>
        <v>8219036</v>
      </c>
      <c r="M150" s="41">
        <f t="shared" si="29"/>
        <v>8592728</v>
      </c>
      <c r="N150" s="41">
        <f t="shared" si="29"/>
        <v>16264672</v>
      </c>
      <c r="O150" s="41">
        <f t="shared" si="29"/>
        <v>12458840</v>
      </c>
      <c r="P150" s="40">
        <f t="shared" si="29"/>
        <v>7953496</v>
      </c>
      <c r="Q150" s="39">
        <f t="shared" si="29"/>
        <v>53488772</v>
      </c>
      <c r="R150" s="38">
        <f t="shared" si="29"/>
        <v>53635315</v>
      </c>
    </row>
    <row r="151" spans="2:18" s="14" customFormat="1" ht="17.100000000000001" customHeight="1" x14ac:dyDescent="0.25">
      <c r="B151" s="72"/>
      <c r="C151" s="72"/>
      <c r="D151" s="82" t="s">
        <v>93</v>
      </c>
      <c r="E151" s="81"/>
      <c r="F151" s="81"/>
      <c r="G151" s="80"/>
      <c r="H151" s="79">
        <v>22086</v>
      </c>
      <c r="I151" s="75">
        <v>100760</v>
      </c>
      <c r="J151" s="78">
        <f>SUM(H151:I151)</f>
        <v>122846</v>
      </c>
      <c r="K151" s="134">
        <v>0</v>
      </c>
      <c r="L151" s="76">
        <v>6930217</v>
      </c>
      <c r="M151" s="76">
        <v>7322283</v>
      </c>
      <c r="N151" s="76">
        <v>13928253</v>
      </c>
      <c r="O151" s="76">
        <v>9265593</v>
      </c>
      <c r="P151" s="75">
        <v>5698054</v>
      </c>
      <c r="Q151" s="74">
        <f>SUM(K151:P151)</f>
        <v>43144400</v>
      </c>
      <c r="R151" s="73">
        <f>SUM(J151,Q151)</f>
        <v>43267246</v>
      </c>
    </row>
    <row r="152" spans="2:18" s="14" customFormat="1" ht="17.100000000000001" customHeight="1" x14ac:dyDescent="0.25">
      <c r="B152" s="72"/>
      <c r="C152" s="72"/>
      <c r="D152" s="70" t="s">
        <v>92</v>
      </c>
      <c r="E152" s="69"/>
      <c r="F152" s="69"/>
      <c r="G152" s="68"/>
      <c r="H152" s="67">
        <v>0</v>
      </c>
      <c r="I152" s="63">
        <v>23697</v>
      </c>
      <c r="J152" s="66">
        <f>SUM(H152:I152)</f>
        <v>23697</v>
      </c>
      <c r="K152" s="101">
        <v>0</v>
      </c>
      <c r="L152" s="64">
        <v>1145413</v>
      </c>
      <c r="M152" s="64">
        <v>1256900</v>
      </c>
      <c r="N152" s="64">
        <v>2336419</v>
      </c>
      <c r="O152" s="64">
        <v>3193247</v>
      </c>
      <c r="P152" s="63">
        <v>2255442</v>
      </c>
      <c r="Q152" s="62">
        <f>SUM(K152:P152)</f>
        <v>10187421</v>
      </c>
      <c r="R152" s="61">
        <f>SUM(J152,Q152)</f>
        <v>10211118</v>
      </c>
    </row>
    <row r="153" spans="2:18" s="14" customFormat="1" ht="16.5" customHeight="1" x14ac:dyDescent="0.25">
      <c r="B153" s="72"/>
      <c r="C153" s="71"/>
      <c r="D153" s="70" t="s">
        <v>91</v>
      </c>
      <c r="E153" s="69"/>
      <c r="F153" s="69"/>
      <c r="G153" s="68"/>
      <c r="H153" s="67">
        <v>0</v>
      </c>
      <c r="I153" s="63">
        <v>0</v>
      </c>
      <c r="J153" s="66">
        <f>SUM(H153:I153)</f>
        <v>0</v>
      </c>
      <c r="K153" s="101">
        <v>0</v>
      </c>
      <c r="L153" s="64">
        <v>0</v>
      </c>
      <c r="M153" s="64">
        <v>13545</v>
      </c>
      <c r="N153" s="64">
        <v>0</v>
      </c>
      <c r="O153" s="64">
        <v>0</v>
      </c>
      <c r="P153" s="63">
        <v>0</v>
      </c>
      <c r="Q153" s="62">
        <f>SUM(K153:P153)</f>
        <v>13545</v>
      </c>
      <c r="R153" s="61">
        <f>SUM(J153,Q153)</f>
        <v>13545</v>
      </c>
    </row>
    <row r="154" spans="2:18" s="49" customFormat="1" ht="16.5" customHeight="1" x14ac:dyDescent="0.25">
      <c r="B154" s="111"/>
      <c r="C154" s="136"/>
      <c r="D154" s="59" t="s">
        <v>90</v>
      </c>
      <c r="E154" s="58"/>
      <c r="F154" s="58"/>
      <c r="G154" s="57"/>
      <c r="H154" s="56">
        <v>0</v>
      </c>
      <c r="I154" s="52">
        <v>0</v>
      </c>
      <c r="J154" s="55">
        <f>SUM(H154:I154)</f>
        <v>0</v>
      </c>
      <c r="K154" s="135">
        <v>0</v>
      </c>
      <c r="L154" s="53">
        <v>143406</v>
      </c>
      <c r="M154" s="53">
        <v>0</v>
      </c>
      <c r="N154" s="53">
        <v>0</v>
      </c>
      <c r="O154" s="53">
        <v>0</v>
      </c>
      <c r="P154" s="52">
        <v>0</v>
      </c>
      <c r="Q154" s="51">
        <f>SUM(K154:P154)</f>
        <v>143406</v>
      </c>
      <c r="R154" s="50">
        <f>SUM(J154,Q154)</f>
        <v>143406</v>
      </c>
    </row>
    <row r="155" spans="2:18" s="14" customFormat="1" ht="17.100000000000001" customHeight="1" x14ac:dyDescent="0.25">
      <c r="B155" s="72"/>
      <c r="C155" s="86" t="s">
        <v>89</v>
      </c>
      <c r="D155" s="85"/>
      <c r="E155" s="85"/>
      <c r="F155" s="85"/>
      <c r="G155" s="84"/>
      <c r="H155" s="45">
        <f t="shared" ref="H155:R155" si="30">SUM(H156:H158)</f>
        <v>5435497</v>
      </c>
      <c r="I155" s="44">
        <f t="shared" si="30"/>
        <v>11106815</v>
      </c>
      <c r="J155" s="43">
        <f t="shared" si="30"/>
        <v>16542312</v>
      </c>
      <c r="K155" s="42">
        <f t="shared" si="30"/>
        <v>0</v>
      </c>
      <c r="L155" s="41">
        <f t="shared" si="30"/>
        <v>14323102</v>
      </c>
      <c r="M155" s="41">
        <f t="shared" si="30"/>
        <v>19655500</v>
      </c>
      <c r="N155" s="41">
        <f t="shared" si="30"/>
        <v>15189983</v>
      </c>
      <c r="O155" s="41">
        <f t="shared" si="30"/>
        <v>13154521</v>
      </c>
      <c r="P155" s="40">
        <f t="shared" si="30"/>
        <v>8189069</v>
      </c>
      <c r="Q155" s="39">
        <f t="shared" si="30"/>
        <v>70512175</v>
      </c>
      <c r="R155" s="38">
        <f t="shared" si="30"/>
        <v>87054487</v>
      </c>
    </row>
    <row r="156" spans="2:18" s="14" customFormat="1" ht="17.100000000000001" customHeight="1" x14ac:dyDescent="0.25">
      <c r="B156" s="72"/>
      <c r="C156" s="72"/>
      <c r="D156" s="82" t="s">
        <v>88</v>
      </c>
      <c r="E156" s="81"/>
      <c r="F156" s="81"/>
      <c r="G156" s="80"/>
      <c r="H156" s="79">
        <v>4058994</v>
      </c>
      <c r="I156" s="75">
        <v>8944063</v>
      </c>
      <c r="J156" s="78">
        <f>SUM(H156:I156)</f>
        <v>13003057</v>
      </c>
      <c r="K156" s="134">
        <v>0</v>
      </c>
      <c r="L156" s="76">
        <v>12761595</v>
      </c>
      <c r="M156" s="76">
        <v>17928181</v>
      </c>
      <c r="N156" s="76">
        <v>14435347</v>
      </c>
      <c r="O156" s="76">
        <v>12586519</v>
      </c>
      <c r="P156" s="75">
        <v>7872672</v>
      </c>
      <c r="Q156" s="74">
        <f>SUM(K156:P156)</f>
        <v>65584314</v>
      </c>
      <c r="R156" s="73">
        <f>SUM(J156,Q156)</f>
        <v>78587371</v>
      </c>
    </row>
    <row r="157" spans="2:18" s="14" customFormat="1" ht="17.100000000000001" customHeight="1" x14ac:dyDescent="0.25">
      <c r="B157" s="72"/>
      <c r="C157" s="72"/>
      <c r="D157" s="70" t="s">
        <v>87</v>
      </c>
      <c r="E157" s="69"/>
      <c r="F157" s="69"/>
      <c r="G157" s="68"/>
      <c r="H157" s="67">
        <v>252443</v>
      </c>
      <c r="I157" s="63">
        <v>406311</v>
      </c>
      <c r="J157" s="66">
        <f>SUM(H157:I157)</f>
        <v>658754</v>
      </c>
      <c r="K157" s="101">
        <v>0</v>
      </c>
      <c r="L157" s="64">
        <v>570346</v>
      </c>
      <c r="M157" s="64">
        <v>583262</v>
      </c>
      <c r="N157" s="64">
        <v>252265</v>
      </c>
      <c r="O157" s="64">
        <v>395841</v>
      </c>
      <c r="P157" s="63">
        <v>81866</v>
      </c>
      <c r="Q157" s="62">
        <f>SUM(K157:P157)</f>
        <v>1883580</v>
      </c>
      <c r="R157" s="61">
        <f>SUM(J157,Q157)</f>
        <v>2542334</v>
      </c>
    </row>
    <row r="158" spans="2:18" s="14" customFormat="1" ht="17.100000000000001" customHeight="1" x14ac:dyDescent="0.25">
      <c r="B158" s="72"/>
      <c r="C158" s="72"/>
      <c r="D158" s="133" t="s">
        <v>86</v>
      </c>
      <c r="E158" s="132"/>
      <c r="F158" s="132"/>
      <c r="G158" s="131"/>
      <c r="H158" s="130">
        <v>1124060</v>
      </c>
      <c r="I158" s="126">
        <v>1756441</v>
      </c>
      <c r="J158" s="129">
        <f>SUM(H158:I158)</f>
        <v>2880501</v>
      </c>
      <c r="K158" s="128">
        <v>0</v>
      </c>
      <c r="L158" s="127">
        <v>991161</v>
      </c>
      <c r="M158" s="127">
        <v>1144057</v>
      </c>
      <c r="N158" s="127">
        <v>502371</v>
      </c>
      <c r="O158" s="127">
        <v>172161</v>
      </c>
      <c r="P158" s="126">
        <v>234531</v>
      </c>
      <c r="Q158" s="125">
        <f>SUM(K158:P158)</f>
        <v>3044281</v>
      </c>
      <c r="R158" s="124">
        <f>SUM(J158,Q158)</f>
        <v>5924782</v>
      </c>
    </row>
    <row r="159" spans="2:18" s="14" customFormat="1" ht="17.100000000000001" customHeight="1" x14ac:dyDescent="0.25">
      <c r="B159" s="72"/>
      <c r="C159" s="122" t="s">
        <v>85</v>
      </c>
      <c r="D159" s="121"/>
      <c r="E159" s="121"/>
      <c r="F159" s="121"/>
      <c r="G159" s="120"/>
      <c r="H159" s="45">
        <v>1634225</v>
      </c>
      <c r="I159" s="44">
        <v>2108682</v>
      </c>
      <c r="J159" s="43">
        <f>SUM(H159:I159)</f>
        <v>3742907</v>
      </c>
      <c r="K159" s="42">
        <v>0</v>
      </c>
      <c r="L159" s="41">
        <v>16601344</v>
      </c>
      <c r="M159" s="41">
        <v>16335154</v>
      </c>
      <c r="N159" s="41">
        <v>22952630</v>
      </c>
      <c r="O159" s="41">
        <v>17937329</v>
      </c>
      <c r="P159" s="40">
        <v>8563442</v>
      </c>
      <c r="Q159" s="39">
        <f>SUM(K159:P159)</f>
        <v>82389899</v>
      </c>
      <c r="R159" s="38">
        <f>SUM(J159,Q159)</f>
        <v>86132806</v>
      </c>
    </row>
    <row r="160" spans="2:18" s="14" customFormat="1" ht="17.100000000000001" customHeight="1" x14ac:dyDescent="0.25">
      <c r="B160" s="123"/>
      <c r="C160" s="122" t="s">
        <v>84</v>
      </c>
      <c r="D160" s="121"/>
      <c r="E160" s="121"/>
      <c r="F160" s="121"/>
      <c r="G160" s="120"/>
      <c r="H160" s="45">
        <v>3756240</v>
      </c>
      <c r="I160" s="44">
        <v>5851230</v>
      </c>
      <c r="J160" s="43">
        <f>SUM(H160:I160)</f>
        <v>9607470</v>
      </c>
      <c r="K160" s="42">
        <v>0</v>
      </c>
      <c r="L160" s="41">
        <v>45323263</v>
      </c>
      <c r="M160" s="41">
        <v>27761140</v>
      </c>
      <c r="N160" s="41">
        <v>20627924</v>
      </c>
      <c r="O160" s="41">
        <v>12234648</v>
      </c>
      <c r="P160" s="40">
        <v>5672731</v>
      </c>
      <c r="Q160" s="39">
        <f>SUM(K160:P160)</f>
        <v>111619706</v>
      </c>
      <c r="R160" s="38">
        <f>SUM(J160,Q160)</f>
        <v>121227176</v>
      </c>
    </row>
    <row r="161" spans="2:18" s="14" customFormat="1" ht="17.100000000000001" customHeight="1" x14ac:dyDescent="0.25">
      <c r="B161" s="86" t="s">
        <v>83</v>
      </c>
      <c r="C161" s="85"/>
      <c r="D161" s="85"/>
      <c r="E161" s="85"/>
      <c r="F161" s="85"/>
      <c r="G161" s="84"/>
      <c r="H161" s="45">
        <f t="shared" ref="H161:R161" si="31">SUM(H162:H170)</f>
        <v>331731</v>
      </c>
      <c r="I161" s="44">
        <f t="shared" si="31"/>
        <v>1243385</v>
      </c>
      <c r="J161" s="43">
        <f t="shared" si="31"/>
        <v>1575116</v>
      </c>
      <c r="K161" s="42">
        <f t="shared" si="31"/>
        <v>0</v>
      </c>
      <c r="L161" s="41">
        <f t="shared" si="31"/>
        <v>154268718</v>
      </c>
      <c r="M161" s="41">
        <f t="shared" si="31"/>
        <v>143956439</v>
      </c>
      <c r="N161" s="41">
        <f t="shared" si="31"/>
        <v>151514460</v>
      </c>
      <c r="O161" s="41">
        <f t="shared" si="31"/>
        <v>113162636</v>
      </c>
      <c r="P161" s="40">
        <f t="shared" si="31"/>
        <v>56892461</v>
      </c>
      <c r="Q161" s="39">
        <f t="shared" si="31"/>
        <v>619794714</v>
      </c>
      <c r="R161" s="38">
        <f t="shared" si="31"/>
        <v>621369830</v>
      </c>
    </row>
    <row r="162" spans="2:18" s="14" customFormat="1" ht="17.100000000000001" customHeight="1" x14ac:dyDescent="0.25">
      <c r="B162" s="72"/>
      <c r="C162" s="119" t="s">
        <v>82</v>
      </c>
      <c r="D162" s="118"/>
      <c r="E162" s="118"/>
      <c r="F162" s="118"/>
      <c r="G162" s="117"/>
      <c r="H162" s="79">
        <v>0</v>
      </c>
      <c r="I162" s="75">
        <v>0</v>
      </c>
      <c r="J162" s="78">
        <f t="shared" ref="J162:J170" si="32">SUM(H162:I162)</f>
        <v>0</v>
      </c>
      <c r="K162" s="116"/>
      <c r="L162" s="115">
        <v>4394582</v>
      </c>
      <c r="M162" s="115">
        <v>3783334</v>
      </c>
      <c r="N162" s="115">
        <v>7178843</v>
      </c>
      <c r="O162" s="115">
        <v>5924240</v>
      </c>
      <c r="P162" s="114">
        <v>3900112</v>
      </c>
      <c r="Q162" s="113">
        <f t="shared" ref="Q162:Q170" si="33">SUM(K162:P162)</f>
        <v>25181111</v>
      </c>
      <c r="R162" s="112">
        <f t="shared" ref="R162:R170" si="34">SUM(J162,Q162)</f>
        <v>25181111</v>
      </c>
    </row>
    <row r="163" spans="2:18" s="14" customFormat="1" ht="17.100000000000001" customHeight="1" x14ac:dyDescent="0.25">
      <c r="B163" s="72"/>
      <c r="C163" s="70" t="s">
        <v>81</v>
      </c>
      <c r="D163" s="69"/>
      <c r="E163" s="69"/>
      <c r="F163" s="69"/>
      <c r="G163" s="68"/>
      <c r="H163" s="67">
        <v>0</v>
      </c>
      <c r="I163" s="63">
        <v>0</v>
      </c>
      <c r="J163" s="66">
        <f t="shared" si="32"/>
        <v>0</v>
      </c>
      <c r="K163" s="65"/>
      <c r="L163" s="64">
        <v>0</v>
      </c>
      <c r="M163" s="64">
        <v>0</v>
      </c>
      <c r="N163" s="64">
        <v>0</v>
      </c>
      <c r="O163" s="64">
        <v>0</v>
      </c>
      <c r="P163" s="63">
        <v>0</v>
      </c>
      <c r="Q163" s="62">
        <f t="shared" si="33"/>
        <v>0</v>
      </c>
      <c r="R163" s="61">
        <f t="shared" si="34"/>
        <v>0</v>
      </c>
    </row>
    <row r="164" spans="2:18" s="49" customFormat="1" ht="17.100000000000001" customHeight="1" x14ac:dyDescent="0.25">
      <c r="B164" s="111"/>
      <c r="C164" s="110" t="s">
        <v>80</v>
      </c>
      <c r="D164" s="109"/>
      <c r="E164" s="109"/>
      <c r="F164" s="109"/>
      <c r="G164" s="108"/>
      <c r="H164" s="107">
        <v>0</v>
      </c>
      <c r="I164" s="104">
        <v>0</v>
      </c>
      <c r="J164" s="106">
        <f t="shared" si="32"/>
        <v>0</v>
      </c>
      <c r="K164" s="65"/>
      <c r="L164" s="105">
        <v>72331046</v>
      </c>
      <c r="M164" s="105">
        <v>48075156</v>
      </c>
      <c r="N164" s="105">
        <v>43959823</v>
      </c>
      <c r="O164" s="105">
        <v>25872897</v>
      </c>
      <c r="P164" s="104">
        <v>10903348</v>
      </c>
      <c r="Q164" s="103">
        <f t="shared" si="33"/>
        <v>201142270</v>
      </c>
      <c r="R164" s="102">
        <f t="shared" si="34"/>
        <v>201142270</v>
      </c>
    </row>
    <row r="165" spans="2:18" s="14" customFormat="1" ht="17.100000000000001" customHeight="1" x14ac:dyDescent="0.25">
      <c r="B165" s="72"/>
      <c r="C165" s="70" t="s">
        <v>79</v>
      </c>
      <c r="D165" s="69"/>
      <c r="E165" s="69"/>
      <c r="F165" s="69"/>
      <c r="G165" s="68"/>
      <c r="H165" s="67">
        <v>0</v>
      </c>
      <c r="I165" s="63">
        <v>0</v>
      </c>
      <c r="J165" s="66">
        <f t="shared" si="32"/>
        <v>0</v>
      </c>
      <c r="K165" s="101">
        <v>0</v>
      </c>
      <c r="L165" s="64">
        <v>11316656</v>
      </c>
      <c r="M165" s="64">
        <v>10474378</v>
      </c>
      <c r="N165" s="64">
        <v>10234428</v>
      </c>
      <c r="O165" s="64">
        <v>7945220</v>
      </c>
      <c r="P165" s="63">
        <v>4009171</v>
      </c>
      <c r="Q165" s="62">
        <f t="shared" si="33"/>
        <v>43979853</v>
      </c>
      <c r="R165" s="61">
        <f t="shared" si="34"/>
        <v>43979853</v>
      </c>
    </row>
    <row r="166" spans="2:18" s="14" customFormat="1" ht="17.100000000000001" customHeight="1" x14ac:dyDescent="0.25">
      <c r="B166" s="72"/>
      <c r="C166" s="70" t="s">
        <v>78</v>
      </c>
      <c r="D166" s="69"/>
      <c r="E166" s="69"/>
      <c r="F166" s="69"/>
      <c r="G166" s="68"/>
      <c r="H166" s="67">
        <v>331731</v>
      </c>
      <c r="I166" s="63">
        <v>1243385</v>
      </c>
      <c r="J166" s="66">
        <f t="shared" si="32"/>
        <v>1575116</v>
      </c>
      <c r="K166" s="101">
        <v>0</v>
      </c>
      <c r="L166" s="64">
        <v>10871985</v>
      </c>
      <c r="M166" s="64">
        <v>13329811</v>
      </c>
      <c r="N166" s="64">
        <v>19558818</v>
      </c>
      <c r="O166" s="64">
        <v>19289613</v>
      </c>
      <c r="P166" s="63">
        <v>10462500</v>
      </c>
      <c r="Q166" s="62">
        <f t="shared" si="33"/>
        <v>73512727</v>
      </c>
      <c r="R166" s="61">
        <f t="shared" si="34"/>
        <v>75087843</v>
      </c>
    </row>
    <row r="167" spans="2:18" s="14" customFormat="1" ht="17.100000000000001" customHeight="1" x14ac:dyDescent="0.25">
      <c r="B167" s="72"/>
      <c r="C167" s="70" t="s">
        <v>77</v>
      </c>
      <c r="D167" s="69"/>
      <c r="E167" s="69"/>
      <c r="F167" s="69"/>
      <c r="G167" s="68"/>
      <c r="H167" s="67">
        <v>0</v>
      </c>
      <c r="I167" s="63">
        <v>0</v>
      </c>
      <c r="J167" s="66">
        <f t="shared" si="32"/>
        <v>0</v>
      </c>
      <c r="K167" s="65"/>
      <c r="L167" s="64">
        <v>47503670</v>
      </c>
      <c r="M167" s="64">
        <v>54768638</v>
      </c>
      <c r="N167" s="64">
        <v>55724994</v>
      </c>
      <c r="O167" s="64">
        <v>29269486</v>
      </c>
      <c r="P167" s="63">
        <v>12644869</v>
      </c>
      <c r="Q167" s="62">
        <f t="shared" si="33"/>
        <v>199911657</v>
      </c>
      <c r="R167" s="61">
        <f t="shared" si="34"/>
        <v>199911657</v>
      </c>
    </row>
    <row r="168" spans="2:18" s="14" customFormat="1" ht="17.100000000000001" customHeight="1" x14ac:dyDescent="0.25">
      <c r="B168" s="72"/>
      <c r="C168" s="100" t="s">
        <v>76</v>
      </c>
      <c r="D168" s="98"/>
      <c r="E168" s="98"/>
      <c r="F168" s="98"/>
      <c r="G168" s="97"/>
      <c r="H168" s="67">
        <v>0</v>
      </c>
      <c r="I168" s="63">
        <v>0</v>
      </c>
      <c r="J168" s="66">
        <f t="shared" si="32"/>
        <v>0</v>
      </c>
      <c r="K168" s="65"/>
      <c r="L168" s="64">
        <v>4486895</v>
      </c>
      <c r="M168" s="64">
        <v>7669681</v>
      </c>
      <c r="N168" s="64">
        <v>7783035</v>
      </c>
      <c r="O168" s="64">
        <v>3836504</v>
      </c>
      <c r="P168" s="63">
        <v>3020157</v>
      </c>
      <c r="Q168" s="62">
        <f t="shared" si="33"/>
        <v>26796272</v>
      </c>
      <c r="R168" s="61">
        <f t="shared" si="34"/>
        <v>26796272</v>
      </c>
    </row>
    <row r="169" spans="2:18" s="14" customFormat="1" ht="17.100000000000001" customHeight="1" x14ac:dyDescent="0.25">
      <c r="B169" s="71"/>
      <c r="C169" s="99" t="s">
        <v>75</v>
      </c>
      <c r="D169" s="98"/>
      <c r="E169" s="98"/>
      <c r="F169" s="98"/>
      <c r="G169" s="97"/>
      <c r="H169" s="67">
        <v>0</v>
      </c>
      <c r="I169" s="63">
        <v>0</v>
      </c>
      <c r="J169" s="66">
        <f t="shared" si="32"/>
        <v>0</v>
      </c>
      <c r="K169" s="65"/>
      <c r="L169" s="64">
        <v>0</v>
      </c>
      <c r="M169" s="64">
        <v>0</v>
      </c>
      <c r="N169" s="64">
        <v>554031</v>
      </c>
      <c r="O169" s="64">
        <v>8771163</v>
      </c>
      <c r="P169" s="63">
        <v>4508790</v>
      </c>
      <c r="Q169" s="62">
        <f t="shared" si="33"/>
        <v>13833984</v>
      </c>
      <c r="R169" s="61">
        <f t="shared" si="34"/>
        <v>13833984</v>
      </c>
    </row>
    <row r="170" spans="2:18" s="14" customFormat="1" ht="17.100000000000001" customHeight="1" x14ac:dyDescent="0.25">
      <c r="B170" s="96"/>
      <c r="C170" s="95" t="s">
        <v>74</v>
      </c>
      <c r="D170" s="94"/>
      <c r="E170" s="94"/>
      <c r="F170" s="94"/>
      <c r="G170" s="93"/>
      <c r="H170" s="92">
        <v>0</v>
      </c>
      <c r="I170" s="89">
        <v>0</v>
      </c>
      <c r="J170" s="91">
        <f t="shared" si="32"/>
        <v>0</v>
      </c>
      <c r="K170" s="54"/>
      <c r="L170" s="90">
        <v>3363884</v>
      </c>
      <c r="M170" s="90">
        <v>5855441</v>
      </c>
      <c r="N170" s="90">
        <v>6520488</v>
      </c>
      <c r="O170" s="90">
        <v>12253513</v>
      </c>
      <c r="P170" s="89">
        <v>7443514</v>
      </c>
      <c r="Q170" s="88">
        <f t="shared" si="33"/>
        <v>35436840</v>
      </c>
      <c r="R170" s="87">
        <f t="shared" si="34"/>
        <v>35436840</v>
      </c>
    </row>
    <row r="171" spans="2:18" s="14" customFormat="1" ht="17.100000000000001" customHeight="1" x14ac:dyDescent="0.25">
      <c r="B171" s="86" t="s">
        <v>73</v>
      </c>
      <c r="C171" s="85"/>
      <c r="D171" s="85"/>
      <c r="E171" s="85"/>
      <c r="F171" s="85"/>
      <c r="G171" s="84"/>
      <c r="H171" s="45">
        <f>SUM(H172:H175)</f>
        <v>0</v>
      </c>
      <c r="I171" s="44">
        <f>SUM(I172:I175)</f>
        <v>0</v>
      </c>
      <c r="J171" s="43">
        <f>SUM(J172:J175)</f>
        <v>0</v>
      </c>
      <c r="K171" s="83"/>
      <c r="L171" s="41">
        <f t="shared" ref="L171:R171" si="35">SUM(L172:L175)</f>
        <v>13803664</v>
      </c>
      <c r="M171" s="41">
        <f t="shared" si="35"/>
        <v>16403252</v>
      </c>
      <c r="N171" s="41">
        <f t="shared" si="35"/>
        <v>88991509</v>
      </c>
      <c r="O171" s="41">
        <f t="shared" si="35"/>
        <v>298827515</v>
      </c>
      <c r="P171" s="40">
        <f t="shared" si="35"/>
        <v>303040598</v>
      </c>
      <c r="Q171" s="39">
        <f t="shared" si="35"/>
        <v>721066538</v>
      </c>
      <c r="R171" s="38">
        <f t="shared" si="35"/>
        <v>721066538</v>
      </c>
    </row>
    <row r="172" spans="2:18" s="14" customFormat="1" ht="17.100000000000001" customHeight="1" x14ac:dyDescent="0.25">
      <c r="B172" s="72"/>
      <c r="C172" s="82" t="s">
        <v>72</v>
      </c>
      <c r="D172" s="81"/>
      <c r="E172" s="81"/>
      <c r="F172" s="81"/>
      <c r="G172" s="80"/>
      <c r="H172" s="79">
        <v>0</v>
      </c>
      <c r="I172" s="75">
        <v>0</v>
      </c>
      <c r="J172" s="78">
        <f>SUM(H172:I172)</f>
        <v>0</v>
      </c>
      <c r="K172" s="77"/>
      <c r="L172" s="76">
        <v>0</v>
      </c>
      <c r="M172" s="76">
        <v>682137</v>
      </c>
      <c r="N172" s="76">
        <v>41266969</v>
      </c>
      <c r="O172" s="76">
        <v>139669933</v>
      </c>
      <c r="P172" s="75">
        <v>116210256</v>
      </c>
      <c r="Q172" s="74">
        <f>SUM(K172:P172)</f>
        <v>297829295</v>
      </c>
      <c r="R172" s="73">
        <f>SUM(J172,Q172)</f>
        <v>297829295</v>
      </c>
    </row>
    <row r="173" spans="2:18" s="14" customFormat="1" ht="17.100000000000001" customHeight="1" x14ac:dyDescent="0.25">
      <c r="B173" s="72"/>
      <c r="C173" s="70" t="s">
        <v>71</v>
      </c>
      <c r="D173" s="69"/>
      <c r="E173" s="69"/>
      <c r="F173" s="69"/>
      <c r="G173" s="68"/>
      <c r="H173" s="67">
        <v>0</v>
      </c>
      <c r="I173" s="63">
        <v>0</v>
      </c>
      <c r="J173" s="66">
        <f>SUM(H173:I173)</f>
        <v>0</v>
      </c>
      <c r="K173" s="65"/>
      <c r="L173" s="64">
        <v>13803664</v>
      </c>
      <c r="M173" s="64">
        <v>14933687</v>
      </c>
      <c r="N173" s="64">
        <v>37051597</v>
      </c>
      <c r="O173" s="64">
        <v>43136791</v>
      </c>
      <c r="P173" s="63">
        <v>19986471</v>
      </c>
      <c r="Q173" s="62">
        <f>SUM(K173:P173)</f>
        <v>128912210</v>
      </c>
      <c r="R173" s="61">
        <f>SUM(J173,Q173)</f>
        <v>128912210</v>
      </c>
    </row>
    <row r="174" spans="2:18" s="14" customFormat="1" ht="17.100000000000001" customHeight="1" x14ac:dyDescent="0.25">
      <c r="B174" s="71"/>
      <c r="C174" s="70" t="s">
        <v>70</v>
      </c>
      <c r="D174" s="69"/>
      <c r="E174" s="69"/>
      <c r="F174" s="69"/>
      <c r="G174" s="68"/>
      <c r="H174" s="67">
        <v>0</v>
      </c>
      <c r="I174" s="63">
        <v>0</v>
      </c>
      <c r="J174" s="66">
        <f>SUM(H174:I174)</f>
        <v>0</v>
      </c>
      <c r="K174" s="65"/>
      <c r="L174" s="64">
        <v>0</v>
      </c>
      <c r="M174" s="64">
        <v>0</v>
      </c>
      <c r="N174" s="64">
        <v>1260261</v>
      </c>
      <c r="O174" s="64">
        <v>11523041</v>
      </c>
      <c r="P174" s="63">
        <v>15740539</v>
      </c>
      <c r="Q174" s="62">
        <f>SUM(K174:P174)</f>
        <v>28523841</v>
      </c>
      <c r="R174" s="61">
        <f>SUM(J174,Q174)</f>
        <v>28523841</v>
      </c>
    </row>
    <row r="175" spans="2:18" s="49" customFormat="1" ht="17.100000000000001" customHeight="1" x14ac:dyDescent="0.25">
      <c r="B175" s="60"/>
      <c r="C175" s="59" t="s">
        <v>69</v>
      </c>
      <c r="D175" s="58"/>
      <c r="E175" s="58"/>
      <c r="F175" s="58"/>
      <c r="G175" s="57"/>
      <c r="H175" s="56">
        <v>0</v>
      </c>
      <c r="I175" s="52">
        <v>0</v>
      </c>
      <c r="J175" s="55">
        <f>SUM(H175:I175)</f>
        <v>0</v>
      </c>
      <c r="K175" s="54"/>
      <c r="L175" s="53">
        <v>0</v>
      </c>
      <c r="M175" s="53">
        <v>787428</v>
      </c>
      <c r="N175" s="53">
        <v>9412682</v>
      </c>
      <c r="O175" s="53">
        <v>104497750</v>
      </c>
      <c r="P175" s="52">
        <v>151103332</v>
      </c>
      <c r="Q175" s="51">
        <f>SUM(K175:P175)</f>
        <v>265801192</v>
      </c>
      <c r="R175" s="50">
        <f>SUM(J175,Q175)</f>
        <v>265801192</v>
      </c>
    </row>
    <row r="176" spans="2:18" s="14" customFormat="1" ht="17.100000000000001" customHeight="1" x14ac:dyDescent="0.25">
      <c r="B176" s="48" t="s">
        <v>68</v>
      </c>
      <c r="C176" s="47"/>
      <c r="D176" s="47"/>
      <c r="E176" s="47"/>
      <c r="F176" s="47"/>
      <c r="G176" s="46"/>
      <c r="H176" s="45">
        <f t="shared" ref="H176:R176" si="36">SUM(H140,H161,H171)</f>
        <v>16046015</v>
      </c>
      <c r="I176" s="44">
        <f t="shared" si="36"/>
        <v>32801156</v>
      </c>
      <c r="J176" s="43">
        <f t="shared" si="36"/>
        <v>48847171</v>
      </c>
      <c r="K176" s="42">
        <f t="shared" si="36"/>
        <v>0</v>
      </c>
      <c r="L176" s="41">
        <f t="shared" si="36"/>
        <v>417093470</v>
      </c>
      <c r="M176" s="41">
        <f t="shared" si="36"/>
        <v>380631002</v>
      </c>
      <c r="N176" s="41">
        <f t="shared" si="36"/>
        <v>431740729</v>
      </c>
      <c r="O176" s="41">
        <f t="shared" si="36"/>
        <v>552972970</v>
      </c>
      <c r="P176" s="40">
        <f t="shared" si="36"/>
        <v>440848086</v>
      </c>
      <c r="Q176" s="39">
        <f t="shared" si="36"/>
        <v>2223286257</v>
      </c>
      <c r="R176" s="38">
        <f t="shared" si="36"/>
        <v>2272133428</v>
      </c>
    </row>
  </sheetData>
  <mergeCells count="54">
    <mergeCell ref="K96:Q96"/>
    <mergeCell ref="R96:R97"/>
    <mergeCell ref="B96:G97"/>
    <mergeCell ref="J1:O1"/>
    <mergeCell ref="P1:Q1"/>
    <mergeCell ref="C13:G13"/>
    <mergeCell ref="C22:G22"/>
    <mergeCell ref="C32:G32"/>
    <mergeCell ref="C42:G42"/>
    <mergeCell ref="Q12:R12"/>
    <mergeCell ref="R6:R7"/>
    <mergeCell ref="K46:R46"/>
    <mergeCell ref="J63:Q63"/>
    <mergeCell ref="K72:P72"/>
    <mergeCell ref="R55:R56"/>
    <mergeCell ref="K54:R54"/>
    <mergeCell ref="H4:I4"/>
    <mergeCell ref="B47:G48"/>
    <mergeCell ref="B55:G56"/>
    <mergeCell ref="B64:G65"/>
    <mergeCell ref="B138:G139"/>
    <mergeCell ref="H96:J96"/>
    <mergeCell ref="I137:R137"/>
    <mergeCell ref="H55:J55"/>
    <mergeCell ref="K55:Q55"/>
    <mergeCell ref="B88:G89"/>
    <mergeCell ref="B5:G5"/>
    <mergeCell ref="H5:I5"/>
    <mergeCell ref="H47:J47"/>
    <mergeCell ref="H80:J80"/>
    <mergeCell ref="B72:G73"/>
    <mergeCell ref="B13:B22"/>
    <mergeCell ref="B23:B32"/>
    <mergeCell ref="B33:B42"/>
    <mergeCell ref="B80:G81"/>
    <mergeCell ref="J87:Q87"/>
    <mergeCell ref="H64:J64"/>
    <mergeCell ref="H72:J72"/>
    <mergeCell ref="R47:R48"/>
    <mergeCell ref="H88:J88"/>
    <mergeCell ref="K88:P88"/>
    <mergeCell ref="K138:Q138"/>
    <mergeCell ref="Q80:Q81"/>
    <mergeCell ref="J71:Q71"/>
    <mergeCell ref="Q72:Q73"/>
    <mergeCell ref="K47:Q47"/>
    <mergeCell ref="K64:P64"/>
    <mergeCell ref="I95:R95"/>
    <mergeCell ref="K80:P80"/>
    <mergeCell ref="H138:J138"/>
    <mergeCell ref="R138:R139"/>
    <mergeCell ref="Q88:Q89"/>
    <mergeCell ref="Q64:Q65"/>
    <mergeCell ref="J79:Q79"/>
  </mergeCells>
  <phoneticPr fontId="7"/>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heetViews>
  <sheetFormatPr defaultColWidth="7.6640625" defaultRowHeight="17.100000000000001" customHeight="1" x14ac:dyDescent="0.25"/>
  <cols>
    <col min="1" max="2" width="2.6640625" style="1" customWidth="1"/>
    <col min="3" max="3" width="5.6640625" style="1" customWidth="1"/>
    <col min="4" max="4" width="7.6640625" style="1" customWidth="1"/>
    <col min="5" max="5" width="2.6640625" style="1" customWidth="1"/>
    <col min="6" max="6" width="6.6640625" style="1" customWidth="1"/>
    <col min="7" max="7" width="10.46484375" style="1" customWidth="1"/>
    <col min="8" max="11" width="10.6640625" style="1" customWidth="1"/>
    <col min="12" max="16" width="12.33203125" style="1" customWidth="1"/>
    <col min="17" max="18" width="12.6640625" style="1" customWidth="1"/>
    <col min="19" max="19" width="7.6640625" style="1" customWidth="1"/>
    <col min="20" max="22" width="9.33203125" style="1" customWidth="1"/>
    <col min="23" max="16384" width="7.6640625" style="1"/>
  </cols>
  <sheetData>
    <row r="1" spans="1:18" ht="17.100000000000001" customHeight="1" thickTop="1" thickBot="1" x14ac:dyDescent="0.3">
      <c r="A1" s="4" t="str">
        <f>"介護保険事業状況報告　令和" &amp; DBCS($A$2) &amp; "年（" &amp; DBCS($B$2) &amp; "年）" &amp; DBCS($C$2) &amp; "月※"</f>
        <v>介護保険事業状況報告　令和３年（２０２１年）９月※</v>
      </c>
      <c r="J1" s="670" t="s">
        <v>148</v>
      </c>
      <c r="K1" s="671"/>
      <c r="L1" s="671"/>
      <c r="M1" s="671"/>
      <c r="N1" s="671"/>
      <c r="O1" s="672"/>
      <c r="P1" s="673">
        <v>44588</v>
      </c>
      <c r="Q1" s="674"/>
      <c r="R1" s="344" t="s">
        <v>147</v>
      </c>
    </row>
    <row r="2" spans="1:18" ht="17.100000000000001" customHeight="1" thickTop="1" x14ac:dyDescent="0.25">
      <c r="A2" s="319">
        <v>3</v>
      </c>
      <c r="B2" s="319">
        <v>2021</v>
      </c>
      <c r="C2" s="319">
        <v>9</v>
      </c>
      <c r="D2" s="319">
        <v>1</v>
      </c>
      <c r="E2" s="319">
        <v>31</v>
      </c>
      <c r="Q2" s="344"/>
    </row>
    <row r="3" spans="1:18" ht="17.100000000000001" customHeight="1" x14ac:dyDescent="0.25">
      <c r="A3" s="4" t="s">
        <v>146</v>
      </c>
    </row>
    <row r="4" spans="1:18" ht="17.100000000000001" customHeight="1" x14ac:dyDescent="0.25">
      <c r="B4" s="23"/>
      <c r="C4" s="23"/>
      <c r="D4" s="23"/>
      <c r="E4" s="144"/>
      <c r="F4" s="144"/>
      <c r="G4" s="144"/>
      <c r="H4" s="683" t="s">
        <v>135</v>
      </c>
      <c r="I4" s="683"/>
    </row>
    <row r="5" spans="1:18" ht="17.100000000000001" customHeight="1" x14ac:dyDescent="0.25">
      <c r="B5" s="706" t="str">
        <f>"令和" &amp; DBCS($A$2) &amp; "年（" &amp; DBCS($B$2) &amp; "年）" &amp; DBCS($C$2) &amp; "月末日現在"</f>
        <v>令和３年（２０２１年）９月末日現在</v>
      </c>
      <c r="C5" s="707"/>
      <c r="D5" s="707"/>
      <c r="E5" s="707"/>
      <c r="F5" s="707"/>
      <c r="G5" s="708"/>
      <c r="H5" s="709" t="s">
        <v>145</v>
      </c>
      <c r="I5" s="710"/>
      <c r="L5" s="356" t="s">
        <v>135</v>
      </c>
      <c r="Q5" s="24" t="s">
        <v>144</v>
      </c>
    </row>
    <row r="6" spans="1:18" ht="17.100000000000001" customHeight="1" x14ac:dyDescent="0.25">
      <c r="B6" s="3" t="s">
        <v>143</v>
      </c>
      <c r="C6" s="342"/>
      <c r="D6" s="342"/>
      <c r="E6" s="342"/>
      <c r="F6" s="342"/>
      <c r="G6" s="240"/>
      <c r="H6" s="341"/>
      <c r="I6" s="340">
        <v>47339</v>
      </c>
      <c r="K6" s="339" t="s">
        <v>142</v>
      </c>
      <c r="L6" s="338">
        <f>(I7+I8)-I6</f>
        <v>2556</v>
      </c>
      <c r="Q6" s="337">
        <f>R42</f>
        <v>20157</v>
      </c>
      <c r="R6" s="682">
        <f>Q6/Q7</f>
        <v>0.20730402945471749</v>
      </c>
    </row>
    <row r="7" spans="1:18" s="192" customFormat="1" ht="17.100000000000001" customHeight="1" x14ac:dyDescent="0.25">
      <c r="B7" s="336" t="s">
        <v>141</v>
      </c>
      <c r="C7" s="335"/>
      <c r="D7" s="335"/>
      <c r="E7" s="335"/>
      <c r="F7" s="335"/>
      <c r="G7" s="334"/>
      <c r="H7" s="333"/>
      <c r="I7" s="332">
        <v>31509</v>
      </c>
      <c r="K7" s="192" t="s">
        <v>140</v>
      </c>
      <c r="Q7" s="331">
        <f>I9</f>
        <v>97234</v>
      </c>
      <c r="R7" s="682"/>
    </row>
    <row r="8" spans="1:18" s="192" customFormat="1" ht="17.100000000000001" customHeight="1" x14ac:dyDescent="0.25">
      <c r="B8" s="330" t="s">
        <v>139</v>
      </c>
      <c r="C8" s="329"/>
      <c r="D8" s="329"/>
      <c r="E8" s="329"/>
      <c r="F8" s="329"/>
      <c r="G8" s="230"/>
      <c r="H8" s="328"/>
      <c r="I8" s="327">
        <v>18386</v>
      </c>
      <c r="K8" s="192" t="s">
        <v>138</v>
      </c>
      <c r="Q8" s="326"/>
      <c r="R8" s="325"/>
    </row>
    <row r="9" spans="1:18" ht="17.100000000000001" customHeight="1" x14ac:dyDescent="0.25">
      <c r="B9" s="13" t="s">
        <v>137</v>
      </c>
      <c r="C9" s="12"/>
      <c r="D9" s="12"/>
      <c r="E9" s="12"/>
      <c r="F9" s="12"/>
      <c r="G9" s="324"/>
      <c r="H9" s="323"/>
      <c r="I9" s="322">
        <f>I6+I7+I8</f>
        <v>97234</v>
      </c>
    </row>
    <row r="11" spans="1:18" ht="17.100000000000001" customHeight="1" x14ac:dyDescent="0.25">
      <c r="A11" s="4" t="s">
        <v>136</v>
      </c>
    </row>
    <row r="12" spans="1:18" ht="17.100000000000001" customHeight="1" thickBot="1" x14ac:dyDescent="0.3">
      <c r="B12" s="5"/>
      <c r="C12" s="5"/>
      <c r="D12" s="5"/>
      <c r="E12" s="321"/>
      <c r="F12" s="321"/>
      <c r="G12" s="321"/>
      <c r="H12" s="321"/>
      <c r="I12" s="321"/>
      <c r="J12" s="321"/>
      <c r="K12" s="321"/>
      <c r="L12" s="321"/>
      <c r="M12" s="321"/>
      <c r="P12" s="321"/>
      <c r="Q12" s="681" t="s">
        <v>135</v>
      </c>
      <c r="R12" s="681"/>
    </row>
    <row r="13" spans="1:18" ht="17.100000000000001" customHeight="1" x14ac:dyDescent="0.25">
      <c r="A13" s="320" t="s">
        <v>134</v>
      </c>
      <c r="B13" s="713" t="s">
        <v>133</v>
      </c>
      <c r="C13" s="675" t="str">
        <f>"令和" &amp; DBCS($A$2) &amp; "年（" &amp; DBCS($B$2) &amp; "年）" &amp; DBCS($C$2) &amp; "月末日現在"</f>
        <v>令和３年（２０２１年）９月末日現在</v>
      </c>
      <c r="D13" s="676"/>
      <c r="E13" s="676"/>
      <c r="F13" s="676"/>
      <c r="G13" s="677"/>
      <c r="H13" s="306" t="s">
        <v>67</v>
      </c>
      <c r="I13" s="305" t="s">
        <v>66</v>
      </c>
      <c r="J13" s="304" t="s">
        <v>59</v>
      </c>
      <c r="K13" s="303" t="s">
        <v>65</v>
      </c>
      <c r="L13" s="302" t="s">
        <v>64</v>
      </c>
      <c r="M13" s="302" t="s">
        <v>63</v>
      </c>
      <c r="N13" s="302" t="s">
        <v>62</v>
      </c>
      <c r="O13" s="302" t="s">
        <v>61</v>
      </c>
      <c r="P13" s="301" t="s">
        <v>60</v>
      </c>
      <c r="Q13" s="300" t="s">
        <v>59</v>
      </c>
      <c r="R13" s="299" t="s">
        <v>58</v>
      </c>
    </row>
    <row r="14" spans="1:18" ht="17.100000000000001" customHeight="1" x14ac:dyDescent="0.25">
      <c r="A14" s="319">
        <v>875</v>
      </c>
      <c r="B14" s="714"/>
      <c r="C14" s="298" t="s">
        <v>113</v>
      </c>
      <c r="D14" s="47"/>
      <c r="E14" s="47"/>
      <c r="F14" s="47"/>
      <c r="G14" s="46"/>
      <c r="H14" s="270">
        <f>H15+H16+H17+H18+H19+H20</f>
        <v>825</v>
      </c>
      <c r="I14" s="271">
        <f>I15+I16+I17+I18+I19+I20</f>
        <v>699</v>
      </c>
      <c r="J14" s="297">
        <f t="shared" ref="J14:J22" si="0">SUM(H14:I14)</f>
        <v>1524</v>
      </c>
      <c r="K14" s="296" t="s">
        <v>156</v>
      </c>
      <c r="L14" s="33">
        <f>L15+L16+L17+L18+L19+L20</f>
        <v>1454</v>
      </c>
      <c r="M14" s="33">
        <f>M15+M16+M17+M18+M19+M20</f>
        <v>1010</v>
      </c>
      <c r="N14" s="33">
        <f>N15+N16+N17+N18+N19+N20</f>
        <v>734</v>
      </c>
      <c r="O14" s="33">
        <f>O15+O16+O17+O18+O19+O20</f>
        <v>690</v>
      </c>
      <c r="P14" s="33">
        <f>P15+P16+P17+P18+P19+P20</f>
        <v>474</v>
      </c>
      <c r="Q14" s="268">
        <f t="shared" ref="Q14:Q22" si="1">SUM(K14:P14)</f>
        <v>4362</v>
      </c>
      <c r="R14" s="294">
        <f t="shared" ref="R14:R22" si="2">SUM(J14,Q14)</f>
        <v>5886</v>
      </c>
    </row>
    <row r="15" spans="1:18" ht="17.100000000000001" customHeight="1" x14ac:dyDescent="0.25">
      <c r="A15" s="319">
        <v>156</v>
      </c>
      <c r="B15" s="714"/>
      <c r="C15" s="82"/>
      <c r="D15" s="152" t="s">
        <v>129</v>
      </c>
      <c r="E15" s="152"/>
      <c r="F15" s="152"/>
      <c r="G15" s="152"/>
      <c r="H15" s="318">
        <v>66</v>
      </c>
      <c r="I15" s="315">
        <v>46</v>
      </c>
      <c r="J15" s="282">
        <f t="shared" si="0"/>
        <v>112</v>
      </c>
      <c r="K15" s="317" t="s">
        <v>156</v>
      </c>
      <c r="L15" s="316">
        <v>92</v>
      </c>
      <c r="M15" s="316">
        <v>57</v>
      </c>
      <c r="N15" s="316">
        <v>39</v>
      </c>
      <c r="O15" s="316">
        <v>37</v>
      </c>
      <c r="P15" s="315">
        <v>34</v>
      </c>
      <c r="Q15" s="282">
        <f t="shared" si="1"/>
        <v>259</v>
      </c>
      <c r="R15" s="288">
        <f t="shared" si="2"/>
        <v>371</v>
      </c>
    </row>
    <row r="16" spans="1:18" ht="17.100000000000001" customHeight="1" x14ac:dyDescent="0.25">
      <c r="A16" s="319"/>
      <c r="B16" s="714"/>
      <c r="C16" s="153"/>
      <c r="D16" s="69" t="s">
        <v>128</v>
      </c>
      <c r="E16" s="69"/>
      <c r="F16" s="69"/>
      <c r="G16" s="69"/>
      <c r="H16" s="318">
        <v>135</v>
      </c>
      <c r="I16" s="315">
        <v>129</v>
      </c>
      <c r="J16" s="282">
        <f t="shared" si="0"/>
        <v>264</v>
      </c>
      <c r="K16" s="317" t="s">
        <v>156</v>
      </c>
      <c r="L16" s="316">
        <v>179</v>
      </c>
      <c r="M16" s="316">
        <v>155</v>
      </c>
      <c r="N16" s="316">
        <v>83</v>
      </c>
      <c r="O16" s="316">
        <v>88</v>
      </c>
      <c r="P16" s="315">
        <v>66</v>
      </c>
      <c r="Q16" s="282">
        <f t="shared" si="1"/>
        <v>571</v>
      </c>
      <c r="R16" s="281">
        <f t="shared" si="2"/>
        <v>835</v>
      </c>
    </row>
    <row r="17" spans="1:18" ht="17.100000000000001" customHeight="1" x14ac:dyDescent="0.25">
      <c r="A17" s="319"/>
      <c r="B17" s="714"/>
      <c r="C17" s="153"/>
      <c r="D17" s="69" t="s">
        <v>127</v>
      </c>
      <c r="E17" s="69"/>
      <c r="F17" s="69"/>
      <c r="G17" s="69"/>
      <c r="H17" s="318">
        <v>138</v>
      </c>
      <c r="I17" s="315">
        <v>121</v>
      </c>
      <c r="J17" s="282">
        <f t="shared" si="0"/>
        <v>259</v>
      </c>
      <c r="K17" s="317" t="s">
        <v>156</v>
      </c>
      <c r="L17" s="316">
        <v>248</v>
      </c>
      <c r="M17" s="316">
        <v>173</v>
      </c>
      <c r="N17" s="316">
        <v>125</v>
      </c>
      <c r="O17" s="316">
        <v>127</v>
      </c>
      <c r="P17" s="315">
        <v>85</v>
      </c>
      <c r="Q17" s="282">
        <f t="shared" si="1"/>
        <v>758</v>
      </c>
      <c r="R17" s="281">
        <f t="shared" si="2"/>
        <v>1017</v>
      </c>
    </row>
    <row r="18" spans="1:18" ht="17.100000000000001" customHeight="1" x14ac:dyDescent="0.25">
      <c r="A18" s="319"/>
      <c r="B18" s="714"/>
      <c r="C18" s="153"/>
      <c r="D18" s="69" t="s">
        <v>126</v>
      </c>
      <c r="E18" s="69"/>
      <c r="F18" s="69"/>
      <c r="G18" s="69"/>
      <c r="H18" s="318">
        <v>177</v>
      </c>
      <c r="I18" s="315">
        <v>148</v>
      </c>
      <c r="J18" s="282">
        <f t="shared" si="0"/>
        <v>325</v>
      </c>
      <c r="K18" s="317" t="s">
        <v>156</v>
      </c>
      <c r="L18" s="316">
        <v>312</v>
      </c>
      <c r="M18" s="316">
        <v>200</v>
      </c>
      <c r="N18" s="316">
        <v>149</v>
      </c>
      <c r="O18" s="316">
        <v>147</v>
      </c>
      <c r="P18" s="315">
        <v>107</v>
      </c>
      <c r="Q18" s="282">
        <f t="shared" si="1"/>
        <v>915</v>
      </c>
      <c r="R18" s="281">
        <f t="shared" si="2"/>
        <v>1240</v>
      </c>
    </row>
    <row r="19" spans="1:18" ht="17.100000000000001" customHeight="1" x14ac:dyDescent="0.25">
      <c r="A19" s="319"/>
      <c r="B19" s="714"/>
      <c r="C19" s="153"/>
      <c r="D19" s="69" t="s">
        <v>125</v>
      </c>
      <c r="E19" s="69"/>
      <c r="F19" s="69"/>
      <c r="G19" s="69"/>
      <c r="H19" s="318">
        <v>178</v>
      </c>
      <c r="I19" s="315">
        <v>133</v>
      </c>
      <c r="J19" s="282">
        <f t="shared" si="0"/>
        <v>311</v>
      </c>
      <c r="K19" s="317" t="s">
        <v>156</v>
      </c>
      <c r="L19" s="316">
        <v>361</v>
      </c>
      <c r="M19" s="316">
        <v>231</v>
      </c>
      <c r="N19" s="316">
        <v>181</v>
      </c>
      <c r="O19" s="316">
        <v>156</v>
      </c>
      <c r="P19" s="315">
        <v>91</v>
      </c>
      <c r="Q19" s="282">
        <f t="shared" si="1"/>
        <v>1020</v>
      </c>
      <c r="R19" s="281">
        <f t="shared" si="2"/>
        <v>1331</v>
      </c>
    </row>
    <row r="20" spans="1:18" ht="17.100000000000001" customHeight="1" x14ac:dyDescent="0.25">
      <c r="A20" s="319">
        <v>719</v>
      </c>
      <c r="B20" s="714"/>
      <c r="C20" s="133"/>
      <c r="D20" s="132" t="s">
        <v>124</v>
      </c>
      <c r="E20" s="132"/>
      <c r="F20" s="132"/>
      <c r="G20" s="132"/>
      <c r="H20" s="280">
        <v>131</v>
      </c>
      <c r="I20" s="312">
        <v>122</v>
      </c>
      <c r="J20" s="278">
        <f t="shared" si="0"/>
        <v>253</v>
      </c>
      <c r="K20" s="314" t="s">
        <v>156</v>
      </c>
      <c r="L20" s="313">
        <v>262</v>
      </c>
      <c r="M20" s="313">
        <v>194</v>
      </c>
      <c r="N20" s="313">
        <v>157</v>
      </c>
      <c r="O20" s="313">
        <v>135</v>
      </c>
      <c r="P20" s="312">
        <v>91</v>
      </c>
      <c r="Q20" s="282">
        <f t="shared" si="1"/>
        <v>839</v>
      </c>
      <c r="R20" s="273">
        <f t="shared" si="2"/>
        <v>1092</v>
      </c>
    </row>
    <row r="21" spans="1:18" ht="17.100000000000001" customHeight="1" x14ac:dyDescent="0.25">
      <c r="A21" s="319">
        <v>25</v>
      </c>
      <c r="B21" s="714"/>
      <c r="C21" s="272" t="s">
        <v>112</v>
      </c>
      <c r="D21" s="272"/>
      <c r="E21" s="272"/>
      <c r="F21" s="272"/>
      <c r="G21" s="272"/>
      <c r="H21" s="270">
        <v>17</v>
      </c>
      <c r="I21" s="311">
        <v>22</v>
      </c>
      <c r="J21" s="297">
        <f t="shared" si="0"/>
        <v>39</v>
      </c>
      <c r="K21" s="296" t="s">
        <v>156</v>
      </c>
      <c r="L21" s="33">
        <v>38</v>
      </c>
      <c r="M21" s="33">
        <v>25</v>
      </c>
      <c r="N21" s="33">
        <v>18</v>
      </c>
      <c r="O21" s="33">
        <v>16</v>
      </c>
      <c r="P21" s="32">
        <v>21</v>
      </c>
      <c r="Q21" s="310">
        <f t="shared" si="1"/>
        <v>118</v>
      </c>
      <c r="R21" s="309">
        <f t="shared" si="2"/>
        <v>157</v>
      </c>
    </row>
    <row r="22" spans="1:18" ht="17.100000000000001" customHeight="1" thickBot="1" x14ac:dyDescent="0.3">
      <c r="A22" s="319">
        <v>900</v>
      </c>
      <c r="B22" s="715"/>
      <c r="C22" s="678" t="s">
        <v>123</v>
      </c>
      <c r="D22" s="679"/>
      <c r="E22" s="679"/>
      <c r="F22" s="679"/>
      <c r="G22" s="680"/>
      <c r="H22" s="266">
        <f>H14+H21</f>
        <v>842</v>
      </c>
      <c r="I22" s="263">
        <f>I14+I21</f>
        <v>721</v>
      </c>
      <c r="J22" s="262">
        <f t="shared" si="0"/>
        <v>1563</v>
      </c>
      <c r="K22" s="265" t="s">
        <v>156</v>
      </c>
      <c r="L22" s="264">
        <f>L14+L21</f>
        <v>1492</v>
      </c>
      <c r="M22" s="264">
        <f>M14+M21</f>
        <v>1035</v>
      </c>
      <c r="N22" s="264">
        <f>N14+N21</f>
        <v>752</v>
      </c>
      <c r="O22" s="264">
        <f>O14+O21</f>
        <v>706</v>
      </c>
      <c r="P22" s="263">
        <f>P14+P21</f>
        <v>495</v>
      </c>
      <c r="Q22" s="262">
        <f t="shared" si="1"/>
        <v>4480</v>
      </c>
      <c r="R22" s="261">
        <f t="shared" si="2"/>
        <v>6043</v>
      </c>
    </row>
    <row r="23" spans="1:18" ht="17.100000000000001" customHeight="1" x14ac:dyDescent="0.25">
      <c r="B23" s="716" t="s">
        <v>131</v>
      </c>
      <c r="C23" s="308"/>
      <c r="D23" s="308"/>
      <c r="E23" s="308"/>
      <c r="F23" s="308"/>
      <c r="G23" s="307"/>
      <c r="H23" s="306" t="s">
        <v>67</v>
      </c>
      <c r="I23" s="305" t="s">
        <v>66</v>
      </c>
      <c r="J23" s="304" t="s">
        <v>59</v>
      </c>
      <c r="K23" s="303" t="s">
        <v>65</v>
      </c>
      <c r="L23" s="302" t="s">
        <v>64</v>
      </c>
      <c r="M23" s="302" t="s">
        <v>63</v>
      </c>
      <c r="N23" s="302" t="s">
        <v>62</v>
      </c>
      <c r="O23" s="302" t="s">
        <v>61</v>
      </c>
      <c r="P23" s="301" t="s">
        <v>60</v>
      </c>
      <c r="Q23" s="300" t="s">
        <v>59</v>
      </c>
      <c r="R23" s="299" t="s">
        <v>58</v>
      </c>
    </row>
    <row r="24" spans="1:18" ht="17.100000000000001" customHeight="1" x14ac:dyDescent="0.25">
      <c r="B24" s="717"/>
      <c r="C24" s="298" t="s">
        <v>113</v>
      </c>
      <c r="D24" s="47"/>
      <c r="E24" s="47"/>
      <c r="F24" s="47"/>
      <c r="G24" s="46"/>
      <c r="H24" s="270">
        <f>H25+H26+H27+H28+H29+H30</f>
        <v>1943</v>
      </c>
      <c r="I24" s="271">
        <f>I25+I26+I27+I28+I29+I30</f>
        <v>1809</v>
      </c>
      <c r="J24" s="297">
        <f t="shared" ref="J24:J32" si="3">SUM(H24:I24)</f>
        <v>3752</v>
      </c>
      <c r="K24" s="296" t="s">
        <v>155</v>
      </c>
      <c r="L24" s="33">
        <f>L25+L26+L27+L28+L29+L30</f>
        <v>3293</v>
      </c>
      <c r="M24" s="33">
        <f>M25+M26+M27+M28+M29+M30</f>
        <v>1983</v>
      </c>
      <c r="N24" s="33">
        <f>N25+N26+N27+N28+N29+N30</f>
        <v>1636</v>
      </c>
      <c r="O24" s="33">
        <f>O25+O26+O27+O28+O29+O30</f>
        <v>1874</v>
      </c>
      <c r="P24" s="33">
        <f>P25+P26+P27+P28+P29+P30</f>
        <v>1427</v>
      </c>
      <c r="Q24" s="268">
        <f t="shared" ref="Q24:Q32" si="4">SUM(K24:P24)</f>
        <v>10213</v>
      </c>
      <c r="R24" s="294">
        <f t="shared" ref="R24:R32" si="5">SUM(J24,Q24)</f>
        <v>13965</v>
      </c>
    </row>
    <row r="25" spans="1:18" ht="17.100000000000001" customHeight="1" x14ac:dyDescent="0.25">
      <c r="B25" s="717"/>
      <c r="C25" s="81"/>
      <c r="D25" s="152" t="s">
        <v>129</v>
      </c>
      <c r="E25" s="152"/>
      <c r="F25" s="152"/>
      <c r="G25" s="152"/>
      <c r="H25" s="318">
        <v>67</v>
      </c>
      <c r="I25" s="315">
        <v>64</v>
      </c>
      <c r="J25" s="282">
        <f t="shared" si="3"/>
        <v>131</v>
      </c>
      <c r="K25" s="317" t="s">
        <v>155</v>
      </c>
      <c r="L25" s="316">
        <v>54</v>
      </c>
      <c r="M25" s="316">
        <v>52</v>
      </c>
      <c r="N25" s="316">
        <v>26</v>
      </c>
      <c r="O25" s="316">
        <v>28</v>
      </c>
      <c r="P25" s="315">
        <v>21</v>
      </c>
      <c r="Q25" s="282">
        <f t="shared" si="4"/>
        <v>181</v>
      </c>
      <c r="R25" s="288">
        <f t="shared" si="5"/>
        <v>312</v>
      </c>
    </row>
    <row r="26" spans="1:18" ht="17.100000000000001" customHeight="1" x14ac:dyDescent="0.25">
      <c r="B26" s="717"/>
      <c r="C26" s="152"/>
      <c r="D26" s="69" t="s">
        <v>128</v>
      </c>
      <c r="E26" s="69"/>
      <c r="F26" s="69"/>
      <c r="G26" s="69"/>
      <c r="H26" s="318">
        <v>152</v>
      </c>
      <c r="I26" s="315">
        <v>162</v>
      </c>
      <c r="J26" s="282">
        <f t="shared" si="3"/>
        <v>314</v>
      </c>
      <c r="K26" s="317" t="s">
        <v>155</v>
      </c>
      <c r="L26" s="316">
        <v>195</v>
      </c>
      <c r="M26" s="316">
        <v>118</v>
      </c>
      <c r="N26" s="316">
        <v>81</v>
      </c>
      <c r="O26" s="316">
        <v>85</v>
      </c>
      <c r="P26" s="315">
        <v>79</v>
      </c>
      <c r="Q26" s="282">
        <f t="shared" si="4"/>
        <v>558</v>
      </c>
      <c r="R26" s="281">
        <f t="shared" si="5"/>
        <v>872</v>
      </c>
    </row>
    <row r="27" spans="1:18" ht="17.100000000000001" customHeight="1" x14ac:dyDescent="0.25">
      <c r="B27" s="717"/>
      <c r="C27" s="152"/>
      <c r="D27" s="69" t="s">
        <v>127</v>
      </c>
      <c r="E27" s="69"/>
      <c r="F27" s="69"/>
      <c r="G27" s="69"/>
      <c r="H27" s="318">
        <v>278</v>
      </c>
      <c r="I27" s="315">
        <v>253</v>
      </c>
      <c r="J27" s="282">
        <f t="shared" si="3"/>
        <v>531</v>
      </c>
      <c r="K27" s="317" t="s">
        <v>155</v>
      </c>
      <c r="L27" s="316">
        <v>381</v>
      </c>
      <c r="M27" s="316">
        <v>179</v>
      </c>
      <c r="N27" s="316">
        <v>136</v>
      </c>
      <c r="O27" s="316">
        <v>147</v>
      </c>
      <c r="P27" s="315">
        <v>124</v>
      </c>
      <c r="Q27" s="282">
        <f t="shared" si="4"/>
        <v>967</v>
      </c>
      <c r="R27" s="281">
        <f t="shared" si="5"/>
        <v>1498</v>
      </c>
    </row>
    <row r="28" spans="1:18" ht="17.100000000000001" customHeight="1" x14ac:dyDescent="0.25">
      <c r="B28" s="717"/>
      <c r="C28" s="152"/>
      <c r="D28" s="69" t="s">
        <v>126</v>
      </c>
      <c r="E28" s="69"/>
      <c r="F28" s="69"/>
      <c r="G28" s="69"/>
      <c r="H28" s="318">
        <v>487</v>
      </c>
      <c r="I28" s="315">
        <v>379</v>
      </c>
      <c r="J28" s="282">
        <f t="shared" si="3"/>
        <v>866</v>
      </c>
      <c r="K28" s="317" t="s">
        <v>155</v>
      </c>
      <c r="L28" s="316">
        <v>660</v>
      </c>
      <c r="M28" s="316">
        <v>330</v>
      </c>
      <c r="N28" s="316">
        <v>232</v>
      </c>
      <c r="O28" s="316">
        <v>263</v>
      </c>
      <c r="P28" s="315">
        <v>176</v>
      </c>
      <c r="Q28" s="282">
        <f t="shared" si="4"/>
        <v>1661</v>
      </c>
      <c r="R28" s="281">
        <f t="shared" si="5"/>
        <v>2527</v>
      </c>
    </row>
    <row r="29" spans="1:18" ht="17.100000000000001" customHeight="1" x14ac:dyDescent="0.25">
      <c r="B29" s="717"/>
      <c r="C29" s="152"/>
      <c r="D29" s="69" t="s">
        <v>125</v>
      </c>
      <c r="E29" s="69"/>
      <c r="F29" s="69"/>
      <c r="G29" s="69"/>
      <c r="H29" s="318">
        <v>569</v>
      </c>
      <c r="I29" s="315">
        <v>540</v>
      </c>
      <c r="J29" s="282">
        <f t="shared" si="3"/>
        <v>1109</v>
      </c>
      <c r="K29" s="317" t="s">
        <v>155</v>
      </c>
      <c r="L29" s="316">
        <v>1001</v>
      </c>
      <c r="M29" s="316">
        <v>559</v>
      </c>
      <c r="N29" s="316">
        <v>427</v>
      </c>
      <c r="O29" s="316">
        <v>446</v>
      </c>
      <c r="P29" s="315">
        <v>372</v>
      </c>
      <c r="Q29" s="282">
        <f t="shared" si="4"/>
        <v>2805</v>
      </c>
      <c r="R29" s="281">
        <f t="shared" si="5"/>
        <v>3914</v>
      </c>
    </row>
    <row r="30" spans="1:18" ht="17.100000000000001" customHeight="1" x14ac:dyDescent="0.25">
      <c r="B30" s="717"/>
      <c r="C30" s="132"/>
      <c r="D30" s="132" t="s">
        <v>124</v>
      </c>
      <c r="E30" s="132"/>
      <c r="F30" s="132"/>
      <c r="G30" s="132"/>
      <c r="H30" s="280">
        <v>390</v>
      </c>
      <c r="I30" s="312">
        <v>411</v>
      </c>
      <c r="J30" s="278">
        <f t="shared" si="3"/>
        <v>801</v>
      </c>
      <c r="K30" s="314" t="s">
        <v>155</v>
      </c>
      <c r="L30" s="313">
        <v>1002</v>
      </c>
      <c r="M30" s="313">
        <v>745</v>
      </c>
      <c r="N30" s="313">
        <v>734</v>
      </c>
      <c r="O30" s="313">
        <v>905</v>
      </c>
      <c r="P30" s="312">
        <v>655</v>
      </c>
      <c r="Q30" s="278">
        <f t="shared" si="4"/>
        <v>4041</v>
      </c>
      <c r="R30" s="273">
        <f t="shared" si="5"/>
        <v>4842</v>
      </c>
    </row>
    <row r="31" spans="1:18" ht="17.100000000000001" customHeight="1" x14ac:dyDescent="0.25">
      <c r="B31" s="717"/>
      <c r="C31" s="272" t="s">
        <v>112</v>
      </c>
      <c r="D31" s="272"/>
      <c r="E31" s="272"/>
      <c r="F31" s="272"/>
      <c r="G31" s="272"/>
      <c r="H31" s="270">
        <v>15</v>
      </c>
      <c r="I31" s="311">
        <v>32</v>
      </c>
      <c r="J31" s="297">
        <f t="shared" si="3"/>
        <v>47</v>
      </c>
      <c r="K31" s="296" t="s">
        <v>155</v>
      </c>
      <c r="L31" s="33">
        <v>25</v>
      </c>
      <c r="M31" s="33">
        <v>24</v>
      </c>
      <c r="N31" s="33">
        <v>20</v>
      </c>
      <c r="O31" s="33">
        <v>15</v>
      </c>
      <c r="P31" s="32">
        <v>18</v>
      </c>
      <c r="Q31" s="310">
        <f t="shared" si="4"/>
        <v>102</v>
      </c>
      <c r="R31" s="309">
        <f t="shared" si="5"/>
        <v>149</v>
      </c>
    </row>
    <row r="32" spans="1:18" ht="17.100000000000001" customHeight="1" thickBot="1" x14ac:dyDescent="0.3">
      <c r="B32" s="718"/>
      <c r="C32" s="678" t="s">
        <v>123</v>
      </c>
      <c r="D32" s="679"/>
      <c r="E32" s="679"/>
      <c r="F32" s="679"/>
      <c r="G32" s="680"/>
      <c r="H32" s="266">
        <f>H24+H31</f>
        <v>1958</v>
      </c>
      <c r="I32" s="263">
        <f>I24+I31</f>
        <v>1841</v>
      </c>
      <c r="J32" s="262">
        <f t="shared" si="3"/>
        <v>3799</v>
      </c>
      <c r="K32" s="265" t="s">
        <v>155</v>
      </c>
      <c r="L32" s="264">
        <f>L24+L31</f>
        <v>3318</v>
      </c>
      <c r="M32" s="264">
        <f>M24+M31</f>
        <v>2007</v>
      </c>
      <c r="N32" s="264">
        <f>N24+N31</f>
        <v>1656</v>
      </c>
      <c r="O32" s="264">
        <f>O24+O31</f>
        <v>1889</v>
      </c>
      <c r="P32" s="263">
        <f>P24+P31</f>
        <v>1445</v>
      </c>
      <c r="Q32" s="262">
        <f t="shared" si="4"/>
        <v>10315</v>
      </c>
      <c r="R32" s="261">
        <f t="shared" si="5"/>
        <v>14114</v>
      </c>
    </row>
    <row r="33" spans="1:18" ht="17.100000000000001" customHeight="1" x14ac:dyDescent="0.25">
      <c r="B33" s="719" t="s">
        <v>59</v>
      </c>
      <c r="C33" s="308"/>
      <c r="D33" s="308"/>
      <c r="E33" s="308"/>
      <c r="F33" s="308"/>
      <c r="G33" s="307"/>
      <c r="H33" s="306" t="s">
        <v>67</v>
      </c>
      <c r="I33" s="305" t="s">
        <v>66</v>
      </c>
      <c r="J33" s="304" t="s">
        <v>59</v>
      </c>
      <c r="K33" s="303" t="s">
        <v>65</v>
      </c>
      <c r="L33" s="302" t="s">
        <v>64</v>
      </c>
      <c r="M33" s="302" t="s">
        <v>63</v>
      </c>
      <c r="N33" s="302" t="s">
        <v>62</v>
      </c>
      <c r="O33" s="302" t="s">
        <v>61</v>
      </c>
      <c r="P33" s="301" t="s">
        <v>60</v>
      </c>
      <c r="Q33" s="300" t="s">
        <v>59</v>
      </c>
      <c r="R33" s="299" t="s">
        <v>58</v>
      </c>
    </row>
    <row r="34" spans="1:18" ht="17.100000000000001" customHeight="1" x14ac:dyDescent="0.25">
      <c r="B34" s="720"/>
      <c r="C34" s="298" t="s">
        <v>113</v>
      </c>
      <c r="D34" s="47"/>
      <c r="E34" s="47"/>
      <c r="F34" s="47"/>
      <c r="G34" s="46"/>
      <c r="H34" s="270">
        <f t="shared" ref="H34:I41" si="6">H14+H24</f>
        <v>2768</v>
      </c>
      <c r="I34" s="271">
        <f t="shared" si="6"/>
        <v>2508</v>
      </c>
      <c r="J34" s="297">
        <f t="shared" ref="J34:J42" si="7">SUM(H34:I34)</f>
        <v>5276</v>
      </c>
      <c r="K34" s="296" t="s">
        <v>155</v>
      </c>
      <c r="L34" s="295">
        <f t="shared" ref="L34:P41" si="8">L14+L24</f>
        <v>4747</v>
      </c>
      <c r="M34" s="295">
        <f t="shared" si="8"/>
        <v>2993</v>
      </c>
      <c r="N34" s="295">
        <f t="shared" si="8"/>
        <v>2370</v>
      </c>
      <c r="O34" s="295">
        <f t="shared" si="8"/>
        <v>2564</v>
      </c>
      <c r="P34" s="295">
        <f t="shared" si="8"/>
        <v>1901</v>
      </c>
      <c r="Q34" s="268">
        <f t="shared" ref="Q34:Q42" si="9">SUM(K34:P34)</f>
        <v>14575</v>
      </c>
      <c r="R34" s="294">
        <f t="shared" ref="R34:R42" si="10">SUM(J34,Q34)</f>
        <v>19851</v>
      </c>
    </row>
    <row r="35" spans="1:18" ht="17.100000000000001" customHeight="1" x14ac:dyDescent="0.25">
      <c r="B35" s="720"/>
      <c r="C35" s="82"/>
      <c r="D35" s="152" t="s">
        <v>129</v>
      </c>
      <c r="E35" s="152"/>
      <c r="F35" s="152"/>
      <c r="G35" s="152"/>
      <c r="H35" s="293">
        <f t="shared" si="6"/>
        <v>133</v>
      </c>
      <c r="I35" s="292">
        <f t="shared" si="6"/>
        <v>110</v>
      </c>
      <c r="J35" s="282">
        <f t="shared" si="7"/>
        <v>243</v>
      </c>
      <c r="K35" s="291" t="s">
        <v>155</v>
      </c>
      <c r="L35" s="290">
        <f t="shared" si="8"/>
        <v>146</v>
      </c>
      <c r="M35" s="290">
        <f t="shared" si="8"/>
        <v>109</v>
      </c>
      <c r="N35" s="290">
        <f t="shared" si="8"/>
        <v>65</v>
      </c>
      <c r="O35" s="290">
        <f t="shared" si="8"/>
        <v>65</v>
      </c>
      <c r="P35" s="289">
        <f t="shared" si="8"/>
        <v>55</v>
      </c>
      <c r="Q35" s="282">
        <f t="shared" si="9"/>
        <v>440</v>
      </c>
      <c r="R35" s="288">
        <f t="shared" si="10"/>
        <v>683</v>
      </c>
    </row>
    <row r="36" spans="1:18" ht="17.100000000000001" customHeight="1" x14ac:dyDescent="0.25">
      <c r="B36" s="720"/>
      <c r="C36" s="153"/>
      <c r="D36" s="69" t="s">
        <v>128</v>
      </c>
      <c r="E36" s="69"/>
      <c r="F36" s="69"/>
      <c r="G36" s="69"/>
      <c r="H36" s="287">
        <f t="shared" si="6"/>
        <v>287</v>
      </c>
      <c r="I36" s="286">
        <f t="shared" si="6"/>
        <v>291</v>
      </c>
      <c r="J36" s="282">
        <f t="shared" si="7"/>
        <v>578</v>
      </c>
      <c r="K36" s="285" t="s">
        <v>155</v>
      </c>
      <c r="L36" s="284">
        <f t="shared" si="8"/>
        <v>374</v>
      </c>
      <c r="M36" s="284">
        <f t="shared" si="8"/>
        <v>273</v>
      </c>
      <c r="N36" s="284">
        <f t="shared" si="8"/>
        <v>164</v>
      </c>
      <c r="O36" s="284">
        <f t="shared" si="8"/>
        <v>173</v>
      </c>
      <c r="P36" s="283">
        <f t="shared" si="8"/>
        <v>145</v>
      </c>
      <c r="Q36" s="282">
        <f t="shared" si="9"/>
        <v>1129</v>
      </c>
      <c r="R36" s="281">
        <f t="shared" si="10"/>
        <v>1707</v>
      </c>
    </row>
    <row r="37" spans="1:18" ht="17.100000000000001" customHeight="1" x14ac:dyDescent="0.25">
      <c r="B37" s="720"/>
      <c r="C37" s="153"/>
      <c r="D37" s="69" t="s">
        <v>127</v>
      </c>
      <c r="E37" s="69"/>
      <c r="F37" s="69"/>
      <c r="G37" s="69"/>
      <c r="H37" s="287">
        <f t="shared" si="6"/>
        <v>416</v>
      </c>
      <c r="I37" s="286">
        <f t="shared" si="6"/>
        <v>374</v>
      </c>
      <c r="J37" s="282">
        <f t="shared" si="7"/>
        <v>790</v>
      </c>
      <c r="K37" s="285" t="s">
        <v>155</v>
      </c>
      <c r="L37" s="284">
        <f t="shared" si="8"/>
        <v>629</v>
      </c>
      <c r="M37" s="284">
        <f t="shared" si="8"/>
        <v>352</v>
      </c>
      <c r="N37" s="284">
        <f t="shared" si="8"/>
        <v>261</v>
      </c>
      <c r="O37" s="284">
        <f t="shared" si="8"/>
        <v>274</v>
      </c>
      <c r="P37" s="283">
        <f t="shared" si="8"/>
        <v>209</v>
      </c>
      <c r="Q37" s="282">
        <f t="shared" si="9"/>
        <v>1725</v>
      </c>
      <c r="R37" s="281">
        <f t="shared" si="10"/>
        <v>2515</v>
      </c>
    </row>
    <row r="38" spans="1:18" ht="17.100000000000001" customHeight="1" x14ac:dyDescent="0.25">
      <c r="B38" s="720"/>
      <c r="C38" s="153"/>
      <c r="D38" s="69" t="s">
        <v>126</v>
      </c>
      <c r="E38" s="69"/>
      <c r="F38" s="69"/>
      <c r="G38" s="69"/>
      <c r="H38" s="287">
        <f t="shared" si="6"/>
        <v>664</v>
      </c>
      <c r="I38" s="286">
        <f t="shared" si="6"/>
        <v>527</v>
      </c>
      <c r="J38" s="282">
        <f t="shared" si="7"/>
        <v>1191</v>
      </c>
      <c r="K38" s="285" t="s">
        <v>155</v>
      </c>
      <c r="L38" s="284">
        <f t="shared" si="8"/>
        <v>972</v>
      </c>
      <c r="M38" s="284">
        <f t="shared" si="8"/>
        <v>530</v>
      </c>
      <c r="N38" s="284">
        <f t="shared" si="8"/>
        <v>381</v>
      </c>
      <c r="O38" s="284">
        <f t="shared" si="8"/>
        <v>410</v>
      </c>
      <c r="P38" s="283">
        <f t="shared" si="8"/>
        <v>283</v>
      </c>
      <c r="Q38" s="282">
        <f t="shared" si="9"/>
        <v>2576</v>
      </c>
      <c r="R38" s="281">
        <f t="shared" si="10"/>
        <v>3767</v>
      </c>
    </row>
    <row r="39" spans="1:18" ht="17.100000000000001" customHeight="1" x14ac:dyDescent="0.25">
      <c r="B39" s="720"/>
      <c r="C39" s="153"/>
      <c r="D39" s="69" t="s">
        <v>125</v>
      </c>
      <c r="E39" s="69"/>
      <c r="F39" s="69"/>
      <c r="G39" s="69"/>
      <c r="H39" s="287">
        <f t="shared" si="6"/>
        <v>747</v>
      </c>
      <c r="I39" s="286">
        <f t="shared" si="6"/>
        <v>673</v>
      </c>
      <c r="J39" s="282">
        <f t="shared" si="7"/>
        <v>1420</v>
      </c>
      <c r="K39" s="285" t="s">
        <v>155</v>
      </c>
      <c r="L39" s="284">
        <f t="shared" si="8"/>
        <v>1362</v>
      </c>
      <c r="M39" s="284">
        <f t="shared" si="8"/>
        <v>790</v>
      </c>
      <c r="N39" s="284">
        <f t="shared" si="8"/>
        <v>608</v>
      </c>
      <c r="O39" s="284">
        <f t="shared" si="8"/>
        <v>602</v>
      </c>
      <c r="P39" s="283">
        <f t="shared" si="8"/>
        <v>463</v>
      </c>
      <c r="Q39" s="282">
        <f t="shared" si="9"/>
        <v>3825</v>
      </c>
      <c r="R39" s="281">
        <f t="shared" si="10"/>
        <v>5245</v>
      </c>
    </row>
    <row r="40" spans="1:18" ht="17.100000000000001" customHeight="1" x14ac:dyDescent="0.25">
      <c r="B40" s="720"/>
      <c r="C40" s="133"/>
      <c r="D40" s="132" t="s">
        <v>124</v>
      </c>
      <c r="E40" s="132"/>
      <c r="F40" s="132"/>
      <c r="G40" s="132"/>
      <c r="H40" s="280">
        <f t="shared" si="6"/>
        <v>521</v>
      </c>
      <c r="I40" s="279">
        <f t="shared" si="6"/>
        <v>533</v>
      </c>
      <c r="J40" s="278">
        <f t="shared" si="7"/>
        <v>1054</v>
      </c>
      <c r="K40" s="277" t="s">
        <v>155</v>
      </c>
      <c r="L40" s="276">
        <f t="shared" si="8"/>
        <v>1264</v>
      </c>
      <c r="M40" s="276">
        <f t="shared" si="8"/>
        <v>939</v>
      </c>
      <c r="N40" s="276">
        <f t="shared" si="8"/>
        <v>891</v>
      </c>
      <c r="O40" s="276">
        <f t="shared" si="8"/>
        <v>1040</v>
      </c>
      <c r="P40" s="275">
        <f t="shared" si="8"/>
        <v>746</v>
      </c>
      <c r="Q40" s="274">
        <f t="shared" si="9"/>
        <v>4880</v>
      </c>
      <c r="R40" s="273">
        <f t="shared" si="10"/>
        <v>5934</v>
      </c>
    </row>
    <row r="41" spans="1:18" ht="17.100000000000001" customHeight="1" x14ac:dyDescent="0.25">
      <c r="B41" s="720"/>
      <c r="C41" s="272" t="s">
        <v>112</v>
      </c>
      <c r="D41" s="272"/>
      <c r="E41" s="272"/>
      <c r="F41" s="272"/>
      <c r="G41" s="272"/>
      <c r="H41" s="270">
        <f t="shared" si="6"/>
        <v>32</v>
      </c>
      <c r="I41" s="271">
        <f t="shared" si="6"/>
        <v>54</v>
      </c>
      <c r="J41" s="270">
        <f t="shared" si="7"/>
        <v>86</v>
      </c>
      <c r="K41" s="269" t="s">
        <v>155</v>
      </c>
      <c r="L41" s="35">
        <f t="shared" si="8"/>
        <v>63</v>
      </c>
      <c r="M41" s="35">
        <f t="shared" si="8"/>
        <v>49</v>
      </c>
      <c r="N41" s="35">
        <f t="shared" si="8"/>
        <v>38</v>
      </c>
      <c r="O41" s="35">
        <f t="shared" si="8"/>
        <v>31</v>
      </c>
      <c r="P41" s="34">
        <f t="shared" si="8"/>
        <v>39</v>
      </c>
      <c r="Q41" s="268">
        <f t="shared" si="9"/>
        <v>220</v>
      </c>
      <c r="R41" s="267">
        <f t="shared" si="10"/>
        <v>306</v>
      </c>
    </row>
    <row r="42" spans="1:18" ht="17.100000000000001" customHeight="1" thickBot="1" x14ac:dyDescent="0.3">
      <c r="B42" s="721"/>
      <c r="C42" s="678" t="s">
        <v>123</v>
      </c>
      <c r="D42" s="679"/>
      <c r="E42" s="679"/>
      <c r="F42" s="679"/>
      <c r="G42" s="680"/>
      <c r="H42" s="266">
        <f>H34+H41</f>
        <v>2800</v>
      </c>
      <c r="I42" s="263">
        <f>I34+I41</f>
        <v>2562</v>
      </c>
      <c r="J42" s="262">
        <f t="shared" si="7"/>
        <v>5362</v>
      </c>
      <c r="K42" s="265" t="s">
        <v>155</v>
      </c>
      <c r="L42" s="264">
        <f>L34+L41</f>
        <v>4810</v>
      </c>
      <c r="M42" s="264">
        <f>M34+M41</f>
        <v>3042</v>
      </c>
      <c r="N42" s="264">
        <f>N34+N41</f>
        <v>2408</v>
      </c>
      <c r="O42" s="264">
        <f>O34+O41</f>
        <v>2595</v>
      </c>
      <c r="P42" s="263">
        <f>P34+P41</f>
        <v>1940</v>
      </c>
      <c r="Q42" s="262">
        <f t="shared" si="9"/>
        <v>14795</v>
      </c>
      <c r="R42" s="261">
        <f t="shared" si="10"/>
        <v>20157</v>
      </c>
    </row>
    <row r="45" spans="1:18" ht="17.100000000000001" customHeight="1" x14ac:dyDescent="0.25">
      <c r="A45" s="4" t="s">
        <v>121</v>
      </c>
    </row>
    <row r="46" spans="1:18" ht="17.100000000000001" customHeight="1" x14ac:dyDescent="0.25">
      <c r="B46" s="23"/>
      <c r="C46" s="23"/>
      <c r="D46" s="23"/>
      <c r="E46" s="144"/>
      <c r="F46" s="144"/>
      <c r="G46" s="144"/>
      <c r="H46" s="144"/>
      <c r="I46" s="144"/>
      <c r="J46" s="144"/>
      <c r="K46" s="683" t="s">
        <v>114</v>
      </c>
      <c r="L46" s="683"/>
      <c r="M46" s="683"/>
      <c r="N46" s="683"/>
      <c r="O46" s="683"/>
      <c r="P46" s="683"/>
      <c r="Q46" s="683"/>
      <c r="R46" s="683"/>
    </row>
    <row r="47" spans="1:18" ht="17.100000000000001" customHeight="1" x14ac:dyDescent="0.25">
      <c r="B47" s="689" t="str">
        <f>"令和" &amp; DBCS($A$2) &amp; "年（" &amp; DBCS($B$2) &amp; "年）" &amp; DBCS($C$2) &amp; "月"</f>
        <v>令和３年（２０２１年）９月</v>
      </c>
      <c r="C47" s="690"/>
      <c r="D47" s="690"/>
      <c r="E47" s="690"/>
      <c r="F47" s="690"/>
      <c r="G47" s="687"/>
      <c r="H47" s="695" t="s">
        <v>106</v>
      </c>
      <c r="I47" s="696"/>
      <c r="J47" s="696"/>
      <c r="K47" s="697" t="s">
        <v>105</v>
      </c>
      <c r="L47" s="698"/>
      <c r="M47" s="698"/>
      <c r="N47" s="698"/>
      <c r="O47" s="698"/>
      <c r="P47" s="698"/>
      <c r="Q47" s="699"/>
      <c r="R47" s="730" t="s">
        <v>58</v>
      </c>
    </row>
    <row r="48" spans="1:18" ht="17.100000000000001" customHeight="1" x14ac:dyDescent="0.25">
      <c r="B48" s="691"/>
      <c r="C48" s="692"/>
      <c r="D48" s="692"/>
      <c r="E48" s="692"/>
      <c r="F48" s="692"/>
      <c r="G48" s="688"/>
      <c r="H48" s="143" t="s">
        <v>67</v>
      </c>
      <c r="I48" s="142" t="s">
        <v>66</v>
      </c>
      <c r="J48" s="141" t="s">
        <v>59</v>
      </c>
      <c r="K48" s="140" t="s">
        <v>65</v>
      </c>
      <c r="L48" s="139" t="s">
        <v>64</v>
      </c>
      <c r="M48" s="139" t="s">
        <v>63</v>
      </c>
      <c r="N48" s="139" t="s">
        <v>62</v>
      </c>
      <c r="O48" s="139" t="s">
        <v>61</v>
      </c>
      <c r="P48" s="138" t="s">
        <v>60</v>
      </c>
      <c r="Q48" s="357" t="s">
        <v>59</v>
      </c>
      <c r="R48" s="731"/>
    </row>
    <row r="49" spans="1:18" ht="17.100000000000001" customHeight="1" x14ac:dyDescent="0.25">
      <c r="B49" s="3" t="s">
        <v>113</v>
      </c>
      <c r="C49" s="240"/>
      <c r="D49" s="240"/>
      <c r="E49" s="240"/>
      <c r="F49" s="240"/>
      <c r="G49" s="240"/>
      <c r="H49" s="22">
        <v>884</v>
      </c>
      <c r="I49" s="21">
        <v>1313</v>
      </c>
      <c r="J49" s="20">
        <f>SUM(H49:I49)</f>
        <v>2197</v>
      </c>
      <c r="K49" s="19">
        <v>0</v>
      </c>
      <c r="L49" s="31">
        <v>3669</v>
      </c>
      <c r="M49" s="31">
        <v>2387</v>
      </c>
      <c r="N49" s="31">
        <v>1552</v>
      </c>
      <c r="O49" s="31">
        <v>960</v>
      </c>
      <c r="P49" s="30">
        <v>469</v>
      </c>
      <c r="Q49" s="260">
        <f>SUM(K49:P49)</f>
        <v>9037</v>
      </c>
      <c r="R49" s="259">
        <f>SUM(J49,Q49)</f>
        <v>11234</v>
      </c>
    </row>
    <row r="50" spans="1:18" ht="17.100000000000001" customHeight="1" x14ac:dyDescent="0.25">
      <c r="B50" s="2" t="s">
        <v>112</v>
      </c>
      <c r="C50" s="29"/>
      <c r="D50" s="29"/>
      <c r="E50" s="29"/>
      <c r="F50" s="29"/>
      <c r="G50" s="29"/>
      <c r="H50" s="18">
        <v>9</v>
      </c>
      <c r="I50" s="17">
        <v>32</v>
      </c>
      <c r="J50" s="16">
        <f>SUM(H50:I50)</f>
        <v>41</v>
      </c>
      <c r="K50" s="15">
        <v>0</v>
      </c>
      <c r="L50" s="28">
        <v>50</v>
      </c>
      <c r="M50" s="28">
        <v>43</v>
      </c>
      <c r="N50" s="28">
        <v>31</v>
      </c>
      <c r="O50" s="28">
        <v>17</v>
      </c>
      <c r="P50" s="27">
        <v>16</v>
      </c>
      <c r="Q50" s="258">
        <f>SUM(K50:P50)</f>
        <v>157</v>
      </c>
      <c r="R50" s="257">
        <f>SUM(J50,Q50)</f>
        <v>198</v>
      </c>
    </row>
    <row r="51" spans="1:18" ht="17.100000000000001" customHeight="1" x14ac:dyDescent="0.25">
      <c r="B51" s="13" t="s">
        <v>57</v>
      </c>
      <c r="C51" s="12"/>
      <c r="D51" s="12"/>
      <c r="E51" s="12"/>
      <c r="F51" s="12"/>
      <c r="G51" s="12"/>
      <c r="H51" s="11">
        <f t="shared" ref="H51:P51" si="11">H49+H50</f>
        <v>893</v>
      </c>
      <c r="I51" s="8">
        <f t="shared" si="11"/>
        <v>1345</v>
      </c>
      <c r="J51" s="7">
        <f t="shared" si="11"/>
        <v>2238</v>
      </c>
      <c r="K51" s="10">
        <f t="shared" si="11"/>
        <v>0</v>
      </c>
      <c r="L51" s="9">
        <f t="shared" si="11"/>
        <v>3719</v>
      </c>
      <c r="M51" s="9">
        <f t="shared" si="11"/>
        <v>2430</v>
      </c>
      <c r="N51" s="9">
        <f t="shared" si="11"/>
        <v>1583</v>
      </c>
      <c r="O51" s="9">
        <f t="shared" si="11"/>
        <v>977</v>
      </c>
      <c r="P51" s="8">
        <f t="shared" si="11"/>
        <v>485</v>
      </c>
      <c r="Q51" s="7">
        <f>SUM(K51:P51)</f>
        <v>9194</v>
      </c>
      <c r="R51" s="6">
        <f>SUM(J51,Q51)</f>
        <v>11432</v>
      </c>
    </row>
    <row r="53" spans="1:18" ht="17.100000000000001" customHeight="1" x14ac:dyDescent="0.25">
      <c r="A53" s="4" t="s">
        <v>120</v>
      </c>
    </row>
    <row r="54" spans="1:18" ht="17.100000000000001" customHeight="1" x14ac:dyDescent="0.25">
      <c r="B54" s="23"/>
      <c r="C54" s="23"/>
      <c r="D54" s="23"/>
      <c r="E54" s="144"/>
      <c r="F54" s="144"/>
      <c r="G54" s="144"/>
      <c r="H54" s="144"/>
      <c r="I54" s="144"/>
      <c r="J54" s="144"/>
      <c r="K54" s="683" t="s">
        <v>114</v>
      </c>
      <c r="L54" s="683"/>
      <c r="M54" s="683"/>
      <c r="N54" s="683"/>
      <c r="O54" s="683"/>
      <c r="P54" s="683"/>
      <c r="Q54" s="683"/>
      <c r="R54" s="683"/>
    </row>
    <row r="55" spans="1:18" ht="17.100000000000001" customHeight="1" x14ac:dyDescent="0.25">
      <c r="B55" s="689" t="str">
        <f>"令和" &amp; DBCS($A$2) &amp; "年（" &amp; DBCS($B$2) &amp; "年）" &amp; DBCS($C$2) &amp; "月"</f>
        <v>令和３年（２０２１年）９月</v>
      </c>
      <c r="C55" s="690"/>
      <c r="D55" s="690"/>
      <c r="E55" s="690"/>
      <c r="F55" s="690"/>
      <c r="G55" s="687"/>
      <c r="H55" s="695" t="s">
        <v>106</v>
      </c>
      <c r="I55" s="696"/>
      <c r="J55" s="696"/>
      <c r="K55" s="697" t="s">
        <v>105</v>
      </c>
      <c r="L55" s="698"/>
      <c r="M55" s="698"/>
      <c r="N55" s="698"/>
      <c r="O55" s="698"/>
      <c r="P55" s="698"/>
      <c r="Q55" s="699"/>
      <c r="R55" s="687" t="s">
        <v>58</v>
      </c>
    </row>
    <row r="56" spans="1:18" ht="17.100000000000001" customHeight="1" x14ac:dyDescent="0.25">
      <c r="B56" s="691"/>
      <c r="C56" s="692"/>
      <c r="D56" s="692"/>
      <c r="E56" s="692"/>
      <c r="F56" s="692"/>
      <c r="G56" s="688"/>
      <c r="H56" s="143" t="s">
        <v>67</v>
      </c>
      <c r="I56" s="142" t="s">
        <v>66</v>
      </c>
      <c r="J56" s="141" t="s">
        <v>59</v>
      </c>
      <c r="K56" s="140" t="s">
        <v>65</v>
      </c>
      <c r="L56" s="139" t="s">
        <v>64</v>
      </c>
      <c r="M56" s="139" t="s">
        <v>63</v>
      </c>
      <c r="N56" s="139" t="s">
        <v>62</v>
      </c>
      <c r="O56" s="139" t="s">
        <v>61</v>
      </c>
      <c r="P56" s="138" t="s">
        <v>60</v>
      </c>
      <c r="Q56" s="255" t="s">
        <v>59</v>
      </c>
      <c r="R56" s="688"/>
    </row>
    <row r="57" spans="1:18" ht="17.100000000000001" customHeight="1" x14ac:dyDescent="0.25">
      <c r="B57" s="3" t="s">
        <v>113</v>
      </c>
      <c r="C57" s="240"/>
      <c r="D57" s="240"/>
      <c r="E57" s="240"/>
      <c r="F57" s="240"/>
      <c r="G57" s="240"/>
      <c r="H57" s="22">
        <v>8</v>
      </c>
      <c r="I57" s="21">
        <v>15</v>
      </c>
      <c r="J57" s="20">
        <f>SUM(H57:I57)</f>
        <v>23</v>
      </c>
      <c r="K57" s="19">
        <v>0</v>
      </c>
      <c r="L57" s="31">
        <v>1433</v>
      </c>
      <c r="M57" s="31">
        <v>1002</v>
      </c>
      <c r="N57" s="31">
        <v>798</v>
      </c>
      <c r="O57" s="31">
        <v>517</v>
      </c>
      <c r="P57" s="30">
        <v>221</v>
      </c>
      <c r="Q57" s="238">
        <f>SUM(K57:P57)</f>
        <v>3971</v>
      </c>
      <c r="R57" s="237">
        <f>SUM(J57,Q57)</f>
        <v>3994</v>
      </c>
    </row>
    <row r="58" spans="1:18" ht="17.100000000000001" customHeight="1" x14ac:dyDescent="0.25">
      <c r="B58" s="2" t="s">
        <v>112</v>
      </c>
      <c r="C58" s="29"/>
      <c r="D58" s="29"/>
      <c r="E58" s="29"/>
      <c r="F58" s="29"/>
      <c r="G58" s="29"/>
      <c r="H58" s="18">
        <v>0</v>
      </c>
      <c r="I58" s="17">
        <v>0</v>
      </c>
      <c r="J58" s="16">
        <f>SUM(H58:I58)</f>
        <v>0</v>
      </c>
      <c r="K58" s="15">
        <v>0</v>
      </c>
      <c r="L58" s="28">
        <v>4</v>
      </c>
      <c r="M58" s="28">
        <v>9</v>
      </c>
      <c r="N58" s="28">
        <v>9</v>
      </c>
      <c r="O58" s="28">
        <v>3</v>
      </c>
      <c r="P58" s="27">
        <v>6</v>
      </c>
      <c r="Q58" s="235">
        <f>SUM(K58:P58)</f>
        <v>31</v>
      </c>
      <c r="R58" s="234">
        <f>SUM(J58,Q58)</f>
        <v>31</v>
      </c>
    </row>
    <row r="59" spans="1:18" ht="17.100000000000001" customHeight="1" x14ac:dyDescent="0.25">
      <c r="B59" s="13" t="s">
        <v>57</v>
      </c>
      <c r="C59" s="12"/>
      <c r="D59" s="12"/>
      <c r="E59" s="12"/>
      <c r="F59" s="12"/>
      <c r="G59" s="12"/>
      <c r="H59" s="11">
        <f>H57+H58</f>
        <v>8</v>
      </c>
      <c r="I59" s="8">
        <f>I57+I58</f>
        <v>15</v>
      </c>
      <c r="J59" s="7">
        <f>SUM(H59:I59)</f>
        <v>23</v>
      </c>
      <c r="K59" s="10">
        <f t="shared" ref="K59:P59" si="12">K57+K58</f>
        <v>0</v>
      </c>
      <c r="L59" s="9">
        <f t="shared" si="12"/>
        <v>1437</v>
      </c>
      <c r="M59" s="9">
        <f t="shared" si="12"/>
        <v>1011</v>
      </c>
      <c r="N59" s="9">
        <f t="shared" si="12"/>
        <v>807</v>
      </c>
      <c r="O59" s="9">
        <f t="shared" si="12"/>
        <v>520</v>
      </c>
      <c r="P59" s="8">
        <f t="shared" si="12"/>
        <v>227</v>
      </c>
      <c r="Q59" s="232">
        <f>SUM(K59:P59)</f>
        <v>4002</v>
      </c>
      <c r="R59" s="231">
        <f>SUM(J59,Q59)</f>
        <v>4025</v>
      </c>
    </row>
    <row r="61" spans="1:18" ht="17.100000000000001" customHeight="1" x14ac:dyDescent="0.25">
      <c r="A61" s="4" t="s">
        <v>119</v>
      </c>
    </row>
    <row r="62" spans="1:18" ht="17.100000000000001" customHeight="1" x14ac:dyDescent="0.25">
      <c r="A62" s="4" t="s">
        <v>118</v>
      </c>
    </row>
    <row r="63" spans="1:18" ht="17.100000000000001" customHeight="1" x14ac:dyDescent="0.25">
      <c r="B63" s="23"/>
      <c r="C63" s="23"/>
      <c r="D63" s="23"/>
      <c r="E63" s="144"/>
      <c r="F63" s="144"/>
      <c r="G63" s="144"/>
      <c r="H63" s="144"/>
      <c r="I63" s="144"/>
      <c r="J63" s="683" t="s">
        <v>114</v>
      </c>
      <c r="K63" s="683"/>
      <c r="L63" s="683"/>
      <c r="M63" s="683"/>
      <c r="N63" s="683"/>
      <c r="O63" s="683"/>
      <c r="P63" s="683"/>
      <c r="Q63" s="683"/>
    </row>
    <row r="64" spans="1:18" ht="17.100000000000001" customHeight="1" x14ac:dyDescent="0.25">
      <c r="B64" s="689" t="str">
        <f>"令和" &amp; DBCS($A$2) &amp; "年（" &amp; DBCS($B$2) &amp; "年）" &amp; DBCS($C$2) &amp; "月"</f>
        <v>令和３年（２０２１年）９月</v>
      </c>
      <c r="C64" s="690"/>
      <c r="D64" s="690"/>
      <c r="E64" s="690"/>
      <c r="F64" s="690"/>
      <c r="G64" s="687"/>
      <c r="H64" s="695" t="s">
        <v>106</v>
      </c>
      <c r="I64" s="696"/>
      <c r="J64" s="696"/>
      <c r="K64" s="697" t="s">
        <v>105</v>
      </c>
      <c r="L64" s="698"/>
      <c r="M64" s="698"/>
      <c r="N64" s="698"/>
      <c r="O64" s="698"/>
      <c r="P64" s="699"/>
      <c r="Q64" s="687" t="s">
        <v>58</v>
      </c>
    </row>
    <row r="65" spans="1:17" ht="17.100000000000001" customHeight="1" x14ac:dyDescent="0.25">
      <c r="B65" s="691"/>
      <c r="C65" s="692"/>
      <c r="D65" s="692"/>
      <c r="E65" s="692"/>
      <c r="F65" s="692"/>
      <c r="G65" s="688"/>
      <c r="H65" s="143" t="s">
        <v>67</v>
      </c>
      <c r="I65" s="142" t="s">
        <v>66</v>
      </c>
      <c r="J65" s="141" t="s">
        <v>59</v>
      </c>
      <c r="K65" s="256" t="s">
        <v>64</v>
      </c>
      <c r="L65" s="139" t="s">
        <v>63</v>
      </c>
      <c r="M65" s="139" t="s">
        <v>62</v>
      </c>
      <c r="N65" s="139" t="s">
        <v>61</v>
      </c>
      <c r="O65" s="138" t="s">
        <v>60</v>
      </c>
      <c r="P65" s="255" t="s">
        <v>59</v>
      </c>
      <c r="Q65" s="688"/>
    </row>
    <row r="66" spans="1:17" ht="17.100000000000001" customHeight="1" x14ac:dyDescent="0.25">
      <c r="B66" s="3" t="s">
        <v>113</v>
      </c>
      <c r="C66" s="240"/>
      <c r="D66" s="240"/>
      <c r="E66" s="240"/>
      <c r="F66" s="240"/>
      <c r="G66" s="240"/>
      <c r="H66" s="22">
        <v>0</v>
      </c>
      <c r="I66" s="21">
        <v>0</v>
      </c>
      <c r="J66" s="20">
        <f>SUM(H66:I66)</f>
        <v>0</v>
      </c>
      <c r="K66" s="239">
        <v>0</v>
      </c>
      <c r="L66" s="31">
        <v>3</v>
      </c>
      <c r="M66" s="31">
        <v>171</v>
      </c>
      <c r="N66" s="31">
        <v>539</v>
      </c>
      <c r="O66" s="30">
        <v>427</v>
      </c>
      <c r="P66" s="238">
        <f>SUM(K66:O66)</f>
        <v>1140</v>
      </c>
      <c r="Q66" s="237">
        <f>SUM(J66,P66)</f>
        <v>1140</v>
      </c>
    </row>
    <row r="67" spans="1:17" ht="17.100000000000001" customHeight="1" x14ac:dyDescent="0.25">
      <c r="B67" s="2" t="s">
        <v>112</v>
      </c>
      <c r="C67" s="29"/>
      <c r="D67" s="29"/>
      <c r="E67" s="29"/>
      <c r="F67" s="29"/>
      <c r="G67" s="29"/>
      <c r="H67" s="18">
        <v>0</v>
      </c>
      <c r="I67" s="17">
        <v>0</v>
      </c>
      <c r="J67" s="16">
        <f>SUM(H67:I67)</f>
        <v>0</v>
      </c>
      <c r="K67" s="236">
        <v>0</v>
      </c>
      <c r="L67" s="28">
        <v>0</v>
      </c>
      <c r="M67" s="28">
        <v>0</v>
      </c>
      <c r="N67" s="28">
        <v>1</v>
      </c>
      <c r="O67" s="27">
        <v>3</v>
      </c>
      <c r="P67" s="235">
        <f>SUM(K67:O67)</f>
        <v>4</v>
      </c>
      <c r="Q67" s="234">
        <f>SUM(J67,P67)</f>
        <v>4</v>
      </c>
    </row>
    <row r="68" spans="1:17" ht="17.100000000000001" customHeight="1" x14ac:dyDescent="0.25">
      <c r="B68" s="13" t="s">
        <v>57</v>
      </c>
      <c r="C68" s="12"/>
      <c r="D68" s="12"/>
      <c r="E68" s="12"/>
      <c r="F68" s="12"/>
      <c r="G68" s="12"/>
      <c r="H68" s="11">
        <f>H66+H67</f>
        <v>0</v>
      </c>
      <c r="I68" s="8">
        <f>I66+I67</f>
        <v>0</v>
      </c>
      <c r="J68" s="7">
        <f>SUM(H68:I68)</f>
        <v>0</v>
      </c>
      <c r="K68" s="233">
        <f>K66+K67</f>
        <v>0</v>
      </c>
      <c r="L68" s="9">
        <f>L66+L67</f>
        <v>3</v>
      </c>
      <c r="M68" s="9">
        <f>M66+M67</f>
        <v>171</v>
      </c>
      <c r="N68" s="9">
        <f>N66+N67</f>
        <v>540</v>
      </c>
      <c r="O68" s="8">
        <f>O66+O67</f>
        <v>430</v>
      </c>
      <c r="P68" s="232">
        <f>SUM(K68:O68)</f>
        <v>1144</v>
      </c>
      <c r="Q68" s="231">
        <f>SUM(J68,P68)</f>
        <v>1144</v>
      </c>
    </row>
    <row r="70" spans="1:17" ht="17.100000000000001" customHeight="1" x14ac:dyDescent="0.25">
      <c r="A70" s="4" t="s">
        <v>117</v>
      </c>
    </row>
    <row r="71" spans="1:17" ht="17.100000000000001" customHeight="1" x14ac:dyDescent="0.25">
      <c r="B71" s="23"/>
      <c r="C71" s="23"/>
      <c r="D71" s="23"/>
      <c r="E71" s="144"/>
      <c r="F71" s="144"/>
      <c r="G71" s="144"/>
      <c r="H71" s="144"/>
      <c r="I71" s="144"/>
      <c r="J71" s="683" t="s">
        <v>114</v>
      </c>
      <c r="K71" s="683"/>
      <c r="L71" s="683"/>
      <c r="M71" s="683"/>
      <c r="N71" s="683"/>
      <c r="O71" s="683"/>
      <c r="P71" s="683"/>
      <c r="Q71" s="683"/>
    </row>
    <row r="72" spans="1:17" ht="17.100000000000001" customHeight="1" x14ac:dyDescent="0.25">
      <c r="B72" s="689" t="str">
        <f>"令和" &amp; DBCS($A$2) &amp; "年（" &amp; DBCS($B$2) &amp; "年）" &amp; DBCS($C$2) &amp; "月"</f>
        <v>令和３年（２０２１年）９月</v>
      </c>
      <c r="C72" s="690"/>
      <c r="D72" s="690"/>
      <c r="E72" s="690"/>
      <c r="F72" s="690"/>
      <c r="G72" s="687"/>
      <c r="H72" s="729" t="s">
        <v>106</v>
      </c>
      <c r="I72" s="685"/>
      <c r="J72" s="685"/>
      <c r="K72" s="684" t="s">
        <v>105</v>
      </c>
      <c r="L72" s="685"/>
      <c r="M72" s="685"/>
      <c r="N72" s="685"/>
      <c r="O72" s="685"/>
      <c r="P72" s="686"/>
      <c r="Q72" s="736" t="s">
        <v>58</v>
      </c>
    </row>
    <row r="73" spans="1:17" ht="17.100000000000001" customHeight="1" x14ac:dyDescent="0.25">
      <c r="B73" s="691"/>
      <c r="C73" s="692"/>
      <c r="D73" s="692"/>
      <c r="E73" s="692"/>
      <c r="F73" s="692"/>
      <c r="G73" s="688"/>
      <c r="H73" s="254" t="s">
        <v>67</v>
      </c>
      <c r="I73" s="253" t="s">
        <v>66</v>
      </c>
      <c r="J73" s="252" t="s">
        <v>59</v>
      </c>
      <c r="K73" s="251" t="s">
        <v>64</v>
      </c>
      <c r="L73" s="250" t="s">
        <v>63</v>
      </c>
      <c r="M73" s="250" t="s">
        <v>62</v>
      </c>
      <c r="N73" s="250" t="s">
        <v>61</v>
      </c>
      <c r="O73" s="249" t="s">
        <v>60</v>
      </c>
      <c r="P73" s="248" t="s">
        <v>59</v>
      </c>
      <c r="Q73" s="737"/>
    </row>
    <row r="74" spans="1:17" ht="17.100000000000001" customHeight="1" x14ac:dyDescent="0.25">
      <c r="B74" s="3" t="s">
        <v>113</v>
      </c>
      <c r="C74" s="240"/>
      <c r="D74" s="240"/>
      <c r="E74" s="240"/>
      <c r="F74" s="240"/>
      <c r="G74" s="240"/>
      <c r="H74" s="22">
        <v>0</v>
      </c>
      <c r="I74" s="21">
        <v>0</v>
      </c>
      <c r="J74" s="20">
        <f>SUM(H74:I74)</f>
        <v>0</v>
      </c>
      <c r="K74" s="239">
        <v>56</v>
      </c>
      <c r="L74" s="31">
        <v>60</v>
      </c>
      <c r="M74" s="31">
        <v>143</v>
      </c>
      <c r="N74" s="31">
        <v>145</v>
      </c>
      <c r="O74" s="30">
        <v>63</v>
      </c>
      <c r="P74" s="238">
        <f>SUM(K74:O74)</f>
        <v>467</v>
      </c>
      <c r="Q74" s="237">
        <f>SUM(J74,P74)</f>
        <v>467</v>
      </c>
    </row>
    <row r="75" spans="1:17" ht="17.100000000000001" customHeight="1" x14ac:dyDescent="0.25">
      <c r="B75" s="2" t="s">
        <v>112</v>
      </c>
      <c r="C75" s="29"/>
      <c r="D75" s="29"/>
      <c r="E75" s="29"/>
      <c r="F75" s="29"/>
      <c r="G75" s="29"/>
      <c r="H75" s="18">
        <v>0</v>
      </c>
      <c r="I75" s="17">
        <v>0</v>
      </c>
      <c r="J75" s="16">
        <f>SUM(H75:I75)</f>
        <v>0</v>
      </c>
      <c r="K75" s="236">
        <v>0</v>
      </c>
      <c r="L75" s="28">
        <v>0</v>
      </c>
      <c r="M75" s="28">
        <v>0</v>
      </c>
      <c r="N75" s="28">
        <v>2</v>
      </c>
      <c r="O75" s="27">
        <v>1</v>
      </c>
      <c r="P75" s="235">
        <f>SUM(K75:O75)</f>
        <v>3</v>
      </c>
      <c r="Q75" s="234">
        <f>SUM(J75,P75)</f>
        <v>3</v>
      </c>
    </row>
    <row r="76" spans="1:17" ht="17.100000000000001" customHeight="1" x14ac:dyDescent="0.25">
      <c r="B76" s="13" t="s">
        <v>57</v>
      </c>
      <c r="C76" s="12"/>
      <c r="D76" s="12"/>
      <c r="E76" s="12"/>
      <c r="F76" s="12"/>
      <c r="G76" s="12"/>
      <c r="H76" s="11">
        <f>H74+H75</f>
        <v>0</v>
      </c>
      <c r="I76" s="8">
        <f>I74+I75</f>
        <v>0</v>
      </c>
      <c r="J76" s="7">
        <f>SUM(H76:I76)</f>
        <v>0</v>
      </c>
      <c r="K76" s="233">
        <f>K74+K75</f>
        <v>56</v>
      </c>
      <c r="L76" s="9">
        <f>L74+L75</f>
        <v>60</v>
      </c>
      <c r="M76" s="9">
        <f>M74+M75</f>
        <v>143</v>
      </c>
      <c r="N76" s="9">
        <f>N74+N75</f>
        <v>147</v>
      </c>
      <c r="O76" s="8">
        <f>O74+O75</f>
        <v>64</v>
      </c>
      <c r="P76" s="232">
        <f>SUM(K76:O76)</f>
        <v>470</v>
      </c>
      <c r="Q76" s="231">
        <f>SUM(J76,P76)</f>
        <v>470</v>
      </c>
    </row>
    <row r="78" spans="1:17" ht="17.100000000000001" customHeight="1" x14ac:dyDescent="0.25">
      <c r="A78" s="4" t="s">
        <v>116</v>
      </c>
    </row>
    <row r="79" spans="1:17" ht="17.100000000000001" customHeight="1" x14ac:dyDescent="0.25">
      <c r="B79" s="23"/>
      <c r="C79" s="23"/>
      <c r="D79" s="23"/>
      <c r="E79" s="144"/>
      <c r="F79" s="144"/>
      <c r="G79" s="144"/>
      <c r="H79" s="144"/>
      <c r="I79" s="144"/>
      <c r="J79" s="683" t="s">
        <v>114</v>
      </c>
      <c r="K79" s="683"/>
      <c r="L79" s="683"/>
      <c r="M79" s="683"/>
      <c r="N79" s="683"/>
      <c r="O79" s="683"/>
      <c r="P79" s="683"/>
      <c r="Q79" s="683"/>
    </row>
    <row r="80" spans="1:17" ht="17.100000000000001" customHeight="1" x14ac:dyDescent="0.25">
      <c r="B80" s="722" t="str">
        <f>"令和" &amp; DBCS($A$2) &amp; "年（" &amp; DBCS($B$2) &amp; "年）" &amp; DBCS($C$2) &amp; "月"</f>
        <v>令和３年（２０２１年）９月</v>
      </c>
      <c r="C80" s="723"/>
      <c r="D80" s="723"/>
      <c r="E80" s="723"/>
      <c r="F80" s="723"/>
      <c r="G80" s="724"/>
      <c r="H80" s="711" t="s">
        <v>106</v>
      </c>
      <c r="I80" s="712"/>
      <c r="J80" s="712"/>
      <c r="K80" s="738" t="s">
        <v>105</v>
      </c>
      <c r="L80" s="712"/>
      <c r="M80" s="712"/>
      <c r="N80" s="712"/>
      <c r="O80" s="712"/>
      <c r="P80" s="739"/>
      <c r="Q80" s="724" t="s">
        <v>58</v>
      </c>
    </row>
    <row r="81" spans="1:18" ht="17.100000000000001" customHeight="1" x14ac:dyDescent="0.25">
      <c r="B81" s="725"/>
      <c r="C81" s="726"/>
      <c r="D81" s="726"/>
      <c r="E81" s="726"/>
      <c r="F81" s="726"/>
      <c r="G81" s="727"/>
      <c r="H81" s="246" t="s">
        <v>67</v>
      </c>
      <c r="I81" s="242" t="s">
        <v>66</v>
      </c>
      <c r="J81" s="359" t="s">
        <v>59</v>
      </c>
      <c r="K81" s="244" t="s">
        <v>64</v>
      </c>
      <c r="L81" s="243" t="s">
        <v>63</v>
      </c>
      <c r="M81" s="243" t="s">
        <v>62</v>
      </c>
      <c r="N81" s="243" t="s">
        <v>61</v>
      </c>
      <c r="O81" s="242" t="s">
        <v>60</v>
      </c>
      <c r="P81" s="241" t="s">
        <v>59</v>
      </c>
      <c r="Q81" s="727"/>
    </row>
    <row r="82" spans="1:18" ht="17.100000000000001" customHeight="1" x14ac:dyDescent="0.25">
      <c r="B82" s="3" t="s">
        <v>113</v>
      </c>
      <c r="C82" s="240"/>
      <c r="D82" s="240"/>
      <c r="E82" s="240"/>
      <c r="F82" s="240"/>
      <c r="G82" s="240"/>
      <c r="H82" s="22">
        <v>0</v>
      </c>
      <c r="I82" s="21">
        <v>0</v>
      </c>
      <c r="J82" s="20">
        <f>SUM(H82:I82)</f>
        <v>0</v>
      </c>
      <c r="K82" s="239">
        <v>0</v>
      </c>
      <c r="L82" s="31">
        <v>0</v>
      </c>
      <c r="M82" s="31">
        <v>4</v>
      </c>
      <c r="N82" s="31">
        <v>32</v>
      </c>
      <c r="O82" s="30">
        <v>45</v>
      </c>
      <c r="P82" s="238">
        <f>SUM(K82:O82)</f>
        <v>81</v>
      </c>
      <c r="Q82" s="237">
        <f>SUM(J82,P82)</f>
        <v>81</v>
      </c>
    </row>
    <row r="83" spans="1:18" ht="17.100000000000001" customHeight="1" x14ac:dyDescent="0.25">
      <c r="B83" s="2" t="s">
        <v>112</v>
      </c>
      <c r="C83" s="29"/>
      <c r="D83" s="29"/>
      <c r="E83" s="29"/>
      <c r="F83" s="29"/>
      <c r="G83" s="29"/>
      <c r="H83" s="18">
        <v>0</v>
      </c>
      <c r="I83" s="17">
        <v>0</v>
      </c>
      <c r="J83" s="16">
        <f>SUM(H83:I83)</f>
        <v>0</v>
      </c>
      <c r="K83" s="236">
        <v>0</v>
      </c>
      <c r="L83" s="28">
        <v>0</v>
      </c>
      <c r="M83" s="28">
        <v>0</v>
      </c>
      <c r="N83" s="28">
        <v>0</v>
      </c>
      <c r="O83" s="27">
        <v>0</v>
      </c>
      <c r="P83" s="235">
        <f>SUM(K83:O83)</f>
        <v>0</v>
      </c>
      <c r="Q83" s="234">
        <f>SUM(J83,P83)</f>
        <v>0</v>
      </c>
    </row>
    <row r="84" spans="1:18" ht="17.100000000000001" customHeight="1" x14ac:dyDescent="0.25">
      <c r="B84" s="13" t="s">
        <v>57</v>
      </c>
      <c r="C84" s="12"/>
      <c r="D84" s="12"/>
      <c r="E84" s="12"/>
      <c r="F84" s="12"/>
      <c r="G84" s="12"/>
      <c r="H84" s="11">
        <f>H82+H83</f>
        <v>0</v>
      </c>
      <c r="I84" s="8">
        <f>I82+I83</f>
        <v>0</v>
      </c>
      <c r="J84" s="7">
        <f>SUM(H84:I84)</f>
        <v>0</v>
      </c>
      <c r="K84" s="233">
        <f>K82+K83</f>
        <v>0</v>
      </c>
      <c r="L84" s="9">
        <f>L82+L83</f>
        <v>0</v>
      </c>
      <c r="M84" s="9">
        <f>M82+M83</f>
        <v>4</v>
      </c>
      <c r="N84" s="9">
        <f>N82+N83</f>
        <v>32</v>
      </c>
      <c r="O84" s="8">
        <f>O82+O83</f>
        <v>45</v>
      </c>
      <c r="P84" s="232">
        <f>SUM(K84:O84)</f>
        <v>81</v>
      </c>
      <c r="Q84" s="231">
        <f>SUM(J84,P84)</f>
        <v>81</v>
      </c>
    </row>
    <row r="86" spans="1:18" s="192" customFormat="1" ht="17.100000000000001" customHeight="1" x14ac:dyDescent="0.25">
      <c r="A86" s="4" t="s">
        <v>115</v>
      </c>
    </row>
    <row r="87" spans="1:18" s="192" customFormat="1" ht="17.100000000000001" customHeight="1" x14ac:dyDescent="0.25">
      <c r="B87" s="230"/>
      <c r="C87" s="230"/>
      <c r="D87" s="230"/>
      <c r="E87" s="190"/>
      <c r="F87" s="190"/>
      <c r="G87" s="190"/>
      <c r="H87" s="190"/>
      <c r="I87" s="190"/>
      <c r="J87" s="728" t="s">
        <v>114</v>
      </c>
      <c r="K87" s="728"/>
      <c r="L87" s="728"/>
      <c r="M87" s="728"/>
      <c r="N87" s="728"/>
      <c r="O87" s="728"/>
      <c r="P87" s="728"/>
      <c r="Q87" s="728"/>
    </row>
    <row r="88" spans="1:18" s="192" customFormat="1" ht="17.100000000000001" customHeight="1" x14ac:dyDescent="0.25">
      <c r="B88" s="700" t="str">
        <f>"令和" &amp; DBCS($A$2) &amp; "年（" &amp; DBCS($B$2) &amp; "年）" &amp; DBCS($C$2) &amp; "月"</f>
        <v>令和３年（２０２１年）９月</v>
      </c>
      <c r="C88" s="701"/>
      <c r="D88" s="701"/>
      <c r="E88" s="701"/>
      <c r="F88" s="701"/>
      <c r="G88" s="702"/>
      <c r="H88" s="732" t="s">
        <v>106</v>
      </c>
      <c r="I88" s="733"/>
      <c r="J88" s="733"/>
      <c r="K88" s="734" t="s">
        <v>105</v>
      </c>
      <c r="L88" s="733"/>
      <c r="M88" s="733"/>
      <c r="N88" s="733"/>
      <c r="O88" s="733"/>
      <c r="P88" s="735"/>
      <c r="Q88" s="702" t="s">
        <v>58</v>
      </c>
    </row>
    <row r="89" spans="1:18" s="192" customFormat="1" ht="17.100000000000001" customHeight="1" x14ac:dyDescent="0.25">
      <c r="B89" s="703"/>
      <c r="C89" s="704"/>
      <c r="D89" s="704"/>
      <c r="E89" s="704"/>
      <c r="F89" s="704"/>
      <c r="G89" s="705"/>
      <c r="H89" s="228" t="s">
        <v>67</v>
      </c>
      <c r="I89" s="224" t="s">
        <v>66</v>
      </c>
      <c r="J89" s="358" t="s">
        <v>59</v>
      </c>
      <c r="K89" s="226" t="s">
        <v>64</v>
      </c>
      <c r="L89" s="225" t="s">
        <v>63</v>
      </c>
      <c r="M89" s="225" t="s">
        <v>62</v>
      </c>
      <c r="N89" s="225" t="s">
        <v>61</v>
      </c>
      <c r="O89" s="224" t="s">
        <v>60</v>
      </c>
      <c r="P89" s="223" t="s">
        <v>59</v>
      </c>
      <c r="Q89" s="705"/>
    </row>
    <row r="90" spans="1:18" s="192" customFormat="1" ht="17.100000000000001" customHeight="1" x14ac:dyDescent="0.25">
      <c r="B90" s="222" t="s">
        <v>113</v>
      </c>
      <c r="C90" s="221"/>
      <c r="D90" s="221"/>
      <c r="E90" s="221"/>
      <c r="F90" s="221"/>
      <c r="G90" s="221"/>
      <c r="H90" s="220">
        <v>0</v>
      </c>
      <c r="I90" s="219">
        <v>0</v>
      </c>
      <c r="J90" s="218">
        <f>SUM(H90:I90)</f>
        <v>0</v>
      </c>
      <c r="K90" s="217">
        <v>0</v>
      </c>
      <c r="L90" s="216">
        <v>1</v>
      </c>
      <c r="M90" s="216">
        <v>26</v>
      </c>
      <c r="N90" s="216">
        <v>284</v>
      </c>
      <c r="O90" s="215">
        <v>379</v>
      </c>
      <c r="P90" s="214">
        <f>SUM(K90:O90)</f>
        <v>690</v>
      </c>
      <c r="Q90" s="213">
        <f>SUM(J90,P90)</f>
        <v>690</v>
      </c>
    </row>
    <row r="91" spans="1:18" s="192" customFormat="1" ht="17.100000000000001" customHeight="1" x14ac:dyDescent="0.25">
      <c r="B91" s="212" t="s">
        <v>112</v>
      </c>
      <c r="C91" s="211"/>
      <c r="D91" s="211"/>
      <c r="E91" s="211"/>
      <c r="F91" s="211"/>
      <c r="G91" s="211"/>
      <c r="H91" s="210">
        <v>0</v>
      </c>
      <c r="I91" s="209">
        <v>0</v>
      </c>
      <c r="J91" s="208">
        <f>SUM(H91:I91)</f>
        <v>0</v>
      </c>
      <c r="K91" s="207">
        <v>0</v>
      </c>
      <c r="L91" s="206">
        <v>0</v>
      </c>
      <c r="M91" s="206">
        <v>0</v>
      </c>
      <c r="N91" s="206">
        <v>1</v>
      </c>
      <c r="O91" s="205">
        <v>2</v>
      </c>
      <c r="P91" s="204">
        <f>SUM(K91:O91)</f>
        <v>3</v>
      </c>
      <c r="Q91" s="203">
        <f>SUM(J91,P91)</f>
        <v>3</v>
      </c>
    </row>
    <row r="92" spans="1:18" s="192" customFormat="1" ht="17.100000000000001" customHeight="1" x14ac:dyDescent="0.25">
      <c r="B92" s="202" t="s">
        <v>57</v>
      </c>
      <c r="C92" s="201"/>
      <c r="D92" s="201"/>
      <c r="E92" s="201"/>
      <c r="F92" s="201"/>
      <c r="G92" s="201"/>
      <c r="H92" s="200">
        <f>H90+H91</f>
        <v>0</v>
      </c>
      <c r="I92" s="196">
        <f>I90+I91</f>
        <v>0</v>
      </c>
      <c r="J92" s="199">
        <f>SUM(H92:I92)</f>
        <v>0</v>
      </c>
      <c r="K92" s="198">
        <f>K90+K91</f>
        <v>0</v>
      </c>
      <c r="L92" s="197">
        <f>L90+L91</f>
        <v>1</v>
      </c>
      <c r="M92" s="197">
        <f>M90+M91</f>
        <v>26</v>
      </c>
      <c r="N92" s="197">
        <f>N90+N91</f>
        <v>285</v>
      </c>
      <c r="O92" s="196">
        <f>O90+O91</f>
        <v>381</v>
      </c>
      <c r="P92" s="195">
        <f>SUM(K92:O92)</f>
        <v>693</v>
      </c>
      <c r="Q92" s="194">
        <f>SUM(J92,P92)</f>
        <v>693</v>
      </c>
    </row>
    <row r="93" spans="1:18" s="192" customFormat="1" ht="17.100000000000001" customHeight="1" x14ac:dyDescent="0.25"/>
    <row r="94" spans="1:18" s="49" customFormat="1" ht="17.100000000000001" customHeight="1" x14ac:dyDescent="0.25">
      <c r="A94" s="26" t="s">
        <v>111</v>
      </c>
      <c r="J94" s="193"/>
      <c r="K94" s="193"/>
    </row>
    <row r="95" spans="1:18" s="49" customFormat="1" ht="17.100000000000001" customHeight="1" x14ac:dyDescent="0.25">
      <c r="B95" s="192"/>
      <c r="C95" s="191"/>
      <c r="D95" s="191"/>
      <c r="E95" s="191"/>
      <c r="F95" s="190"/>
      <c r="G95" s="190"/>
      <c r="H95" s="190"/>
      <c r="I95" s="728" t="s">
        <v>110</v>
      </c>
      <c r="J95" s="728"/>
      <c r="K95" s="728"/>
      <c r="L95" s="728"/>
      <c r="M95" s="728"/>
      <c r="N95" s="728"/>
      <c r="O95" s="728"/>
      <c r="P95" s="728"/>
      <c r="Q95" s="728"/>
      <c r="R95" s="728"/>
    </row>
    <row r="96" spans="1:18" s="49" customFormat="1" ht="17.100000000000001" customHeight="1" x14ac:dyDescent="0.25">
      <c r="B96" s="664" t="str">
        <f>"令和" &amp; DBCS($A$2) &amp; "年（" &amp; DBCS($B$2) &amp; "年）" &amp; DBCS($C$2) &amp; "月"</f>
        <v>令和３年（２０２１年）９月</v>
      </c>
      <c r="C96" s="665"/>
      <c r="D96" s="665"/>
      <c r="E96" s="665"/>
      <c r="F96" s="665"/>
      <c r="G96" s="666"/>
      <c r="H96" s="693" t="s">
        <v>106</v>
      </c>
      <c r="I96" s="694"/>
      <c r="J96" s="694"/>
      <c r="K96" s="659" t="s">
        <v>105</v>
      </c>
      <c r="L96" s="660"/>
      <c r="M96" s="660"/>
      <c r="N96" s="660"/>
      <c r="O96" s="660"/>
      <c r="P96" s="660"/>
      <c r="Q96" s="661"/>
      <c r="R96" s="662" t="s">
        <v>58</v>
      </c>
    </row>
    <row r="97" spans="2:18" s="49" customFormat="1" ht="17.100000000000001" customHeight="1" x14ac:dyDescent="0.25">
      <c r="B97" s="667"/>
      <c r="C97" s="668"/>
      <c r="D97" s="668"/>
      <c r="E97" s="668"/>
      <c r="F97" s="668"/>
      <c r="G97" s="669"/>
      <c r="H97" s="188" t="s">
        <v>67</v>
      </c>
      <c r="I97" s="187" t="s">
        <v>66</v>
      </c>
      <c r="J97" s="186" t="s">
        <v>59</v>
      </c>
      <c r="K97" s="140" t="s">
        <v>65</v>
      </c>
      <c r="L97" s="185" t="s">
        <v>64</v>
      </c>
      <c r="M97" s="185" t="s">
        <v>63</v>
      </c>
      <c r="N97" s="185" t="s">
        <v>62</v>
      </c>
      <c r="O97" s="185" t="s">
        <v>61</v>
      </c>
      <c r="P97" s="184" t="s">
        <v>60</v>
      </c>
      <c r="Q97" s="355" t="s">
        <v>59</v>
      </c>
      <c r="R97" s="663"/>
    </row>
    <row r="98" spans="2:18" s="49" customFormat="1" ht="17.100000000000001" customHeight="1" x14ac:dyDescent="0.25">
      <c r="B98" s="163" t="s">
        <v>104</v>
      </c>
      <c r="C98" s="162"/>
      <c r="D98" s="162"/>
      <c r="E98" s="162"/>
      <c r="F98" s="162"/>
      <c r="G98" s="161"/>
      <c r="H98" s="160">
        <f t="shared" ref="H98:R98" si="13">SUM(H99,H105,H108,H113,H117:H118)</f>
        <v>1868</v>
      </c>
      <c r="I98" s="159">
        <f t="shared" si="13"/>
        <v>2974</v>
      </c>
      <c r="J98" s="158">
        <f t="shared" si="13"/>
        <v>4842</v>
      </c>
      <c r="K98" s="42">
        <f t="shared" si="13"/>
        <v>0</v>
      </c>
      <c r="L98" s="157">
        <f t="shared" si="13"/>
        <v>9949</v>
      </c>
      <c r="M98" s="157">
        <f t="shared" si="13"/>
        <v>7207</v>
      </c>
      <c r="N98" s="157">
        <f t="shared" si="13"/>
        <v>4875</v>
      </c>
      <c r="O98" s="157">
        <f t="shared" si="13"/>
        <v>3208</v>
      </c>
      <c r="P98" s="156">
        <f t="shared" si="13"/>
        <v>1830</v>
      </c>
      <c r="Q98" s="155">
        <f t="shared" si="13"/>
        <v>27069</v>
      </c>
      <c r="R98" s="154">
        <f t="shared" si="13"/>
        <v>31911</v>
      </c>
    </row>
    <row r="99" spans="2:18" s="49" customFormat="1" ht="17.100000000000001" customHeight="1" x14ac:dyDescent="0.25">
      <c r="B99" s="111"/>
      <c r="C99" s="163" t="s">
        <v>103</v>
      </c>
      <c r="D99" s="162"/>
      <c r="E99" s="162"/>
      <c r="F99" s="162"/>
      <c r="G99" s="161"/>
      <c r="H99" s="160">
        <f t="shared" ref="H99:Q99" si="14">SUM(H100:H104)</f>
        <v>132</v>
      </c>
      <c r="I99" s="159">
        <f t="shared" si="14"/>
        <v>226</v>
      </c>
      <c r="J99" s="158">
        <f t="shared" si="14"/>
        <v>358</v>
      </c>
      <c r="K99" s="42">
        <f t="shared" si="14"/>
        <v>0</v>
      </c>
      <c r="L99" s="157">
        <f t="shared" si="14"/>
        <v>2660</v>
      </c>
      <c r="M99" s="157">
        <f t="shared" si="14"/>
        <v>2009</v>
      </c>
      <c r="N99" s="157">
        <f t="shared" si="14"/>
        <v>1437</v>
      </c>
      <c r="O99" s="157">
        <f t="shared" si="14"/>
        <v>1089</v>
      </c>
      <c r="P99" s="156">
        <f t="shared" si="14"/>
        <v>758</v>
      </c>
      <c r="Q99" s="155">
        <f t="shared" si="14"/>
        <v>7953</v>
      </c>
      <c r="R99" s="154">
        <f t="shared" ref="R99:R104" si="15">SUM(J99,Q99)</f>
        <v>8311</v>
      </c>
    </row>
    <row r="100" spans="2:18" s="49" customFormat="1" ht="17.100000000000001" customHeight="1" x14ac:dyDescent="0.25">
      <c r="B100" s="111"/>
      <c r="C100" s="111"/>
      <c r="D100" s="173" t="s">
        <v>102</v>
      </c>
      <c r="E100" s="172"/>
      <c r="F100" s="172"/>
      <c r="G100" s="171"/>
      <c r="H100" s="170">
        <v>0</v>
      </c>
      <c r="I100" s="167">
        <v>0</v>
      </c>
      <c r="J100" s="166">
        <f>SUM(H100:I100)</f>
        <v>0</v>
      </c>
      <c r="K100" s="134">
        <v>0</v>
      </c>
      <c r="L100" s="168">
        <v>1467</v>
      </c>
      <c r="M100" s="168">
        <v>935</v>
      </c>
      <c r="N100" s="168">
        <v>517</v>
      </c>
      <c r="O100" s="168">
        <v>308</v>
      </c>
      <c r="P100" s="167">
        <v>185</v>
      </c>
      <c r="Q100" s="166">
        <f>SUM(K100:P100)</f>
        <v>3412</v>
      </c>
      <c r="R100" s="165">
        <f t="shared" si="15"/>
        <v>3412</v>
      </c>
    </row>
    <row r="101" spans="2:18" s="49" customFormat="1" ht="17.100000000000001" customHeight="1" x14ac:dyDescent="0.25">
      <c r="B101" s="111"/>
      <c r="C101" s="111"/>
      <c r="D101" s="110" t="s">
        <v>101</v>
      </c>
      <c r="E101" s="109"/>
      <c r="F101" s="109"/>
      <c r="G101" s="108"/>
      <c r="H101" s="107">
        <v>0</v>
      </c>
      <c r="I101" s="104">
        <v>0</v>
      </c>
      <c r="J101" s="103">
        <f>SUM(H101:I101)</f>
        <v>0</v>
      </c>
      <c r="K101" s="101">
        <v>0</v>
      </c>
      <c r="L101" s="105">
        <v>0</v>
      </c>
      <c r="M101" s="105">
        <v>4</v>
      </c>
      <c r="N101" s="105">
        <v>5</v>
      </c>
      <c r="O101" s="105">
        <v>10</v>
      </c>
      <c r="P101" s="104">
        <v>18</v>
      </c>
      <c r="Q101" s="103">
        <f>SUM(K101:P101)</f>
        <v>37</v>
      </c>
      <c r="R101" s="102">
        <f t="shared" si="15"/>
        <v>37</v>
      </c>
    </row>
    <row r="102" spans="2:18" s="49" customFormat="1" ht="17.100000000000001" customHeight="1" x14ac:dyDescent="0.25">
      <c r="B102" s="111"/>
      <c r="C102" s="111"/>
      <c r="D102" s="110" t="s">
        <v>100</v>
      </c>
      <c r="E102" s="109"/>
      <c r="F102" s="109"/>
      <c r="G102" s="108"/>
      <c r="H102" s="107">
        <v>63</v>
      </c>
      <c r="I102" s="104">
        <v>82</v>
      </c>
      <c r="J102" s="103">
        <f>SUM(H102:I102)</f>
        <v>145</v>
      </c>
      <c r="K102" s="101">
        <v>0</v>
      </c>
      <c r="L102" s="105">
        <v>320</v>
      </c>
      <c r="M102" s="105">
        <v>278</v>
      </c>
      <c r="N102" s="105">
        <v>175</v>
      </c>
      <c r="O102" s="105">
        <v>161</v>
      </c>
      <c r="P102" s="104">
        <v>121</v>
      </c>
      <c r="Q102" s="103">
        <f>SUM(K102:P102)</f>
        <v>1055</v>
      </c>
      <c r="R102" s="102">
        <f t="shared" si="15"/>
        <v>1200</v>
      </c>
    </row>
    <row r="103" spans="2:18" s="49" customFormat="1" ht="17.100000000000001" customHeight="1" x14ac:dyDescent="0.25">
      <c r="B103" s="111"/>
      <c r="C103" s="111"/>
      <c r="D103" s="110" t="s">
        <v>99</v>
      </c>
      <c r="E103" s="109"/>
      <c r="F103" s="109"/>
      <c r="G103" s="108"/>
      <c r="H103" s="107">
        <v>12</v>
      </c>
      <c r="I103" s="104">
        <v>57</v>
      </c>
      <c r="J103" s="103">
        <f>SUM(H103:I103)</f>
        <v>69</v>
      </c>
      <c r="K103" s="101">
        <v>0</v>
      </c>
      <c r="L103" s="105">
        <v>104</v>
      </c>
      <c r="M103" s="105">
        <v>93</v>
      </c>
      <c r="N103" s="105">
        <v>78</v>
      </c>
      <c r="O103" s="105">
        <v>48</v>
      </c>
      <c r="P103" s="104">
        <v>23</v>
      </c>
      <c r="Q103" s="103">
        <f>SUM(K103:P103)</f>
        <v>346</v>
      </c>
      <c r="R103" s="102">
        <f t="shared" si="15"/>
        <v>415</v>
      </c>
    </row>
    <row r="104" spans="2:18" s="49" customFormat="1" ht="17.100000000000001" customHeight="1" x14ac:dyDescent="0.25">
      <c r="B104" s="111"/>
      <c r="C104" s="111"/>
      <c r="D104" s="182" t="s">
        <v>98</v>
      </c>
      <c r="E104" s="181"/>
      <c r="F104" s="181"/>
      <c r="G104" s="180"/>
      <c r="H104" s="179">
        <v>57</v>
      </c>
      <c r="I104" s="176">
        <v>87</v>
      </c>
      <c r="J104" s="175">
        <f>SUM(H104:I104)</f>
        <v>144</v>
      </c>
      <c r="K104" s="128">
        <v>0</v>
      </c>
      <c r="L104" s="177">
        <v>769</v>
      </c>
      <c r="M104" s="177">
        <v>699</v>
      </c>
      <c r="N104" s="177">
        <v>662</v>
      </c>
      <c r="O104" s="177">
        <v>562</v>
      </c>
      <c r="P104" s="176">
        <v>411</v>
      </c>
      <c r="Q104" s="175">
        <f>SUM(K104:P104)</f>
        <v>3103</v>
      </c>
      <c r="R104" s="174">
        <f t="shared" si="15"/>
        <v>3247</v>
      </c>
    </row>
    <row r="105" spans="2:18" s="49" customFormat="1" ht="17.100000000000001" customHeight="1" x14ac:dyDescent="0.25">
      <c r="B105" s="111"/>
      <c r="C105" s="163" t="s">
        <v>97</v>
      </c>
      <c r="D105" s="162"/>
      <c r="E105" s="162"/>
      <c r="F105" s="162"/>
      <c r="G105" s="161"/>
      <c r="H105" s="160">
        <f t="shared" ref="H105:R105" si="16">SUM(H106:H107)</f>
        <v>123</v>
      </c>
      <c r="I105" s="159">
        <f t="shared" si="16"/>
        <v>174</v>
      </c>
      <c r="J105" s="158">
        <f t="shared" si="16"/>
        <v>297</v>
      </c>
      <c r="K105" s="42">
        <f t="shared" si="16"/>
        <v>0</v>
      </c>
      <c r="L105" s="157">
        <f t="shared" si="16"/>
        <v>1773</v>
      </c>
      <c r="M105" s="157">
        <f t="shared" si="16"/>
        <v>1190</v>
      </c>
      <c r="N105" s="157">
        <f t="shared" si="16"/>
        <v>734</v>
      </c>
      <c r="O105" s="157">
        <f t="shared" si="16"/>
        <v>422</v>
      </c>
      <c r="P105" s="156">
        <f t="shared" si="16"/>
        <v>198</v>
      </c>
      <c r="Q105" s="155">
        <f t="shared" si="16"/>
        <v>4317</v>
      </c>
      <c r="R105" s="154">
        <f t="shared" si="16"/>
        <v>4614</v>
      </c>
    </row>
    <row r="106" spans="2:18" s="49" customFormat="1" ht="17.100000000000001" customHeight="1" x14ac:dyDescent="0.25">
      <c r="B106" s="111"/>
      <c r="C106" s="111"/>
      <c r="D106" s="173" t="s">
        <v>96</v>
      </c>
      <c r="E106" s="172"/>
      <c r="F106" s="172"/>
      <c r="G106" s="171"/>
      <c r="H106" s="170">
        <v>0</v>
      </c>
      <c r="I106" s="167">
        <v>0</v>
      </c>
      <c r="J106" s="169">
        <f>SUM(H106:I106)</f>
        <v>0</v>
      </c>
      <c r="K106" s="134">
        <v>0</v>
      </c>
      <c r="L106" s="168">
        <v>1326</v>
      </c>
      <c r="M106" s="168">
        <v>826</v>
      </c>
      <c r="N106" s="168">
        <v>524</v>
      </c>
      <c r="O106" s="168">
        <v>306</v>
      </c>
      <c r="P106" s="167">
        <v>146</v>
      </c>
      <c r="Q106" s="166">
        <f>SUM(K106:P106)</f>
        <v>3128</v>
      </c>
      <c r="R106" s="165">
        <f>SUM(J106,Q106)</f>
        <v>3128</v>
      </c>
    </row>
    <row r="107" spans="2:18" s="49" customFormat="1" ht="17.100000000000001" customHeight="1" x14ac:dyDescent="0.25">
      <c r="B107" s="111"/>
      <c r="C107" s="111"/>
      <c r="D107" s="182" t="s">
        <v>95</v>
      </c>
      <c r="E107" s="181"/>
      <c r="F107" s="181"/>
      <c r="G107" s="180"/>
      <c r="H107" s="179">
        <v>123</v>
      </c>
      <c r="I107" s="176">
        <v>174</v>
      </c>
      <c r="J107" s="178">
        <f>SUM(H107:I107)</f>
        <v>297</v>
      </c>
      <c r="K107" s="128">
        <v>0</v>
      </c>
      <c r="L107" s="177">
        <v>447</v>
      </c>
      <c r="M107" s="177">
        <v>364</v>
      </c>
      <c r="N107" s="177">
        <v>210</v>
      </c>
      <c r="O107" s="177">
        <v>116</v>
      </c>
      <c r="P107" s="176">
        <v>52</v>
      </c>
      <c r="Q107" s="175">
        <f>SUM(K107:P107)</f>
        <v>1189</v>
      </c>
      <c r="R107" s="174">
        <f>SUM(J107,Q107)</f>
        <v>1486</v>
      </c>
    </row>
    <row r="108" spans="2:18" s="49" customFormat="1" ht="17.100000000000001" customHeight="1" x14ac:dyDescent="0.25">
      <c r="B108" s="111"/>
      <c r="C108" s="163" t="s">
        <v>94</v>
      </c>
      <c r="D108" s="162"/>
      <c r="E108" s="162"/>
      <c r="F108" s="162"/>
      <c r="G108" s="161"/>
      <c r="H108" s="160">
        <f t="shared" ref="H108:R108" si="17">SUM(H109:H112)</f>
        <v>2</v>
      </c>
      <c r="I108" s="159">
        <f t="shared" si="17"/>
        <v>5</v>
      </c>
      <c r="J108" s="158">
        <f t="shared" si="17"/>
        <v>7</v>
      </c>
      <c r="K108" s="42">
        <f t="shared" si="17"/>
        <v>0</v>
      </c>
      <c r="L108" s="157">
        <f t="shared" si="17"/>
        <v>150</v>
      </c>
      <c r="M108" s="157">
        <f t="shared" si="17"/>
        <v>163</v>
      </c>
      <c r="N108" s="157">
        <f t="shared" si="17"/>
        <v>204</v>
      </c>
      <c r="O108" s="157">
        <f t="shared" si="17"/>
        <v>134</v>
      </c>
      <c r="P108" s="156">
        <f t="shared" si="17"/>
        <v>86</v>
      </c>
      <c r="Q108" s="155">
        <f t="shared" si="17"/>
        <v>737</v>
      </c>
      <c r="R108" s="154">
        <f t="shared" si="17"/>
        <v>744</v>
      </c>
    </row>
    <row r="109" spans="2:18" s="49" customFormat="1" ht="17.100000000000001" customHeight="1" x14ac:dyDescent="0.25">
      <c r="B109" s="111"/>
      <c r="C109" s="111"/>
      <c r="D109" s="173" t="s">
        <v>93</v>
      </c>
      <c r="E109" s="172"/>
      <c r="F109" s="172"/>
      <c r="G109" s="171"/>
      <c r="H109" s="170">
        <v>2</v>
      </c>
      <c r="I109" s="167">
        <v>4</v>
      </c>
      <c r="J109" s="169">
        <f>SUM(H109:I109)</f>
        <v>6</v>
      </c>
      <c r="K109" s="134">
        <v>0</v>
      </c>
      <c r="L109" s="168">
        <v>132</v>
      </c>
      <c r="M109" s="168">
        <v>147</v>
      </c>
      <c r="N109" s="168">
        <v>186</v>
      </c>
      <c r="O109" s="168">
        <v>109</v>
      </c>
      <c r="P109" s="167">
        <v>66</v>
      </c>
      <c r="Q109" s="166">
        <f>SUM(K109:P109)</f>
        <v>640</v>
      </c>
      <c r="R109" s="165">
        <f>SUM(J109,Q109)</f>
        <v>646</v>
      </c>
    </row>
    <row r="110" spans="2:18" s="49" customFormat="1" ht="17.100000000000001" customHeight="1" x14ac:dyDescent="0.25">
      <c r="B110" s="111"/>
      <c r="C110" s="111"/>
      <c r="D110" s="110" t="s">
        <v>92</v>
      </c>
      <c r="E110" s="109"/>
      <c r="F110" s="109"/>
      <c r="G110" s="108"/>
      <c r="H110" s="107">
        <v>0</v>
      </c>
      <c r="I110" s="104">
        <v>1</v>
      </c>
      <c r="J110" s="106">
        <f>SUM(H110:I110)</f>
        <v>1</v>
      </c>
      <c r="K110" s="101">
        <v>0</v>
      </c>
      <c r="L110" s="105">
        <v>17</v>
      </c>
      <c r="M110" s="105">
        <v>16</v>
      </c>
      <c r="N110" s="105">
        <v>18</v>
      </c>
      <c r="O110" s="105">
        <v>25</v>
      </c>
      <c r="P110" s="104">
        <v>20</v>
      </c>
      <c r="Q110" s="103">
        <f>SUM(K110:P110)</f>
        <v>96</v>
      </c>
      <c r="R110" s="102">
        <f>SUM(J110,Q110)</f>
        <v>97</v>
      </c>
    </row>
    <row r="111" spans="2:18" s="49" customFormat="1" ht="17.100000000000001" customHeight="1" x14ac:dyDescent="0.25">
      <c r="B111" s="111"/>
      <c r="C111" s="164"/>
      <c r="D111" s="110" t="s">
        <v>91</v>
      </c>
      <c r="E111" s="109"/>
      <c r="F111" s="109"/>
      <c r="G111" s="108"/>
      <c r="H111" s="107">
        <v>0</v>
      </c>
      <c r="I111" s="104">
        <v>0</v>
      </c>
      <c r="J111" s="106">
        <f>SUM(H111:I111)</f>
        <v>0</v>
      </c>
      <c r="K111" s="101">
        <v>0</v>
      </c>
      <c r="L111" s="105">
        <v>0</v>
      </c>
      <c r="M111" s="105">
        <v>0</v>
      </c>
      <c r="N111" s="105">
        <v>0</v>
      </c>
      <c r="O111" s="105">
        <v>0</v>
      </c>
      <c r="P111" s="104">
        <v>0</v>
      </c>
      <c r="Q111" s="103">
        <f>SUM(K111:P111)</f>
        <v>0</v>
      </c>
      <c r="R111" s="102">
        <f>SUM(J111,Q111)</f>
        <v>0</v>
      </c>
    </row>
    <row r="112" spans="2:18" s="49" customFormat="1" ht="16.5" customHeight="1" x14ac:dyDescent="0.25">
      <c r="B112" s="111"/>
      <c r="C112" s="136"/>
      <c r="D112" s="59" t="s">
        <v>90</v>
      </c>
      <c r="E112" s="58"/>
      <c r="F112" s="58"/>
      <c r="G112" s="57"/>
      <c r="H112" s="56">
        <v>0</v>
      </c>
      <c r="I112" s="52">
        <v>0</v>
      </c>
      <c r="J112" s="55">
        <f>SUM(H112:I112)</f>
        <v>0</v>
      </c>
      <c r="K112" s="135">
        <v>0</v>
      </c>
      <c r="L112" s="53">
        <v>1</v>
      </c>
      <c r="M112" s="53">
        <v>0</v>
      </c>
      <c r="N112" s="53">
        <v>0</v>
      </c>
      <c r="O112" s="53">
        <v>0</v>
      </c>
      <c r="P112" s="52">
        <v>0</v>
      </c>
      <c r="Q112" s="51">
        <f>SUM(K112:P112)</f>
        <v>1</v>
      </c>
      <c r="R112" s="50">
        <f>SUM(J112,Q112)</f>
        <v>1</v>
      </c>
    </row>
    <row r="113" spans="2:18" s="49" customFormat="1" ht="17.100000000000001" customHeight="1" x14ac:dyDescent="0.25">
      <c r="B113" s="111"/>
      <c r="C113" s="163" t="s">
        <v>89</v>
      </c>
      <c r="D113" s="162"/>
      <c r="E113" s="162"/>
      <c r="F113" s="162"/>
      <c r="G113" s="161"/>
      <c r="H113" s="160">
        <f t="shared" ref="H113:R113" si="18">SUM(H114:H116)</f>
        <v>748</v>
      </c>
      <c r="I113" s="159">
        <f t="shared" si="18"/>
        <v>1252</v>
      </c>
      <c r="J113" s="158">
        <f t="shared" si="18"/>
        <v>2000</v>
      </c>
      <c r="K113" s="42">
        <f t="shared" si="18"/>
        <v>0</v>
      </c>
      <c r="L113" s="157">
        <f t="shared" si="18"/>
        <v>1784</v>
      </c>
      <c r="M113" s="157">
        <f t="shared" si="18"/>
        <v>1616</v>
      </c>
      <c r="N113" s="157">
        <f t="shared" si="18"/>
        <v>1130</v>
      </c>
      <c r="O113" s="157">
        <f t="shared" si="18"/>
        <v>750</v>
      </c>
      <c r="P113" s="156">
        <f t="shared" si="18"/>
        <v>396</v>
      </c>
      <c r="Q113" s="155">
        <f t="shared" si="18"/>
        <v>5676</v>
      </c>
      <c r="R113" s="154">
        <f t="shared" si="18"/>
        <v>7676</v>
      </c>
    </row>
    <row r="114" spans="2:18" s="14" customFormat="1" ht="17.100000000000001" customHeight="1" x14ac:dyDescent="0.25">
      <c r="B114" s="72"/>
      <c r="C114" s="72"/>
      <c r="D114" s="82" t="s">
        <v>88</v>
      </c>
      <c r="E114" s="81"/>
      <c r="F114" s="81"/>
      <c r="G114" s="80"/>
      <c r="H114" s="79">
        <v>720</v>
      </c>
      <c r="I114" s="75">
        <v>1205</v>
      </c>
      <c r="J114" s="78">
        <f>SUM(H114:I114)</f>
        <v>1925</v>
      </c>
      <c r="K114" s="134">
        <v>0</v>
      </c>
      <c r="L114" s="76">
        <v>1734</v>
      </c>
      <c r="M114" s="76">
        <v>1581</v>
      </c>
      <c r="N114" s="76">
        <v>1105</v>
      </c>
      <c r="O114" s="76">
        <v>730</v>
      </c>
      <c r="P114" s="75">
        <v>389</v>
      </c>
      <c r="Q114" s="74">
        <f>SUM(K114:P114)</f>
        <v>5539</v>
      </c>
      <c r="R114" s="73">
        <f>SUM(J114,Q114)</f>
        <v>7464</v>
      </c>
    </row>
    <row r="115" spans="2:18" s="14" customFormat="1" ht="17.100000000000001" customHeight="1" x14ac:dyDescent="0.25">
      <c r="B115" s="72"/>
      <c r="C115" s="72"/>
      <c r="D115" s="70" t="s">
        <v>87</v>
      </c>
      <c r="E115" s="69"/>
      <c r="F115" s="69"/>
      <c r="G115" s="68"/>
      <c r="H115" s="67">
        <v>10</v>
      </c>
      <c r="I115" s="63">
        <v>28</v>
      </c>
      <c r="J115" s="66">
        <f>SUM(H115:I115)</f>
        <v>38</v>
      </c>
      <c r="K115" s="101">
        <v>0</v>
      </c>
      <c r="L115" s="64">
        <v>23</v>
      </c>
      <c r="M115" s="64">
        <v>18</v>
      </c>
      <c r="N115" s="64">
        <v>15</v>
      </c>
      <c r="O115" s="64">
        <v>11</v>
      </c>
      <c r="P115" s="63">
        <v>5</v>
      </c>
      <c r="Q115" s="62">
        <f>SUM(K115:P115)</f>
        <v>72</v>
      </c>
      <c r="R115" s="61">
        <f>SUM(J115,Q115)</f>
        <v>110</v>
      </c>
    </row>
    <row r="116" spans="2:18" s="14" customFormat="1" ht="17.100000000000001" customHeight="1" x14ac:dyDescent="0.25">
      <c r="B116" s="72"/>
      <c r="C116" s="72"/>
      <c r="D116" s="133" t="s">
        <v>86</v>
      </c>
      <c r="E116" s="132"/>
      <c r="F116" s="132"/>
      <c r="G116" s="131"/>
      <c r="H116" s="130">
        <v>18</v>
      </c>
      <c r="I116" s="126">
        <v>19</v>
      </c>
      <c r="J116" s="129">
        <f>SUM(H116:I116)</f>
        <v>37</v>
      </c>
      <c r="K116" s="128">
        <v>0</v>
      </c>
      <c r="L116" s="127">
        <v>27</v>
      </c>
      <c r="M116" s="127">
        <v>17</v>
      </c>
      <c r="N116" s="127">
        <v>10</v>
      </c>
      <c r="O116" s="127">
        <v>9</v>
      </c>
      <c r="P116" s="126">
        <v>2</v>
      </c>
      <c r="Q116" s="125">
        <f>SUM(K116:P116)</f>
        <v>65</v>
      </c>
      <c r="R116" s="124">
        <f>SUM(J116,Q116)</f>
        <v>102</v>
      </c>
    </row>
    <row r="117" spans="2:18" s="14" customFormat="1" ht="17.100000000000001" customHeight="1" x14ac:dyDescent="0.25">
      <c r="B117" s="72"/>
      <c r="C117" s="122" t="s">
        <v>85</v>
      </c>
      <c r="D117" s="121"/>
      <c r="E117" s="121"/>
      <c r="F117" s="121"/>
      <c r="G117" s="120"/>
      <c r="H117" s="45">
        <v>28</v>
      </c>
      <c r="I117" s="44">
        <v>21</v>
      </c>
      <c r="J117" s="43">
        <f>SUM(H117:I117)</f>
        <v>49</v>
      </c>
      <c r="K117" s="42">
        <v>0</v>
      </c>
      <c r="L117" s="41">
        <v>117</v>
      </c>
      <c r="M117" s="41">
        <v>101</v>
      </c>
      <c r="N117" s="41">
        <v>122</v>
      </c>
      <c r="O117" s="41">
        <v>88</v>
      </c>
      <c r="P117" s="40">
        <v>34</v>
      </c>
      <c r="Q117" s="39">
        <f>SUM(K117:P117)</f>
        <v>462</v>
      </c>
      <c r="R117" s="38">
        <f>SUM(J117,Q117)</f>
        <v>511</v>
      </c>
    </row>
    <row r="118" spans="2:18" s="14" customFormat="1" ht="17.100000000000001" customHeight="1" x14ac:dyDescent="0.25">
      <c r="B118" s="123"/>
      <c r="C118" s="122" t="s">
        <v>84</v>
      </c>
      <c r="D118" s="121"/>
      <c r="E118" s="121"/>
      <c r="F118" s="121"/>
      <c r="G118" s="120"/>
      <c r="H118" s="45">
        <v>835</v>
      </c>
      <c r="I118" s="44">
        <v>1296</v>
      </c>
      <c r="J118" s="43">
        <f>SUM(H118:I118)</f>
        <v>2131</v>
      </c>
      <c r="K118" s="42">
        <v>0</v>
      </c>
      <c r="L118" s="41">
        <v>3465</v>
      </c>
      <c r="M118" s="41">
        <v>2128</v>
      </c>
      <c r="N118" s="41">
        <v>1248</v>
      </c>
      <c r="O118" s="41">
        <v>725</v>
      </c>
      <c r="P118" s="40">
        <v>358</v>
      </c>
      <c r="Q118" s="39">
        <f>SUM(K118:P118)</f>
        <v>7924</v>
      </c>
      <c r="R118" s="38">
        <f>SUM(J118,Q118)</f>
        <v>10055</v>
      </c>
    </row>
    <row r="119" spans="2:18" s="14" customFormat="1" ht="17.100000000000001" customHeight="1" x14ac:dyDescent="0.25">
      <c r="B119" s="86" t="s">
        <v>83</v>
      </c>
      <c r="C119" s="85"/>
      <c r="D119" s="85"/>
      <c r="E119" s="85"/>
      <c r="F119" s="85"/>
      <c r="G119" s="84"/>
      <c r="H119" s="45">
        <f t="shared" ref="H119:R119" si="19">SUM(H120:H128)</f>
        <v>8</v>
      </c>
      <c r="I119" s="44">
        <f t="shared" si="19"/>
        <v>16</v>
      </c>
      <c r="J119" s="43">
        <f t="shared" si="19"/>
        <v>24</v>
      </c>
      <c r="K119" s="42">
        <f t="shared" si="19"/>
        <v>0</v>
      </c>
      <c r="L119" s="41">
        <f t="shared" si="19"/>
        <v>1524</v>
      </c>
      <c r="M119" s="41">
        <f t="shared" si="19"/>
        <v>1057</v>
      </c>
      <c r="N119" s="41">
        <f t="shared" si="19"/>
        <v>872</v>
      </c>
      <c r="O119" s="41">
        <f t="shared" si="19"/>
        <v>553</v>
      </c>
      <c r="P119" s="40">
        <f t="shared" si="19"/>
        <v>243</v>
      </c>
      <c r="Q119" s="39">
        <f t="shared" si="19"/>
        <v>4249</v>
      </c>
      <c r="R119" s="38">
        <f t="shared" si="19"/>
        <v>4273</v>
      </c>
    </row>
    <row r="120" spans="2:18" s="14" customFormat="1" ht="17.100000000000001" customHeight="1" x14ac:dyDescent="0.25">
      <c r="B120" s="72"/>
      <c r="C120" s="82" t="s">
        <v>109</v>
      </c>
      <c r="D120" s="81"/>
      <c r="E120" s="81"/>
      <c r="F120" s="81"/>
      <c r="G120" s="80"/>
      <c r="H120" s="79">
        <v>0</v>
      </c>
      <c r="I120" s="75">
        <v>0</v>
      </c>
      <c r="J120" s="78">
        <f t="shared" ref="J120:J128" si="20">SUM(H120:I120)</f>
        <v>0</v>
      </c>
      <c r="K120" s="77"/>
      <c r="L120" s="76">
        <v>64</v>
      </c>
      <c r="M120" s="76">
        <v>38</v>
      </c>
      <c r="N120" s="76">
        <v>42</v>
      </c>
      <c r="O120" s="76">
        <v>27</v>
      </c>
      <c r="P120" s="75">
        <v>18</v>
      </c>
      <c r="Q120" s="74">
        <f t="shared" ref="Q120:Q128" si="21">SUM(K120:P120)</f>
        <v>189</v>
      </c>
      <c r="R120" s="73">
        <f t="shared" ref="R120:R128" si="22">SUM(J120,Q120)</f>
        <v>189</v>
      </c>
    </row>
    <row r="121" spans="2:18" s="14" customFormat="1" ht="17.100000000000001" customHeight="1" x14ac:dyDescent="0.25">
      <c r="B121" s="72"/>
      <c r="C121" s="153" t="s">
        <v>81</v>
      </c>
      <c r="D121" s="152"/>
      <c r="E121" s="152"/>
      <c r="F121" s="152"/>
      <c r="G121" s="151"/>
      <c r="H121" s="67">
        <v>0</v>
      </c>
      <c r="I121" s="63">
        <v>0</v>
      </c>
      <c r="J121" s="66">
        <f t="shared" si="20"/>
        <v>0</v>
      </c>
      <c r="K121" s="150"/>
      <c r="L121" s="149">
        <v>0</v>
      </c>
      <c r="M121" s="149">
        <v>0</v>
      </c>
      <c r="N121" s="149">
        <v>0</v>
      </c>
      <c r="O121" s="149">
        <v>0</v>
      </c>
      <c r="P121" s="148">
        <v>0</v>
      </c>
      <c r="Q121" s="147">
        <f t="shared" si="21"/>
        <v>0</v>
      </c>
      <c r="R121" s="146">
        <f t="shared" si="22"/>
        <v>0</v>
      </c>
    </row>
    <row r="122" spans="2:18" s="49" customFormat="1" ht="17.100000000000001" customHeight="1" x14ac:dyDescent="0.25">
      <c r="B122" s="111"/>
      <c r="C122" s="110" t="s">
        <v>80</v>
      </c>
      <c r="D122" s="109"/>
      <c r="E122" s="109"/>
      <c r="F122" s="109"/>
      <c r="G122" s="108"/>
      <c r="H122" s="107">
        <v>0</v>
      </c>
      <c r="I122" s="104">
        <v>0</v>
      </c>
      <c r="J122" s="106">
        <f t="shared" si="20"/>
        <v>0</v>
      </c>
      <c r="K122" s="65"/>
      <c r="L122" s="105">
        <v>1026</v>
      </c>
      <c r="M122" s="105">
        <v>570</v>
      </c>
      <c r="N122" s="105">
        <v>372</v>
      </c>
      <c r="O122" s="105">
        <v>206</v>
      </c>
      <c r="P122" s="104">
        <v>67</v>
      </c>
      <c r="Q122" s="103">
        <f t="shared" si="21"/>
        <v>2241</v>
      </c>
      <c r="R122" s="102">
        <f t="shared" si="22"/>
        <v>2241</v>
      </c>
    </row>
    <row r="123" spans="2:18" s="14" customFormat="1" ht="17.100000000000001" customHeight="1" x14ac:dyDescent="0.25">
      <c r="B123" s="72"/>
      <c r="C123" s="70" t="s">
        <v>79</v>
      </c>
      <c r="D123" s="69"/>
      <c r="E123" s="69"/>
      <c r="F123" s="69"/>
      <c r="G123" s="68"/>
      <c r="H123" s="67">
        <v>0</v>
      </c>
      <c r="I123" s="63">
        <v>2</v>
      </c>
      <c r="J123" s="66">
        <f t="shared" si="20"/>
        <v>2</v>
      </c>
      <c r="K123" s="101">
        <v>0</v>
      </c>
      <c r="L123" s="64">
        <v>101</v>
      </c>
      <c r="M123" s="64">
        <v>76</v>
      </c>
      <c r="N123" s="64">
        <v>77</v>
      </c>
      <c r="O123" s="64">
        <v>43</v>
      </c>
      <c r="P123" s="63">
        <v>17</v>
      </c>
      <c r="Q123" s="62">
        <f t="shared" si="21"/>
        <v>314</v>
      </c>
      <c r="R123" s="61">
        <f t="shared" si="22"/>
        <v>316</v>
      </c>
    </row>
    <row r="124" spans="2:18" s="14" customFormat="1" ht="17.100000000000001" customHeight="1" x14ac:dyDescent="0.25">
      <c r="B124" s="72"/>
      <c r="C124" s="70" t="s">
        <v>78</v>
      </c>
      <c r="D124" s="69"/>
      <c r="E124" s="69"/>
      <c r="F124" s="69"/>
      <c r="G124" s="68"/>
      <c r="H124" s="67">
        <v>8</v>
      </c>
      <c r="I124" s="63">
        <v>14</v>
      </c>
      <c r="J124" s="66">
        <f t="shared" si="20"/>
        <v>22</v>
      </c>
      <c r="K124" s="101">
        <v>0</v>
      </c>
      <c r="L124" s="64">
        <v>83</v>
      </c>
      <c r="M124" s="64">
        <v>73</v>
      </c>
      <c r="N124" s="64">
        <v>86</v>
      </c>
      <c r="O124" s="64">
        <v>75</v>
      </c>
      <c r="P124" s="63">
        <v>41</v>
      </c>
      <c r="Q124" s="62">
        <f t="shared" si="21"/>
        <v>358</v>
      </c>
      <c r="R124" s="61">
        <f t="shared" si="22"/>
        <v>380</v>
      </c>
    </row>
    <row r="125" spans="2:18" s="14" customFormat="1" ht="17.100000000000001" customHeight="1" x14ac:dyDescent="0.25">
      <c r="B125" s="72"/>
      <c r="C125" s="70" t="s">
        <v>77</v>
      </c>
      <c r="D125" s="69"/>
      <c r="E125" s="69"/>
      <c r="F125" s="69"/>
      <c r="G125" s="68"/>
      <c r="H125" s="67">
        <v>0</v>
      </c>
      <c r="I125" s="63">
        <v>0</v>
      </c>
      <c r="J125" s="66">
        <f t="shared" si="20"/>
        <v>0</v>
      </c>
      <c r="K125" s="65"/>
      <c r="L125" s="64">
        <v>197</v>
      </c>
      <c r="M125" s="64">
        <v>226</v>
      </c>
      <c r="N125" s="64">
        <v>223</v>
      </c>
      <c r="O125" s="64">
        <v>114</v>
      </c>
      <c r="P125" s="63">
        <v>48</v>
      </c>
      <c r="Q125" s="62">
        <f t="shared" si="21"/>
        <v>808</v>
      </c>
      <c r="R125" s="61">
        <f t="shared" si="22"/>
        <v>808</v>
      </c>
    </row>
    <row r="126" spans="2:18" s="14" customFormat="1" ht="17.100000000000001" customHeight="1" x14ac:dyDescent="0.25">
      <c r="B126" s="72"/>
      <c r="C126" s="100" t="s">
        <v>76</v>
      </c>
      <c r="D126" s="98"/>
      <c r="E126" s="98"/>
      <c r="F126" s="98"/>
      <c r="G126" s="97"/>
      <c r="H126" s="67">
        <v>0</v>
      </c>
      <c r="I126" s="63">
        <v>0</v>
      </c>
      <c r="J126" s="66">
        <f t="shared" si="20"/>
        <v>0</v>
      </c>
      <c r="K126" s="65"/>
      <c r="L126" s="64">
        <v>28</v>
      </c>
      <c r="M126" s="64">
        <v>42</v>
      </c>
      <c r="N126" s="64">
        <v>41</v>
      </c>
      <c r="O126" s="64">
        <v>20</v>
      </c>
      <c r="P126" s="63">
        <v>11</v>
      </c>
      <c r="Q126" s="62">
        <f t="shared" si="21"/>
        <v>142</v>
      </c>
      <c r="R126" s="61">
        <f t="shared" si="22"/>
        <v>142</v>
      </c>
    </row>
    <row r="127" spans="2:18" s="14" customFormat="1" ht="17.100000000000001" customHeight="1" x14ac:dyDescent="0.25">
      <c r="B127" s="71"/>
      <c r="C127" s="99" t="s">
        <v>75</v>
      </c>
      <c r="D127" s="98"/>
      <c r="E127" s="98"/>
      <c r="F127" s="98"/>
      <c r="G127" s="97"/>
      <c r="H127" s="67">
        <v>0</v>
      </c>
      <c r="I127" s="63">
        <v>0</v>
      </c>
      <c r="J127" s="66">
        <f t="shared" si="20"/>
        <v>0</v>
      </c>
      <c r="K127" s="65"/>
      <c r="L127" s="64">
        <v>0</v>
      </c>
      <c r="M127" s="64">
        <v>0</v>
      </c>
      <c r="N127" s="64">
        <v>2</v>
      </c>
      <c r="O127" s="64">
        <v>30</v>
      </c>
      <c r="P127" s="63">
        <v>15</v>
      </c>
      <c r="Q127" s="62">
        <f t="shared" si="21"/>
        <v>47</v>
      </c>
      <c r="R127" s="61">
        <f t="shared" si="22"/>
        <v>47</v>
      </c>
    </row>
    <row r="128" spans="2:18" s="14" customFormat="1" ht="17.100000000000001" customHeight="1" x14ac:dyDescent="0.25">
      <c r="B128" s="96"/>
      <c r="C128" s="95" t="s">
        <v>74</v>
      </c>
      <c r="D128" s="94"/>
      <c r="E128" s="94"/>
      <c r="F128" s="94"/>
      <c r="G128" s="93"/>
      <c r="H128" s="92">
        <v>0</v>
      </c>
      <c r="I128" s="89">
        <v>0</v>
      </c>
      <c r="J128" s="91">
        <f t="shared" si="20"/>
        <v>0</v>
      </c>
      <c r="K128" s="54"/>
      <c r="L128" s="90">
        <v>25</v>
      </c>
      <c r="M128" s="90">
        <v>32</v>
      </c>
      <c r="N128" s="90">
        <v>29</v>
      </c>
      <c r="O128" s="90">
        <v>38</v>
      </c>
      <c r="P128" s="89">
        <v>26</v>
      </c>
      <c r="Q128" s="88">
        <f t="shared" si="21"/>
        <v>150</v>
      </c>
      <c r="R128" s="87">
        <f t="shared" si="22"/>
        <v>150</v>
      </c>
    </row>
    <row r="129" spans="1:18" s="14" customFormat="1" ht="17.100000000000001" customHeight="1" x14ac:dyDescent="0.25">
      <c r="B129" s="86" t="s">
        <v>73</v>
      </c>
      <c r="C129" s="85"/>
      <c r="D129" s="85"/>
      <c r="E129" s="85"/>
      <c r="F129" s="85"/>
      <c r="G129" s="84"/>
      <c r="H129" s="45">
        <f>SUM(H130:H133)</f>
        <v>0</v>
      </c>
      <c r="I129" s="44">
        <f>SUM(I130:I133)</f>
        <v>0</v>
      </c>
      <c r="J129" s="43">
        <f>SUM(J130:J133)</f>
        <v>0</v>
      </c>
      <c r="K129" s="83"/>
      <c r="L129" s="41">
        <f t="shared" ref="L129:R129" si="23">SUM(L130:L133)</f>
        <v>57</v>
      </c>
      <c r="M129" s="41">
        <f t="shared" si="23"/>
        <v>64</v>
      </c>
      <c r="N129" s="41">
        <f t="shared" si="23"/>
        <v>348</v>
      </c>
      <c r="O129" s="41">
        <f t="shared" si="23"/>
        <v>1014</v>
      </c>
      <c r="P129" s="40">
        <f t="shared" si="23"/>
        <v>929</v>
      </c>
      <c r="Q129" s="39">
        <f t="shared" si="23"/>
        <v>2412</v>
      </c>
      <c r="R129" s="38">
        <f t="shared" si="23"/>
        <v>2412</v>
      </c>
    </row>
    <row r="130" spans="1:18" s="14" customFormat="1" ht="17.100000000000001" customHeight="1" x14ac:dyDescent="0.25">
      <c r="B130" s="72"/>
      <c r="C130" s="82" t="s">
        <v>72</v>
      </c>
      <c r="D130" s="81"/>
      <c r="E130" s="81"/>
      <c r="F130" s="81"/>
      <c r="G130" s="80"/>
      <c r="H130" s="79">
        <v>0</v>
      </c>
      <c r="I130" s="75">
        <v>0</v>
      </c>
      <c r="J130" s="78">
        <f>SUM(H130:I130)</f>
        <v>0</v>
      </c>
      <c r="K130" s="77"/>
      <c r="L130" s="76">
        <v>0</v>
      </c>
      <c r="M130" s="76">
        <v>3</v>
      </c>
      <c r="N130" s="76">
        <v>171</v>
      </c>
      <c r="O130" s="76">
        <v>541</v>
      </c>
      <c r="P130" s="75">
        <v>437</v>
      </c>
      <c r="Q130" s="74">
        <f>SUM(K130:P130)</f>
        <v>1152</v>
      </c>
      <c r="R130" s="73">
        <f>SUM(J130,Q130)</f>
        <v>1152</v>
      </c>
    </row>
    <row r="131" spans="1:18" s="14" customFormat="1" ht="17.100000000000001" customHeight="1" x14ac:dyDescent="0.25">
      <c r="B131" s="72"/>
      <c r="C131" s="70" t="s">
        <v>71</v>
      </c>
      <c r="D131" s="69"/>
      <c r="E131" s="69"/>
      <c r="F131" s="69"/>
      <c r="G131" s="68"/>
      <c r="H131" s="67">
        <v>0</v>
      </c>
      <c r="I131" s="63">
        <v>0</v>
      </c>
      <c r="J131" s="66">
        <f>SUM(H131:I131)</f>
        <v>0</v>
      </c>
      <c r="K131" s="65"/>
      <c r="L131" s="64">
        <v>57</v>
      </c>
      <c r="M131" s="64">
        <v>60</v>
      </c>
      <c r="N131" s="64">
        <v>147</v>
      </c>
      <c r="O131" s="64">
        <v>154</v>
      </c>
      <c r="P131" s="63">
        <v>64</v>
      </c>
      <c r="Q131" s="62">
        <f>SUM(K131:P131)</f>
        <v>482</v>
      </c>
      <c r="R131" s="61">
        <f>SUM(J131,Q131)</f>
        <v>482</v>
      </c>
    </row>
    <row r="132" spans="1:18" s="14" customFormat="1" ht="16.5" customHeight="1" x14ac:dyDescent="0.25">
      <c r="B132" s="71"/>
      <c r="C132" s="70" t="s">
        <v>70</v>
      </c>
      <c r="D132" s="69"/>
      <c r="E132" s="69"/>
      <c r="F132" s="69"/>
      <c r="G132" s="68"/>
      <c r="H132" s="67">
        <v>0</v>
      </c>
      <c r="I132" s="63">
        <v>0</v>
      </c>
      <c r="J132" s="66">
        <f>SUM(H132:I132)</f>
        <v>0</v>
      </c>
      <c r="K132" s="65"/>
      <c r="L132" s="64">
        <v>0</v>
      </c>
      <c r="M132" s="64">
        <v>0</v>
      </c>
      <c r="N132" s="64">
        <v>4</v>
      </c>
      <c r="O132" s="64">
        <v>32</v>
      </c>
      <c r="P132" s="63">
        <v>45</v>
      </c>
      <c r="Q132" s="62">
        <f>SUM(K132:P132)</f>
        <v>81</v>
      </c>
      <c r="R132" s="61">
        <f>SUM(J132,Q132)</f>
        <v>81</v>
      </c>
    </row>
    <row r="133" spans="1:18" s="49" customFormat="1" ht="17.100000000000001" customHeight="1" x14ac:dyDescent="0.25">
      <c r="B133" s="60"/>
      <c r="C133" s="59" t="s">
        <v>69</v>
      </c>
      <c r="D133" s="58"/>
      <c r="E133" s="58"/>
      <c r="F133" s="58"/>
      <c r="G133" s="57"/>
      <c r="H133" s="56">
        <v>0</v>
      </c>
      <c r="I133" s="52">
        <v>0</v>
      </c>
      <c r="J133" s="55">
        <f>SUM(H133:I133)</f>
        <v>0</v>
      </c>
      <c r="K133" s="54"/>
      <c r="L133" s="53">
        <v>0</v>
      </c>
      <c r="M133" s="53">
        <v>1</v>
      </c>
      <c r="N133" s="53">
        <v>26</v>
      </c>
      <c r="O133" s="53">
        <v>287</v>
      </c>
      <c r="P133" s="52">
        <v>383</v>
      </c>
      <c r="Q133" s="51">
        <f>SUM(K133:P133)</f>
        <v>697</v>
      </c>
      <c r="R133" s="50">
        <f>SUM(J133,Q133)</f>
        <v>697</v>
      </c>
    </row>
    <row r="134" spans="1:18" s="14" customFormat="1" ht="17.100000000000001" customHeight="1" x14ac:dyDescent="0.25">
      <c r="B134" s="48" t="s">
        <v>68</v>
      </c>
      <c r="C134" s="47"/>
      <c r="D134" s="47"/>
      <c r="E134" s="47"/>
      <c r="F134" s="47"/>
      <c r="G134" s="46"/>
      <c r="H134" s="45">
        <f t="shared" ref="H134:R134" si="24">SUM(H98,H119,H129)</f>
        <v>1876</v>
      </c>
      <c r="I134" s="44">
        <f t="shared" si="24"/>
        <v>2990</v>
      </c>
      <c r="J134" s="43">
        <f t="shared" si="24"/>
        <v>4866</v>
      </c>
      <c r="K134" s="42">
        <f t="shared" si="24"/>
        <v>0</v>
      </c>
      <c r="L134" s="41">
        <f t="shared" si="24"/>
        <v>11530</v>
      </c>
      <c r="M134" s="41">
        <f t="shared" si="24"/>
        <v>8328</v>
      </c>
      <c r="N134" s="41">
        <f t="shared" si="24"/>
        <v>6095</v>
      </c>
      <c r="O134" s="41">
        <f t="shared" si="24"/>
        <v>4775</v>
      </c>
      <c r="P134" s="40">
        <f t="shared" si="24"/>
        <v>3002</v>
      </c>
      <c r="Q134" s="39">
        <f t="shared" si="24"/>
        <v>33730</v>
      </c>
      <c r="R134" s="38">
        <f t="shared" si="24"/>
        <v>38596</v>
      </c>
    </row>
    <row r="135" spans="1:18" s="14" customFormat="1" ht="17.100000000000001" customHeight="1" x14ac:dyDescent="0.25">
      <c r="B135" s="37"/>
      <c r="C135" s="37"/>
      <c r="D135" s="37"/>
      <c r="E135" s="37"/>
      <c r="F135" s="37"/>
      <c r="G135" s="37"/>
      <c r="H135" s="36"/>
      <c r="I135" s="36"/>
      <c r="J135" s="36"/>
      <c r="K135" s="36"/>
      <c r="L135" s="36"/>
      <c r="M135" s="36"/>
      <c r="N135" s="36"/>
      <c r="O135" s="36"/>
      <c r="P135" s="36"/>
      <c r="Q135" s="36"/>
      <c r="R135" s="36"/>
    </row>
    <row r="136" spans="1:18" s="14" customFormat="1" ht="17.100000000000001" customHeight="1" x14ac:dyDescent="0.25">
      <c r="A136" s="26" t="s">
        <v>108</v>
      </c>
      <c r="H136" s="25"/>
      <c r="I136" s="25"/>
      <c r="J136" s="25"/>
      <c r="K136" s="25"/>
    </row>
    <row r="137" spans="1:18" s="14" customFormat="1" ht="17.100000000000001" customHeight="1" x14ac:dyDescent="0.25">
      <c r="B137" s="145"/>
      <c r="C137" s="145"/>
      <c r="D137" s="145"/>
      <c r="E137" s="145"/>
      <c r="F137" s="144"/>
      <c r="G137" s="144"/>
      <c r="H137" s="144"/>
      <c r="I137" s="683" t="s">
        <v>107</v>
      </c>
      <c r="J137" s="683"/>
      <c r="K137" s="683"/>
      <c r="L137" s="683"/>
      <c r="M137" s="683"/>
      <c r="N137" s="683"/>
      <c r="O137" s="683"/>
      <c r="P137" s="683"/>
      <c r="Q137" s="683"/>
      <c r="R137" s="683"/>
    </row>
    <row r="138" spans="1:18" s="14" customFormat="1" ht="17.100000000000001" customHeight="1" x14ac:dyDescent="0.25">
      <c r="B138" s="689" t="str">
        <f>"令和" &amp; DBCS($A$2) &amp; "年（" &amp; DBCS($B$2) &amp; "年）" &amp; DBCS($C$2) &amp; "月"</f>
        <v>令和３年（２０２１年）９月</v>
      </c>
      <c r="C138" s="690"/>
      <c r="D138" s="690"/>
      <c r="E138" s="690"/>
      <c r="F138" s="690"/>
      <c r="G138" s="687"/>
      <c r="H138" s="695" t="s">
        <v>106</v>
      </c>
      <c r="I138" s="696"/>
      <c r="J138" s="696"/>
      <c r="K138" s="697" t="s">
        <v>105</v>
      </c>
      <c r="L138" s="698"/>
      <c r="M138" s="698"/>
      <c r="N138" s="698"/>
      <c r="O138" s="698"/>
      <c r="P138" s="698"/>
      <c r="Q138" s="699"/>
      <c r="R138" s="730" t="s">
        <v>58</v>
      </c>
    </row>
    <row r="139" spans="1:18" s="14" customFormat="1" ht="17.100000000000001" customHeight="1" x14ac:dyDescent="0.25">
      <c r="B139" s="691"/>
      <c r="C139" s="692"/>
      <c r="D139" s="692"/>
      <c r="E139" s="692"/>
      <c r="F139" s="692"/>
      <c r="G139" s="688"/>
      <c r="H139" s="143" t="s">
        <v>67</v>
      </c>
      <c r="I139" s="142" t="s">
        <v>66</v>
      </c>
      <c r="J139" s="141" t="s">
        <v>59</v>
      </c>
      <c r="K139" s="140" t="s">
        <v>65</v>
      </c>
      <c r="L139" s="139" t="s">
        <v>64</v>
      </c>
      <c r="M139" s="139" t="s">
        <v>63</v>
      </c>
      <c r="N139" s="139" t="s">
        <v>62</v>
      </c>
      <c r="O139" s="139" t="s">
        <v>61</v>
      </c>
      <c r="P139" s="138" t="s">
        <v>60</v>
      </c>
      <c r="Q139" s="357" t="s">
        <v>59</v>
      </c>
      <c r="R139" s="731"/>
    </row>
    <row r="140" spans="1:18" s="14" customFormat="1" ht="17.100000000000001" customHeight="1" x14ac:dyDescent="0.25">
      <c r="B140" s="86" t="s">
        <v>104</v>
      </c>
      <c r="C140" s="85"/>
      <c r="D140" s="85"/>
      <c r="E140" s="85"/>
      <c r="F140" s="85"/>
      <c r="G140" s="84"/>
      <c r="H140" s="45">
        <f t="shared" ref="H140:R140" si="25">SUM(H141,H147,H150,H155,H159:H160)</f>
        <v>16233160</v>
      </c>
      <c r="I140" s="44">
        <f t="shared" si="25"/>
        <v>31055865</v>
      </c>
      <c r="J140" s="43">
        <f t="shared" si="25"/>
        <v>47289025</v>
      </c>
      <c r="K140" s="42">
        <f t="shared" si="25"/>
        <v>0</v>
      </c>
      <c r="L140" s="41">
        <f t="shared" si="25"/>
        <v>257344474</v>
      </c>
      <c r="M140" s="41">
        <f t="shared" si="25"/>
        <v>223948595</v>
      </c>
      <c r="N140" s="41">
        <f t="shared" si="25"/>
        <v>190428206</v>
      </c>
      <c r="O140" s="41">
        <f t="shared" si="25"/>
        <v>143245443</v>
      </c>
      <c r="P140" s="40">
        <f t="shared" si="25"/>
        <v>83024724</v>
      </c>
      <c r="Q140" s="39">
        <f t="shared" si="25"/>
        <v>897991442</v>
      </c>
      <c r="R140" s="38">
        <f t="shared" si="25"/>
        <v>945280467</v>
      </c>
    </row>
    <row r="141" spans="1:18" s="14" customFormat="1" ht="17.100000000000001" customHeight="1" x14ac:dyDescent="0.25">
      <c r="B141" s="72"/>
      <c r="C141" s="86" t="s">
        <v>103</v>
      </c>
      <c r="D141" s="85"/>
      <c r="E141" s="85"/>
      <c r="F141" s="85"/>
      <c r="G141" s="84"/>
      <c r="H141" s="45">
        <f t="shared" ref="H141:Q141" si="26">SUM(H142:H146)</f>
        <v>2145888</v>
      </c>
      <c r="I141" s="44">
        <f t="shared" si="26"/>
        <v>5166208</v>
      </c>
      <c r="J141" s="43">
        <f t="shared" si="26"/>
        <v>7312096</v>
      </c>
      <c r="K141" s="42">
        <f t="shared" si="26"/>
        <v>0</v>
      </c>
      <c r="L141" s="41">
        <f t="shared" si="26"/>
        <v>59544234</v>
      </c>
      <c r="M141" s="41">
        <f t="shared" si="26"/>
        <v>51440369</v>
      </c>
      <c r="N141" s="41">
        <f t="shared" si="26"/>
        <v>41522601</v>
      </c>
      <c r="O141" s="41">
        <f t="shared" si="26"/>
        <v>36249141</v>
      </c>
      <c r="P141" s="40">
        <f t="shared" si="26"/>
        <v>26031718</v>
      </c>
      <c r="Q141" s="39">
        <f t="shared" si="26"/>
        <v>214788063</v>
      </c>
      <c r="R141" s="38">
        <f t="shared" ref="R141:R146" si="27">SUM(J141,Q141)</f>
        <v>222100159</v>
      </c>
    </row>
    <row r="142" spans="1:18" s="14" customFormat="1" ht="17.100000000000001" customHeight="1" x14ac:dyDescent="0.25">
      <c r="B142" s="72"/>
      <c r="C142" s="72"/>
      <c r="D142" s="82" t="s">
        <v>102</v>
      </c>
      <c r="E142" s="81"/>
      <c r="F142" s="81"/>
      <c r="G142" s="80"/>
      <c r="H142" s="79">
        <v>0</v>
      </c>
      <c r="I142" s="75">
        <v>0</v>
      </c>
      <c r="J142" s="74">
        <f>SUM(H142:I142)</f>
        <v>0</v>
      </c>
      <c r="K142" s="134">
        <v>0</v>
      </c>
      <c r="L142" s="76">
        <v>39188927</v>
      </c>
      <c r="M142" s="76">
        <v>32268067</v>
      </c>
      <c r="N142" s="76">
        <v>26899284</v>
      </c>
      <c r="O142" s="76">
        <v>23597997</v>
      </c>
      <c r="P142" s="75">
        <v>15249873</v>
      </c>
      <c r="Q142" s="74">
        <f>SUM(K142:P142)</f>
        <v>137204148</v>
      </c>
      <c r="R142" s="73">
        <f t="shared" si="27"/>
        <v>137204148</v>
      </c>
    </row>
    <row r="143" spans="1:18" s="14" customFormat="1" ht="17.100000000000001" customHeight="1" x14ac:dyDescent="0.25">
      <c r="B143" s="72"/>
      <c r="C143" s="72"/>
      <c r="D143" s="70" t="s">
        <v>101</v>
      </c>
      <c r="E143" s="69"/>
      <c r="F143" s="69"/>
      <c r="G143" s="68"/>
      <c r="H143" s="67">
        <v>0</v>
      </c>
      <c r="I143" s="63">
        <v>0</v>
      </c>
      <c r="J143" s="62">
        <f>SUM(H143:I143)</f>
        <v>0</v>
      </c>
      <c r="K143" s="101">
        <v>0</v>
      </c>
      <c r="L143" s="64">
        <v>0</v>
      </c>
      <c r="M143" s="64">
        <v>240757</v>
      </c>
      <c r="N143" s="64">
        <v>207918</v>
      </c>
      <c r="O143" s="64">
        <v>406961</v>
      </c>
      <c r="P143" s="63">
        <v>813134</v>
      </c>
      <c r="Q143" s="62">
        <f>SUM(K143:P143)</f>
        <v>1668770</v>
      </c>
      <c r="R143" s="61">
        <f t="shared" si="27"/>
        <v>1668770</v>
      </c>
    </row>
    <row r="144" spans="1:18" s="14" customFormat="1" ht="17.100000000000001" customHeight="1" x14ac:dyDescent="0.25">
      <c r="B144" s="72"/>
      <c r="C144" s="72"/>
      <c r="D144" s="70" t="s">
        <v>100</v>
      </c>
      <c r="E144" s="69"/>
      <c r="F144" s="69"/>
      <c r="G144" s="68"/>
      <c r="H144" s="67">
        <v>1433544</v>
      </c>
      <c r="I144" s="63">
        <v>2491298</v>
      </c>
      <c r="J144" s="62">
        <f>SUM(H144:I144)</f>
        <v>3924842</v>
      </c>
      <c r="K144" s="101">
        <v>0</v>
      </c>
      <c r="L144" s="64">
        <v>11429159</v>
      </c>
      <c r="M144" s="64">
        <v>11170567</v>
      </c>
      <c r="N144" s="64">
        <v>7284911</v>
      </c>
      <c r="O144" s="64">
        <v>7011335</v>
      </c>
      <c r="P144" s="63">
        <v>6300527</v>
      </c>
      <c r="Q144" s="62">
        <f>SUM(K144:P144)</f>
        <v>43196499</v>
      </c>
      <c r="R144" s="61">
        <f t="shared" si="27"/>
        <v>47121341</v>
      </c>
    </row>
    <row r="145" spans="2:18" s="14" customFormat="1" ht="17.100000000000001" customHeight="1" x14ac:dyDescent="0.25">
      <c r="B145" s="72"/>
      <c r="C145" s="72"/>
      <c r="D145" s="70" t="s">
        <v>99</v>
      </c>
      <c r="E145" s="69"/>
      <c r="F145" s="69"/>
      <c r="G145" s="68"/>
      <c r="H145" s="67">
        <v>338653</v>
      </c>
      <c r="I145" s="63">
        <v>2090544</v>
      </c>
      <c r="J145" s="62">
        <f>SUM(H145:I145)</f>
        <v>2429197</v>
      </c>
      <c r="K145" s="101">
        <v>0</v>
      </c>
      <c r="L145" s="64">
        <v>3648705</v>
      </c>
      <c r="M145" s="64">
        <v>3230954</v>
      </c>
      <c r="N145" s="64">
        <v>3002012</v>
      </c>
      <c r="O145" s="64">
        <v>1606412</v>
      </c>
      <c r="P145" s="63">
        <v>1050956</v>
      </c>
      <c r="Q145" s="62">
        <f>SUM(K145:P145)</f>
        <v>12539039</v>
      </c>
      <c r="R145" s="61">
        <f t="shared" si="27"/>
        <v>14968236</v>
      </c>
    </row>
    <row r="146" spans="2:18" s="14" customFormat="1" ht="17.100000000000001" customHeight="1" x14ac:dyDescent="0.25">
      <c r="B146" s="72"/>
      <c r="C146" s="72"/>
      <c r="D146" s="133" t="s">
        <v>98</v>
      </c>
      <c r="E146" s="132"/>
      <c r="F146" s="132"/>
      <c r="G146" s="131"/>
      <c r="H146" s="130">
        <v>373691</v>
      </c>
      <c r="I146" s="126">
        <v>584366</v>
      </c>
      <c r="J146" s="125">
        <f>SUM(H146:I146)</f>
        <v>958057</v>
      </c>
      <c r="K146" s="128">
        <v>0</v>
      </c>
      <c r="L146" s="127">
        <v>5277443</v>
      </c>
      <c r="M146" s="127">
        <v>4530024</v>
      </c>
      <c r="N146" s="127">
        <v>4128476</v>
      </c>
      <c r="O146" s="127">
        <v>3626436</v>
      </c>
      <c r="P146" s="126">
        <v>2617228</v>
      </c>
      <c r="Q146" s="125">
        <f>SUM(K146:P146)</f>
        <v>20179607</v>
      </c>
      <c r="R146" s="124">
        <f t="shared" si="27"/>
        <v>21137664</v>
      </c>
    </row>
    <row r="147" spans="2:18" s="14" customFormat="1" ht="17.100000000000001" customHeight="1" x14ac:dyDescent="0.25">
      <c r="B147" s="72"/>
      <c r="C147" s="86" t="s">
        <v>97</v>
      </c>
      <c r="D147" s="85"/>
      <c r="E147" s="85"/>
      <c r="F147" s="85"/>
      <c r="G147" s="84"/>
      <c r="H147" s="45">
        <f t="shared" ref="H147:R147" si="28">SUM(H148:H149)</f>
        <v>2703790</v>
      </c>
      <c r="I147" s="44">
        <f t="shared" si="28"/>
        <v>7027939</v>
      </c>
      <c r="J147" s="43">
        <f t="shared" si="28"/>
        <v>9731729</v>
      </c>
      <c r="K147" s="42">
        <f t="shared" si="28"/>
        <v>0</v>
      </c>
      <c r="L147" s="41">
        <f t="shared" si="28"/>
        <v>110974774</v>
      </c>
      <c r="M147" s="41">
        <f t="shared" si="28"/>
        <v>97051653</v>
      </c>
      <c r="N147" s="41">
        <f t="shared" si="28"/>
        <v>73885422</v>
      </c>
      <c r="O147" s="41">
        <f t="shared" si="28"/>
        <v>50065480</v>
      </c>
      <c r="P147" s="40">
        <f t="shared" si="28"/>
        <v>26390721</v>
      </c>
      <c r="Q147" s="39">
        <f t="shared" si="28"/>
        <v>358368050</v>
      </c>
      <c r="R147" s="38">
        <f t="shared" si="28"/>
        <v>368099779</v>
      </c>
    </row>
    <row r="148" spans="2:18" s="14" customFormat="1" ht="17.100000000000001" customHeight="1" x14ac:dyDescent="0.25">
      <c r="B148" s="72"/>
      <c r="C148" s="72"/>
      <c r="D148" s="82" t="s">
        <v>96</v>
      </c>
      <c r="E148" s="81"/>
      <c r="F148" s="81"/>
      <c r="G148" s="80"/>
      <c r="H148" s="79">
        <v>0</v>
      </c>
      <c r="I148" s="75">
        <v>0</v>
      </c>
      <c r="J148" s="78">
        <f>SUM(H148:I148)</f>
        <v>0</v>
      </c>
      <c r="K148" s="134">
        <v>0</v>
      </c>
      <c r="L148" s="76">
        <v>84451037</v>
      </c>
      <c r="M148" s="76">
        <v>69345829</v>
      </c>
      <c r="N148" s="76">
        <v>55456168</v>
      </c>
      <c r="O148" s="76">
        <v>37080764</v>
      </c>
      <c r="P148" s="75">
        <v>19475395</v>
      </c>
      <c r="Q148" s="74">
        <f>SUM(K148:P148)</f>
        <v>265809193</v>
      </c>
      <c r="R148" s="73">
        <f>SUM(J148,Q148)</f>
        <v>265809193</v>
      </c>
    </row>
    <row r="149" spans="2:18" s="14" customFormat="1" ht="17.100000000000001" customHeight="1" x14ac:dyDescent="0.25">
      <c r="B149" s="72"/>
      <c r="C149" s="72"/>
      <c r="D149" s="133" t="s">
        <v>95</v>
      </c>
      <c r="E149" s="132"/>
      <c r="F149" s="132"/>
      <c r="G149" s="131"/>
      <c r="H149" s="130">
        <v>2703790</v>
      </c>
      <c r="I149" s="126">
        <v>7027939</v>
      </c>
      <c r="J149" s="129">
        <f>SUM(H149:I149)</f>
        <v>9731729</v>
      </c>
      <c r="K149" s="128">
        <v>0</v>
      </c>
      <c r="L149" s="127">
        <v>26523737</v>
      </c>
      <c r="M149" s="127">
        <v>27705824</v>
      </c>
      <c r="N149" s="127">
        <v>18429254</v>
      </c>
      <c r="O149" s="127">
        <v>12984716</v>
      </c>
      <c r="P149" s="126">
        <v>6915326</v>
      </c>
      <c r="Q149" s="125">
        <f>SUM(K149:P149)</f>
        <v>92558857</v>
      </c>
      <c r="R149" s="124">
        <f>SUM(J149,Q149)</f>
        <v>102290586</v>
      </c>
    </row>
    <row r="150" spans="2:18" s="14" customFormat="1" ht="17.100000000000001" customHeight="1" x14ac:dyDescent="0.25">
      <c r="B150" s="72"/>
      <c r="C150" s="86" t="s">
        <v>94</v>
      </c>
      <c r="D150" s="85"/>
      <c r="E150" s="85"/>
      <c r="F150" s="85"/>
      <c r="G150" s="84"/>
      <c r="H150" s="45">
        <f t="shared" ref="H150:R150" si="29">SUM(H151:H154)</f>
        <v>40041</v>
      </c>
      <c r="I150" s="44">
        <f t="shared" si="29"/>
        <v>114323</v>
      </c>
      <c r="J150" s="43">
        <f t="shared" si="29"/>
        <v>154364</v>
      </c>
      <c r="K150" s="42">
        <f t="shared" si="29"/>
        <v>0</v>
      </c>
      <c r="L150" s="41">
        <f t="shared" si="29"/>
        <v>7384232</v>
      </c>
      <c r="M150" s="41">
        <f t="shared" si="29"/>
        <v>9237834</v>
      </c>
      <c r="N150" s="41">
        <f t="shared" si="29"/>
        <v>15739535</v>
      </c>
      <c r="O150" s="41">
        <f t="shared" si="29"/>
        <v>12669609</v>
      </c>
      <c r="P150" s="40">
        <f t="shared" si="29"/>
        <v>8030056</v>
      </c>
      <c r="Q150" s="39">
        <f t="shared" si="29"/>
        <v>53061266</v>
      </c>
      <c r="R150" s="38">
        <f t="shared" si="29"/>
        <v>53215630</v>
      </c>
    </row>
    <row r="151" spans="2:18" s="14" customFormat="1" ht="17.100000000000001" customHeight="1" x14ac:dyDescent="0.25">
      <c r="B151" s="72"/>
      <c r="C151" s="72"/>
      <c r="D151" s="82" t="s">
        <v>93</v>
      </c>
      <c r="E151" s="81"/>
      <c r="F151" s="81"/>
      <c r="G151" s="80"/>
      <c r="H151" s="79">
        <v>40041</v>
      </c>
      <c r="I151" s="75">
        <v>89915</v>
      </c>
      <c r="J151" s="78">
        <f>SUM(H151:I151)</f>
        <v>129956</v>
      </c>
      <c r="K151" s="134">
        <v>0</v>
      </c>
      <c r="L151" s="76">
        <v>5993475</v>
      </c>
      <c r="M151" s="76">
        <v>8145026</v>
      </c>
      <c r="N151" s="76">
        <v>14253272</v>
      </c>
      <c r="O151" s="76">
        <v>10056758</v>
      </c>
      <c r="P151" s="75">
        <v>5885091</v>
      </c>
      <c r="Q151" s="74">
        <f>SUM(K151:P151)</f>
        <v>44333622</v>
      </c>
      <c r="R151" s="73">
        <f>SUM(J151,Q151)</f>
        <v>44463578</v>
      </c>
    </row>
    <row r="152" spans="2:18" s="14" customFormat="1" ht="17.100000000000001" customHeight="1" x14ac:dyDescent="0.25">
      <c r="B152" s="72"/>
      <c r="C152" s="72"/>
      <c r="D152" s="70" t="s">
        <v>92</v>
      </c>
      <c r="E152" s="69"/>
      <c r="F152" s="69"/>
      <c r="G152" s="68"/>
      <c r="H152" s="67">
        <v>0</v>
      </c>
      <c r="I152" s="63">
        <v>24408</v>
      </c>
      <c r="J152" s="66">
        <f>SUM(H152:I152)</f>
        <v>24408</v>
      </c>
      <c r="K152" s="101">
        <v>0</v>
      </c>
      <c r="L152" s="64">
        <v>1228388</v>
      </c>
      <c r="M152" s="64">
        <v>1092808</v>
      </c>
      <c r="N152" s="64">
        <v>1486263</v>
      </c>
      <c r="O152" s="64">
        <v>2612851</v>
      </c>
      <c r="P152" s="63">
        <v>2144965</v>
      </c>
      <c r="Q152" s="62">
        <f>SUM(K152:P152)</f>
        <v>8565275</v>
      </c>
      <c r="R152" s="61">
        <f>SUM(J152,Q152)</f>
        <v>8589683</v>
      </c>
    </row>
    <row r="153" spans="2:18" s="14" customFormat="1" ht="16.5" customHeight="1" x14ac:dyDescent="0.25">
      <c r="B153" s="72"/>
      <c r="C153" s="71"/>
      <c r="D153" s="70" t="s">
        <v>91</v>
      </c>
      <c r="E153" s="69"/>
      <c r="F153" s="69"/>
      <c r="G153" s="68"/>
      <c r="H153" s="67">
        <v>0</v>
      </c>
      <c r="I153" s="63">
        <v>0</v>
      </c>
      <c r="J153" s="66">
        <f>SUM(H153:I153)</f>
        <v>0</v>
      </c>
      <c r="K153" s="101">
        <v>0</v>
      </c>
      <c r="L153" s="64">
        <v>0</v>
      </c>
      <c r="M153" s="64">
        <v>0</v>
      </c>
      <c r="N153" s="64">
        <v>0</v>
      </c>
      <c r="O153" s="64">
        <v>0</v>
      </c>
      <c r="P153" s="63">
        <v>0</v>
      </c>
      <c r="Q153" s="62">
        <f>SUM(K153:P153)</f>
        <v>0</v>
      </c>
      <c r="R153" s="61">
        <f>SUM(J153,Q153)</f>
        <v>0</v>
      </c>
    </row>
    <row r="154" spans="2:18" s="49" customFormat="1" ht="16.5" customHeight="1" x14ac:dyDescent="0.25">
      <c r="B154" s="111"/>
      <c r="C154" s="136"/>
      <c r="D154" s="59" t="s">
        <v>90</v>
      </c>
      <c r="E154" s="58"/>
      <c r="F154" s="58"/>
      <c r="G154" s="57"/>
      <c r="H154" s="56">
        <v>0</v>
      </c>
      <c r="I154" s="52">
        <v>0</v>
      </c>
      <c r="J154" s="55">
        <f>SUM(H154:I154)</f>
        <v>0</v>
      </c>
      <c r="K154" s="135">
        <v>0</v>
      </c>
      <c r="L154" s="53">
        <v>162369</v>
      </c>
      <c r="M154" s="53">
        <v>0</v>
      </c>
      <c r="N154" s="53">
        <v>0</v>
      </c>
      <c r="O154" s="53">
        <v>0</v>
      </c>
      <c r="P154" s="52">
        <v>0</v>
      </c>
      <c r="Q154" s="51">
        <f>SUM(K154:P154)</f>
        <v>162369</v>
      </c>
      <c r="R154" s="50">
        <f>SUM(J154,Q154)</f>
        <v>162369</v>
      </c>
    </row>
    <row r="155" spans="2:18" s="14" customFormat="1" ht="17.100000000000001" customHeight="1" x14ac:dyDescent="0.25">
      <c r="B155" s="72"/>
      <c r="C155" s="86" t="s">
        <v>89</v>
      </c>
      <c r="D155" s="85"/>
      <c r="E155" s="85"/>
      <c r="F155" s="85"/>
      <c r="G155" s="84"/>
      <c r="H155" s="45">
        <f t="shared" ref="H155:R155" si="30">SUM(H156:H158)</f>
        <v>5809925</v>
      </c>
      <c r="I155" s="44">
        <f t="shared" si="30"/>
        <v>10760481</v>
      </c>
      <c r="J155" s="43">
        <f t="shared" si="30"/>
        <v>16570406</v>
      </c>
      <c r="K155" s="42">
        <f t="shared" si="30"/>
        <v>0</v>
      </c>
      <c r="L155" s="41">
        <f t="shared" si="30"/>
        <v>14975804</v>
      </c>
      <c r="M155" s="41">
        <f t="shared" si="30"/>
        <v>20698596</v>
      </c>
      <c r="N155" s="41">
        <f t="shared" si="30"/>
        <v>15429281</v>
      </c>
      <c r="O155" s="41">
        <f t="shared" si="30"/>
        <v>13322091</v>
      </c>
      <c r="P155" s="40">
        <f t="shared" si="30"/>
        <v>8595389</v>
      </c>
      <c r="Q155" s="39">
        <f t="shared" si="30"/>
        <v>73021161</v>
      </c>
      <c r="R155" s="38">
        <f t="shared" si="30"/>
        <v>89591567</v>
      </c>
    </row>
    <row r="156" spans="2:18" s="14" customFormat="1" ht="17.100000000000001" customHeight="1" x14ac:dyDescent="0.25">
      <c r="B156" s="72"/>
      <c r="C156" s="72"/>
      <c r="D156" s="82" t="s">
        <v>88</v>
      </c>
      <c r="E156" s="81"/>
      <c r="F156" s="81"/>
      <c r="G156" s="80"/>
      <c r="H156" s="79">
        <v>4183011</v>
      </c>
      <c r="I156" s="75">
        <v>9141361</v>
      </c>
      <c r="J156" s="78">
        <f>SUM(H156:I156)</f>
        <v>13324372</v>
      </c>
      <c r="K156" s="134">
        <v>0</v>
      </c>
      <c r="L156" s="76">
        <v>13004982</v>
      </c>
      <c r="M156" s="76">
        <v>19068190</v>
      </c>
      <c r="N156" s="76">
        <v>14577982</v>
      </c>
      <c r="O156" s="76">
        <v>12153063</v>
      </c>
      <c r="P156" s="75">
        <v>8038514</v>
      </c>
      <c r="Q156" s="74">
        <f>SUM(K156:P156)</f>
        <v>66842731</v>
      </c>
      <c r="R156" s="73">
        <f>SUM(J156,Q156)</f>
        <v>80167103</v>
      </c>
    </row>
    <row r="157" spans="2:18" s="14" customFormat="1" ht="17.100000000000001" customHeight="1" x14ac:dyDescent="0.25">
      <c r="B157" s="72"/>
      <c r="C157" s="72"/>
      <c r="D157" s="70" t="s">
        <v>87</v>
      </c>
      <c r="E157" s="69"/>
      <c r="F157" s="69"/>
      <c r="G157" s="68"/>
      <c r="H157" s="67">
        <v>260356</v>
      </c>
      <c r="I157" s="63">
        <v>648081</v>
      </c>
      <c r="J157" s="66">
        <f>SUM(H157:I157)</f>
        <v>908437</v>
      </c>
      <c r="K157" s="101">
        <v>0</v>
      </c>
      <c r="L157" s="64">
        <v>511183</v>
      </c>
      <c r="M157" s="64">
        <v>477191</v>
      </c>
      <c r="N157" s="64">
        <v>368042</v>
      </c>
      <c r="O157" s="64">
        <v>354361</v>
      </c>
      <c r="P157" s="63">
        <v>279675</v>
      </c>
      <c r="Q157" s="62">
        <f>SUM(K157:P157)</f>
        <v>1990452</v>
      </c>
      <c r="R157" s="61">
        <f>SUM(J157,Q157)</f>
        <v>2898889</v>
      </c>
    </row>
    <row r="158" spans="2:18" s="14" customFormat="1" ht="17.100000000000001" customHeight="1" x14ac:dyDescent="0.25">
      <c r="B158" s="72"/>
      <c r="C158" s="72"/>
      <c r="D158" s="133" t="s">
        <v>86</v>
      </c>
      <c r="E158" s="132"/>
      <c r="F158" s="132"/>
      <c r="G158" s="131"/>
      <c r="H158" s="130">
        <v>1366558</v>
      </c>
      <c r="I158" s="126">
        <v>971039</v>
      </c>
      <c r="J158" s="129">
        <f>SUM(H158:I158)</f>
        <v>2337597</v>
      </c>
      <c r="K158" s="128">
        <v>0</v>
      </c>
      <c r="L158" s="127">
        <v>1459639</v>
      </c>
      <c r="M158" s="127">
        <v>1153215</v>
      </c>
      <c r="N158" s="127">
        <v>483257</v>
      </c>
      <c r="O158" s="127">
        <v>814667</v>
      </c>
      <c r="P158" s="126">
        <v>277200</v>
      </c>
      <c r="Q158" s="125">
        <f>SUM(K158:P158)</f>
        <v>4187978</v>
      </c>
      <c r="R158" s="124">
        <f>SUM(J158,Q158)</f>
        <v>6525575</v>
      </c>
    </row>
    <row r="159" spans="2:18" s="14" customFormat="1" ht="17.100000000000001" customHeight="1" x14ac:dyDescent="0.25">
      <c r="B159" s="72"/>
      <c r="C159" s="122" t="s">
        <v>85</v>
      </c>
      <c r="D159" s="121"/>
      <c r="E159" s="121"/>
      <c r="F159" s="121"/>
      <c r="G159" s="120"/>
      <c r="H159" s="45">
        <v>1711866</v>
      </c>
      <c r="I159" s="44">
        <v>2086747</v>
      </c>
      <c r="J159" s="43">
        <f>SUM(H159:I159)</f>
        <v>3798613</v>
      </c>
      <c r="K159" s="42">
        <v>0</v>
      </c>
      <c r="L159" s="41">
        <v>18575057</v>
      </c>
      <c r="M159" s="41">
        <v>17725990</v>
      </c>
      <c r="N159" s="41">
        <v>23455403</v>
      </c>
      <c r="O159" s="41">
        <v>19196804</v>
      </c>
      <c r="P159" s="40">
        <v>8173859</v>
      </c>
      <c r="Q159" s="39">
        <f>SUM(K159:P159)</f>
        <v>87127113</v>
      </c>
      <c r="R159" s="38">
        <f>SUM(J159,Q159)</f>
        <v>90925726</v>
      </c>
    </row>
    <row r="160" spans="2:18" s="14" customFormat="1" ht="17.100000000000001" customHeight="1" x14ac:dyDescent="0.25">
      <c r="B160" s="123"/>
      <c r="C160" s="122" t="s">
        <v>84</v>
      </c>
      <c r="D160" s="121"/>
      <c r="E160" s="121"/>
      <c r="F160" s="121"/>
      <c r="G160" s="120"/>
      <c r="H160" s="45">
        <v>3821650</v>
      </c>
      <c r="I160" s="44">
        <v>5900167</v>
      </c>
      <c r="J160" s="43">
        <f>SUM(H160:I160)</f>
        <v>9721817</v>
      </c>
      <c r="K160" s="42">
        <v>0</v>
      </c>
      <c r="L160" s="41">
        <v>45890373</v>
      </c>
      <c r="M160" s="41">
        <v>27794153</v>
      </c>
      <c r="N160" s="41">
        <v>20395964</v>
      </c>
      <c r="O160" s="41">
        <v>11742318</v>
      </c>
      <c r="P160" s="40">
        <v>5802981</v>
      </c>
      <c r="Q160" s="39">
        <f>SUM(K160:P160)</f>
        <v>111625789</v>
      </c>
      <c r="R160" s="38">
        <f>SUM(J160,Q160)</f>
        <v>121347606</v>
      </c>
    </row>
    <row r="161" spans="2:18" s="14" customFormat="1" ht="17.100000000000001" customHeight="1" x14ac:dyDescent="0.25">
      <c r="B161" s="86" t="s">
        <v>83</v>
      </c>
      <c r="C161" s="85"/>
      <c r="D161" s="85"/>
      <c r="E161" s="85"/>
      <c r="F161" s="85"/>
      <c r="G161" s="84"/>
      <c r="H161" s="45">
        <f t="shared" ref="H161:R161" si="31">SUM(H162:H170)</f>
        <v>379764</v>
      </c>
      <c r="I161" s="44">
        <f t="shared" si="31"/>
        <v>1311335</v>
      </c>
      <c r="J161" s="43">
        <f t="shared" si="31"/>
        <v>1691099</v>
      </c>
      <c r="K161" s="42">
        <f t="shared" si="31"/>
        <v>0</v>
      </c>
      <c r="L161" s="41">
        <f t="shared" si="31"/>
        <v>158501849</v>
      </c>
      <c r="M161" s="41">
        <f t="shared" si="31"/>
        <v>150199162</v>
      </c>
      <c r="N161" s="41">
        <f t="shared" si="31"/>
        <v>157899662</v>
      </c>
      <c r="O161" s="41">
        <f t="shared" si="31"/>
        <v>113633857</v>
      </c>
      <c r="P161" s="40">
        <f t="shared" si="31"/>
        <v>58680441</v>
      </c>
      <c r="Q161" s="39">
        <f t="shared" si="31"/>
        <v>638914971</v>
      </c>
      <c r="R161" s="38">
        <f t="shared" si="31"/>
        <v>640606070</v>
      </c>
    </row>
    <row r="162" spans="2:18" s="14" customFormat="1" ht="17.100000000000001" customHeight="1" x14ac:dyDescent="0.25">
      <c r="B162" s="72"/>
      <c r="C162" s="119" t="s">
        <v>82</v>
      </c>
      <c r="D162" s="118"/>
      <c r="E162" s="118"/>
      <c r="F162" s="118"/>
      <c r="G162" s="117"/>
      <c r="H162" s="79">
        <v>0</v>
      </c>
      <c r="I162" s="75">
        <v>0</v>
      </c>
      <c r="J162" s="78">
        <f t="shared" ref="J162:J170" si="32">SUM(H162:I162)</f>
        <v>0</v>
      </c>
      <c r="K162" s="116"/>
      <c r="L162" s="115">
        <v>4453213</v>
      </c>
      <c r="M162" s="115">
        <v>4133344</v>
      </c>
      <c r="N162" s="115">
        <v>6958524</v>
      </c>
      <c r="O162" s="115">
        <v>5078350</v>
      </c>
      <c r="P162" s="114">
        <v>4630883</v>
      </c>
      <c r="Q162" s="113">
        <f t="shared" ref="Q162:Q170" si="33">SUM(K162:P162)</f>
        <v>25254314</v>
      </c>
      <c r="R162" s="112">
        <f t="shared" ref="R162:R170" si="34">SUM(J162,Q162)</f>
        <v>25254314</v>
      </c>
    </row>
    <row r="163" spans="2:18" s="14" customFormat="1" ht="17.100000000000001" customHeight="1" x14ac:dyDescent="0.25">
      <c r="B163" s="72"/>
      <c r="C163" s="70" t="s">
        <v>81</v>
      </c>
      <c r="D163" s="69"/>
      <c r="E163" s="69"/>
      <c r="F163" s="69"/>
      <c r="G163" s="68"/>
      <c r="H163" s="67">
        <v>0</v>
      </c>
      <c r="I163" s="63">
        <v>0</v>
      </c>
      <c r="J163" s="66">
        <f t="shared" si="32"/>
        <v>0</v>
      </c>
      <c r="K163" s="65"/>
      <c r="L163" s="64">
        <v>0</v>
      </c>
      <c r="M163" s="64">
        <v>0</v>
      </c>
      <c r="N163" s="64">
        <v>0</v>
      </c>
      <c r="O163" s="64">
        <v>0</v>
      </c>
      <c r="P163" s="63">
        <v>0</v>
      </c>
      <c r="Q163" s="62">
        <f t="shared" si="33"/>
        <v>0</v>
      </c>
      <c r="R163" s="61">
        <f t="shared" si="34"/>
        <v>0</v>
      </c>
    </row>
    <row r="164" spans="2:18" s="49" customFormat="1" ht="17.100000000000001" customHeight="1" x14ac:dyDescent="0.25">
      <c r="B164" s="111"/>
      <c r="C164" s="110" t="s">
        <v>80</v>
      </c>
      <c r="D164" s="109"/>
      <c r="E164" s="109"/>
      <c r="F164" s="109"/>
      <c r="G164" s="108"/>
      <c r="H164" s="107">
        <v>0</v>
      </c>
      <c r="I164" s="104">
        <v>0</v>
      </c>
      <c r="J164" s="106">
        <f t="shared" si="32"/>
        <v>0</v>
      </c>
      <c r="K164" s="65"/>
      <c r="L164" s="105">
        <v>75664312</v>
      </c>
      <c r="M164" s="105">
        <v>51068469</v>
      </c>
      <c r="N164" s="105">
        <v>43332592</v>
      </c>
      <c r="O164" s="105">
        <v>26823762</v>
      </c>
      <c r="P164" s="104">
        <v>10387709</v>
      </c>
      <c r="Q164" s="103">
        <f t="shared" si="33"/>
        <v>207276844</v>
      </c>
      <c r="R164" s="102">
        <f t="shared" si="34"/>
        <v>207276844</v>
      </c>
    </row>
    <row r="165" spans="2:18" s="14" customFormat="1" ht="17.100000000000001" customHeight="1" x14ac:dyDescent="0.25">
      <c r="B165" s="72"/>
      <c r="C165" s="70" t="s">
        <v>79</v>
      </c>
      <c r="D165" s="69"/>
      <c r="E165" s="69"/>
      <c r="F165" s="69"/>
      <c r="G165" s="68"/>
      <c r="H165" s="67">
        <v>0</v>
      </c>
      <c r="I165" s="63">
        <v>148140</v>
      </c>
      <c r="J165" s="66">
        <f t="shared" si="32"/>
        <v>148140</v>
      </c>
      <c r="K165" s="101">
        <v>0</v>
      </c>
      <c r="L165" s="64">
        <v>11231501</v>
      </c>
      <c r="M165" s="64">
        <v>10511879</v>
      </c>
      <c r="N165" s="64">
        <v>12601704</v>
      </c>
      <c r="O165" s="64">
        <v>7890685</v>
      </c>
      <c r="P165" s="63">
        <v>3441008</v>
      </c>
      <c r="Q165" s="62">
        <f t="shared" si="33"/>
        <v>45676777</v>
      </c>
      <c r="R165" s="61">
        <f t="shared" si="34"/>
        <v>45824917</v>
      </c>
    </row>
    <row r="166" spans="2:18" s="14" customFormat="1" ht="17.100000000000001" customHeight="1" x14ac:dyDescent="0.25">
      <c r="B166" s="72"/>
      <c r="C166" s="70" t="s">
        <v>78</v>
      </c>
      <c r="D166" s="69"/>
      <c r="E166" s="69"/>
      <c r="F166" s="69"/>
      <c r="G166" s="68"/>
      <c r="H166" s="67">
        <v>379764</v>
      </c>
      <c r="I166" s="63">
        <v>1163195</v>
      </c>
      <c r="J166" s="66">
        <f t="shared" si="32"/>
        <v>1542959</v>
      </c>
      <c r="K166" s="101">
        <v>0</v>
      </c>
      <c r="L166" s="64">
        <v>10711265</v>
      </c>
      <c r="M166" s="64">
        <v>13227292</v>
      </c>
      <c r="N166" s="64">
        <v>20349290</v>
      </c>
      <c r="O166" s="64">
        <v>19345711</v>
      </c>
      <c r="P166" s="63">
        <v>11694896</v>
      </c>
      <c r="Q166" s="62">
        <f t="shared" si="33"/>
        <v>75328454</v>
      </c>
      <c r="R166" s="61">
        <f t="shared" si="34"/>
        <v>76871413</v>
      </c>
    </row>
    <row r="167" spans="2:18" s="14" customFormat="1" ht="17.100000000000001" customHeight="1" x14ac:dyDescent="0.25">
      <c r="B167" s="72"/>
      <c r="C167" s="70" t="s">
        <v>77</v>
      </c>
      <c r="D167" s="69"/>
      <c r="E167" s="69"/>
      <c r="F167" s="69"/>
      <c r="G167" s="68"/>
      <c r="H167" s="67">
        <v>0</v>
      </c>
      <c r="I167" s="63">
        <v>0</v>
      </c>
      <c r="J167" s="66">
        <f t="shared" si="32"/>
        <v>0</v>
      </c>
      <c r="K167" s="65"/>
      <c r="L167" s="64">
        <v>48495754</v>
      </c>
      <c r="M167" s="64">
        <v>57690446</v>
      </c>
      <c r="N167" s="64">
        <v>58730070</v>
      </c>
      <c r="O167" s="64">
        <v>30685892</v>
      </c>
      <c r="P167" s="63">
        <v>13304186</v>
      </c>
      <c r="Q167" s="62">
        <f t="shared" si="33"/>
        <v>208906348</v>
      </c>
      <c r="R167" s="61">
        <f t="shared" si="34"/>
        <v>208906348</v>
      </c>
    </row>
    <row r="168" spans="2:18" s="14" customFormat="1" ht="17.100000000000001" customHeight="1" x14ac:dyDescent="0.25">
      <c r="B168" s="72"/>
      <c r="C168" s="100" t="s">
        <v>76</v>
      </c>
      <c r="D168" s="98"/>
      <c r="E168" s="98"/>
      <c r="F168" s="98"/>
      <c r="G168" s="97"/>
      <c r="H168" s="67">
        <v>0</v>
      </c>
      <c r="I168" s="63">
        <v>0</v>
      </c>
      <c r="J168" s="66">
        <f t="shared" si="32"/>
        <v>0</v>
      </c>
      <c r="K168" s="65"/>
      <c r="L168" s="64">
        <v>4557687</v>
      </c>
      <c r="M168" s="64">
        <v>7669253</v>
      </c>
      <c r="N168" s="64">
        <v>8249106</v>
      </c>
      <c r="O168" s="64">
        <v>4169654</v>
      </c>
      <c r="P168" s="63">
        <v>2738183</v>
      </c>
      <c r="Q168" s="62">
        <f t="shared" si="33"/>
        <v>27383883</v>
      </c>
      <c r="R168" s="61">
        <f t="shared" si="34"/>
        <v>27383883</v>
      </c>
    </row>
    <row r="169" spans="2:18" s="14" customFormat="1" ht="17.100000000000001" customHeight="1" x14ac:dyDescent="0.25">
      <c r="B169" s="71"/>
      <c r="C169" s="99" t="s">
        <v>75</v>
      </c>
      <c r="D169" s="98"/>
      <c r="E169" s="98"/>
      <c r="F169" s="98"/>
      <c r="G169" s="97"/>
      <c r="H169" s="67">
        <v>0</v>
      </c>
      <c r="I169" s="63">
        <v>0</v>
      </c>
      <c r="J169" s="66">
        <f t="shared" si="32"/>
        <v>0</v>
      </c>
      <c r="K169" s="65"/>
      <c r="L169" s="64">
        <v>0</v>
      </c>
      <c r="M169" s="64">
        <v>0</v>
      </c>
      <c r="N169" s="64">
        <v>575730</v>
      </c>
      <c r="O169" s="64">
        <v>8895176</v>
      </c>
      <c r="P169" s="63">
        <v>4608620</v>
      </c>
      <c r="Q169" s="62">
        <f t="shared" si="33"/>
        <v>14079526</v>
      </c>
      <c r="R169" s="61">
        <f t="shared" si="34"/>
        <v>14079526</v>
      </c>
    </row>
    <row r="170" spans="2:18" s="14" customFormat="1" ht="17.100000000000001" customHeight="1" x14ac:dyDescent="0.25">
      <c r="B170" s="96"/>
      <c r="C170" s="95" t="s">
        <v>74</v>
      </c>
      <c r="D170" s="94"/>
      <c r="E170" s="94"/>
      <c r="F170" s="94"/>
      <c r="G170" s="93"/>
      <c r="H170" s="92">
        <v>0</v>
      </c>
      <c r="I170" s="89">
        <v>0</v>
      </c>
      <c r="J170" s="91">
        <f t="shared" si="32"/>
        <v>0</v>
      </c>
      <c r="K170" s="54"/>
      <c r="L170" s="90">
        <v>3388117</v>
      </c>
      <c r="M170" s="90">
        <v>5898479</v>
      </c>
      <c r="N170" s="90">
        <v>7102646</v>
      </c>
      <c r="O170" s="90">
        <v>10744627</v>
      </c>
      <c r="P170" s="89">
        <v>7874956</v>
      </c>
      <c r="Q170" s="88">
        <f t="shared" si="33"/>
        <v>35008825</v>
      </c>
      <c r="R170" s="87">
        <f t="shared" si="34"/>
        <v>35008825</v>
      </c>
    </row>
    <row r="171" spans="2:18" s="14" customFormat="1" ht="17.100000000000001" customHeight="1" x14ac:dyDescent="0.25">
      <c r="B171" s="86" t="s">
        <v>73</v>
      </c>
      <c r="C171" s="85"/>
      <c r="D171" s="85"/>
      <c r="E171" s="85"/>
      <c r="F171" s="85"/>
      <c r="G171" s="84"/>
      <c r="H171" s="45">
        <f>SUM(H172:H175)</f>
        <v>0</v>
      </c>
      <c r="I171" s="44">
        <f>SUM(I172:I175)</f>
        <v>0</v>
      </c>
      <c r="J171" s="43">
        <f>SUM(J172:J175)</f>
        <v>0</v>
      </c>
      <c r="K171" s="83"/>
      <c r="L171" s="41">
        <f t="shared" ref="L171:R171" si="35">SUM(L172:L175)</f>
        <v>13521209</v>
      </c>
      <c r="M171" s="41">
        <f t="shared" si="35"/>
        <v>17355814</v>
      </c>
      <c r="N171" s="41">
        <f t="shared" si="35"/>
        <v>92230777</v>
      </c>
      <c r="O171" s="41">
        <f t="shared" si="35"/>
        <v>305463761</v>
      </c>
      <c r="P171" s="40">
        <f t="shared" si="35"/>
        <v>314403260</v>
      </c>
      <c r="Q171" s="39">
        <f t="shared" si="35"/>
        <v>742974821</v>
      </c>
      <c r="R171" s="38">
        <f t="shared" si="35"/>
        <v>742974821</v>
      </c>
    </row>
    <row r="172" spans="2:18" s="14" customFormat="1" ht="17.100000000000001" customHeight="1" x14ac:dyDescent="0.25">
      <c r="B172" s="72"/>
      <c r="C172" s="82" t="s">
        <v>72</v>
      </c>
      <c r="D172" s="81"/>
      <c r="E172" s="81"/>
      <c r="F172" s="81"/>
      <c r="G172" s="80"/>
      <c r="H172" s="79">
        <v>0</v>
      </c>
      <c r="I172" s="75">
        <v>0</v>
      </c>
      <c r="J172" s="78">
        <f>SUM(H172:I172)</f>
        <v>0</v>
      </c>
      <c r="K172" s="77"/>
      <c r="L172" s="76">
        <v>0</v>
      </c>
      <c r="M172" s="76">
        <v>644823</v>
      </c>
      <c r="N172" s="76">
        <v>42241027</v>
      </c>
      <c r="O172" s="76">
        <v>141422660</v>
      </c>
      <c r="P172" s="75">
        <v>122949078</v>
      </c>
      <c r="Q172" s="74">
        <f>SUM(K172:P172)</f>
        <v>307257588</v>
      </c>
      <c r="R172" s="73">
        <f>SUM(J172,Q172)</f>
        <v>307257588</v>
      </c>
    </row>
    <row r="173" spans="2:18" s="14" customFormat="1" ht="17.100000000000001" customHeight="1" x14ac:dyDescent="0.25">
      <c r="B173" s="72"/>
      <c r="C173" s="70" t="s">
        <v>71</v>
      </c>
      <c r="D173" s="69"/>
      <c r="E173" s="69"/>
      <c r="F173" s="69"/>
      <c r="G173" s="68"/>
      <c r="H173" s="67">
        <v>0</v>
      </c>
      <c r="I173" s="63">
        <v>0</v>
      </c>
      <c r="J173" s="66">
        <f>SUM(H173:I173)</f>
        <v>0</v>
      </c>
      <c r="K173" s="65"/>
      <c r="L173" s="64">
        <v>13521209</v>
      </c>
      <c r="M173" s="64">
        <v>16445851</v>
      </c>
      <c r="N173" s="64">
        <v>40010550</v>
      </c>
      <c r="O173" s="64">
        <v>46514072</v>
      </c>
      <c r="P173" s="63">
        <v>20270468</v>
      </c>
      <c r="Q173" s="62">
        <f>SUM(K173:P173)</f>
        <v>136762150</v>
      </c>
      <c r="R173" s="61">
        <f>SUM(J173,Q173)</f>
        <v>136762150</v>
      </c>
    </row>
    <row r="174" spans="2:18" s="14" customFormat="1" ht="17.100000000000001" customHeight="1" x14ac:dyDescent="0.25">
      <c r="B174" s="71"/>
      <c r="C174" s="70" t="s">
        <v>70</v>
      </c>
      <c r="D174" s="69"/>
      <c r="E174" s="69"/>
      <c r="F174" s="69"/>
      <c r="G174" s="68"/>
      <c r="H174" s="67">
        <v>0</v>
      </c>
      <c r="I174" s="63">
        <v>0</v>
      </c>
      <c r="J174" s="66">
        <f>SUM(H174:I174)</f>
        <v>0</v>
      </c>
      <c r="K174" s="65"/>
      <c r="L174" s="64">
        <v>0</v>
      </c>
      <c r="M174" s="64">
        <v>0</v>
      </c>
      <c r="N174" s="64">
        <v>1290789</v>
      </c>
      <c r="O174" s="64">
        <v>10923769</v>
      </c>
      <c r="P174" s="63">
        <v>16589401</v>
      </c>
      <c r="Q174" s="62">
        <f>SUM(K174:P174)</f>
        <v>28803959</v>
      </c>
      <c r="R174" s="61">
        <f>SUM(J174,Q174)</f>
        <v>28803959</v>
      </c>
    </row>
    <row r="175" spans="2:18" s="49" customFormat="1" ht="17.100000000000001" customHeight="1" x14ac:dyDescent="0.25">
      <c r="B175" s="60"/>
      <c r="C175" s="59" t="s">
        <v>69</v>
      </c>
      <c r="D175" s="58"/>
      <c r="E175" s="58"/>
      <c r="F175" s="58"/>
      <c r="G175" s="57"/>
      <c r="H175" s="56">
        <v>0</v>
      </c>
      <c r="I175" s="52">
        <v>0</v>
      </c>
      <c r="J175" s="55">
        <f>SUM(H175:I175)</f>
        <v>0</v>
      </c>
      <c r="K175" s="54"/>
      <c r="L175" s="53">
        <v>0</v>
      </c>
      <c r="M175" s="53">
        <v>265140</v>
      </c>
      <c r="N175" s="53">
        <v>8688411</v>
      </c>
      <c r="O175" s="53">
        <v>106603260</v>
      </c>
      <c r="P175" s="52">
        <v>154594313</v>
      </c>
      <c r="Q175" s="51">
        <f>SUM(K175:P175)</f>
        <v>270151124</v>
      </c>
      <c r="R175" s="50">
        <f>SUM(J175,Q175)</f>
        <v>270151124</v>
      </c>
    </row>
    <row r="176" spans="2:18" s="14" customFormat="1" ht="17.100000000000001" customHeight="1" x14ac:dyDescent="0.25">
      <c r="B176" s="48" t="s">
        <v>68</v>
      </c>
      <c r="C176" s="47"/>
      <c r="D176" s="47"/>
      <c r="E176" s="47"/>
      <c r="F176" s="47"/>
      <c r="G176" s="46"/>
      <c r="H176" s="45">
        <f t="shared" ref="H176:R176" si="36">SUM(H140,H161,H171)</f>
        <v>16612924</v>
      </c>
      <c r="I176" s="44">
        <f t="shared" si="36"/>
        <v>32367200</v>
      </c>
      <c r="J176" s="43">
        <f t="shared" si="36"/>
        <v>48980124</v>
      </c>
      <c r="K176" s="42">
        <f t="shared" si="36"/>
        <v>0</v>
      </c>
      <c r="L176" s="41">
        <f t="shared" si="36"/>
        <v>429367532</v>
      </c>
      <c r="M176" s="41">
        <f t="shared" si="36"/>
        <v>391503571</v>
      </c>
      <c r="N176" s="41">
        <f t="shared" si="36"/>
        <v>440558645</v>
      </c>
      <c r="O176" s="41">
        <f t="shared" si="36"/>
        <v>562343061</v>
      </c>
      <c r="P176" s="40">
        <f t="shared" si="36"/>
        <v>456108425</v>
      </c>
      <c r="Q176" s="39">
        <f t="shared" si="36"/>
        <v>2279881234</v>
      </c>
      <c r="R176" s="38">
        <f t="shared" si="36"/>
        <v>2328861358</v>
      </c>
    </row>
  </sheetData>
  <mergeCells count="54">
    <mergeCell ref="K55:Q55"/>
    <mergeCell ref="H64:J64"/>
    <mergeCell ref="R96:R97"/>
    <mergeCell ref="J79:Q79"/>
    <mergeCell ref="H72:J72"/>
    <mergeCell ref="J71:Q71"/>
    <mergeCell ref="Q72:Q73"/>
    <mergeCell ref="K72:P72"/>
    <mergeCell ref="B47:G48"/>
    <mergeCell ref="B55:G56"/>
    <mergeCell ref="B64:G65"/>
    <mergeCell ref="B88:G89"/>
    <mergeCell ref="B5:G5"/>
    <mergeCell ref="B80:G81"/>
    <mergeCell ref="B72:G73"/>
    <mergeCell ref="C42:G42"/>
    <mergeCell ref="B13:B22"/>
    <mergeCell ref="B23:B32"/>
    <mergeCell ref="B33:B42"/>
    <mergeCell ref="C13:G13"/>
    <mergeCell ref="C22:G22"/>
    <mergeCell ref="C32:G32"/>
    <mergeCell ref="B138:G139"/>
    <mergeCell ref="H96:J96"/>
    <mergeCell ref="K96:Q96"/>
    <mergeCell ref="K138:Q138"/>
    <mergeCell ref="Q80:Q81"/>
    <mergeCell ref="J87:Q87"/>
    <mergeCell ref="H138:J138"/>
    <mergeCell ref="B96:G97"/>
    <mergeCell ref="I137:R137"/>
    <mergeCell ref="I95:R95"/>
    <mergeCell ref="H80:J80"/>
    <mergeCell ref="K80:P80"/>
    <mergeCell ref="H88:J88"/>
    <mergeCell ref="K88:P88"/>
    <mergeCell ref="Q88:Q89"/>
    <mergeCell ref="R138:R139"/>
    <mergeCell ref="J1:O1"/>
    <mergeCell ref="P1:Q1"/>
    <mergeCell ref="K47:Q47"/>
    <mergeCell ref="H47:J47"/>
    <mergeCell ref="K64:P64"/>
    <mergeCell ref="Q12:R12"/>
    <mergeCell ref="R6:R7"/>
    <mergeCell ref="K46:R46"/>
    <mergeCell ref="J63:Q63"/>
    <mergeCell ref="H4:I4"/>
    <mergeCell ref="H5:I5"/>
    <mergeCell ref="R47:R48"/>
    <mergeCell ref="Q64:Q65"/>
    <mergeCell ref="R55:R56"/>
    <mergeCell ref="K54:R54"/>
    <mergeCell ref="H55:J55"/>
  </mergeCells>
  <phoneticPr fontId="7"/>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heetViews>
  <sheetFormatPr defaultColWidth="7.6640625" defaultRowHeight="17.100000000000001" customHeight="1" x14ac:dyDescent="0.25"/>
  <cols>
    <col min="1" max="2" width="2.6640625" style="1" customWidth="1"/>
    <col min="3" max="3" width="5.6640625" style="1" customWidth="1"/>
    <col min="4" max="4" width="7.6640625" style="1" customWidth="1"/>
    <col min="5" max="5" width="2.6640625" style="1" customWidth="1"/>
    <col min="6" max="6" width="6.6640625" style="1" customWidth="1"/>
    <col min="7" max="7" width="10.46484375" style="1" customWidth="1"/>
    <col min="8" max="11" width="10.6640625" style="1" customWidth="1"/>
    <col min="12" max="16" width="12.33203125" style="1" customWidth="1"/>
    <col min="17" max="18" width="12.6640625" style="1" customWidth="1"/>
    <col min="19" max="19" width="7.6640625" style="1" customWidth="1"/>
    <col min="20" max="22" width="9.33203125" style="1" customWidth="1"/>
    <col min="23" max="16384" width="7.6640625" style="1"/>
  </cols>
  <sheetData>
    <row r="1" spans="1:18" ht="17.100000000000001" customHeight="1" thickTop="1" thickBot="1" x14ac:dyDescent="0.3">
      <c r="A1" s="4" t="str">
        <f>"介護保険事業状況報告　令和" &amp; DBCS($A$2) &amp; "年（" &amp; DBCS($B$2) &amp; "年）" &amp; DBCS($C$2) &amp; "月※"</f>
        <v>介護保険事業状況報告　令和３年（２０２１年）１０月※</v>
      </c>
      <c r="J1" s="670" t="s">
        <v>148</v>
      </c>
      <c r="K1" s="671"/>
      <c r="L1" s="671"/>
      <c r="M1" s="671"/>
      <c r="N1" s="671"/>
      <c r="O1" s="672"/>
      <c r="P1" s="673">
        <v>44588</v>
      </c>
      <c r="Q1" s="674"/>
      <c r="R1" s="344" t="s">
        <v>147</v>
      </c>
    </row>
    <row r="2" spans="1:18" ht="17.100000000000001" customHeight="1" thickTop="1" x14ac:dyDescent="0.25">
      <c r="A2" s="319">
        <v>3</v>
      </c>
      <c r="B2" s="319">
        <v>2021</v>
      </c>
      <c r="C2" s="319">
        <v>10</v>
      </c>
      <c r="D2" s="319">
        <v>1</v>
      </c>
      <c r="E2" s="319">
        <v>31</v>
      </c>
      <c r="Q2" s="344"/>
    </row>
    <row r="3" spans="1:18" ht="17.100000000000001" customHeight="1" x14ac:dyDescent="0.25">
      <c r="A3" s="4" t="s">
        <v>146</v>
      </c>
    </row>
    <row r="4" spans="1:18" ht="17.100000000000001" customHeight="1" x14ac:dyDescent="0.25">
      <c r="B4" s="23"/>
      <c r="C4" s="23"/>
      <c r="D4" s="23"/>
      <c r="E4" s="144"/>
      <c r="F4" s="144"/>
      <c r="G4" s="144"/>
      <c r="H4" s="683" t="s">
        <v>135</v>
      </c>
      <c r="I4" s="683"/>
    </row>
    <row r="5" spans="1:18" ht="17.100000000000001" customHeight="1" x14ac:dyDescent="0.25">
      <c r="B5" s="706" t="str">
        <f>"令和" &amp; DBCS($A$2) &amp; "年（" &amp; DBCS($B$2) &amp; "年）" &amp; DBCS($C$2) &amp; "月末日現在"</f>
        <v>令和３年（２０２１年）１０月末日現在</v>
      </c>
      <c r="C5" s="707"/>
      <c r="D5" s="707"/>
      <c r="E5" s="707"/>
      <c r="F5" s="707"/>
      <c r="G5" s="708"/>
      <c r="H5" s="709" t="s">
        <v>145</v>
      </c>
      <c r="I5" s="710"/>
      <c r="L5" s="356" t="s">
        <v>135</v>
      </c>
      <c r="Q5" s="24" t="s">
        <v>144</v>
      </c>
    </row>
    <row r="6" spans="1:18" ht="17.100000000000001" customHeight="1" x14ac:dyDescent="0.25">
      <c r="B6" s="3" t="s">
        <v>143</v>
      </c>
      <c r="C6" s="342"/>
      <c r="D6" s="342"/>
      <c r="E6" s="342"/>
      <c r="F6" s="342"/>
      <c r="G6" s="240"/>
      <c r="H6" s="341"/>
      <c r="I6" s="340">
        <v>47177</v>
      </c>
      <c r="K6" s="339" t="s">
        <v>142</v>
      </c>
      <c r="L6" s="338">
        <f>(I7+I8)-I6</f>
        <v>2845</v>
      </c>
      <c r="Q6" s="337">
        <f>R42</f>
        <v>20174</v>
      </c>
      <c r="R6" s="682">
        <f>Q6/Q7</f>
        <v>0.20755357565407051</v>
      </c>
    </row>
    <row r="7" spans="1:18" s="192" customFormat="1" ht="17.100000000000001" customHeight="1" x14ac:dyDescent="0.25">
      <c r="B7" s="336" t="s">
        <v>141</v>
      </c>
      <c r="C7" s="335"/>
      <c r="D7" s="335"/>
      <c r="E7" s="335"/>
      <c r="F7" s="335"/>
      <c r="G7" s="334"/>
      <c r="H7" s="333"/>
      <c r="I7" s="332">
        <v>31636</v>
      </c>
      <c r="K7" s="192" t="s">
        <v>140</v>
      </c>
      <c r="Q7" s="331">
        <f>I9</f>
        <v>97199</v>
      </c>
      <c r="R7" s="682"/>
    </row>
    <row r="8" spans="1:18" s="192" customFormat="1" ht="17.100000000000001" customHeight="1" x14ac:dyDescent="0.25">
      <c r="B8" s="330" t="s">
        <v>139</v>
      </c>
      <c r="C8" s="329"/>
      <c r="D8" s="329"/>
      <c r="E8" s="329"/>
      <c r="F8" s="329"/>
      <c r="G8" s="230"/>
      <c r="H8" s="328"/>
      <c r="I8" s="327">
        <v>18386</v>
      </c>
      <c r="K8" s="192" t="s">
        <v>138</v>
      </c>
      <c r="Q8" s="326"/>
      <c r="R8" s="325"/>
    </row>
    <row r="9" spans="1:18" ht="17.100000000000001" customHeight="1" x14ac:dyDescent="0.25">
      <c r="B9" s="13" t="s">
        <v>137</v>
      </c>
      <c r="C9" s="12"/>
      <c r="D9" s="12"/>
      <c r="E9" s="12"/>
      <c r="F9" s="12"/>
      <c r="G9" s="324"/>
      <c r="H9" s="323"/>
      <c r="I9" s="322">
        <f>I6+I7+I8</f>
        <v>97199</v>
      </c>
    </row>
    <row r="11" spans="1:18" ht="17.100000000000001" customHeight="1" x14ac:dyDescent="0.25">
      <c r="A11" s="4" t="s">
        <v>136</v>
      </c>
    </row>
    <row r="12" spans="1:18" ht="17.100000000000001" customHeight="1" thickBot="1" x14ac:dyDescent="0.3">
      <c r="B12" s="5"/>
      <c r="C12" s="5"/>
      <c r="D12" s="5"/>
      <c r="E12" s="321"/>
      <c r="F12" s="321"/>
      <c r="G12" s="321"/>
      <c r="H12" s="321"/>
      <c r="I12" s="321"/>
      <c r="J12" s="321"/>
      <c r="K12" s="321"/>
      <c r="L12" s="321"/>
      <c r="M12" s="321"/>
      <c r="P12" s="321"/>
      <c r="Q12" s="681" t="s">
        <v>135</v>
      </c>
      <c r="R12" s="681"/>
    </row>
    <row r="13" spans="1:18" ht="17.100000000000001" customHeight="1" x14ac:dyDescent="0.25">
      <c r="A13" s="320" t="s">
        <v>134</v>
      </c>
      <c r="B13" s="713" t="s">
        <v>133</v>
      </c>
      <c r="C13" s="675" t="str">
        <f>"令和" &amp; DBCS($A$2) &amp; "年（" &amp; DBCS($B$2) &amp; "年）" &amp; DBCS($C$2) &amp; "月末日現在"</f>
        <v>令和３年（２０２１年）１０月末日現在</v>
      </c>
      <c r="D13" s="676"/>
      <c r="E13" s="676"/>
      <c r="F13" s="676"/>
      <c r="G13" s="677"/>
      <c r="H13" s="306" t="s">
        <v>67</v>
      </c>
      <c r="I13" s="305" t="s">
        <v>66</v>
      </c>
      <c r="J13" s="304" t="s">
        <v>59</v>
      </c>
      <c r="K13" s="303" t="s">
        <v>65</v>
      </c>
      <c r="L13" s="302" t="s">
        <v>64</v>
      </c>
      <c r="M13" s="302" t="s">
        <v>63</v>
      </c>
      <c r="N13" s="302" t="s">
        <v>62</v>
      </c>
      <c r="O13" s="302" t="s">
        <v>61</v>
      </c>
      <c r="P13" s="301" t="s">
        <v>60</v>
      </c>
      <c r="Q13" s="300" t="s">
        <v>59</v>
      </c>
      <c r="R13" s="299" t="s">
        <v>58</v>
      </c>
    </row>
    <row r="14" spans="1:18" ht="17.100000000000001" customHeight="1" x14ac:dyDescent="0.25">
      <c r="A14" s="319">
        <v>875</v>
      </c>
      <c r="B14" s="714"/>
      <c r="C14" s="298" t="s">
        <v>113</v>
      </c>
      <c r="D14" s="47"/>
      <c r="E14" s="47"/>
      <c r="F14" s="47"/>
      <c r="G14" s="46"/>
      <c r="H14" s="270">
        <f>H15+H16+H17+H18+H19+H20</f>
        <v>805</v>
      </c>
      <c r="I14" s="271">
        <f>I15+I16+I17+I18+I19+I20</f>
        <v>703</v>
      </c>
      <c r="J14" s="297">
        <f t="shared" ref="J14:J22" si="0">SUM(H14:I14)</f>
        <v>1508</v>
      </c>
      <c r="K14" s="296" t="s">
        <v>156</v>
      </c>
      <c r="L14" s="33">
        <f>L15+L16+L17+L18+L19+L20</f>
        <v>1469</v>
      </c>
      <c r="M14" s="33">
        <f>M15+M16+M17+M18+M19+M20</f>
        <v>1006</v>
      </c>
      <c r="N14" s="33">
        <f>N15+N16+N17+N18+N19+N20</f>
        <v>739</v>
      </c>
      <c r="O14" s="33">
        <f>O15+O16+O17+O18+O19+O20</f>
        <v>691</v>
      </c>
      <c r="P14" s="33">
        <f>P15+P16+P17+P18+P19+P20</f>
        <v>475</v>
      </c>
      <c r="Q14" s="268">
        <f t="shared" ref="Q14:Q22" si="1">SUM(K14:P14)</f>
        <v>4380</v>
      </c>
      <c r="R14" s="294">
        <f t="shared" ref="R14:R22" si="2">SUM(J14,Q14)</f>
        <v>5888</v>
      </c>
    </row>
    <row r="15" spans="1:18" ht="17.100000000000001" customHeight="1" x14ac:dyDescent="0.25">
      <c r="A15" s="319">
        <v>156</v>
      </c>
      <c r="B15" s="714"/>
      <c r="C15" s="82"/>
      <c r="D15" s="152" t="s">
        <v>129</v>
      </c>
      <c r="E15" s="152"/>
      <c r="F15" s="152"/>
      <c r="G15" s="152"/>
      <c r="H15" s="318">
        <v>65</v>
      </c>
      <c r="I15" s="315">
        <v>47</v>
      </c>
      <c r="J15" s="282">
        <f t="shared" si="0"/>
        <v>112</v>
      </c>
      <c r="K15" s="317" t="s">
        <v>156</v>
      </c>
      <c r="L15" s="316">
        <v>95</v>
      </c>
      <c r="M15" s="316">
        <v>59</v>
      </c>
      <c r="N15" s="316">
        <v>40</v>
      </c>
      <c r="O15" s="316">
        <v>39</v>
      </c>
      <c r="P15" s="315">
        <v>35</v>
      </c>
      <c r="Q15" s="282">
        <f t="shared" si="1"/>
        <v>268</v>
      </c>
      <c r="R15" s="288">
        <f t="shared" si="2"/>
        <v>380</v>
      </c>
    </row>
    <row r="16" spans="1:18" ht="17.100000000000001" customHeight="1" x14ac:dyDescent="0.25">
      <c r="A16" s="319"/>
      <c r="B16" s="714"/>
      <c r="C16" s="153"/>
      <c r="D16" s="69" t="s">
        <v>128</v>
      </c>
      <c r="E16" s="69"/>
      <c r="F16" s="69"/>
      <c r="G16" s="69"/>
      <c r="H16" s="318">
        <v>136</v>
      </c>
      <c r="I16" s="315">
        <v>131</v>
      </c>
      <c r="J16" s="282">
        <f t="shared" si="0"/>
        <v>267</v>
      </c>
      <c r="K16" s="317" t="s">
        <v>156</v>
      </c>
      <c r="L16" s="316">
        <v>176</v>
      </c>
      <c r="M16" s="316">
        <v>157</v>
      </c>
      <c r="N16" s="316">
        <v>82</v>
      </c>
      <c r="O16" s="316">
        <v>87</v>
      </c>
      <c r="P16" s="315">
        <v>67</v>
      </c>
      <c r="Q16" s="282">
        <f t="shared" si="1"/>
        <v>569</v>
      </c>
      <c r="R16" s="281">
        <f t="shared" si="2"/>
        <v>836</v>
      </c>
    </row>
    <row r="17" spans="1:18" ht="17.100000000000001" customHeight="1" x14ac:dyDescent="0.25">
      <c r="A17" s="319"/>
      <c r="B17" s="714"/>
      <c r="C17" s="153"/>
      <c r="D17" s="69" t="s">
        <v>127</v>
      </c>
      <c r="E17" s="69"/>
      <c r="F17" s="69"/>
      <c r="G17" s="69"/>
      <c r="H17" s="318">
        <v>129</v>
      </c>
      <c r="I17" s="315">
        <v>121</v>
      </c>
      <c r="J17" s="282">
        <f t="shared" si="0"/>
        <v>250</v>
      </c>
      <c r="K17" s="317" t="s">
        <v>156</v>
      </c>
      <c r="L17" s="316">
        <v>248</v>
      </c>
      <c r="M17" s="316">
        <v>169</v>
      </c>
      <c r="N17" s="316">
        <v>128</v>
      </c>
      <c r="O17" s="316">
        <v>126</v>
      </c>
      <c r="P17" s="315">
        <v>82</v>
      </c>
      <c r="Q17" s="282">
        <f t="shared" si="1"/>
        <v>753</v>
      </c>
      <c r="R17" s="281">
        <f t="shared" si="2"/>
        <v>1003</v>
      </c>
    </row>
    <row r="18" spans="1:18" ht="17.100000000000001" customHeight="1" x14ac:dyDescent="0.25">
      <c r="A18" s="319"/>
      <c r="B18" s="714"/>
      <c r="C18" s="153"/>
      <c r="D18" s="69" t="s">
        <v>126</v>
      </c>
      <c r="E18" s="69"/>
      <c r="F18" s="69"/>
      <c r="G18" s="69"/>
      <c r="H18" s="318">
        <v>180</v>
      </c>
      <c r="I18" s="315">
        <v>149</v>
      </c>
      <c r="J18" s="282">
        <f t="shared" si="0"/>
        <v>329</v>
      </c>
      <c r="K18" s="317" t="s">
        <v>156</v>
      </c>
      <c r="L18" s="316">
        <v>322</v>
      </c>
      <c r="M18" s="316">
        <v>197</v>
      </c>
      <c r="N18" s="316">
        <v>152</v>
      </c>
      <c r="O18" s="316">
        <v>149</v>
      </c>
      <c r="P18" s="315">
        <v>106</v>
      </c>
      <c r="Q18" s="282">
        <f t="shared" si="1"/>
        <v>926</v>
      </c>
      <c r="R18" s="281">
        <f t="shared" si="2"/>
        <v>1255</v>
      </c>
    </row>
    <row r="19" spans="1:18" ht="17.100000000000001" customHeight="1" x14ac:dyDescent="0.25">
      <c r="A19" s="319"/>
      <c r="B19" s="714"/>
      <c r="C19" s="153"/>
      <c r="D19" s="69" t="s">
        <v>125</v>
      </c>
      <c r="E19" s="69"/>
      <c r="F19" s="69"/>
      <c r="G19" s="69"/>
      <c r="H19" s="318">
        <v>171</v>
      </c>
      <c r="I19" s="315">
        <v>135</v>
      </c>
      <c r="J19" s="282">
        <f t="shared" si="0"/>
        <v>306</v>
      </c>
      <c r="K19" s="317" t="s">
        <v>156</v>
      </c>
      <c r="L19" s="316">
        <v>365</v>
      </c>
      <c r="M19" s="316">
        <v>226</v>
      </c>
      <c r="N19" s="316">
        <v>176</v>
      </c>
      <c r="O19" s="316">
        <v>151</v>
      </c>
      <c r="P19" s="315">
        <v>93</v>
      </c>
      <c r="Q19" s="282">
        <f t="shared" si="1"/>
        <v>1011</v>
      </c>
      <c r="R19" s="281">
        <f t="shared" si="2"/>
        <v>1317</v>
      </c>
    </row>
    <row r="20" spans="1:18" ht="17.100000000000001" customHeight="1" x14ac:dyDescent="0.25">
      <c r="A20" s="319">
        <v>719</v>
      </c>
      <c r="B20" s="714"/>
      <c r="C20" s="133"/>
      <c r="D20" s="132" t="s">
        <v>124</v>
      </c>
      <c r="E20" s="132"/>
      <c r="F20" s="132"/>
      <c r="G20" s="132"/>
      <c r="H20" s="280">
        <v>124</v>
      </c>
      <c r="I20" s="312">
        <v>120</v>
      </c>
      <c r="J20" s="278">
        <f t="shared" si="0"/>
        <v>244</v>
      </c>
      <c r="K20" s="314" t="s">
        <v>156</v>
      </c>
      <c r="L20" s="313">
        <v>263</v>
      </c>
      <c r="M20" s="313">
        <v>198</v>
      </c>
      <c r="N20" s="313">
        <v>161</v>
      </c>
      <c r="O20" s="313">
        <v>139</v>
      </c>
      <c r="P20" s="312">
        <v>92</v>
      </c>
      <c r="Q20" s="282">
        <f t="shared" si="1"/>
        <v>853</v>
      </c>
      <c r="R20" s="273">
        <f t="shared" si="2"/>
        <v>1097</v>
      </c>
    </row>
    <row r="21" spans="1:18" ht="17.100000000000001" customHeight="1" x14ac:dyDescent="0.25">
      <c r="A21" s="319">
        <v>25</v>
      </c>
      <c r="B21" s="714"/>
      <c r="C21" s="272" t="s">
        <v>112</v>
      </c>
      <c r="D21" s="272"/>
      <c r="E21" s="272"/>
      <c r="F21" s="272"/>
      <c r="G21" s="272"/>
      <c r="H21" s="270">
        <v>17</v>
      </c>
      <c r="I21" s="311">
        <v>21</v>
      </c>
      <c r="J21" s="297">
        <f t="shared" si="0"/>
        <v>38</v>
      </c>
      <c r="K21" s="296" t="s">
        <v>156</v>
      </c>
      <c r="L21" s="33">
        <v>35</v>
      </c>
      <c r="M21" s="33">
        <v>24</v>
      </c>
      <c r="N21" s="33">
        <v>17</v>
      </c>
      <c r="O21" s="33">
        <v>15</v>
      </c>
      <c r="P21" s="32">
        <v>21</v>
      </c>
      <c r="Q21" s="310">
        <f t="shared" si="1"/>
        <v>112</v>
      </c>
      <c r="R21" s="309">
        <f t="shared" si="2"/>
        <v>150</v>
      </c>
    </row>
    <row r="22" spans="1:18" ht="17.100000000000001" customHeight="1" thickBot="1" x14ac:dyDescent="0.3">
      <c r="A22" s="319">
        <v>900</v>
      </c>
      <c r="B22" s="715"/>
      <c r="C22" s="678" t="s">
        <v>123</v>
      </c>
      <c r="D22" s="679"/>
      <c r="E22" s="679"/>
      <c r="F22" s="679"/>
      <c r="G22" s="680"/>
      <c r="H22" s="266">
        <f>H14+H21</f>
        <v>822</v>
      </c>
      <c r="I22" s="263">
        <f>I14+I21</f>
        <v>724</v>
      </c>
      <c r="J22" s="262">
        <f t="shared" si="0"/>
        <v>1546</v>
      </c>
      <c r="K22" s="265" t="s">
        <v>156</v>
      </c>
      <c r="L22" s="264">
        <f>L14+L21</f>
        <v>1504</v>
      </c>
      <c r="M22" s="264">
        <f>M14+M21</f>
        <v>1030</v>
      </c>
      <c r="N22" s="264">
        <f>N14+N21</f>
        <v>756</v>
      </c>
      <c r="O22" s="264">
        <f>O14+O21</f>
        <v>706</v>
      </c>
      <c r="P22" s="263">
        <f>P14+P21</f>
        <v>496</v>
      </c>
      <c r="Q22" s="262">
        <f t="shared" si="1"/>
        <v>4492</v>
      </c>
      <c r="R22" s="261">
        <f t="shared" si="2"/>
        <v>6038</v>
      </c>
    </row>
    <row r="23" spans="1:18" ht="17.100000000000001" customHeight="1" x14ac:dyDescent="0.25">
      <c r="B23" s="716" t="s">
        <v>131</v>
      </c>
      <c r="C23" s="308"/>
      <c r="D23" s="308"/>
      <c r="E23" s="308"/>
      <c r="F23" s="308"/>
      <c r="G23" s="307"/>
      <c r="H23" s="306" t="s">
        <v>67</v>
      </c>
      <c r="I23" s="305" t="s">
        <v>66</v>
      </c>
      <c r="J23" s="304" t="s">
        <v>59</v>
      </c>
      <c r="K23" s="303" t="s">
        <v>65</v>
      </c>
      <c r="L23" s="302" t="s">
        <v>64</v>
      </c>
      <c r="M23" s="302" t="s">
        <v>63</v>
      </c>
      <c r="N23" s="302" t="s">
        <v>62</v>
      </c>
      <c r="O23" s="302" t="s">
        <v>61</v>
      </c>
      <c r="P23" s="301" t="s">
        <v>60</v>
      </c>
      <c r="Q23" s="300" t="s">
        <v>59</v>
      </c>
      <c r="R23" s="299" t="s">
        <v>58</v>
      </c>
    </row>
    <row r="24" spans="1:18" ht="17.100000000000001" customHeight="1" x14ac:dyDescent="0.25">
      <c r="B24" s="717"/>
      <c r="C24" s="298" t="s">
        <v>113</v>
      </c>
      <c r="D24" s="47"/>
      <c r="E24" s="47"/>
      <c r="F24" s="47"/>
      <c r="G24" s="46"/>
      <c r="H24" s="270">
        <f>H25+H26+H27+H28+H29+H30</f>
        <v>1942</v>
      </c>
      <c r="I24" s="271">
        <f>I25+I26+I27+I28+I29+I30</f>
        <v>1816</v>
      </c>
      <c r="J24" s="297">
        <f t="shared" ref="J24:J32" si="3">SUM(H24:I24)</f>
        <v>3758</v>
      </c>
      <c r="K24" s="296" t="s">
        <v>155</v>
      </c>
      <c r="L24" s="33">
        <f>L25+L26+L27+L28+L29+L30</f>
        <v>3304</v>
      </c>
      <c r="M24" s="33">
        <f>M25+M26+M27+M28+M29+M30</f>
        <v>1971</v>
      </c>
      <c r="N24" s="33">
        <f>N25+N26+N27+N28+N29+N30</f>
        <v>1648</v>
      </c>
      <c r="O24" s="33">
        <f>O25+O26+O27+O28+O29+O30</f>
        <v>1887</v>
      </c>
      <c r="P24" s="33">
        <f>P25+P26+P27+P28+P29+P30</f>
        <v>1421</v>
      </c>
      <c r="Q24" s="268">
        <f t="shared" ref="Q24:Q32" si="4">SUM(K24:P24)</f>
        <v>10231</v>
      </c>
      <c r="R24" s="294">
        <f t="shared" ref="R24:R32" si="5">SUM(J24,Q24)</f>
        <v>13989</v>
      </c>
    </row>
    <row r="25" spans="1:18" ht="17.100000000000001" customHeight="1" x14ac:dyDescent="0.25">
      <c r="B25" s="717"/>
      <c r="C25" s="81"/>
      <c r="D25" s="152" t="s">
        <v>129</v>
      </c>
      <c r="E25" s="152"/>
      <c r="F25" s="152"/>
      <c r="G25" s="152"/>
      <c r="H25" s="318">
        <v>69</v>
      </c>
      <c r="I25" s="315">
        <v>68</v>
      </c>
      <c r="J25" s="282">
        <f t="shared" si="3"/>
        <v>137</v>
      </c>
      <c r="K25" s="317" t="s">
        <v>155</v>
      </c>
      <c r="L25" s="316">
        <v>54</v>
      </c>
      <c r="M25" s="316">
        <v>51</v>
      </c>
      <c r="N25" s="316">
        <v>26</v>
      </c>
      <c r="O25" s="316">
        <v>24</v>
      </c>
      <c r="P25" s="315">
        <v>22</v>
      </c>
      <c r="Q25" s="282">
        <f t="shared" si="4"/>
        <v>177</v>
      </c>
      <c r="R25" s="288">
        <f t="shared" si="5"/>
        <v>314</v>
      </c>
    </row>
    <row r="26" spans="1:18" ht="17.100000000000001" customHeight="1" x14ac:dyDescent="0.25">
      <c r="B26" s="717"/>
      <c r="C26" s="152"/>
      <c r="D26" s="69" t="s">
        <v>128</v>
      </c>
      <c r="E26" s="69"/>
      <c r="F26" s="69"/>
      <c r="G26" s="69"/>
      <c r="H26" s="318">
        <v>146</v>
      </c>
      <c r="I26" s="315">
        <v>166</v>
      </c>
      <c r="J26" s="282">
        <f t="shared" si="3"/>
        <v>312</v>
      </c>
      <c r="K26" s="317" t="s">
        <v>155</v>
      </c>
      <c r="L26" s="316">
        <v>199</v>
      </c>
      <c r="M26" s="316">
        <v>115</v>
      </c>
      <c r="N26" s="316">
        <v>83</v>
      </c>
      <c r="O26" s="316">
        <v>89</v>
      </c>
      <c r="P26" s="315">
        <v>79</v>
      </c>
      <c r="Q26" s="282">
        <f t="shared" si="4"/>
        <v>565</v>
      </c>
      <c r="R26" s="281">
        <f t="shared" si="5"/>
        <v>877</v>
      </c>
    </row>
    <row r="27" spans="1:18" ht="17.100000000000001" customHeight="1" x14ac:dyDescent="0.25">
      <c r="B27" s="717"/>
      <c r="C27" s="152"/>
      <c r="D27" s="69" t="s">
        <v>127</v>
      </c>
      <c r="E27" s="69"/>
      <c r="F27" s="69"/>
      <c r="G27" s="69"/>
      <c r="H27" s="318">
        <v>279</v>
      </c>
      <c r="I27" s="315">
        <v>254</v>
      </c>
      <c r="J27" s="282">
        <f t="shared" si="3"/>
        <v>533</v>
      </c>
      <c r="K27" s="317" t="s">
        <v>155</v>
      </c>
      <c r="L27" s="316">
        <v>377</v>
      </c>
      <c r="M27" s="316">
        <v>183</v>
      </c>
      <c r="N27" s="316">
        <v>136</v>
      </c>
      <c r="O27" s="316">
        <v>151</v>
      </c>
      <c r="P27" s="315">
        <v>126</v>
      </c>
      <c r="Q27" s="282">
        <f t="shared" si="4"/>
        <v>973</v>
      </c>
      <c r="R27" s="281">
        <f t="shared" si="5"/>
        <v>1506</v>
      </c>
    </row>
    <row r="28" spans="1:18" ht="17.100000000000001" customHeight="1" x14ac:dyDescent="0.25">
      <c r="B28" s="717"/>
      <c r="C28" s="152"/>
      <c r="D28" s="69" t="s">
        <v>126</v>
      </c>
      <c r="E28" s="69"/>
      <c r="F28" s="69"/>
      <c r="G28" s="69"/>
      <c r="H28" s="318">
        <v>486</v>
      </c>
      <c r="I28" s="315">
        <v>381</v>
      </c>
      <c r="J28" s="282">
        <f t="shared" si="3"/>
        <v>867</v>
      </c>
      <c r="K28" s="317" t="s">
        <v>155</v>
      </c>
      <c r="L28" s="316">
        <v>669</v>
      </c>
      <c r="M28" s="316">
        <v>316</v>
      </c>
      <c r="N28" s="316">
        <v>232</v>
      </c>
      <c r="O28" s="316">
        <v>271</v>
      </c>
      <c r="P28" s="315">
        <v>175</v>
      </c>
      <c r="Q28" s="282">
        <f t="shared" si="4"/>
        <v>1663</v>
      </c>
      <c r="R28" s="281">
        <f t="shared" si="5"/>
        <v>2530</v>
      </c>
    </row>
    <row r="29" spans="1:18" ht="17.100000000000001" customHeight="1" x14ac:dyDescent="0.25">
      <c r="B29" s="717"/>
      <c r="C29" s="152"/>
      <c r="D29" s="69" t="s">
        <v>125</v>
      </c>
      <c r="E29" s="69"/>
      <c r="F29" s="69"/>
      <c r="G29" s="69"/>
      <c r="H29" s="318">
        <v>576</v>
      </c>
      <c r="I29" s="315">
        <v>529</v>
      </c>
      <c r="J29" s="282">
        <f t="shared" si="3"/>
        <v>1105</v>
      </c>
      <c r="K29" s="317" t="s">
        <v>155</v>
      </c>
      <c r="L29" s="316">
        <v>988</v>
      </c>
      <c r="M29" s="316">
        <v>559</v>
      </c>
      <c r="N29" s="316">
        <v>420</v>
      </c>
      <c r="O29" s="316">
        <v>448</v>
      </c>
      <c r="P29" s="315">
        <v>372</v>
      </c>
      <c r="Q29" s="282">
        <f t="shared" si="4"/>
        <v>2787</v>
      </c>
      <c r="R29" s="281">
        <f t="shared" si="5"/>
        <v>3892</v>
      </c>
    </row>
    <row r="30" spans="1:18" ht="17.100000000000001" customHeight="1" x14ac:dyDescent="0.25">
      <c r="B30" s="717"/>
      <c r="C30" s="132"/>
      <c r="D30" s="132" t="s">
        <v>124</v>
      </c>
      <c r="E30" s="132"/>
      <c r="F30" s="132"/>
      <c r="G30" s="132"/>
      <c r="H30" s="280">
        <v>386</v>
      </c>
      <c r="I30" s="312">
        <v>418</v>
      </c>
      <c r="J30" s="278">
        <f t="shared" si="3"/>
        <v>804</v>
      </c>
      <c r="K30" s="314" t="s">
        <v>155</v>
      </c>
      <c r="L30" s="313">
        <v>1017</v>
      </c>
      <c r="M30" s="313">
        <v>747</v>
      </c>
      <c r="N30" s="313">
        <v>751</v>
      </c>
      <c r="O30" s="313">
        <v>904</v>
      </c>
      <c r="P30" s="312">
        <v>647</v>
      </c>
      <c r="Q30" s="278">
        <f t="shared" si="4"/>
        <v>4066</v>
      </c>
      <c r="R30" s="273">
        <f t="shared" si="5"/>
        <v>4870</v>
      </c>
    </row>
    <row r="31" spans="1:18" ht="17.100000000000001" customHeight="1" x14ac:dyDescent="0.25">
      <c r="B31" s="717"/>
      <c r="C31" s="272" t="s">
        <v>112</v>
      </c>
      <c r="D31" s="272"/>
      <c r="E31" s="272"/>
      <c r="F31" s="272"/>
      <c r="G31" s="272"/>
      <c r="H31" s="270">
        <v>18</v>
      </c>
      <c r="I31" s="311">
        <v>29</v>
      </c>
      <c r="J31" s="297">
        <f t="shared" si="3"/>
        <v>47</v>
      </c>
      <c r="K31" s="296" t="s">
        <v>155</v>
      </c>
      <c r="L31" s="33">
        <v>25</v>
      </c>
      <c r="M31" s="33">
        <v>23</v>
      </c>
      <c r="N31" s="33">
        <v>20</v>
      </c>
      <c r="O31" s="33">
        <v>15</v>
      </c>
      <c r="P31" s="32">
        <v>17</v>
      </c>
      <c r="Q31" s="310">
        <f t="shared" si="4"/>
        <v>100</v>
      </c>
      <c r="R31" s="309">
        <f t="shared" si="5"/>
        <v>147</v>
      </c>
    </row>
    <row r="32" spans="1:18" ht="17.100000000000001" customHeight="1" thickBot="1" x14ac:dyDescent="0.3">
      <c r="B32" s="718"/>
      <c r="C32" s="678" t="s">
        <v>123</v>
      </c>
      <c r="D32" s="679"/>
      <c r="E32" s="679"/>
      <c r="F32" s="679"/>
      <c r="G32" s="680"/>
      <c r="H32" s="266">
        <f>H24+H31</f>
        <v>1960</v>
      </c>
      <c r="I32" s="263">
        <f>I24+I31</f>
        <v>1845</v>
      </c>
      <c r="J32" s="262">
        <f t="shared" si="3"/>
        <v>3805</v>
      </c>
      <c r="K32" s="265" t="s">
        <v>155</v>
      </c>
      <c r="L32" s="264">
        <f>L24+L31</f>
        <v>3329</v>
      </c>
      <c r="M32" s="264">
        <f>M24+M31</f>
        <v>1994</v>
      </c>
      <c r="N32" s="264">
        <f>N24+N31</f>
        <v>1668</v>
      </c>
      <c r="O32" s="264">
        <f>O24+O31</f>
        <v>1902</v>
      </c>
      <c r="P32" s="263">
        <f>P24+P31</f>
        <v>1438</v>
      </c>
      <c r="Q32" s="262">
        <f t="shared" si="4"/>
        <v>10331</v>
      </c>
      <c r="R32" s="261">
        <f t="shared" si="5"/>
        <v>14136</v>
      </c>
    </row>
    <row r="33" spans="1:18" ht="17.100000000000001" customHeight="1" x14ac:dyDescent="0.25">
      <c r="B33" s="719" t="s">
        <v>59</v>
      </c>
      <c r="C33" s="308"/>
      <c r="D33" s="308"/>
      <c r="E33" s="308"/>
      <c r="F33" s="308"/>
      <c r="G33" s="307"/>
      <c r="H33" s="306" t="s">
        <v>67</v>
      </c>
      <c r="I33" s="305" t="s">
        <v>66</v>
      </c>
      <c r="J33" s="304" t="s">
        <v>59</v>
      </c>
      <c r="K33" s="303" t="s">
        <v>65</v>
      </c>
      <c r="L33" s="302" t="s">
        <v>64</v>
      </c>
      <c r="M33" s="302" t="s">
        <v>63</v>
      </c>
      <c r="N33" s="302" t="s">
        <v>62</v>
      </c>
      <c r="O33" s="302" t="s">
        <v>61</v>
      </c>
      <c r="P33" s="301" t="s">
        <v>60</v>
      </c>
      <c r="Q33" s="300" t="s">
        <v>59</v>
      </c>
      <c r="R33" s="299" t="s">
        <v>58</v>
      </c>
    </row>
    <row r="34" spans="1:18" ht="17.100000000000001" customHeight="1" x14ac:dyDescent="0.25">
      <c r="B34" s="720"/>
      <c r="C34" s="298" t="s">
        <v>113</v>
      </c>
      <c r="D34" s="47"/>
      <c r="E34" s="47"/>
      <c r="F34" s="47"/>
      <c r="G34" s="46"/>
      <c r="H34" s="270">
        <f t="shared" ref="H34:I41" si="6">H14+H24</f>
        <v>2747</v>
      </c>
      <c r="I34" s="271">
        <f t="shared" si="6"/>
        <v>2519</v>
      </c>
      <c r="J34" s="297">
        <f t="shared" ref="J34:J42" si="7">SUM(H34:I34)</f>
        <v>5266</v>
      </c>
      <c r="K34" s="296" t="s">
        <v>155</v>
      </c>
      <c r="L34" s="295">
        <f t="shared" ref="L34:P41" si="8">L14+L24</f>
        <v>4773</v>
      </c>
      <c r="M34" s="295">
        <f t="shared" si="8"/>
        <v>2977</v>
      </c>
      <c r="N34" s="295">
        <f t="shared" si="8"/>
        <v>2387</v>
      </c>
      <c r="O34" s="295">
        <f t="shared" si="8"/>
        <v>2578</v>
      </c>
      <c r="P34" s="295">
        <f t="shared" si="8"/>
        <v>1896</v>
      </c>
      <c r="Q34" s="268">
        <f t="shared" ref="Q34:Q42" si="9">SUM(K34:P34)</f>
        <v>14611</v>
      </c>
      <c r="R34" s="294">
        <f t="shared" ref="R34:R42" si="10">SUM(J34,Q34)</f>
        <v>19877</v>
      </c>
    </row>
    <row r="35" spans="1:18" ht="17.100000000000001" customHeight="1" x14ac:dyDescent="0.25">
      <c r="B35" s="720"/>
      <c r="C35" s="82"/>
      <c r="D35" s="152" t="s">
        <v>129</v>
      </c>
      <c r="E35" s="152"/>
      <c r="F35" s="152"/>
      <c r="G35" s="152"/>
      <c r="H35" s="293">
        <f t="shared" si="6"/>
        <v>134</v>
      </c>
      <c r="I35" s="292">
        <f t="shared" si="6"/>
        <v>115</v>
      </c>
      <c r="J35" s="282">
        <f t="shared" si="7"/>
        <v>249</v>
      </c>
      <c r="K35" s="291" t="s">
        <v>155</v>
      </c>
      <c r="L35" s="290">
        <f t="shared" si="8"/>
        <v>149</v>
      </c>
      <c r="M35" s="290">
        <f t="shared" si="8"/>
        <v>110</v>
      </c>
      <c r="N35" s="290">
        <f t="shared" si="8"/>
        <v>66</v>
      </c>
      <c r="O35" s="290">
        <f t="shared" si="8"/>
        <v>63</v>
      </c>
      <c r="P35" s="289">
        <f t="shared" si="8"/>
        <v>57</v>
      </c>
      <c r="Q35" s="282">
        <f t="shared" si="9"/>
        <v>445</v>
      </c>
      <c r="R35" s="288">
        <f t="shared" si="10"/>
        <v>694</v>
      </c>
    </row>
    <row r="36" spans="1:18" ht="17.100000000000001" customHeight="1" x14ac:dyDescent="0.25">
      <c r="B36" s="720"/>
      <c r="C36" s="153"/>
      <c r="D36" s="69" t="s">
        <v>128</v>
      </c>
      <c r="E36" s="69"/>
      <c r="F36" s="69"/>
      <c r="G36" s="69"/>
      <c r="H36" s="287">
        <f t="shared" si="6"/>
        <v>282</v>
      </c>
      <c r="I36" s="286">
        <f t="shared" si="6"/>
        <v>297</v>
      </c>
      <c r="J36" s="282">
        <f t="shared" si="7"/>
        <v>579</v>
      </c>
      <c r="K36" s="285" t="s">
        <v>155</v>
      </c>
      <c r="L36" s="284">
        <f t="shared" si="8"/>
        <v>375</v>
      </c>
      <c r="M36" s="284">
        <f t="shared" si="8"/>
        <v>272</v>
      </c>
      <c r="N36" s="284">
        <f t="shared" si="8"/>
        <v>165</v>
      </c>
      <c r="O36" s="284">
        <f t="shared" si="8"/>
        <v>176</v>
      </c>
      <c r="P36" s="283">
        <f t="shared" si="8"/>
        <v>146</v>
      </c>
      <c r="Q36" s="282">
        <f t="shared" si="9"/>
        <v>1134</v>
      </c>
      <c r="R36" s="281">
        <f t="shared" si="10"/>
        <v>1713</v>
      </c>
    </row>
    <row r="37" spans="1:18" ht="17.100000000000001" customHeight="1" x14ac:dyDescent="0.25">
      <c r="B37" s="720"/>
      <c r="C37" s="153"/>
      <c r="D37" s="69" t="s">
        <v>127</v>
      </c>
      <c r="E37" s="69"/>
      <c r="F37" s="69"/>
      <c r="G37" s="69"/>
      <c r="H37" s="287">
        <f t="shared" si="6"/>
        <v>408</v>
      </c>
      <c r="I37" s="286">
        <f t="shared" si="6"/>
        <v>375</v>
      </c>
      <c r="J37" s="282">
        <f t="shared" si="7"/>
        <v>783</v>
      </c>
      <c r="K37" s="285" t="s">
        <v>155</v>
      </c>
      <c r="L37" s="284">
        <f t="shared" si="8"/>
        <v>625</v>
      </c>
      <c r="M37" s="284">
        <f t="shared" si="8"/>
        <v>352</v>
      </c>
      <c r="N37" s="284">
        <f t="shared" si="8"/>
        <v>264</v>
      </c>
      <c r="O37" s="284">
        <f t="shared" si="8"/>
        <v>277</v>
      </c>
      <c r="P37" s="283">
        <f t="shared" si="8"/>
        <v>208</v>
      </c>
      <c r="Q37" s="282">
        <f t="shared" si="9"/>
        <v>1726</v>
      </c>
      <c r="R37" s="281">
        <f t="shared" si="10"/>
        <v>2509</v>
      </c>
    </row>
    <row r="38" spans="1:18" ht="17.100000000000001" customHeight="1" x14ac:dyDescent="0.25">
      <c r="B38" s="720"/>
      <c r="C38" s="153"/>
      <c r="D38" s="69" t="s">
        <v>126</v>
      </c>
      <c r="E38" s="69"/>
      <c r="F38" s="69"/>
      <c r="G38" s="69"/>
      <c r="H38" s="287">
        <f t="shared" si="6"/>
        <v>666</v>
      </c>
      <c r="I38" s="286">
        <f t="shared" si="6"/>
        <v>530</v>
      </c>
      <c r="J38" s="282">
        <f t="shared" si="7"/>
        <v>1196</v>
      </c>
      <c r="K38" s="285" t="s">
        <v>155</v>
      </c>
      <c r="L38" s="284">
        <f t="shared" si="8"/>
        <v>991</v>
      </c>
      <c r="M38" s="284">
        <f t="shared" si="8"/>
        <v>513</v>
      </c>
      <c r="N38" s="284">
        <f t="shared" si="8"/>
        <v>384</v>
      </c>
      <c r="O38" s="284">
        <f t="shared" si="8"/>
        <v>420</v>
      </c>
      <c r="P38" s="283">
        <f t="shared" si="8"/>
        <v>281</v>
      </c>
      <c r="Q38" s="282">
        <f t="shared" si="9"/>
        <v>2589</v>
      </c>
      <c r="R38" s="281">
        <f t="shared" si="10"/>
        <v>3785</v>
      </c>
    </row>
    <row r="39" spans="1:18" ht="17.100000000000001" customHeight="1" x14ac:dyDescent="0.25">
      <c r="B39" s="720"/>
      <c r="C39" s="153"/>
      <c r="D39" s="69" t="s">
        <v>125</v>
      </c>
      <c r="E39" s="69"/>
      <c r="F39" s="69"/>
      <c r="G39" s="69"/>
      <c r="H39" s="287">
        <f t="shared" si="6"/>
        <v>747</v>
      </c>
      <c r="I39" s="286">
        <f t="shared" si="6"/>
        <v>664</v>
      </c>
      <c r="J39" s="282">
        <f t="shared" si="7"/>
        <v>1411</v>
      </c>
      <c r="K39" s="285" t="s">
        <v>155</v>
      </c>
      <c r="L39" s="284">
        <f t="shared" si="8"/>
        <v>1353</v>
      </c>
      <c r="M39" s="284">
        <f t="shared" si="8"/>
        <v>785</v>
      </c>
      <c r="N39" s="284">
        <f t="shared" si="8"/>
        <v>596</v>
      </c>
      <c r="O39" s="284">
        <f t="shared" si="8"/>
        <v>599</v>
      </c>
      <c r="P39" s="283">
        <f t="shared" si="8"/>
        <v>465</v>
      </c>
      <c r="Q39" s="282">
        <f t="shared" si="9"/>
        <v>3798</v>
      </c>
      <c r="R39" s="281">
        <f t="shared" si="10"/>
        <v>5209</v>
      </c>
    </row>
    <row r="40" spans="1:18" ht="17.100000000000001" customHeight="1" x14ac:dyDescent="0.25">
      <c r="B40" s="720"/>
      <c r="C40" s="133"/>
      <c r="D40" s="132" t="s">
        <v>124</v>
      </c>
      <c r="E40" s="132"/>
      <c r="F40" s="132"/>
      <c r="G40" s="132"/>
      <c r="H40" s="280">
        <f t="shared" si="6"/>
        <v>510</v>
      </c>
      <c r="I40" s="279">
        <f t="shared" si="6"/>
        <v>538</v>
      </c>
      <c r="J40" s="278">
        <f t="shared" si="7"/>
        <v>1048</v>
      </c>
      <c r="K40" s="277" t="s">
        <v>155</v>
      </c>
      <c r="L40" s="276">
        <f t="shared" si="8"/>
        <v>1280</v>
      </c>
      <c r="M40" s="276">
        <f t="shared" si="8"/>
        <v>945</v>
      </c>
      <c r="N40" s="276">
        <f t="shared" si="8"/>
        <v>912</v>
      </c>
      <c r="O40" s="276">
        <f t="shared" si="8"/>
        <v>1043</v>
      </c>
      <c r="P40" s="275">
        <f t="shared" si="8"/>
        <v>739</v>
      </c>
      <c r="Q40" s="274">
        <f t="shared" si="9"/>
        <v>4919</v>
      </c>
      <c r="R40" s="273">
        <f t="shared" si="10"/>
        <v>5967</v>
      </c>
    </row>
    <row r="41" spans="1:18" ht="17.100000000000001" customHeight="1" x14ac:dyDescent="0.25">
      <c r="B41" s="720"/>
      <c r="C41" s="272" t="s">
        <v>112</v>
      </c>
      <c r="D41" s="272"/>
      <c r="E41" s="272"/>
      <c r="F41" s="272"/>
      <c r="G41" s="272"/>
      <c r="H41" s="270">
        <f t="shared" si="6"/>
        <v>35</v>
      </c>
      <c r="I41" s="271">
        <f t="shared" si="6"/>
        <v>50</v>
      </c>
      <c r="J41" s="270">
        <f t="shared" si="7"/>
        <v>85</v>
      </c>
      <c r="K41" s="269" t="s">
        <v>155</v>
      </c>
      <c r="L41" s="35">
        <f t="shared" si="8"/>
        <v>60</v>
      </c>
      <c r="M41" s="35">
        <f t="shared" si="8"/>
        <v>47</v>
      </c>
      <c r="N41" s="35">
        <f t="shared" si="8"/>
        <v>37</v>
      </c>
      <c r="O41" s="35">
        <f t="shared" si="8"/>
        <v>30</v>
      </c>
      <c r="P41" s="34">
        <f t="shared" si="8"/>
        <v>38</v>
      </c>
      <c r="Q41" s="268">
        <f t="shared" si="9"/>
        <v>212</v>
      </c>
      <c r="R41" s="267">
        <f t="shared" si="10"/>
        <v>297</v>
      </c>
    </row>
    <row r="42" spans="1:18" ht="17.100000000000001" customHeight="1" thickBot="1" x14ac:dyDescent="0.3">
      <c r="B42" s="721"/>
      <c r="C42" s="678" t="s">
        <v>123</v>
      </c>
      <c r="D42" s="679"/>
      <c r="E42" s="679"/>
      <c r="F42" s="679"/>
      <c r="G42" s="680"/>
      <c r="H42" s="266">
        <f>H34+H41</f>
        <v>2782</v>
      </c>
      <c r="I42" s="263">
        <f>I34+I41</f>
        <v>2569</v>
      </c>
      <c r="J42" s="262">
        <f t="shared" si="7"/>
        <v>5351</v>
      </c>
      <c r="K42" s="265" t="s">
        <v>155</v>
      </c>
      <c r="L42" s="264">
        <f>L34+L41</f>
        <v>4833</v>
      </c>
      <c r="M42" s="264">
        <f>M34+M41</f>
        <v>3024</v>
      </c>
      <c r="N42" s="264">
        <f>N34+N41</f>
        <v>2424</v>
      </c>
      <c r="O42" s="264">
        <f>O34+O41</f>
        <v>2608</v>
      </c>
      <c r="P42" s="263">
        <f>P34+P41</f>
        <v>1934</v>
      </c>
      <c r="Q42" s="262">
        <f t="shared" si="9"/>
        <v>14823</v>
      </c>
      <c r="R42" s="261">
        <f t="shared" si="10"/>
        <v>20174</v>
      </c>
    </row>
    <row r="45" spans="1:18" ht="17.100000000000001" customHeight="1" x14ac:dyDescent="0.25">
      <c r="A45" s="4" t="s">
        <v>121</v>
      </c>
    </row>
    <row r="46" spans="1:18" ht="17.100000000000001" customHeight="1" x14ac:dyDescent="0.25">
      <c r="B46" s="23"/>
      <c r="C46" s="23"/>
      <c r="D46" s="23"/>
      <c r="E46" s="144"/>
      <c r="F46" s="144"/>
      <c r="G46" s="144"/>
      <c r="H46" s="144"/>
      <c r="I46" s="144"/>
      <c r="J46" s="144"/>
      <c r="K46" s="683" t="s">
        <v>114</v>
      </c>
      <c r="L46" s="683"/>
      <c r="M46" s="683"/>
      <c r="N46" s="683"/>
      <c r="O46" s="683"/>
      <c r="P46" s="683"/>
      <c r="Q46" s="683"/>
      <c r="R46" s="683"/>
    </row>
    <row r="47" spans="1:18" ht="17.100000000000001" customHeight="1" x14ac:dyDescent="0.25">
      <c r="B47" s="689" t="str">
        <f>"令和" &amp; DBCS($A$2) &amp; "年（" &amp; DBCS($B$2) &amp; "年）" &amp; DBCS($C$2) &amp; "月"</f>
        <v>令和３年（２０２１年）１０月</v>
      </c>
      <c r="C47" s="690"/>
      <c r="D47" s="690"/>
      <c r="E47" s="690"/>
      <c r="F47" s="690"/>
      <c r="G47" s="687"/>
      <c r="H47" s="695" t="s">
        <v>106</v>
      </c>
      <c r="I47" s="696"/>
      <c r="J47" s="696"/>
      <c r="K47" s="697" t="s">
        <v>105</v>
      </c>
      <c r="L47" s="698"/>
      <c r="M47" s="698"/>
      <c r="N47" s="698"/>
      <c r="O47" s="698"/>
      <c r="P47" s="698"/>
      <c r="Q47" s="699"/>
      <c r="R47" s="730" t="s">
        <v>58</v>
      </c>
    </row>
    <row r="48" spans="1:18" ht="17.100000000000001" customHeight="1" x14ac:dyDescent="0.25">
      <c r="B48" s="691"/>
      <c r="C48" s="692"/>
      <c r="D48" s="692"/>
      <c r="E48" s="692"/>
      <c r="F48" s="692"/>
      <c r="G48" s="688"/>
      <c r="H48" s="143" t="s">
        <v>67</v>
      </c>
      <c r="I48" s="142" t="s">
        <v>66</v>
      </c>
      <c r="J48" s="141" t="s">
        <v>59</v>
      </c>
      <c r="K48" s="140" t="s">
        <v>65</v>
      </c>
      <c r="L48" s="139" t="s">
        <v>64</v>
      </c>
      <c r="M48" s="139" t="s">
        <v>63</v>
      </c>
      <c r="N48" s="139" t="s">
        <v>62</v>
      </c>
      <c r="O48" s="139" t="s">
        <v>61</v>
      </c>
      <c r="P48" s="138" t="s">
        <v>60</v>
      </c>
      <c r="Q48" s="357" t="s">
        <v>59</v>
      </c>
      <c r="R48" s="731"/>
    </row>
    <row r="49" spans="1:18" ht="17.100000000000001" customHeight="1" x14ac:dyDescent="0.25">
      <c r="B49" s="3" t="s">
        <v>113</v>
      </c>
      <c r="C49" s="240"/>
      <c r="D49" s="240"/>
      <c r="E49" s="240"/>
      <c r="F49" s="240"/>
      <c r="G49" s="240"/>
      <c r="H49" s="22">
        <v>871</v>
      </c>
      <c r="I49" s="21">
        <v>1312</v>
      </c>
      <c r="J49" s="20">
        <f>SUM(H49:I49)</f>
        <v>2183</v>
      </c>
      <c r="K49" s="19">
        <v>0</v>
      </c>
      <c r="L49" s="31">
        <v>3667</v>
      </c>
      <c r="M49" s="31">
        <v>2361</v>
      </c>
      <c r="N49" s="31">
        <v>1549</v>
      </c>
      <c r="O49" s="31">
        <v>966</v>
      </c>
      <c r="P49" s="30">
        <v>467</v>
      </c>
      <c r="Q49" s="260">
        <f>SUM(K49:P49)</f>
        <v>9010</v>
      </c>
      <c r="R49" s="259">
        <f>SUM(J49,Q49)</f>
        <v>11193</v>
      </c>
    </row>
    <row r="50" spans="1:18" ht="17.100000000000001" customHeight="1" x14ac:dyDescent="0.25">
      <c r="B50" s="2" t="s">
        <v>112</v>
      </c>
      <c r="C50" s="29"/>
      <c r="D50" s="29"/>
      <c r="E50" s="29"/>
      <c r="F50" s="29"/>
      <c r="G50" s="29"/>
      <c r="H50" s="18">
        <v>9</v>
      </c>
      <c r="I50" s="17">
        <v>31</v>
      </c>
      <c r="J50" s="16">
        <f>SUM(H50:I50)</f>
        <v>40</v>
      </c>
      <c r="K50" s="15">
        <v>0</v>
      </c>
      <c r="L50" s="28">
        <v>52</v>
      </c>
      <c r="M50" s="28">
        <v>43</v>
      </c>
      <c r="N50" s="28">
        <v>31</v>
      </c>
      <c r="O50" s="28">
        <v>15</v>
      </c>
      <c r="P50" s="27">
        <v>14</v>
      </c>
      <c r="Q50" s="258">
        <f>SUM(K50:P50)</f>
        <v>155</v>
      </c>
      <c r="R50" s="257">
        <f>SUM(J50,Q50)</f>
        <v>195</v>
      </c>
    </row>
    <row r="51" spans="1:18" ht="17.100000000000001" customHeight="1" x14ac:dyDescent="0.25">
      <c r="B51" s="13" t="s">
        <v>57</v>
      </c>
      <c r="C51" s="12"/>
      <c r="D51" s="12"/>
      <c r="E51" s="12"/>
      <c r="F51" s="12"/>
      <c r="G51" s="12"/>
      <c r="H51" s="11">
        <f t="shared" ref="H51:P51" si="11">H49+H50</f>
        <v>880</v>
      </c>
      <c r="I51" s="8">
        <f t="shared" si="11"/>
        <v>1343</v>
      </c>
      <c r="J51" s="7">
        <f t="shared" si="11"/>
        <v>2223</v>
      </c>
      <c r="K51" s="10">
        <f t="shared" si="11"/>
        <v>0</v>
      </c>
      <c r="L51" s="9">
        <f t="shared" si="11"/>
        <v>3719</v>
      </c>
      <c r="M51" s="9">
        <f t="shared" si="11"/>
        <v>2404</v>
      </c>
      <c r="N51" s="9">
        <f t="shared" si="11"/>
        <v>1580</v>
      </c>
      <c r="O51" s="9">
        <f t="shared" si="11"/>
        <v>981</v>
      </c>
      <c r="P51" s="8">
        <f t="shared" si="11"/>
        <v>481</v>
      </c>
      <c r="Q51" s="7">
        <f>SUM(K51:P51)</f>
        <v>9165</v>
      </c>
      <c r="R51" s="6">
        <f>SUM(J51,Q51)</f>
        <v>11388</v>
      </c>
    </row>
    <row r="53" spans="1:18" ht="17.100000000000001" customHeight="1" x14ac:dyDescent="0.25">
      <c r="A53" s="4" t="s">
        <v>120</v>
      </c>
    </row>
    <row r="54" spans="1:18" ht="17.100000000000001" customHeight="1" x14ac:dyDescent="0.25">
      <c r="B54" s="23"/>
      <c r="C54" s="23"/>
      <c r="D54" s="23"/>
      <c r="E54" s="144"/>
      <c r="F54" s="144"/>
      <c r="G54" s="144"/>
      <c r="H54" s="144"/>
      <c r="I54" s="144"/>
      <c r="J54" s="144"/>
      <c r="K54" s="683" t="s">
        <v>114</v>
      </c>
      <c r="L54" s="683"/>
      <c r="M54" s="683"/>
      <c r="N54" s="683"/>
      <c r="O54" s="683"/>
      <c r="P54" s="683"/>
      <c r="Q54" s="683"/>
      <c r="R54" s="683"/>
    </row>
    <row r="55" spans="1:18" ht="17.100000000000001" customHeight="1" x14ac:dyDescent="0.25">
      <c r="B55" s="689" t="str">
        <f>"令和" &amp; DBCS($A$2) &amp; "年（" &amp; DBCS($B$2) &amp; "年）" &amp; DBCS($C$2) &amp; "月"</f>
        <v>令和３年（２０２１年）１０月</v>
      </c>
      <c r="C55" s="690"/>
      <c r="D55" s="690"/>
      <c r="E55" s="690"/>
      <c r="F55" s="690"/>
      <c r="G55" s="687"/>
      <c r="H55" s="695" t="s">
        <v>106</v>
      </c>
      <c r="I55" s="696"/>
      <c r="J55" s="696"/>
      <c r="K55" s="697" t="s">
        <v>105</v>
      </c>
      <c r="L55" s="698"/>
      <c r="M55" s="698"/>
      <c r="N55" s="698"/>
      <c r="O55" s="698"/>
      <c r="P55" s="698"/>
      <c r="Q55" s="699"/>
      <c r="R55" s="687" t="s">
        <v>58</v>
      </c>
    </row>
    <row r="56" spans="1:18" ht="17.100000000000001" customHeight="1" x14ac:dyDescent="0.25">
      <c r="B56" s="691"/>
      <c r="C56" s="692"/>
      <c r="D56" s="692"/>
      <c r="E56" s="692"/>
      <c r="F56" s="692"/>
      <c r="G56" s="688"/>
      <c r="H56" s="143" t="s">
        <v>67</v>
      </c>
      <c r="I56" s="142" t="s">
        <v>66</v>
      </c>
      <c r="J56" s="141" t="s">
        <v>59</v>
      </c>
      <c r="K56" s="140" t="s">
        <v>65</v>
      </c>
      <c r="L56" s="139" t="s">
        <v>64</v>
      </c>
      <c r="M56" s="139" t="s">
        <v>63</v>
      </c>
      <c r="N56" s="139" t="s">
        <v>62</v>
      </c>
      <c r="O56" s="139" t="s">
        <v>61</v>
      </c>
      <c r="P56" s="138" t="s">
        <v>60</v>
      </c>
      <c r="Q56" s="255" t="s">
        <v>59</v>
      </c>
      <c r="R56" s="688"/>
    </row>
    <row r="57" spans="1:18" ht="17.100000000000001" customHeight="1" x14ac:dyDescent="0.25">
      <c r="B57" s="3" t="s">
        <v>113</v>
      </c>
      <c r="C57" s="240"/>
      <c r="D57" s="240"/>
      <c r="E57" s="240"/>
      <c r="F57" s="240"/>
      <c r="G57" s="240"/>
      <c r="H57" s="22">
        <v>8</v>
      </c>
      <c r="I57" s="21">
        <v>15</v>
      </c>
      <c r="J57" s="20">
        <f>SUM(H57:I57)</f>
        <v>23</v>
      </c>
      <c r="K57" s="19">
        <v>0</v>
      </c>
      <c r="L57" s="31">
        <v>1417</v>
      </c>
      <c r="M57" s="31">
        <v>964</v>
      </c>
      <c r="N57" s="31">
        <v>797</v>
      </c>
      <c r="O57" s="31">
        <v>518</v>
      </c>
      <c r="P57" s="30">
        <v>226</v>
      </c>
      <c r="Q57" s="238">
        <f>SUM(K57:P57)</f>
        <v>3922</v>
      </c>
      <c r="R57" s="237">
        <f>SUM(J57,Q57)</f>
        <v>3945</v>
      </c>
    </row>
    <row r="58" spans="1:18" ht="17.100000000000001" customHeight="1" x14ac:dyDescent="0.25">
      <c r="B58" s="2" t="s">
        <v>112</v>
      </c>
      <c r="C58" s="29"/>
      <c r="D58" s="29"/>
      <c r="E58" s="29"/>
      <c r="F58" s="29"/>
      <c r="G58" s="29"/>
      <c r="H58" s="18">
        <v>0</v>
      </c>
      <c r="I58" s="17">
        <v>0</v>
      </c>
      <c r="J58" s="16">
        <f>SUM(H58:I58)</f>
        <v>0</v>
      </c>
      <c r="K58" s="15">
        <v>0</v>
      </c>
      <c r="L58" s="28">
        <v>5</v>
      </c>
      <c r="M58" s="28">
        <v>9</v>
      </c>
      <c r="N58" s="28">
        <v>10</v>
      </c>
      <c r="O58" s="28">
        <v>4</v>
      </c>
      <c r="P58" s="27">
        <v>4</v>
      </c>
      <c r="Q58" s="235">
        <f>SUM(K58:P58)</f>
        <v>32</v>
      </c>
      <c r="R58" s="234">
        <f>SUM(J58,Q58)</f>
        <v>32</v>
      </c>
    </row>
    <row r="59" spans="1:18" ht="17.100000000000001" customHeight="1" x14ac:dyDescent="0.25">
      <c r="B59" s="13" t="s">
        <v>57</v>
      </c>
      <c r="C59" s="12"/>
      <c r="D59" s="12"/>
      <c r="E59" s="12"/>
      <c r="F59" s="12"/>
      <c r="G59" s="12"/>
      <c r="H59" s="11">
        <f>H57+H58</f>
        <v>8</v>
      </c>
      <c r="I59" s="8">
        <f>I57+I58</f>
        <v>15</v>
      </c>
      <c r="J59" s="7">
        <f>SUM(H59:I59)</f>
        <v>23</v>
      </c>
      <c r="K59" s="10">
        <f t="shared" ref="K59:P59" si="12">K57+K58</f>
        <v>0</v>
      </c>
      <c r="L59" s="9">
        <f t="shared" si="12"/>
        <v>1422</v>
      </c>
      <c r="M59" s="9">
        <f t="shared" si="12"/>
        <v>973</v>
      </c>
      <c r="N59" s="9">
        <f t="shared" si="12"/>
        <v>807</v>
      </c>
      <c r="O59" s="9">
        <f t="shared" si="12"/>
        <v>522</v>
      </c>
      <c r="P59" s="8">
        <f t="shared" si="12"/>
        <v>230</v>
      </c>
      <c r="Q59" s="232">
        <f>SUM(K59:P59)</f>
        <v>3954</v>
      </c>
      <c r="R59" s="231">
        <f>SUM(J59,Q59)</f>
        <v>3977</v>
      </c>
    </row>
    <row r="61" spans="1:18" ht="17.100000000000001" customHeight="1" x14ac:dyDescent="0.25">
      <c r="A61" s="4" t="s">
        <v>119</v>
      </c>
    </row>
    <row r="62" spans="1:18" ht="17.100000000000001" customHeight="1" x14ac:dyDescent="0.25">
      <c r="A62" s="4" t="s">
        <v>118</v>
      </c>
    </row>
    <row r="63" spans="1:18" ht="17.100000000000001" customHeight="1" x14ac:dyDescent="0.25">
      <c r="B63" s="23"/>
      <c r="C63" s="23"/>
      <c r="D63" s="23"/>
      <c r="E63" s="144"/>
      <c r="F63" s="144"/>
      <c r="G63" s="144"/>
      <c r="H63" s="144"/>
      <c r="I63" s="144"/>
      <c r="J63" s="683" t="s">
        <v>114</v>
      </c>
      <c r="K63" s="683"/>
      <c r="L63" s="683"/>
      <c r="M63" s="683"/>
      <c r="N63" s="683"/>
      <c r="O63" s="683"/>
      <c r="P63" s="683"/>
      <c r="Q63" s="683"/>
    </row>
    <row r="64" spans="1:18" ht="17.100000000000001" customHeight="1" x14ac:dyDescent="0.25">
      <c r="B64" s="689" t="str">
        <f>"令和" &amp; DBCS($A$2) &amp; "年（" &amp; DBCS($B$2) &amp; "年）" &amp; DBCS($C$2) &amp; "月"</f>
        <v>令和３年（２０２１年）１０月</v>
      </c>
      <c r="C64" s="690"/>
      <c r="D64" s="690"/>
      <c r="E64" s="690"/>
      <c r="F64" s="690"/>
      <c r="G64" s="687"/>
      <c r="H64" s="695" t="s">
        <v>106</v>
      </c>
      <c r="I64" s="696"/>
      <c r="J64" s="696"/>
      <c r="K64" s="697" t="s">
        <v>105</v>
      </c>
      <c r="L64" s="698"/>
      <c r="M64" s="698"/>
      <c r="N64" s="698"/>
      <c r="O64" s="698"/>
      <c r="P64" s="699"/>
      <c r="Q64" s="687" t="s">
        <v>58</v>
      </c>
    </row>
    <row r="65" spans="1:17" ht="17.100000000000001" customHeight="1" x14ac:dyDescent="0.25">
      <c r="B65" s="691"/>
      <c r="C65" s="692"/>
      <c r="D65" s="692"/>
      <c r="E65" s="692"/>
      <c r="F65" s="692"/>
      <c r="G65" s="688"/>
      <c r="H65" s="143" t="s">
        <v>67</v>
      </c>
      <c r="I65" s="142" t="s">
        <v>66</v>
      </c>
      <c r="J65" s="141" t="s">
        <v>59</v>
      </c>
      <c r="K65" s="256" t="s">
        <v>64</v>
      </c>
      <c r="L65" s="139" t="s">
        <v>63</v>
      </c>
      <c r="M65" s="139" t="s">
        <v>62</v>
      </c>
      <c r="N65" s="139" t="s">
        <v>61</v>
      </c>
      <c r="O65" s="138" t="s">
        <v>60</v>
      </c>
      <c r="P65" s="255" t="s">
        <v>59</v>
      </c>
      <c r="Q65" s="688"/>
    </row>
    <row r="66" spans="1:17" ht="17.100000000000001" customHeight="1" x14ac:dyDescent="0.25">
      <c r="B66" s="3" t="s">
        <v>113</v>
      </c>
      <c r="C66" s="240"/>
      <c r="D66" s="240"/>
      <c r="E66" s="240"/>
      <c r="F66" s="240"/>
      <c r="G66" s="240"/>
      <c r="H66" s="22">
        <v>0</v>
      </c>
      <c r="I66" s="21">
        <v>0</v>
      </c>
      <c r="J66" s="20">
        <f>SUM(H66:I66)</f>
        <v>0</v>
      </c>
      <c r="K66" s="239">
        <v>0</v>
      </c>
      <c r="L66" s="31">
        <v>2</v>
      </c>
      <c r="M66" s="31">
        <v>165</v>
      </c>
      <c r="N66" s="31">
        <v>527</v>
      </c>
      <c r="O66" s="30">
        <v>408</v>
      </c>
      <c r="P66" s="238">
        <f>SUM(K66:O66)</f>
        <v>1102</v>
      </c>
      <c r="Q66" s="237">
        <f>SUM(J66,P66)</f>
        <v>1102</v>
      </c>
    </row>
    <row r="67" spans="1:17" ht="17.100000000000001" customHeight="1" x14ac:dyDescent="0.25">
      <c r="B67" s="2" t="s">
        <v>112</v>
      </c>
      <c r="C67" s="29"/>
      <c r="D67" s="29"/>
      <c r="E67" s="29"/>
      <c r="F67" s="29"/>
      <c r="G67" s="29"/>
      <c r="H67" s="18">
        <v>0</v>
      </c>
      <c r="I67" s="17">
        <v>0</v>
      </c>
      <c r="J67" s="16">
        <f>SUM(H67:I67)</f>
        <v>0</v>
      </c>
      <c r="K67" s="236">
        <v>0</v>
      </c>
      <c r="L67" s="28">
        <v>0</v>
      </c>
      <c r="M67" s="28">
        <v>0</v>
      </c>
      <c r="N67" s="28">
        <v>2</v>
      </c>
      <c r="O67" s="27">
        <v>3</v>
      </c>
      <c r="P67" s="235">
        <f>SUM(K67:O67)</f>
        <v>5</v>
      </c>
      <c r="Q67" s="234">
        <f>SUM(J67,P67)</f>
        <v>5</v>
      </c>
    </row>
    <row r="68" spans="1:17" ht="17.100000000000001" customHeight="1" x14ac:dyDescent="0.25">
      <c r="B68" s="13" t="s">
        <v>57</v>
      </c>
      <c r="C68" s="12"/>
      <c r="D68" s="12"/>
      <c r="E68" s="12"/>
      <c r="F68" s="12"/>
      <c r="G68" s="12"/>
      <c r="H68" s="11">
        <f>H66+H67</f>
        <v>0</v>
      </c>
      <c r="I68" s="8">
        <f>I66+I67</f>
        <v>0</v>
      </c>
      <c r="J68" s="7">
        <f>SUM(H68:I68)</f>
        <v>0</v>
      </c>
      <c r="K68" s="233">
        <f>K66+K67</f>
        <v>0</v>
      </c>
      <c r="L68" s="9">
        <f>L66+L67</f>
        <v>2</v>
      </c>
      <c r="M68" s="9">
        <f>M66+M67</f>
        <v>165</v>
      </c>
      <c r="N68" s="9">
        <f>N66+N67</f>
        <v>529</v>
      </c>
      <c r="O68" s="8">
        <f>O66+O67</f>
        <v>411</v>
      </c>
      <c r="P68" s="232">
        <f>SUM(K68:O68)</f>
        <v>1107</v>
      </c>
      <c r="Q68" s="231">
        <f>SUM(J68,P68)</f>
        <v>1107</v>
      </c>
    </row>
    <row r="70" spans="1:17" ht="17.100000000000001" customHeight="1" x14ac:dyDescent="0.25">
      <c r="A70" s="4" t="s">
        <v>117</v>
      </c>
    </row>
    <row r="71" spans="1:17" ht="17.100000000000001" customHeight="1" x14ac:dyDescent="0.25">
      <c r="B71" s="23"/>
      <c r="C71" s="23"/>
      <c r="D71" s="23"/>
      <c r="E71" s="144"/>
      <c r="F71" s="144"/>
      <c r="G71" s="144"/>
      <c r="H71" s="144"/>
      <c r="I71" s="144"/>
      <c r="J71" s="683" t="s">
        <v>114</v>
      </c>
      <c r="K71" s="683"/>
      <c r="L71" s="683"/>
      <c r="M71" s="683"/>
      <c r="N71" s="683"/>
      <c r="O71" s="683"/>
      <c r="P71" s="683"/>
      <c r="Q71" s="683"/>
    </row>
    <row r="72" spans="1:17" ht="17.100000000000001" customHeight="1" x14ac:dyDescent="0.25">
      <c r="B72" s="689" t="str">
        <f>"令和" &amp; DBCS($A$2) &amp; "年（" &amp; DBCS($B$2) &amp; "年）" &amp; DBCS($C$2) &amp; "月"</f>
        <v>令和３年（２０２１年）１０月</v>
      </c>
      <c r="C72" s="690"/>
      <c r="D72" s="690"/>
      <c r="E72" s="690"/>
      <c r="F72" s="690"/>
      <c r="G72" s="687"/>
      <c r="H72" s="729" t="s">
        <v>106</v>
      </c>
      <c r="I72" s="685"/>
      <c r="J72" s="685"/>
      <c r="K72" s="684" t="s">
        <v>105</v>
      </c>
      <c r="L72" s="685"/>
      <c r="M72" s="685"/>
      <c r="N72" s="685"/>
      <c r="O72" s="685"/>
      <c r="P72" s="686"/>
      <c r="Q72" s="736" t="s">
        <v>58</v>
      </c>
    </row>
    <row r="73" spans="1:17" ht="17.100000000000001" customHeight="1" x14ac:dyDescent="0.25">
      <c r="B73" s="691"/>
      <c r="C73" s="692"/>
      <c r="D73" s="692"/>
      <c r="E73" s="692"/>
      <c r="F73" s="692"/>
      <c r="G73" s="688"/>
      <c r="H73" s="254" t="s">
        <v>67</v>
      </c>
      <c r="I73" s="253" t="s">
        <v>66</v>
      </c>
      <c r="J73" s="252" t="s">
        <v>59</v>
      </c>
      <c r="K73" s="251" t="s">
        <v>64</v>
      </c>
      <c r="L73" s="250" t="s">
        <v>63</v>
      </c>
      <c r="M73" s="250" t="s">
        <v>62</v>
      </c>
      <c r="N73" s="250" t="s">
        <v>61</v>
      </c>
      <c r="O73" s="249" t="s">
        <v>60</v>
      </c>
      <c r="P73" s="248" t="s">
        <v>59</v>
      </c>
      <c r="Q73" s="737"/>
    </row>
    <row r="74" spans="1:17" ht="17.100000000000001" customHeight="1" x14ac:dyDescent="0.25">
      <c r="B74" s="3" t="s">
        <v>113</v>
      </c>
      <c r="C74" s="240"/>
      <c r="D74" s="240"/>
      <c r="E74" s="240"/>
      <c r="F74" s="240"/>
      <c r="G74" s="240"/>
      <c r="H74" s="22">
        <v>0</v>
      </c>
      <c r="I74" s="21">
        <v>0</v>
      </c>
      <c r="J74" s="20">
        <f>SUM(H74:I74)</f>
        <v>0</v>
      </c>
      <c r="K74" s="239">
        <v>63</v>
      </c>
      <c r="L74" s="31">
        <v>62</v>
      </c>
      <c r="M74" s="31">
        <v>135</v>
      </c>
      <c r="N74" s="31">
        <v>146</v>
      </c>
      <c r="O74" s="30">
        <v>70</v>
      </c>
      <c r="P74" s="238">
        <f>SUM(K74:O74)</f>
        <v>476</v>
      </c>
      <c r="Q74" s="237">
        <f>SUM(J74,P74)</f>
        <v>476</v>
      </c>
    </row>
    <row r="75" spans="1:17" ht="17.100000000000001" customHeight="1" x14ac:dyDescent="0.25">
      <c r="B75" s="2" t="s">
        <v>112</v>
      </c>
      <c r="C75" s="29"/>
      <c r="D75" s="29"/>
      <c r="E75" s="29"/>
      <c r="F75" s="29"/>
      <c r="G75" s="29"/>
      <c r="H75" s="18">
        <v>0</v>
      </c>
      <c r="I75" s="17">
        <v>0</v>
      </c>
      <c r="J75" s="16">
        <f>SUM(H75:I75)</f>
        <v>0</v>
      </c>
      <c r="K75" s="236">
        <v>0</v>
      </c>
      <c r="L75" s="28">
        <v>0</v>
      </c>
      <c r="M75" s="28">
        <v>0</v>
      </c>
      <c r="N75" s="28">
        <v>2</v>
      </c>
      <c r="O75" s="27">
        <v>2</v>
      </c>
      <c r="P75" s="235">
        <f>SUM(K75:O75)</f>
        <v>4</v>
      </c>
      <c r="Q75" s="234">
        <f>SUM(J75,P75)</f>
        <v>4</v>
      </c>
    </row>
    <row r="76" spans="1:17" ht="17.100000000000001" customHeight="1" x14ac:dyDescent="0.25">
      <c r="B76" s="13" t="s">
        <v>57</v>
      </c>
      <c r="C76" s="12"/>
      <c r="D76" s="12"/>
      <c r="E76" s="12"/>
      <c r="F76" s="12"/>
      <c r="G76" s="12"/>
      <c r="H76" s="11">
        <f>H74+H75</f>
        <v>0</v>
      </c>
      <c r="I76" s="8">
        <f>I74+I75</f>
        <v>0</v>
      </c>
      <c r="J76" s="7">
        <f>SUM(H76:I76)</f>
        <v>0</v>
      </c>
      <c r="K76" s="233">
        <f>K74+K75</f>
        <v>63</v>
      </c>
      <c r="L76" s="9">
        <f>L74+L75</f>
        <v>62</v>
      </c>
      <c r="M76" s="9">
        <f>M74+M75</f>
        <v>135</v>
      </c>
      <c r="N76" s="9">
        <f>N74+N75</f>
        <v>148</v>
      </c>
      <c r="O76" s="8">
        <f>O74+O75</f>
        <v>72</v>
      </c>
      <c r="P76" s="232">
        <f>SUM(K76:O76)</f>
        <v>480</v>
      </c>
      <c r="Q76" s="231">
        <f>SUM(J76,P76)</f>
        <v>480</v>
      </c>
    </row>
    <row r="78" spans="1:17" ht="17.100000000000001" customHeight="1" x14ac:dyDescent="0.25">
      <c r="A78" s="4" t="s">
        <v>116</v>
      </c>
    </row>
    <row r="79" spans="1:17" ht="17.100000000000001" customHeight="1" x14ac:dyDescent="0.25">
      <c r="B79" s="23"/>
      <c r="C79" s="23"/>
      <c r="D79" s="23"/>
      <c r="E79" s="144"/>
      <c r="F79" s="144"/>
      <c r="G79" s="144"/>
      <c r="H79" s="144"/>
      <c r="I79" s="144"/>
      <c r="J79" s="683" t="s">
        <v>114</v>
      </c>
      <c r="K79" s="683"/>
      <c r="L79" s="683"/>
      <c r="M79" s="683"/>
      <c r="N79" s="683"/>
      <c r="O79" s="683"/>
      <c r="P79" s="683"/>
      <c r="Q79" s="683"/>
    </row>
    <row r="80" spans="1:17" ht="17.100000000000001" customHeight="1" x14ac:dyDescent="0.25">
      <c r="B80" s="722" t="str">
        <f>"令和" &amp; DBCS($A$2) &amp; "年（" &amp; DBCS($B$2) &amp; "年）" &amp; DBCS($C$2) &amp; "月"</f>
        <v>令和３年（２０２１年）１０月</v>
      </c>
      <c r="C80" s="723"/>
      <c r="D80" s="723"/>
      <c r="E80" s="723"/>
      <c r="F80" s="723"/>
      <c r="G80" s="724"/>
      <c r="H80" s="711" t="s">
        <v>106</v>
      </c>
      <c r="I80" s="712"/>
      <c r="J80" s="712"/>
      <c r="K80" s="738" t="s">
        <v>105</v>
      </c>
      <c r="L80" s="712"/>
      <c r="M80" s="712"/>
      <c r="N80" s="712"/>
      <c r="O80" s="712"/>
      <c r="P80" s="739"/>
      <c r="Q80" s="724" t="s">
        <v>58</v>
      </c>
    </row>
    <row r="81" spans="1:18" ht="17.100000000000001" customHeight="1" x14ac:dyDescent="0.25">
      <c r="B81" s="725"/>
      <c r="C81" s="726"/>
      <c r="D81" s="726"/>
      <c r="E81" s="726"/>
      <c r="F81" s="726"/>
      <c r="G81" s="727"/>
      <c r="H81" s="246" t="s">
        <v>67</v>
      </c>
      <c r="I81" s="242" t="s">
        <v>66</v>
      </c>
      <c r="J81" s="359" t="s">
        <v>59</v>
      </c>
      <c r="K81" s="244" t="s">
        <v>64</v>
      </c>
      <c r="L81" s="243" t="s">
        <v>63</v>
      </c>
      <c r="M81" s="243" t="s">
        <v>62</v>
      </c>
      <c r="N81" s="243" t="s">
        <v>61</v>
      </c>
      <c r="O81" s="242" t="s">
        <v>60</v>
      </c>
      <c r="P81" s="241" t="s">
        <v>59</v>
      </c>
      <c r="Q81" s="727"/>
    </row>
    <row r="82" spans="1:18" ht="17.100000000000001" customHeight="1" x14ac:dyDescent="0.25">
      <c r="B82" s="3" t="s">
        <v>113</v>
      </c>
      <c r="C82" s="240"/>
      <c r="D82" s="240"/>
      <c r="E82" s="240"/>
      <c r="F82" s="240"/>
      <c r="G82" s="240"/>
      <c r="H82" s="22">
        <v>0</v>
      </c>
      <c r="I82" s="21">
        <v>0</v>
      </c>
      <c r="J82" s="20">
        <f>SUM(H82:I82)</f>
        <v>0</v>
      </c>
      <c r="K82" s="239">
        <v>0</v>
      </c>
      <c r="L82" s="31">
        <v>0</v>
      </c>
      <c r="M82" s="31">
        <v>4</v>
      </c>
      <c r="N82" s="31">
        <v>30</v>
      </c>
      <c r="O82" s="30">
        <v>46</v>
      </c>
      <c r="P82" s="238">
        <f>SUM(K82:O82)</f>
        <v>80</v>
      </c>
      <c r="Q82" s="237">
        <f>SUM(J82,P82)</f>
        <v>80</v>
      </c>
    </row>
    <row r="83" spans="1:18" ht="17.100000000000001" customHeight="1" x14ac:dyDescent="0.25">
      <c r="B83" s="2" t="s">
        <v>112</v>
      </c>
      <c r="C83" s="29"/>
      <c r="D83" s="29"/>
      <c r="E83" s="29"/>
      <c r="F83" s="29"/>
      <c r="G83" s="29"/>
      <c r="H83" s="18">
        <v>0</v>
      </c>
      <c r="I83" s="17">
        <v>0</v>
      </c>
      <c r="J83" s="16">
        <f>SUM(H83:I83)</f>
        <v>0</v>
      </c>
      <c r="K83" s="236">
        <v>0</v>
      </c>
      <c r="L83" s="28">
        <v>0</v>
      </c>
      <c r="M83" s="28">
        <v>0</v>
      </c>
      <c r="N83" s="28">
        <v>0</v>
      </c>
      <c r="O83" s="27">
        <v>0</v>
      </c>
      <c r="P83" s="235">
        <f>SUM(K83:O83)</f>
        <v>0</v>
      </c>
      <c r="Q83" s="234">
        <f>SUM(J83,P83)</f>
        <v>0</v>
      </c>
    </row>
    <row r="84" spans="1:18" ht="17.100000000000001" customHeight="1" x14ac:dyDescent="0.25">
      <c r="B84" s="13" t="s">
        <v>57</v>
      </c>
      <c r="C84" s="12"/>
      <c r="D84" s="12"/>
      <c r="E84" s="12"/>
      <c r="F84" s="12"/>
      <c r="G84" s="12"/>
      <c r="H84" s="11">
        <f>H82+H83</f>
        <v>0</v>
      </c>
      <c r="I84" s="8">
        <f>I82+I83</f>
        <v>0</v>
      </c>
      <c r="J84" s="7">
        <f>SUM(H84:I84)</f>
        <v>0</v>
      </c>
      <c r="K84" s="233">
        <f>K82+K83</f>
        <v>0</v>
      </c>
      <c r="L84" s="9">
        <f>L82+L83</f>
        <v>0</v>
      </c>
      <c r="M84" s="9">
        <f>M82+M83</f>
        <v>4</v>
      </c>
      <c r="N84" s="9">
        <f>N82+N83</f>
        <v>30</v>
      </c>
      <c r="O84" s="8">
        <f>O82+O83</f>
        <v>46</v>
      </c>
      <c r="P84" s="232">
        <f>SUM(K84:O84)</f>
        <v>80</v>
      </c>
      <c r="Q84" s="231">
        <f>SUM(J84,P84)</f>
        <v>80</v>
      </c>
    </row>
    <row r="86" spans="1:18" s="192" customFormat="1" ht="17.100000000000001" customHeight="1" x14ac:dyDescent="0.25">
      <c r="A86" s="4" t="s">
        <v>115</v>
      </c>
    </row>
    <row r="87" spans="1:18" s="192" customFormat="1" ht="17.100000000000001" customHeight="1" x14ac:dyDescent="0.25">
      <c r="B87" s="230"/>
      <c r="C87" s="230"/>
      <c r="D87" s="230"/>
      <c r="E87" s="190"/>
      <c r="F87" s="190"/>
      <c r="G87" s="190"/>
      <c r="H87" s="190"/>
      <c r="I87" s="190"/>
      <c r="J87" s="728" t="s">
        <v>114</v>
      </c>
      <c r="K87" s="728"/>
      <c r="L87" s="728"/>
      <c r="M87" s="728"/>
      <c r="N87" s="728"/>
      <c r="O87" s="728"/>
      <c r="P87" s="728"/>
      <c r="Q87" s="728"/>
    </row>
    <row r="88" spans="1:18" s="192" customFormat="1" ht="17.100000000000001" customHeight="1" x14ac:dyDescent="0.25">
      <c r="B88" s="700" t="str">
        <f>"令和" &amp; DBCS($A$2) &amp; "年（" &amp; DBCS($B$2) &amp; "年）" &amp; DBCS($C$2) &amp; "月"</f>
        <v>令和３年（２０２１年）１０月</v>
      </c>
      <c r="C88" s="701"/>
      <c r="D88" s="701"/>
      <c r="E88" s="701"/>
      <c r="F88" s="701"/>
      <c r="G88" s="702"/>
      <c r="H88" s="732" t="s">
        <v>106</v>
      </c>
      <c r="I88" s="733"/>
      <c r="J88" s="733"/>
      <c r="K88" s="734" t="s">
        <v>105</v>
      </c>
      <c r="L88" s="733"/>
      <c r="M88" s="733"/>
      <c r="N88" s="733"/>
      <c r="O88" s="733"/>
      <c r="P88" s="735"/>
      <c r="Q88" s="702" t="s">
        <v>58</v>
      </c>
    </row>
    <row r="89" spans="1:18" s="192" customFormat="1" ht="17.100000000000001" customHeight="1" x14ac:dyDescent="0.25">
      <c r="B89" s="703"/>
      <c r="C89" s="704"/>
      <c r="D89" s="704"/>
      <c r="E89" s="704"/>
      <c r="F89" s="704"/>
      <c r="G89" s="705"/>
      <c r="H89" s="228" t="s">
        <v>67</v>
      </c>
      <c r="I89" s="224" t="s">
        <v>66</v>
      </c>
      <c r="J89" s="358" t="s">
        <v>59</v>
      </c>
      <c r="K89" s="226" t="s">
        <v>64</v>
      </c>
      <c r="L89" s="225" t="s">
        <v>63</v>
      </c>
      <c r="M89" s="225" t="s">
        <v>62</v>
      </c>
      <c r="N89" s="225" t="s">
        <v>61</v>
      </c>
      <c r="O89" s="224" t="s">
        <v>60</v>
      </c>
      <c r="P89" s="223" t="s">
        <v>59</v>
      </c>
      <c r="Q89" s="705"/>
    </row>
    <row r="90" spans="1:18" s="192" customFormat="1" ht="17.100000000000001" customHeight="1" x14ac:dyDescent="0.25">
      <c r="B90" s="222" t="s">
        <v>113</v>
      </c>
      <c r="C90" s="221"/>
      <c r="D90" s="221"/>
      <c r="E90" s="221"/>
      <c r="F90" s="221"/>
      <c r="G90" s="221"/>
      <c r="H90" s="220">
        <v>0</v>
      </c>
      <c r="I90" s="219">
        <v>0</v>
      </c>
      <c r="J90" s="218">
        <f>SUM(H90:I90)</f>
        <v>0</v>
      </c>
      <c r="K90" s="217">
        <v>1</v>
      </c>
      <c r="L90" s="216">
        <v>2</v>
      </c>
      <c r="M90" s="216">
        <v>23</v>
      </c>
      <c r="N90" s="216">
        <v>274</v>
      </c>
      <c r="O90" s="215">
        <v>371</v>
      </c>
      <c r="P90" s="214">
        <f>SUM(K90:O90)</f>
        <v>671</v>
      </c>
      <c r="Q90" s="213">
        <f>SUM(J90,P90)</f>
        <v>671</v>
      </c>
    </row>
    <row r="91" spans="1:18" s="192" customFormat="1" ht="17.100000000000001" customHeight="1" x14ac:dyDescent="0.25">
      <c r="B91" s="212" t="s">
        <v>112</v>
      </c>
      <c r="C91" s="211"/>
      <c r="D91" s="211"/>
      <c r="E91" s="211"/>
      <c r="F91" s="211"/>
      <c r="G91" s="211"/>
      <c r="H91" s="210">
        <v>0</v>
      </c>
      <c r="I91" s="209">
        <v>0</v>
      </c>
      <c r="J91" s="208">
        <f>SUM(H91:I91)</f>
        <v>0</v>
      </c>
      <c r="K91" s="207">
        <v>0</v>
      </c>
      <c r="L91" s="206">
        <v>0</v>
      </c>
      <c r="M91" s="206">
        <v>0</v>
      </c>
      <c r="N91" s="206">
        <v>1</v>
      </c>
      <c r="O91" s="205">
        <v>2</v>
      </c>
      <c r="P91" s="204">
        <f>SUM(K91:O91)</f>
        <v>3</v>
      </c>
      <c r="Q91" s="203">
        <f>SUM(J91,P91)</f>
        <v>3</v>
      </c>
    </row>
    <row r="92" spans="1:18" s="192" customFormat="1" ht="17.100000000000001" customHeight="1" x14ac:dyDescent="0.25">
      <c r="B92" s="202" t="s">
        <v>57</v>
      </c>
      <c r="C92" s="201"/>
      <c r="D92" s="201"/>
      <c r="E92" s="201"/>
      <c r="F92" s="201"/>
      <c r="G92" s="201"/>
      <c r="H92" s="200">
        <f>H90+H91</f>
        <v>0</v>
      </c>
      <c r="I92" s="196">
        <f>I90+I91</f>
        <v>0</v>
      </c>
      <c r="J92" s="199">
        <f>SUM(H92:I92)</f>
        <v>0</v>
      </c>
      <c r="K92" s="198">
        <f>K90+K91</f>
        <v>1</v>
      </c>
      <c r="L92" s="197">
        <f>L90+L91</f>
        <v>2</v>
      </c>
      <c r="M92" s="197">
        <f>M90+M91</f>
        <v>23</v>
      </c>
      <c r="N92" s="197">
        <f>N90+N91</f>
        <v>275</v>
      </c>
      <c r="O92" s="196">
        <f>O90+O91</f>
        <v>373</v>
      </c>
      <c r="P92" s="195">
        <f>SUM(K92:O92)</f>
        <v>674</v>
      </c>
      <c r="Q92" s="194">
        <f>SUM(J92,P92)</f>
        <v>674</v>
      </c>
    </row>
    <row r="93" spans="1:18" s="192" customFormat="1" ht="17.100000000000001" customHeight="1" x14ac:dyDescent="0.25"/>
    <row r="94" spans="1:18" s="49" customFormat="1" ht="17.100000000000001" customHeight="1" x14ac:dyDescent="0.25">
      <c r="A94" s="26" t="s">
        <v>111</v>
      </c>
      <c r="J94" s="193"/>
      <c r="K94" s="193"/>
    </row>
    <row r="95" spans="1:18" s="49" customFormat="1" ht="17.100000000000001" customHeight="1" x14ac:dyDescent="0.25">
      <c r="B95" s="192"/>
      <c r="C95" s="191"/>
      <c r="D95" s="191"/>
      <c r="E95" s="191"/>
      <c r="F95" s="190"/>
      <c r="G95" s="190"/>
      <c r="H95" s="190"/>
      <c r="I95" s="728" t="s">
        <v>110</v>
      </c>
      <c r="J95" s="728"/>
      <c r="K95" s="728"/>
      <c r="L95" s="728"/>
      <c r="M95" s="728"/>
      <c r="N95" s="728"/>
      <c r="O95" s="728"/>
      <c r="P95" s="728"/>
      <c r="Q95" s="728"/>
      <c r="R95" s="728"/>
    </row>
    <row r="96" spans="1:18" s="49" customFormat="1" ht="17.100000000000001" customHeight="1" x14ac:dyDescent="0.25">
      <c r="B96" s="664" t="str">
        <f>"令和" &amp; DBCS($A$2) &amp; "年（" &amp; DBCS($B$2) &amp; "年）" &amp; DBCS($C$2) &amp; "月"</f>
        <v>令和３年（２０２１年）１０月</v>
      </c>
      <c r="C96" s="665"/>
      <c r="D96" s="665"/>
      <c r="E96" s="665"/>
      <c r="F96" s="665"/>
      <c r="G96" s="666"/>
      <c r="H96" s="693" t="s">
        <v>106</v>
      </c>
      <c r="I96" s="694"/>
      <c r="J96" s="694"/>
      <c r="K96" s="659" t="s">
        <v>105</v>
      </c>
      <c r="L96" s="660"/>
      <c r="M96" s="660"/>
      <c r="N96" s="660"/>
      <c r="O96" s="660"/>
      <c r="P96" s="660"/>
      <c r="Q96" s="661"/>
      <c r="R96" s="662" t="s">
        <v>58</v>
      </c>
    </row>
    <row r="97" spans="2:18" s="49" customFormat="1" ht="17.100000000000001" customHeight="1" x14ac:dyDescent="0.25">
      <c r="B97" s="667"/>
      <c r="C97" s="668"/>
      <c r="D97" s="668"/>
      <c r="E97" s="668"/>
      <c r="F97" s="668"/>
      <c r="G97" s="669"/>
      <c r="H97" s="188" t="s">
        <v>67</v>
      </c>
      <c r="I97" s="187" t="s">
        <v>66</v>
      </c>
      <c r="J97" s="186" t="s">
        <v>59</v>
      </c>
      <c r="K97" s="140" t="s">
        <v>65</v>
      </c>
      <c r="L97" s="185" t="s">
        <v>64</v>
      </c>
      <c r="M97" s="185" t="s">
        <v>63</v>
      </c>
      <c r="N97" s="185" t="s">
        <v>62</v>
      </c>
      <c r="O97" s="185" t="s">
        <v>61</v>
      </c>
      <c r="P97" s="184" t="s">
        <v>60</v>
      </c>
      <c r="Q97" s="355" t="s">
        <v>59</v>
      </c>
      <c r="R97" s="663"/>
    </row>
    <row r="98" spans="2:18" s="49" customFormat="1" ht="17.100000000000001" customHeight="1" x14ac:dyDescent="0.25">
      <c r="B98" s="163" t="s">
        <v>104</v>
      </c>
      <c r="C98" s="162"/>
      <c r="D98" s="162"/>
      <c r="E98" s="162"/>
      <c r="F98" s="162"/>
      <c r="G98" s="161"/>
      <c r="H98" s="160">
        <f t="shared" ref="H98:R98" si="13">SUM(H99,H105,H108,H113,H117:H118)</f>
        <v>1839</v>
      </c>
      <c r="I98" s="159">
        <f t="shared" si="13"/>
        <v>2966</v>
      </c>
      <c r="J98" s="158">
        <f t="shared" si="13"/>
        <v>4805</v>
      </c>
      <c r="K98" s="42">
        <f t="shared" si="13"/>
        <v>0</v>
      </c>
      <c r="L98" s="157">
        <f t="shared" si="13"/>
        <v>9883</v>
      </c>
      <c r="M98" s="157">
        <f t="shared" si="13"/>
        <v>7158</v>
      </c>
      <c r="N98" s="157">
        <f t="shared" si="13"/>
        <v>4912</v>
      </c>
      <c r="O98" s="157">
        <f t="shared" si="13"/>
        <v>3229</v>
      </c>
      <c r="P98" s="156">
        <f t="shared" si="13"/>
        <v>1779</v>
      </c>
      <c r="Q98" s="155">
        <f t="shared" si="13"/>
        <v>26961</v>
      </c>
      <c r="R98" s="154">
        <f t="shared" si="13"/>
        <v>31766</v>
      </c>
    </row>
    <row r="99" spans="2:18" s="49" customFormat="1" ht="17.100000000000001" customHeight="1" x14ac:dyDescent="0.25">
      <c r="B99" s="111"/>
      <c r="C99" s="163" t="s">
        <v>103</v>
      </c>
      <c r="D99" s="162"/>
      <c r="E99" s="162"/>
      <c r="F99" s="162"/>
      <c r="G99" s="161"/>
      <c r="H99" s="160">
        <f t="shared" ref="H99:Q99" si="14">SUM(H100:H104)</f>
        <v>131</v>
      </c>
      <c r="I99" s="159">
        <f t="shared" si="14"/>
        <v>234</v>
      </c>
      <c r="J99" s="158">
        <f t="shared" si="14"/>
        <v>365</v>
      </c>
      <c r="K99" s="42">
        <f t="shared" si="14"/>
        <v>0</v>
      </c>
      <c r="L99" s="157">
        <f t="shared" si="14"/>
        <v>2662</v>
      </c>
      <c r="M99" s="157">
        <f t="shared" si="14"/>
        <v>1963</v>
      </c>
      <c r="N99" s="157">
        <f t="shared" si="14"/>
        <v>1447</v>
      </c>
      <c r="O99" s="157">
        <f t="shared" si="14"/>
        <v>1092</v>
      </c>
      <c r="P99" s="156">
        <f t="shared" si="14"/>
        <v>744</v>
      </c>
      <c r="Q99" s="155">
        <f t="shared" si="14"/>
        <v>7908</v>
      </c>
      <c r="R99" s="154">
        <f t="shared" ref="R99:R104" si="15">SUM(J99,Q99)</f>
        <v>8273</v>
      </c>
    </row>
    <row r="100" spans="2:18" s="49" customFormat="1" ht="17.100000000000001" customHeight="1" x14ac:dyDescent="0.25">
      <c r="B100" s="111"/>
      <c r="C100" s="111"/>
      <c r="D100" s="173" t="s">
        <v>102</v>
      </c>
      <c r="E100" s="172"/>
      <c r="F100" s="172"/>
      <c r="G100" s="171"/>
      <c r="H100" s="170">
        <v>0</v>
      </c>
      <c r="I100" s="167">
        <v>0</v>
      </c>
      <c r="J100" s="166">
        <f>SUM(H100:I100)</f>
        <v>0</v>
      </c>
      <c r="K100" s="134">
        <v>0</v>
      </c>
      <c r="L100" s="168">
        <v>1487</v>
      </c>
      <c r="M100" s="168">
        <v>932</v>
      </c>
      <c r="N100" s="168">
        <v>540</v>
      </c>
      <c r="O100" s="168">
        <v>326</v>
      </c>
      <c r="P100" s="167">
        <v>180</v>
      </c>
      <c r="Q100" s="166">
        <f>SUM(K100:P100)</f>
        <v>3465</v>
      </c>
      <c r="R100" s="165">
        <f t="shared" si="15"/>
        <v>3465</v>
      </c>
    </row>
    <row r="101" spans="2:18" s="49" customFormat="1" ht="17.100000000000001" customHeight="1" x14ac:dyDescent="0.25">
      <c r="B101" s="111"/>
      <c r="C101" s="111"/>
      <c r="D101" s="110" t="s">
        <v>101</v>
      </c>
      <c r="E101" s="109"/>
      <c r="F101" s="109"/>
      <c r="G101" s="108"/>
      <c r="H101" s="107">
        <v>0</v>
      </c>
      <c r="I101" s="104">
        <v>0</v>
      </c>
      <c r="J101" s="103">
        <f>SUM(H101:I101)</f>
        <v>0</v>
      </c>
      <c r="K101" s="101">
        <v>0</v>
      </c>
      <c r="L101" s="105">
        <v>0</v>
      </c>
      <c r="M101" s="105">
        <v>4</v>
      </c>
      <c r="N101" s="105">
        <v>4</v>
      </c>
      <c r="O101" s="105">
        <v>6</v>
      </c>
      <c r="P101" s="104">
        <v>18</v>
      </c>
      <c r="Q101" s="103">
        <f>SUM(K101:P101)</f>
        <v>32</v>
      </c>
      <c r="R101" s="102">
        <f t="shared" si="15"/>
        <v>32</v>
      </c>
    </row>
    <row r="102" spans="2:18" s="49" customFormat="1" ht="17.100000000000001" customHeight="1" x14ac:dyDescent="0.25">
      <c r="B102" s="111"/>
      <c r="C102" s="111"/>
      <c r="D102" s="110" t="s">
        <v>100</v>
      </c>
      <c r="E102" s="109"/>
      <c r="F102" s="109"/>
      <c r="G102" s="108"/>
      <c r="H102" s="107">
        <v>62</v>
      </c>
      <c r="I102" s="104">
        <v>91</v>
      </c>
      <c r="J102" s="103">
        <f>SUM(H102:I102)</f>
        <v>153</v>
      </c>
      <c r="K102" s="101">
        <v>0</v>
      </c>
      <c r="L102" s="105">
        <v>333</v>
      </c>
      <c r="M102" s="105">
        <v>288</v>
      </c>
      <c r="N102" s="105">
        <v>177</v>
      </c>
      <c r="O102" s="105">
        <v>148</v>
      </c>
      <c r="P102" s="104">
        <v>112</v>
      </c>
      <c r="Q102" s="103">
        <f>SUM(K102:P102)</f>
        <v>1058</v>
      </c>
      <c r="R102" s="102">
        <f t="shared" si="15"/>
        <v>1211</v>
      </c>
    </row>
    <row r="103" spans="2:18" s="49" customFormat="1" ht="17.100000000000001" customHeight="1" x14ac:dyDescent="0.25">
      <c r="B103" s="111"/>
      <c r="C103" s="111"/>
      <c r="D103" s="110" t="s">
        <v>99</v>
      </c>
      <c r="E103" s="109"/>
      <c r="F103" s="109"/>
      <c r="G103" s="108"/>
      <c r="H103" s="107">
        <v>12</v>
      </c>
      <c r="I103" s="104">
        <v>54</v>
      </c>
      <c r="J103" s="103">
        <f>SUM(H103:I103)</f>
        <v>66</v>
      </c>
      <c r="K103" s="101">
        <v>0</v>
      </c>
      <c r="L103" s="105">
        <v>95</v>
      </c>
      <c r="M103" s="105">
        <v>90</v>
      </c>
      <c r="N103" s="105">
        <v>70</v>
      </c>
      <c r="O103" s="105">
        <v>52</v>
      </c>
      <c r="P103" s="104">
        <v>24</v>
      </c>
      <c r="Q103" s="103">
        <f>SUM(K103:P103)</f>
        <v>331</v>
      </c>
      <c r="R103" s="102">
        <f t="shared" si="15"/>
        <v>397</v>
      </c>
    </row>
    <row r="104" spans="2:18" s="49" customFormat="1" ht="17.100000000000001" customHeight="1" x14ac:dyDescent="0.25">
      <c r="B104" s="111"/>
      <c r="C104" s="111"/>
      <c r="D104" s="182" t="s">
        <v>98</v>
      </c>
      <c r="E104" s="181"/>
      <c r="F104" s="181"/>
      <c r="G104" s="180"/>
      <c r="H104" s="179">
        <v>57</v>
      </c>
      <c r="I104" s="176">
        <v>89</v>
      </c>
      <c r="J104" s="175">
        <f>SUM(H104:I104)</f>
        <v>146</v>
      </c>
      <c r="K104" s="128">
        <v>0</v>
      </c>
      <c r="L104" s="177">
        <v>747</v>
      </c>
      <c r="M104" s="177">
        <v>649</v>
      </c>
      <c r="N104" s="177">
        <v>656</v>
      </c>
      <c r="O104" s="177">
        <v>560</v>
      </c>
      <c r="P104" s="176">
        <v>410</v>
      </c>
      <c r="Q104" s="175">
        <f>SUM(K104:P104)</f>
        <v>3022</v>
      </c>
      <c r="R104" s="174">
        <f t="shared" si="15"/>
        <v>3168</v>
      </c>
    </row>
    <row r="105" spans="2:18" s="49" customFormat="1" ht="17.100000000000001" customHeight="1" x14ac:dyDescent="0.25">
      <c r="B105" s="111"/>
      <c r="C105" s="163" t="s">
        <v>97</v>
      </c>
      <c r="D105" s="162"/>
      <c r="E105" s="162"/>
      <c r="F105" s="162"/>
      <c r="G105" s="161"/>
      <c r="H105" s="160">
        <f t="shared" ref="H105:R105" si="16">SUM(H106:H107)</f>
        <v>124</v>
      </c>
      <c r="I105" s="159">
        <f t="shared" si="16"/>
        <v>172</v>
      </c>
      <c r="J105" s="158">
        <f t="shared" si="16"/>
        <v>296</v>
      </c>
      <c r="K105" s="42">
        <f t="shared" si="16"/>
        <v>0</v>
      </c>
      <c r="L105" s="157">
        <f t="shared" si="16"/>
        <v>1759</v>
      </c>
      <c r="M105" s="157">
        <f t="shared" si="16"/>
        <v>1203</v>
      </c>
      <c r="N105" s="157">
        <f t="shared" si="16"/>
        <v>743</v>
      </c>
      <c r="O105" s="157">
        <f t="shared" si="16"/>
        <v>435</v>
      </c>
      <c r="P105" s="156">
        <f t="shared" si="16"/>
        <v>201</v>
      </c>
      <c r="Q105" s="155">
        <f t="shared" si="16"/>
        <v>4341</v>
      </c>
      <c r="R105" s="154">
        <f t="shared" si="16"/>
        <v>4637</v>
      </c>
    </row>
    <row r="106" spans="2:18" s="49" customFormat="1" ht="17.100000000000001" customHeight="1" x14ac:dyDescent="0.25">
      <c r="B106" s="111"/>
      <c r="C106" s="111"/>
      <c r="D106" s="173" t="s">
        <v>96</v>
      </c>
      <c r="E106" s="172"/>
      <c r="F106" s="172"/>
      <c r="G106" s="171"/>
      <c r="H106" s="170">
        <v>0</v>
      </c>
      <c r="I106" s="167">
        <v>0</v>
      </c>
      <c r="J106" s="169">
        <f>SUM(H106:I106)</f>
        <v>0</v>
      </c>
      <c r="K106" s="134">
        <v>0</v>
      </c>
      <c r="L106" s="168">
        <v>1315</v>
      </c>
      <c r="M106" s="168">
        <v>839</v>
      </c>
      <c r="N106" s="168">
        <v>537</v>
      </c>
      <c r="O106" s="168">
        <v>312</v>
      </c>
      <c r="P106" s="167">
        <v>150</v>
      </c>
      <c r="Q106" s="166">
        <f>SUM(K106:P106)</f>
        <v>3153</v>
      </c>
      <c r="R106" s="165">
        <f>SUM(J106,Q106)</f>
        <v>3153</v>
      </c>
    </row>
    <row r="107" spans="2:18" s="49" customFormat="1" ht="17.100000000000001" customHeight="1" x14ac:dyDescent="0.25">
      <c r="B107" s="111"/>
      <c r="C107" s="111"/>
      <c r="D107" s="182" t="s">
        <v>95</v>
      </c>
      <c r="E107" s="181"/>
      <c r="F107" s="181"/>
      <c r="G107" s="180"/>
      <c r="H107" s="179">
        <v>124</v>
      </c>
      <c r="I107" s="176">
        <v>172</v>
      </c>
      <c r="J107" s="178">
        <f>SUM(H107:I107)</f>
        <v>296</v>
      </c>
      <c r="K107" s="128">
        <v>0</v>
      </c>
      <c r="L107" s="177">
        <v>444</v>
      </c>
      <c r="M107" s="177">
        <v>364</v>
      </c>
      <c r="N107" s="177">
        <v>206</v>
      </c>
      <c r="O107" s="177">
        <v>123</v>
      </c>
      <c r="P107" s="176">
        <v>51</v>
      </c>
      <c r="Q107" s="175">
        <f>SUM(K107:P107)</f>
        <v>1188</v>
      </c>
      <c r="R107" s="174">
        <f>SUM(J107,Q107)</f>
        <v>1484</v>
      </c>
    </row>
    <row r="108" spans="2:18" s="49" customFormat="1" ht="17.100000000000001" customHeight="1" x14ac:dyDescent="0.25">
      <c r="B108" s="111"/>
      <c r="C108" s="163" t="s">
        <v>94</v>
      </c>
      <c r="D108" s="162"/>
      <c r="E108" s="162"/>
      <c r="F108" s="162"/>
      <c r="G108" s="161"/>
      <c r="H108" s="160">
        <f t="shared" ref="H108:R108" si="17">SUM(H109:H112)</f>
        <v>1</v>
      </c>
      <c r="I108" s="159">
        <f t="shared" si="17"/>
        <v>6</v>
      </c>
      <c r="J108" s="158">
        <f t="shared" si="17"/>
        <v>7</v>
      </c>
      <c r="K108" s="42">
        <f t="shared" si="17"/>
        <v>0</v>
      </c>
      <c r="L108" s="157">
        <f t="shared" si="17"/>
        <v>165</v>
      </c>
      <c r="M108" s="157">
        <f t="shared" si="17"/>
        <v>170</v>
      </c>
      <c r="N108" s="157">
        <f t="shared" si="17"/>
        <v>207</v>
      </c>
      <c r="O108" s="157">
        <f t="shared" si="17"/>
        <v>131</v>
      </c>
      <c r="P108" s="156">
        <f t="shared" si="17"/>
        <v>71</v>
      </c>
      <c r="Q108" s="155">
        <f t="shared" si="17"/>
        <v>744</v>
      </c>
      <c r="R108" s="154">
        <f t="shared" si="17"/>
        <v>751</v>
      </c>
    </row>
    <row r="109" spans="2:18" s="49" customFormat="1" ht="17.100000000000001" customHeight="1" x14ac:dyDescent="0.25">
      <c r="B109" s="111"/>
      <c r="C109" s="111"/>
      <c r="D109" s="173" t="s">
        <v>93</v>
      </c>
      <c r="E109" s="172"/>
      <c r="F109" s="172"/>
      <c r="G109" s="171"/>
      <c r="H109" s="170">
        <v>1</v>
      </c>
      <c r="I109" s="167">
        <v>5</v>
      </c>
      <c r="J109" s="169">
        <f>SUM(H109:I109)</f>
        <v>6</v>
      </c>
      <c r="K109" s="134">
        <v>0</v>
      </c>
      <c r="L109" s="168">
        <v>146</v>
      </c>
      <c r="M109" s="168">
        <v>153</v>
      </c>
      <c r="N109" s="168">
        <v>186</v>
      </c>
      <c r="O109" s="168">
        <v>105</v>
      </c>
      <c r="P109" s="167">
        <v>55</v>
      </c>
      <c r="Q109" s="166">
        <f>SUM(K109:P109)</f>
        <v>645</v>
      </c>
      <c r="R109" s="165">
        <f>SUM(J109,Q109)</f>
        <v>651</v>
      </c>
    </row>
    <row r="110" spans="2:18" s="49" customFormat="1" ht="17.100000000000001" customHeight="1" x14ac:dyDescent="0.25">
      <c r="B110" s="111"/>
      <c r="C110" s="111"/>
      <c r="D110" s="110" t="s">
        <v>92</v>
      </c>
      <c r="E110" s="109"/>
      <c r="F110" s="109"/>
      <c r="G110" s="108"/>
      <c r="H110" s="107">
        <v>0</v>
      </c>
      <c r="I110" s="104">
        <v>1</v>
      </c>
      <c r="J110" s="106">
        <f>SUM(H110:I110)</f>
        <v>1</v>
      </c>
      <c r="K110" s="101">
        <v>0</v>
      </c>
      <c r="L110" s="105">
        <v>18</v>
      </c>
      <c r="M110" s="105">
        <v>17</v>
      </c>
      <c r="N110" s="105">
        <v>21</v>
      </c>
      <c r="O110" s="105">
        <v>26</v>
      </c>
      <c r="P110" s="104">
        <v>16</v>
      </c>
      <c r="Q110" s="103">
        <f>SUM(K110:P110)</f>
        <v>98</v>
      </c>
      <c r="R110" s="102">
        <f>SUM(J110,Q110)</f>
        <v>99</v>
      </c>
    </row>
    <row r="111" spans="2:18" s="49" customFormat="1" ht="17.100000000000001" customHeight="1" x14ac:dyDescent="0.25">
      <c r="B111" s="111"/>
      <c r="C111" s="164"/>
      <c r="D111" s="110" t="s">
        <v>91</v>
      </c>
      <c r="E111" s="109"/>
      <c r="F111" s="109"/>
      <c r="G111" s="108"/>
      <c r="H111" s="107">
        <v>0</v>
      </c>
      <c r="I111" s="104">
        <v>0</v>
      </c>
      <c r="J111" s="106">
        <f>SUM(H111:I111)</f>
        <v>0</v>
      </c>
      <c r="K111" s="101">
        <v>0</v>
      </c>
      <c r="L111" s="105">
        <v>0</v>
      </c>
      <c r="M111" s="105">
        <v>0</v>
      </c>
      <c r="N111" s="105">
        <v>0</v>
      </c>
      <c r="O111" s="105">
        <v>0</v>
      </c>
      <c r="P111" s="104">
        <v>0</v>
      </c>
      <c r="Q111" s="103">
        <f>SUM(K111:P111)</f>
        <v>0</v>
      </c>
      <c r="R111" s="102">
        <f>SUM(J111,Q111)</f>
        <v>0</v>
      </c>
    </row>
    <row r="112" spans="2:18" s="49" customFormat="1" ht="16.5" customHeight="1" x14ac:dyDescent="0.25">
      <c r="B112" s="111"/>
      <c r="C112" s="136"/>
      <c r="D112" s="59" t="s">
        <v>90</v>
      </c>
      <c r="E112" s="58"/>
      <c r="F112" s="58"/>
      <c r="G112" s="57"/>
      <c r="H112" s="56">
        <v>0</v>
      </c>
      <c r="I112" s="52">
        <v>0</v>
      </c>
      <c r="J112" s="55">
        <f>SUM(H112:I112)</f>
        <v>0</v>
      </c>
      <c r="K112" s="135">
        <v>0</v>
      </c>
      <c r="L112" s="53">
        <v>1</v>
      </c>
      <c r="M112" s="53">
        <v>0</v>
      </c>
      <c r="N112" s="53">
        <v>0</v>
      </c>
      <c r="O112" s="53">
        <v>0</v>
      </c>
      <c r="P112" s="52">
        <v>0</v>
      </c>
      <c r="Q112" s="51">
        <f>SUM(K112:P112)</f>
        <v>1</v>
      </c>
      <c r="R112" s="50">
        <f>SUM(J112,Q112)</f>
        <v>1</v>
      </c>
    </row>
    <row r="113" spans="2:18" s="49" customFormat="1" ht="17.100000000000001" customHeight="1" x14ac:dyDescent="0.25">
      <c r="B113" s="111"/>
      <c r="C113" s="163" t="s">
        <v>89</v>
      </c>
      <c r="D113" s="162"/>
      <c r="E113" s="162"/>
      <c r="F113" s="162"/>
      <c r="G113" s="161"/>
      <c r="H113" s="160">
        <f t="shared" ref="H113:R113" si="18">SUM(H114:H116)</f>
        <v>727</v>
      </c>
      <c r="I113" s="159">
        <f t="shared" si="18"/>
        <v>1236</v>
      </c>
      <c r="J113" s="158">
        <f t="shared" si="18"/>
        <v>1963</v>
      </c>
      <c r="K113" s="42">
        <f t="shared" si="18"/>
        <v>0</v>
      </c>
      <c r="L113" s="157">
        <f t="shared" si="18"/>
        <v>1747</v>
      </c>
      <c r="M113" s="157">
        <f t="shared" si="18"/>
        <v>1618</v>
      </c>
      <c r="N113" s="157">
        <f t="shared" si="18"/>
        <v>1146</v>
      </c>
      <c r="O113" s="157">
        <f t="shared" si="18"/>
        <v>748</v>
      </c>
      <c r="P113" s="156">
        <f t="shared" si="18"/>
        <v>377</v>
      </c>
      <c r="Q113" s="155">
        <f t="shared" si="18"/>
        <v>5636</v>
      </c>
      <c r="R113" s="154">
        <f t="shared" si="18"/>
        <v>7599</v>
      </c>
    </row>
    <row r="114" spans="2:18" s="14" customFormat="1" ht="17.100000000000001" customHeight="1" x14ac:dyDescent="0.25">
      <c r="B114" s="72"/>
      <c r="C114" s="72"/>
      <c r="D114" s="82" t="s">
        <v>88</v>
      </c>
      <c r="E114" s="81"/>
      <c r="F114" s="81"/>
      <c r="G114" s="80"/>
      <c r="H114" s="79">
        <v>691</v>
      </c>
      <c r="I114" s="75">
        <v>1196</v>
      </c>
      <c r="J114" s="78">
        <f>SUM(H114:I114)</f>
        <v>1887</v>
      </c>
      <c r="K114" s="134">
        <v>0</v>
      </c>
      <c r="L114" s="76">
        <v>1703</v>
      </c>
      <c r="M114" s="76">
        <v>1569</v>
      </c>
      <c r="N114" s="76">
        <v>1106</v>
      </c>
      <c r="O114" s="76">
        <v>731</v>
      </c>
      <c r="P114" s="75">
        <v>368</v>
      </c>
      <c r="Q114" s="74">
        <f>SUM(K114:P114)</f>
        <v>5477</v>
      </c>
      <c r="R114" s="73">
        <f>SUM(J114,Q114)</f>
        <v>7364</v>
      </c>
    </row>
    <row r="115" spans="2:18" s="14" customFormat="1" ht="17.100000000000001" customHeight="1" x14ac:dyDescent="0.25">
      <c r="B115" s="72"/>
      <c r="C115" s="72"/>
      <c r="D115" s="70" t="s">
        <v>87</v>
      </c>
      <c r="E115" s="69"/>
      <c r="F115" s="69"/>
      <c r="G115" s="68"/>
      <c r="H115" s="67">
        <v>15</v>
      </c>
      <c r="I115" s="63">
        <v>26</v>
      </c>
      <c r="J115" s="66">
        <f>SUM(H115:I115)</f>
        <v>41</v>
      </c>
      <c r="K115" s="101">
        <v>0</v>
      </c>
      <c r="L115" s="64">
        <v>28</v>
      </c>
      <c r="M115" s="64">
        <v>26</v>
      </c>
      <c r="N115" s="64">
        <v>25</v>
      </c>
      <c r="O115" s="64">
        <v>11</v>
      </c>
      <c r="P115" s="63">
        <v>5</v>
      </c>
      <c r="Q115" s="62">
        <f>SUM(K115:P115)</f>
        <v>95</v>
      </c>
      <c r="R115" s="61">
        <f>SUM(J115,Q115)</f>
        <v>136</v>
      </c>
    </row>
    <row r="116" spans="2:18" s="14" customFormat="1" ht="17.100000000000001" customHeight="1" x14ac:dyDescent="0.25">
      <c r="B116" s="72"/>
      <c r="C116" s="72"/>
      <c r="D116" s="133" t="s">
        <v>86</v>
      </c>
      <c r="E116" s="132"/>
      <c r="F116" s="132"/>
      <c r="G116" s="131"/>
      <c r="H116" s="130">
        <v>21</v>
      </c>
      <c r="I116" s="126">
        <v>14</v>
      </c>
      <c r="J116" s="129">
        <f>SUM(H116:I116)</f>
        <v>35</v>
      </c>
      <c r="K116" s="128">
        <v>0</v>
      </c>
      <c r="L116" s="127">
        <v>16</v>
      </c>
      <c r="M116" s="127">
        <v>23</v>
      </c>
      <c r="N116" s="127">
        <v>15</v>
      </c>
      <c r="O116" s="127">
        <v>6</v>
      </c>
      <c r="P116" s="126">
        <v>4</v>
      </c>
      <c r="Q116" s="125">
        <f>SUM(K116:P116)</f>
        <v>64</v>
      </c>
      <c r="R116" s="124">
        <f>SUM(J116,Q116)</f>
        <v>99</v>
      </c>
    </row>
    <row r="117" spans="2:18" s="14" customFormat="1" ht="17.100000000000001" customHeight="1" x14ac:dyDescent="0.25">
      <c r="B117" s="72"/>
      <c r="C117" s="122" t="s">
        <v>85</v>
      </c>
      <c r="D117" s="121"/>
      <c r="E117" s="121"/>
      <c r="F117" s="121"/>
      <c r="G117" s="120"/>
      <c r="H117" s="45">
        <v>28</v>
      </c>
      <c r="I117" s="44">
        <v>20</v>
      </c>
      <c r="J117" s="43">
        <f>SUM(H117:I117)</f>
        <v>48</v>
      </c>
      <c r="K117" s="42">
        <v>0</v>
      </c>
      <c r="L117" s="41">
        <v>113</v>
      </c>
      <c r="M117" s="41">
        <v>102</v>
      </c>
      <c r="N117" s="41">
        <v>115</v>
      </c>
      <c r="O117" s="41">
        <v>88</v>
      </c>
      <c r="P117" s="40">
        <v>38</v>
      </c>
      <c r="Q117" s="39">
        <f>SUM(K117:P117)</f>
        <v>456</v>
      </c>
      <c r="R117" s="38">
        <f>SUM(J117,Q117)</f>
        <v>504</v>
      </c>
    </row>
    <row r="118" spans="2:18" s="14" customFormat="1" ht="17.100000000000001" customHeight="1" x14ac:dyDescent="0.25">
      <c r="B118" s="123"/>
      <c r="C118" s="122" t="s">
        <v>84</v>
      </c>
      <c r="D118" s="121"/>
      <c r="E118" s="121"/>
      <c r="F118" s="121"/>
      <c r="G118" s="120"/>
      <c r="H118" s="45">
        <v>828</v>
      </c>
      <c r="I118" s="44">
        <v>1298</v>
      </c>
      <c r="J118" s="43">
        <f>SUM(H118:I118)</f>
        <v>2126</v>
      </c>
      <c r="K118" s="42">
        <v>0</v>
      </c>
      <c r="L118" s="41">
        <v>3437</v>
      </c>
      <c r="M118" s="41">
        <v>2102</v>
      </c>
      <c r="N118" s="41">
        <v>1254</v>
      </c>
      <c r="O118" s="41">
        <v>735</v>
      </c>
      <c r="P118" s="40">
        <v>348</v>
      </c>
      <c r="Q118" s="39">
        <f>SUM(K118:P118)</f>
        <v>7876</v>
      </c>
      <c r="R118" s="38">
        <f>SUM(J118,Q118)</f>
        <v>10002</v>
      </c>
    </row>
    <row r="119" spans="2:18" s="14" customFormat="1" ht="17.100000000000001" customHeight="1" x14ac:dyDescent="0.25">
      <c r="B119" s="86" t="s">
        <v>83</v>
      </c>
      <c r="C119" s="85"/>
      <c r="D119" s="85"/>
      <c r="E119" s="85"/>
      <c r="F119" s="85"/>
      <c r="G119" s="84"/>
      <c r="H119" s="45">
        <f t="shared" ref="H119:R119" si="19">SUM(H120:H128)</f>
        <v>8</v>
      </c>
      <c r="I119" s="44">
        <f t="shared" si="19"/>
        <v>15</v>
      </c>
      <c r="J119" s="43">
        <f t="shared" si="19"/>
        <v>23</v>
      </c>
      <c r="K119" s="42">
        <f t="shared" si="19"/>
        <v>0</v>
      </c>
      <c r="L119" s="41">
        <f t="shared" si="19"/>
        <v>1498</v>
      </c>
      <c r="M119" s="41">
        <f t="shared" si="19"/>
        <v>1039</v>
      </c>
      <c r="N119" s="41">
        <f t="shared" si="19"/>
        <v>871</v>
      </c>
      <c r="O119" s="41">
        <f t="shared" si="19"/>
        <v>567</v>
      </c>
      <c r="P119" s="40">
        <f t="shared" si="19"/>
        <v>246</v>
      </c>
      <c r="Q119" s="39">
        <f t="shared" si="19"/>
        <v>4221</v>
      </c>
      <c r="R119" s="38">
        <f t="shared" si="19"/>
        <v>4244</v>
      </c>
    </row>
    <row r="120" spans="2:18" s="14" customFormat="1" ht="17.100000000000001" customHeight="1" x14ac:dyDescent="0.25">
      <c r="B120" s="72"/>
      <c r="C120" s="82" t="s">
        <v>109</v>
      </c>
      <c r="D120" s="81"/>
      <c r="E120" s="81"/>
      <c r="F120" s="81"/>
      <c r="G120" s="80"/>
      <c r="H120" s="79">
        <v>0</v>
      </c>
      <c r="I120" s="75">
        <v>0</v>
      </c>
      <c r="J120" s="78">
        <f t="shared" ref="J120:J128" si="20">SUM(H120:I120)</f>
        <v>0</v>
      </c>
      <c r="K120" s="77"/>
      <c r="L120" s="76">
        <v>62</v>
      </c>
      <c r="M120" s="76">
        <v>33</v>
      </c>
      <c r="N120" s="76">
        <v>44</v>
      </c>
      <c r="O120" s="76">
        <v>30</v>
      </c>
      <c r="P120" s="75">
        <v>21</v>
      </c>
      <c r="Q120" s="74">
        <f t="shared" ref="Q120:Q128" si="21">SUM(K120:P120)</f>
        <v>190</v>
      </c>
      <c r="R120" s="73">
        <f t="shared" ref="R120:R128" si="22">SUM(J120,Q120)</f>
        <v>190</v>
      </c>
    </row>
    <row r="121" spans="2:18" s="14" customFormat="1" ht="17.100000000000001" customHeight="1" x14ac:dyDescent="0.25">
      <c r="B121" s="72"/>
      <c r="C121" s="153" t="s">
        <v>81</v>
      </c>
      <c r="D121" s="152"/>
      <c r="E121" s="152"/>
      <c r="F121" s="152"/>
      <c r="G121" s="151"/>
      <c r="H121" s="67">
        <v>0</v>
      </c>
      <c r="I121" s="63">
        <v>0</v>
      </c>
      <c r="J121" s="66">
        <f t="shared" si="20"/>
        <v>0</v>
      </c>
      <c r="K121" s="150"/>
      <c r="L121" s="149">
        <v>0</v>
      </c>
      <c r="M121" s="149">
        <v>0</v>
      </c>
      <c r="N121" s="149">
        <v>0</v>
      </c>
      <c r="O121" s="149">
        <v>0</v>
      </c>
      <c r="P121" s="148">
        <v>0</v>
      </c>
      <c r="Q121" s="147">
        <f t="shared" si="21"/>
        <v>0</v>
      </c>
      <c r="R121" s="146">
        <f t="shared" si="22"/>
        <v>0</v>
      </c>
    </row>
    <row r="122" spans="2:18" s="49" customFormat="1" ht="17.100000000000001" customHeight="1" x14ac:dyDescent="0.25">
      <c r="B122" s="111"/>
      <c r="C122" s="110" t="s">
        <v>80</v>
      </c>
      <c r="D122" s="109"/>
      <c r="E122" s="109"/>
      <c r="F122" s="109"/>
      <c r="G122" s="108"/>
      <c r="H122" s="107">
        <v>0</v>
      </c>
      <c r="I122" s="104">
        <v>0</v>
      </c>
      <c r="J122" s="106">
        <f t="shared" si="20"/>
        <v>0</v>
      </c>
      <c r="K122" s="65"/>
      <c r="L122" s="105">
        <v>1008</v>
      </c>
      <c r="M122" s="105">
        <v>543</v>
      </c>
      <c r="N122" s="105">
        <v>368</v>
      </c>
      <c r="O122" s="105">
        <v>207</v>
      </c>
      <c r="P122" s="104">
        <v>66</v>
      </c>
      <c r="Q122" s="103">
        <f t="shared" si="21"/>
        <v>2192</v>
      </c>
      <c r="R122" s="102">
        <f t="shared" si="22"/>
        <v>2192</v>
      </c>
    </row>
    <row r="123" spans="2:18" s="14" customFormat="1" ht="17.100000000000001" customHeight="1" x14ac:dyDescent="0.25">
      <c r="B123" s="72"/>
      <c r="C123" s="70" t="s">
        <v>79</v>
      </c>
      <c r="D123" s="69"/>
      <c r="E123" s="69"/>
      <c r="F123" s="69"/>
      <c r="G123" s="68"/>
      <c r="H123" s="67">
        <v>0</v>
      </c>
      <c r="I123" s="63">
        <v>2</v>
      </c>
      <c r="J123" s="66">
        <f t="shared" si="20"/>
        <v>2</v>
      </c>
      <c r="K123" s="101">
        <v>0</v>
      </c>
      <c r="L123" s="64">
        <v>100</v>
      </c>
      <c r="M123" s="64">
        <v>71</v>
      </c>
      <c r="N123" s="64">
        <v>71</v>
      </c>
      <c r="O123" s="64">
        <v>46</v>
      </c>
      <c r="P123" s="63">
        <v>19</v>
      </c>
      <c r="Q123" s="62">
        <f t="shared" si="21"/>
        <v>307</v>
      </c>
      <c r="R123" s="61">
        <f t="shared" si="22"/>
        <v>309</v>
      </c>
    </row>
    <row r="124" spans="2:18" s="14" customFormat="1" ht="17.100000000000001" customHeight="1" x14ac:dyDescent="0.25">
      <c r="B124" s="72"/>
      <c r="C124" s="70" t="s">
        <v>78</v>
      </c>
      <c r="D124" s="69"/>
      <c r="E124" s="69"/>
      <c r="F124" s="69"/>
      <c r="G124" s="68"/>
      <c r="H124" s="67">
        <v>8</v>
      </c>
      <c r="I124" s="63">
        <v>13</v>
      </c>
      <c r="J124" s="66">
        <f t="shared" si="20"/>
        <v>21</v>
      </c>
      <c r="K124" s="101">
        <v>0</v>
      </c>
      <c r="L124" s="64">
        <v>85</v>
      </c>
      <c r="M124" s="64">
        <v>93</v>
      </c>
      <c r="N124" s="64">
        <v>91</v>
      </c>
      <c r="O124" s="64">
        <v>77</v>
      </c>
      <c r="P124" s="63">
        <v>38</v>
      </c>
      <c r="Q124" s="62">
        <f t="shared" si="21"/>
        <v>384</v>
      </c>
      <c r="R124" s="61">
        <f t="shared" si="22"/>
        <v>405</v>
      </c>
    </row>
    <row r="125" spans="2:18" s="14" customFormat="1" ht="17.100000000000001" customHeight="1" x14ac:dyDescent="0.25">
      <c r="B125" s="72"/>
      <c r="C125" s="70" t="s">
        <v>77</v>
      </c>
      <c r="D125" s="69"/>
      <c r="E125" s="69"/>
      <c r="F125" s="69"/>
      <c r="G125" s="68"/>
      <c r="H125" s="67">
        <v>0</v>
      </c>
      <c r="I125" s="63">
        <v>0</v>
      </c>
      <c r="J125" s="66">
        <f t="shared" si="20"/>
        <v>0</v>
      </c>
      <c r="K125" s="65"/>
      <c r="L125" s="64">
        <v>192</v>
      </c>
      <c r="M125" s="64">
        <v>225</v>
      </c>
      <c r="N125" s="64">
        <v>229</v>
      </c>
      <c r="O125" s="64">
        <v>117</v>
      </c>
      <c r="P125" s="63">
        <v>49</v>
      </c>
      <c r="Q125" s="62">
        <f t="shared" si="21"/>
        <v>812</v>
      </c>
      <c r="R125" s="61">
        <f t="shared" si="22"/>
        <v>812</v>
      </c>
    </row>
    <row r="126" spans="2:18" s="14" customFormat="1" ht="17.100000000000001" customHeight="1" x14ac:dyDescent="0.25">
      <c r="B126" s="72"/>
      <c r="C126" s="100" t="s">
        <v>76</v>
      </c>
      <c r="D126" s="98"/>
      <c r="E126" s="98"/>
      <c r="F126" s="98"/>
      <c r="G126" s="97"/>
      <c r="H126" s="67">
        <v>0</v>
      </c>
      <c r="I126" s="63">
        <v>0</v>
      </c>
      <c r="J126" s="66">
        <f t="shared" si="20"/>
        <v>0</v>
      </c>
      <c r="K126" s="65"/>
      <c r="L126" s="64">
        <v>27</v>
      </c>
      <c r="M126" s="64">
        <v>39</v>
      </c>
      <c r="N126" s="64">
        <v>38</v>
      </c>
      <c r="O126" s="64">
        <v>20</v>
      </c>
      <c r="P126" s="63">
        <v>12</v>
      </c>
      <c r="Q126" s="62">
        <f t="shared" si="21"/>
        <v>136</v>
      </c>
      <c r="R126" s="61">
        <f t="shared" si="22"/>
        <v>136</v>
      </c>
    </row>
    <row r="127" spans="2:18" s="14" customFormat="1" ht="17.100000000000001" customHeight="1" x14ac:dyDescent="0.25">
      <c r="B127" s="71"/>
      <c r="C127" s="99" t="s">
        <v>75</v>
      </c>
      <c r="D127" s="98"/>
      <c r="E127" s="98"/>
      <c r="F127" s="98"/>
      <c r="G127" s="97"/>
      <c r="H127" s="67">
        <v>0</v>
      </c>
      <c r="I127" s="63">
        <v>0</v>
      </c>
      <c r="J127" s="66">
        <f t="shared" si="20"/>
        <v>0</v>
      </c>
      <c r="K127" s="65"/>
      <c r="L127" s="64">
        <v>0</v>
      </c>
      <c r="M127" s="64">
        <v>0</v>
      </c>
      <c r="N127" s="64">
        <v>1</v>
      </c>
      <c r="O127" s="64">
        <v>29</v>
      </c>
      <c r="P127" s="63">
        <v>17</v>
      </c>
      <c r="Q127" s="62">
        <f t="shared" si="21"/>
        <v>47</v>
      </c>
      <c r="R127" s="61">
        <f t="shared" si="22"/>
        <v>47</v>
      </c>
    </row>
    <row r="128" spans="2:18" s="14" customFormat="1" ht="17.100000000000001" customHeight="1" x14ac:dyDescent="0.25">
      <c r="B128" s="96"/>
      <c r="C128" s="95" t="s">
        <v>74</v>
      </c>
      <c r="D128" s="94"/>
      <c r="E128" s="94"/>
      <c r="F128" s="94"/>
      <c r="G128" s="93"/>
      <c r="H128" s="92">
        <v>0</v>
      </c>
      <c r="I128" s="89">
        <v>0</v>
      </c>
      <c r="J128" s="91">
        <f t="shared" si="20"/>
        <v>0</v>
      </c>
      <c r="K128" s="54"/>
      <c r="L128" s="90">
        <v>24</v>
      </c>
      <c r="M128" s="90">
        <v>35</v>
      </c>
      <c r="N128" s="90">
        <v>29</v>
      </c>
      <c r="O128" s="90">
        <v>41</v>
      </c>
      <c r="P128" s="89">
        <v>24</v>
      </c>
      <c r="Q128" s="88">
        <f t="shared" si="21"/>
        <v>153</v>
      </c>
      <c r="R128" s="87">
        <f t="shared" si="22"/>
        <v>153</v>
      </c>
    </row>
    <row r="129" spans="1:18" s="14" customFormat="1" ht="17.100000000000001" customHeight="1" x14ac:dyDescent="0.25">
      <c r="B129" s="86" t="s">
        <v>73</v>
      </c>
      <c r="C129" s="85"/>
      <c r="D129" s="85"/>
      <c r="E129" s="85"/>
      <c r="F129" s="85"/>
      <c r="G129" s="84"/>
      <c r="H129" s="45">
        <f>SUM(H130:H133)</f>
        <v>0</v>
      </c>
      <c r="I129" s="44">
        <f>SUM(I130:I133)</f>
        <v>0</v>
      </c>
      <c r="J129" s="43">
        <f>SUM(J130:J133)</f>
        <v>0</v>
      </c>
      <c r="K129" s="83"/>
      <c r="L129" s="41">
        <f t="shared" ref="L129:R129" si="23">SUM(L130:L133)</f>
        <v>59</v>
      </c>
      <c r="M129" s="41">
        <f t="shared" si="23"/>
        <v>61</v>
      </c>
      <c r="N129" s="41">
        <f t="shared" si="23"/>
        <v>323</v>
      </c>
      <c r="O129" s="41">
        <f t="shared" si="23"/>
        <v>981</v>
      </c>
      <c r="P129" s="40">
        <f t="shared" si="23"/>
        <v>908</v>
      </c>
      <c r="Q129" s="39">
        <f t="shared" si="23"/>
        <v>2332</v>
      </c>
      <c r="R129" s="38">
        <f t="shared" si="23"/>
        <v>2332</v>
      </c>
    </row>
    <row r="130" spans="1:18" s="14" customFormat="1" ht="17.100000000000001" customHeight="1" x14ac:dyDescent="0.25">
      <c r="B130" s="72"/>
      <c r="C130" s="82" t="s">
        <v>72</v>
      </c>
      <c r="D130" s="81"/>
      <c r="E130" s="81"/>
      <c r="F130" s="81"/>
      <c r="G130" s="80"/>
      <c r="H130" s="79">
        <v>0</v>
      </c>
      <c r="I130" s="75">
        <v>0</v>
      </c>
      <c r="J130" s="78">
        <f>SUM(H130:I130)</f>
        <v>0</v>
      </c>
      <c r="K130" s="77"/>
      <c r="L130" s="76">
        <v>0</v>
      </c>
      <c r="M130" s="76">
        <v>2</v>
      </c>
      <c r="N130" s="76">
        <v>166</v>
      </c>
      <c r="O130" s="76">
        <v>524</v>
      </c>
      <c r="P130" s="75">
        <v>413</v>
      </c>
      <c r="Q130" s="74">
        <f>SUM(K130:P130)</f>
        <v>1105</v>
      </c>
      <c r="R130" s="73">
        <f>SUM(J130,Q130)</f>
        <v>1105</v>
      </c>
    </row>
    <row r="131" spans="1:18" s="14" customFormat="1" ht="17.100000000000001" customHeight="1" x14ac:dyDescent="0.25">
      <c r="B131" s="72"/>
      <c r="C131" s="70" t="s">
        <v>71</v>
      </c>
      <c r="D131" s="69"/>
      <c r="E131" s="69"/>
      <c r="F131" s="69"/>
      <c r="G131" s="68"/>
      <c r="H131" s="67">
        <v>0</v>
      </c>
      <c r="I131" s="63">
        <v>0</v>
      </c>
      <c r="J131" s="66">
        <f>SUM(H131:I131)</f>
        <v>0</v>
      </c>
      <c r="K131" s="65"/>
      <c r="L131" s="64">
        <v>58</v>
      </c>
      <c r="M131" s="64">
        <v>57</v>
      </c>
      <c r="N131" s="64">
        <v>130</v>
      </c>
      <c r="O131" s="64">
        <v>149</v>
      </c>
      <c r="P131" s="63">
        <v>74</v>
      </c>
      <c r="Q131" s="62">
        <f>SUM(K131:P131)</f>
        <v>468</v>
      </c>
      <c r="R131" s="61">
        <f>SUM(J131,Q131)</f>
        <v>468</v>
      </c>
    </row>
    <row r="132" spans="1:18" s="14" customFormat="1" ht="16.5" customHeight="1" x14ac:dyDescent="0.25">
      <c r="B132" s="71"/>
      <c r="C132" s="70" t="s">
        <v>70</v>
      </c>
      <c r="D132" s="69"/>
      <c r="E132" s="69"/>
      <c r="F132" s="69"/>
      <c r="G132" s="68"/>
      <c r="H132" s="67">
        <v>0</v>
      </c>
      <c r="I132" s="63">
        <v>0</v>
      </c>
      <c r="J132" s="66">
        <f>SUM(H132:I132)</f>
        <v>0</v>
      </c>
      <c r="K132" s="65"/>
      <c r="L132" s="64">
        <v>0</v>
      </c>
      <c r="M132" s="64">
        <v>0</v>
      </c>
      <c r="N132" s="64">
        <v>4</v>
      </c>
      <c r="O132" s="64">
        <v>30</v>
      </c>
      <c r="P132" s="63">
        <v>46</v>
      </c>
      <c r="Q132" s="62">
        <f>SUM(K132:P132)</f>
        <v>80</v>
      </c>
      <c r="R132" s="61">
        <f>SUM(J132,Q132)</f>
        <v>80</v>
      </c>
    </row>
    <row r="133" spans="1:18" s="49" customFormat="1" ht="17.100000000000001" customHeight="1" x14ac:dyDescent="0.25">
      <c r="B133" s="60"/>
      <c r="C133" s="59" t="s">
        <v>69</v>
      </c>
      <c r="D133" s="58"/>
      <c r="E133" s="58"/>
      <c r="F133" s="58"/>
      <c r="G133" s="57"/>
      <c r="H133" s="56">
        <v>0</v>
      </c>
      <c r="I133" s="52">
        <v>0</v>
      </c>
      <c r="J133" s="55">
        <f>SUM(H133:I133)</f>
        <v>0</v>
      </c>
      <c r="K133" s="54"/>
      <c r="L133" s="53">
        <v>1</v>
      </c>
      <c r="M133" s="53">
        <v>2</v>
      </c>
      <c r="N133" s="53">
        <v>23</v>
      </c>
      <c r="O133" s="53">
        <v>278</v>
      </c>
      <c r="P133" s="52">
        <v>375</v>
      </c>
      <c r="Q133" s="51">
        <f>SUM(K133:P133)</f>
        <v>679</v>
      </c>
      <c r="R133" s="50">
        <f>SUM(J133,Q133)</f>
        <v>679</v>
      </c>
    </row>
    <row r="134" spans="1:18" s="14" customFormat="1" ht="17.100000000000001" customHeight="1" x14ac:dyDescent="0.25">
      <c r="B134" s="48" t="s">
        <v>68</v>
      </c>
      <c r="C134" s="47"/>
      <c r="D134" s="47"/>
      <c r="E134" s="47"/>
      <c r="F134" s="47"/>
      <c r="G134" s="46"/>
      <c r="H134" s="45">
        <f t="shared" ref="H134:R134" si="24">SUM(H98,H119,H129)</f>
        <v>1847</v>
      </c>
      <c r="I134" s="44">
        <f t="shared" si="24"/>
        <v>2981</v>
      </c>
      <c r="J134" s="43">
        <f t="shared" si="24"/>
        <v>4828</v>
      </c>
      <c r="K134" s="42">
        <f t="shared" si="24"/>
        <v>0</v>
      </c>
      <c r="L134" s="41">
        <f t="shared" si="24"/>
        <v>11440</v>
      </c>
      <c r="M134" s="41">
        <f t="shared" si="24"/>
        <v>8258</v>
      </c>
      <c r="N134" s="41">
        <f t="shared" si="24"/>
        <v>6106</v>
      </c>
      <c r="O134" s="41">
        <f t="shared" si="24"/>
        <v>4777</v>
      </c>
      <c r="P134" s="40">
        <f t="shared" si="24"/>
        <v>2933</v>
      </c>
      <c r="Q134" s="39">
        <f t="shared" si="24"/>
        <v>33514</v>
      </c>
      <c r="R134" s="38">
        <f t="shared" si="24"/>
        <v>38342</v>
      </c>
    </row>
    <row r="135" spans="1:18" s="14" customFormat="1" ht="17.100000000000001" customHeight="1" x14ac:dyDescent="0.25">
      <c r="B135" s="37"/>
      <c r="C135" s="37"/>
      <c r="D135" s="37"/>
      <c r="E135" s="37"/>
      <c r="F135" s="37"/>
      <c r="G135" s="37"/>
      <c r="H135" s="36"/>
      <c r="I135" s="36"/>
      <c r="J135" s="36"/>
      <c r="K135" s="36"/>
      <c r="L135" s="36"/>
      <c r="M135" s="36"/>
      <c r="N135" s="36"/>
      <c r="O135" s="36"/>
      <c r="P135" s="36"/>
      <c r="Q135" s="36"/>
      <c r="R135" s="36"/>
    </row>
    <row r="136" spans="1:18" s="14" customFormat="1" ht="17.100000000000001" customHeight="1" x14ac:dyDescent="0.25">
      <c r="A136" s="26" t="s">
        <v>108</v>
      </c>
      <c r="H136" s="25"/>
      <c r="I136" s="25"/>
      <c r="J136" s="25"/>
      <c r="K136" s="25"/>
    </row>
    <row r="137" spans="1:18" s="14" customFormat="1" ht="17.100000000000001" customHeight="1" x14ac:dyDescent="0.25">
      <c r="B137" s="145"/>
      <c r="C137" s="145"/>
      <c r="D137" s="145"/>
      <c r="E137" s="145"/>
      <c r="F137" s="144"/>
      <c r="G137" s="144"/>
      <c r="H137" s="144"/>
      <c r="I137" s="683" t="s">
        <v>107</v>
      </c>
      <c r="J137" s="683"/>
      <c r="K137" s="683"/>
      <c r="L137" s="683"/>
      <c r="M137" s="683"/>
      <c r="N137" s="683"/>
      <c r="O137" s="683"/>
      <c r="P137" s="683"/>
      <c r="Q137" s="683"/>
      <c r="R137" s="683"/>
    </row>
    <row r="138" spans="1:18" s="14" customFormat="1" ht="17.100000000000001" customHeight="1" x14ac:dyDescent="0.25">
      <c r="B138" s="689" t="str">
        <f>"令和" &amp; DBCS($A$2) &amp; "年（" &amp; DBCS($B$2) &amp; "年）" &amp; DBCS($C$2) &amp; "月"</f>
        <v>令和３年（２０２１年）１０月</v>
      </c>
      <c r="C138" s="690"/>
      <c r="D138" s="690"/>
      <c r="E138" s="690"/>
      <c r="F138" s="690"/>
      <c r="G138" s="687"/>
      <c r="H138" s="695" t="s">
        <v>106</v>
      </c>
      <c r="I138" s="696"/>
      <c r="J138" s="696"/>
      <c r="K138" s="697" t="s">
        <v>105</v>
      </c>
      <c r="L138" s="698"/>
      <c r="M138" s="698"/>
      <c r="N138" s="698"/>
      <c r="O138" s="698"/>
      <c r="P138" s="698"/>
      <c r="Q138" s="699"/>
      <c r="R138" s="730" t="s">
        <v>58</v>
      </c>
    </row>
    <row r="139" spans="1:18" s="14" customFormat="1" ht="17.100000000000001" customHeight="1" x14ac:dyDescent="0.25">
      <c r="B139" s="691"/>
      <c r="C139" s="692"/>
      <c r="D139" s="692"/>
      <c r="E139" s="692"/>
      <c r="F139" s="692"/>
      <c r="G139" s="688"/>
      <c r="H139" s="143" t="s">
        <v>67</v>
      </c>
      <c r="I139" s="142" t="s">
        <v>66</v>
      </c>
      <c r="J139" s="141" t="s">
        <v>59</v>
      </c>
      <c r="K139" s="140" t="s">
        <v>65</v>
      </c>
      <c r="L139" s="139" t="s">
        <v>64</v>
      </c>
      <c r="M139" s="139" t="s">
        <v>63</v>
      </c>
      <c r="N139" s="139" t="s">
        <v>62</v>
      </c>
      <c r="O139" s="139" t="s">
        <v>61</v>
      </c>
      <c r="P139" s="138" t="s">
        <v>60</v>
      </c>
      <c r="Q139" s="357" t="s">
        <v>59</v>
      </c>
      <c r="R139" s="731"/>
    </row>
    <row r="140" spans="1:18" s="14" customFormat="1" ht="17.100000000000001" customHeight="1" x14ac:dyDescent="0.25">
      <c r="B140" s="86" t="s">
        <v>104</v>
      </c>
      <c r="C140" s="85"/>
      <c r="D140" s="85"/>
      <c r="E140" s="85"/>
      <c r="F140" s="85"/>
      <c r="G140" s="84"/>
      <c r="H140" s="45">
        <f t="shared" ref="H140:R140" si="25">SUM(H141,H147,H150,H155,H159:H160)</f>
        <v>15496858</v>
      </c>
      <c r="I140" s="44">
        <f t="shared" si="25"/>
        <v>31087526</v>
      </c>
      <c r="J140" s="43">
        <f t="shared" si="25"/>
        <v>46584384</v>
      </c>
      <c r="K140" s="42">
        <f t="shared" si="25"/>
        <v>0</v>
      </c>
      <c r="L140" s="41">
        <f t="shared" si="25"/>
        <v>252954416</v>
      </c>
      <c r="M140" s="41">
        <f t="shared" si="25"/>
        <v>225299584</v>
      </c>
      <c r="N140" s="41">
        <f t="shared" si="25"/>
        <v>193326968</v>
      </c>
      <c r="O140" s="41">
        <f t="shared" si="25"/>
        <v>142782178</v>
      </c>
      <c r="P140" s="40">
        <f t="shared" si="25"/>
        <v>80610171</v>
      </c>
      <c r="Q140" s="39">
        <f t="shared" si="25"/>
        <v>894973317</v>
      </c>
      <c r="R140" s="38">
        <f t="shared" si="25"/>
        <v>941557701</v>
      </c>
    </row>
    <row r="141" spans="1:18" s="14" customFormat="1" ht="17.100000000000001" customHeight="1" x14ac:dyDescent="0.25">
      <c r="B141" s="72"/>
      <c r="C141" s="86" t="s">
        <v>103</v>
      </c>
      <c r="D141" s="85"/>
      <c r="E141" s="85"/>
      <c r="F141" s="85"/>
      <c r="G141" s="84"/>
      <c r="H141" s="45">
        <f t="shared" ref="H141:Q141" si="26">SUM(H142:H146)</f>
        <v>2005286</v>
      </c>
      <c r="I141" s="44">
        <f t="shared" si="26"/>
        <v>5272015</v>
      </c>
      <c r="J141" s="43">
        <f t="shared" si="26"/>
        <v>7277301</v>
      </c>
      <c r="K141" s="42">
        <f t="shared" si="26"/>
        <v>0</v>
      </c>
      <c r="L141" s="41">
        <f t="shared" si="26"/>
        <v>58851791</v>
      </c>
      <c r="M141" s="41">
        <f t="shared" si="26"/>
        <v>51446090</v>
      </c>
      <c r="N141" s="41">
        <f t="shared" si="26"/>
        <v>43409285</v>
      </c>
      <c r="O141" s="41">
        <f t="shared" si="26"/>
        <v>36078567</v>
      </c>
      <c r="P141" s="40">
        <f t="shared" si="26"/>
        <v>26052173</v>
      </c>
      <c r="Q141" s="39">
        <f t="shared" si="26"/>
        <v>215837906</v>
      </c>
      <c r="R141" s="38">
        <f t="shared" ref="R141:R146" si="27">SUM(J141,Q141)</f>
        <v>223115207</v>
      </c>
    </row>
    <row r="142" spans="1:18" s="14" customFormat="1" ht="17.100000000000001" customHeight="1" x14ac:dyDescent="0.25">
      <c r="B142" s="72"/>
      <c r="C142" s="72"/>
      <c r="D142" s="82" t="s">
        <v>102</v>
      </c>
      <c r="E142" s="81"/>
      <c r="F142" s="81"/>
      <c r="G142" s="80"/>
      <c r="H142" s="79">
        <v>0</v>
      </c>
      <c r="I142" s="75">
        <v>0</v>
      </c>
      <c r="J142" s="74">
        <f>SUM(H142:I142)</f>
        <v>0</v>
      </c>
      <c r="K142" s="134">
        <v>0</v>
      </c>
      <c r="L142" s="76">
        <v>38708814</v>
      </c>
      <c r="M142" s="76">
        <v>31937473</v>
      </c>
      <c r="N142" s="76">
        <v>29086595</v>
      </c>
      <c r="O142" s="76">
        <v>24216862</v>
      </c>
      <c r="P142" s="75">
        <v>15896481</v>
      </c>
      <c r="Q142" s="74">
        <f>SUM(K142:P142)</f>
        <v>139846225</v>
      </c>
      <c r="R142" s="73">
        <f t="shared" si="27"/>
        <v>139846225</v>
      </c>
    </row>
    <row r="143" spans="1:18" s="14" customFormat="1" ht="17.100000000000001" customHeight="1" x14ac:dyDescent="0.25">
      <c r="B143" s="72"/>
      <c r="C143" s="72"/>
      <c r="D143" s="70" t="s">
        <v>101</v>
      </c>
      <c r="E143" s="69"/>
      <c r="F143" s="69"/>
      <c r="G143" s="68"/>
      <c r="H143" s="67">
        <v>0</v>
      </c>
      <c r="I143" s="63">
        <v>0</v>
      </c>
      <c r="J143" s="62">
        <f>SUM(H143:I143)</f>
        <v>0</v>
      </c>
      <c r="K143" s="101">
        <v>0</v>
      </c>
      <c r="L143" s="64">
        <v>0</v>
      </c>
      <c r="M143" s="64">
        <v>177775</v>
      </c>
      <c r="N143" s="64">
        <v>183555</v>
      </c>
      <c r="O143" s="64">
        <v>322668</v>
      </c>
      <c r="P143" s="63">
        <v>857878</v>
      </c>
      <c r="Q143" s="62">
        <f>SUM(K143:P143)</f>
        <v>1541876</v>
      </c>
      <c r="R143" s="61">
        <f t="shared" si="27"/>
        <v>1541876</v>
      </c>
    </row>
    <row r="144" spans="1:18" s="14" customFormat="1" ht="17.100000000000001" customHeight="1" x14ac:dyDescent="0.25">
      <c r="B144" s="72"/>
      <c r="C144" s="72"/>
      <c r="D144" s="70" t="s">
        <v>100</v>
      </c>
      <c r="E144" s="69"/>
      <c r="F144" s="69"/>
      <c r="G144" s="68"/>
      <c r="H144" s="67">
        <v>1262462</v>
      </c>
      <c r="I144" s="63">
        <v>2779511</v>
      </c>
      <c r="J144" s="62">
        <f>SUM(H144:I144)</f>
        <v>4041973</v>
      </c>
      <c r="K144" s="101">
        <v>0</v>
      </c>
      <c r="L144" s="64">
        <v>11929022</v>
      </c>
      <c r="M144" s="64">
        <v>12197311</v>
      </c>
      <c r="N144" s="64">
        <v>7361862</v>
      </c>
      <c r="O144" s="64">
        <v>6272783</v>
      </c>
      <c r="P144" s="63">
        <v>5716254</v>
      </c>
      <c r="Q144" s="62">
        <f>SUM(K144:P144)</f>
        <v>43477232</v>
      </c>
      <c r="R144" s="61">
        <f t="shared" si="27"/>
        <v>47519205</v>
      </c>
    </row>
    <row r="145" spans="2:18" s="14" customFormat="1" ht="17.100000000000001" customHeight="1" x14ac:dyDescent="0.25">
      <c r="B145" s="72"/>
      <c r="C145" s="72"/>
      <c r="D145" s="70" t="s">
        <v>99</v>
      </c>
      <c r="E145" s="69"/>
      <c r="F145" s="69"/>
      <c r="G145" s="68"/>
      <c r="H145" s="67">
        <v>338842</v>
      </c>
      <c r="I145" s="63">
        <v>1914580</v>
      </c>
      <c r="J145" s="62">
        <f>SUM(H145:I145)</f>
        <v>2253422</v>
      </c>
      <c r="K145" s="101">
        <v>0</v>
      </c>
      <c r="L145" s="64">
        <v>3206992</v>
      </c>
      <c r="M145" s="64">
        <v>3133393</v>
      </c>
      <c r="N145" s="64">
        <v>2789701</v>
      </c>
      <c r="O145" s="64">
        <v>1795805</v>
      </c>
      <c r="P145" s="63">
        <v>1037750</v>
      </c>
      <c r="Q145" s="62">
        <f>SUM(K145:P145)</f>
        <v>11963641</v>
      </c>
      <c r="R145" s="61">
        <f t="shared" si="27"/>
        <v>14217063</v>
      </c>
    </row>
    <row r="146" spans="2:18" s="14" customFormat="1" ht="17.100000000000001" customHeight="1" x14ac:dyDescent="0.25">
      <c r="B146" s="72"/>
      <c r="C146" s="72"/>
      <c r="D146" s="133" t="s">
        <v>98</v>
      </c>
      <c r="E146" s="132"/>
      <c r="F146" s="132"/>
      <c r="G146" s="131"/>
      <c r="H146" s="130">
        <v>403982</v>
      </c>
      <c r="I146" s="126">
        <v>577924</v>
      </c>
      <c r="J146" s="125">
        <f>SUM(H146:I146)</f>
        <v>981906</v>
      </c>
      <c r="K146" s="128">
        <v>0</v>
      </c>
      <c r="L146" s="127">
        <v>5006963</v>
      </c>
      <c r="M146" s="127">
        <v>4000138</v>
      </c>
      <c r="N146" s="127">
        <v>3987572</v>
      </c>
      <c r="O146" s="127">
        <v>3470449</v>
      </c>
      <c r="P146" s="126">
        <v>2543810</v>
      </c>
      <c r="Q146" s="125">
        <f>SUM(K146:P146)</f>
        <v>19008932</v>
      </c>
      <c r="R146" s="124">
        <f t="shared" si="27"/>
        <v>19990838</v>
      </c>
    </row>
    <row r="147" spans="2:18" s="14" customFormat="1" ht="17.100000000000001" customHeight="1" x14ac:dyDescent="0.25">
      <c r="B147" s="72"/>
      <c r="C147" s="86" t="s">
        <v>97</v>
      </c>
      <c r="D147" s="85"/>
      <c r="E147" s="85"/>
      <c r="F147" s="85"/>
      <c r="G147" s="84"/>
      <c r="H147" s="45">
        <f t="shared" ref="H147:R147" si="28">SUM(H148:H149)</f>
        <v>2718499</v>
      </c>
      <c r="I147" s="44">
        <f t="shared" si="28"/>
        <v>6957580</v>
      </c>
      <c r="J147" s="43">
        <f t="shared" si="28"/>
        <v>9676079</v>
      </c>
      <c r="K147" s="42">
        <f t="shared" si="28"/>
        <v>0</v>
      </c>
      <c r="L147" s="41">
        <f t="shared" si="28"/>
        <v>106573280</v>
      </c>
      <c r="M147" s="41">
        <f t="shared" si="28"/>
        <v>96548225</v>
      </c>
      <c r="N147" s="41">
        <f t="shared" si="28"/>
        <v>75177260</v>
      </c>
      <c r="O147" s="41">
        <f t="shared" si="28"/>
        <v>50026860</v>
      </c>
      <c r="P147" s="40">
        <f t="shared" si="28"/>
        <v>25603185</v>
      </c>
      <c r="Q147" s="39">
        <f t="shared" si="28"/>
        <v>353928810</v>
      </c>
      <c r="R147" s="38">
        <f t="shared" si="28"/>
        <v>363604889</v>
      </c>
    </row>
    <row r="148" spans="2:18" s="14" customFormat="1" ht="17.100000000000001" customHeight="1" x14ac:dyDescent="0.25">
      <c r="B148" s="72"/>
      <c r="C148" s="72"/>
      <c r="D148" s="82" t="s">
        <v>96</v>
      </c>
      <c r="E148" s="81"/>
      <c r="F148" s="81"/>
      <c r="G148" s="80"/>
      <c r="H148" s="79">
        <v>0</v>
      </c>
      <c r="I148" s="75">
        <v>0</v>
      </c>
      <c r="J148" s="78">
        <f>SUM(H148:I148)</f>
        <v>0</v>
      </c>
      <c r="K148" s="134">
        <v>0</v>
      </c>
      <c r="L148" s="76">
        <v>81118297</v>
      </c>
      <c r="M148" s="76">
        <v>69528731</v>
      </c>
      <c r="N148" s="76">
        <v>56753478</v>
      </c>
      <c r="O148" s="76">
        <v>37098176</v>
      </c>
      <c r="P148" s="75">
        <v>19201782</v>
      </c>
      <c r="Q148" s="74">
        <f>SUM(K148:P148)</f>
        <v>263700464</v>
      </c>
      <c r="R148" s="73">
        <f>SUM(J148,Q148)</f>
        <v>263700464</v>
      </c>
    </row>
    <row r="149" spans="2:18" s="14" customFormat="1" ht="17.100000000000001" customHeight="1" x14ac:dyDescent="0.25">
      <c r="B149" s="72"/>
      <c r="C149" s="72"/>
      <c r="D149" s="133" t="s">
        <v>95</v>
      </c>
      <c r="E149" s="132"/>
      <c r="F149" s="132"/>
      <c r="G149" s="131"/>
      <c r="H149" s="130">
        <v>2718499</v>
      </c>
      <c r="I149" s="126">
        <v>6957580</v>
      </c>
      <c r="J149" s="129">
        <f>SUM(H149:I149)</f>
        <v>9676079</v>
      </c>
      <c r="K149" s="128">
        <v>0</v>
      </c>
      <c r="L149" s="127">
        <v>25454983</v>
      </c>
      <c r="M149" s="127">
        <v>27019494</v>
      </c>
      <c r="N149" s="127">
        <v>18423782</v>
      </c>
      <c r="O149" s="127">
        <v>12928684</v>
      </c>
      <c r="P149" s="126">
        <v>6401403</v>
      </c>
      <c r="Q149" s="125">
        <f>SUM(K149:P149)</f>
        <v>90228346</v>
      </c>
      <c r="R149" s="124">
        <f>SUM(J149,Q149)</f>
        <v>99904425</v>
      </c>
    </row>
    <row r="150" spans="2:18" s="14" customFormat="1" ht="17.100000000000001" customHeight="1" x14ac:dyDescent="0.25">
      <c r="B150" s="72"/>
      <c r="C150" s="86" t="s">
        <v>94</v>
      </c>
      <c r="D150" s="85"/>
      <c r="E150" s="85"/>
      <c r="F150" s="85"/>
      <c r="G150" s="84"/>
      <c r="H150" s="45">
        <f t="shared" ref="H150:R150" si="29">SUM(H151:H154)</f>
        <v>22086</v>
      </c>
      <c r="I150" s="44">
        <f t="shared" si="29"/>
        <v>203613</v>
      </c>
      <c r="J150" s="43">
        <f t="shared" si="29"/>
        <v>225699</v>
      </c>
      <c r="K150" s="42">
        <f t="shared" si="29"/>
        <v>0</v>
      </c>
      <c r="L150" s="41">
        <f t="shared" si="29"/>
        <v>8783290</v>
      </c>
      <c r="M150" s="41">
        <f t="shared" si="29"/>
        <v>10633952</v>
      </c>
      <c r="N150" s="41">
        <f t="shared" si="29"/>
        <v>15606771</v>
      </c>
      <c r="O150" s="41">
        <f t="shared" si="29"/>
        <v>12732096</v>
      </c>
      <c r="P150" s="40">
        <f t="shared" si="29"/>
        <v>6389310</v>
      </c>
      <c r="Q150" s="39">
        <f t="shared" si="29"/>
        <v>54145419</v>
      </c>
      <c r="R150" s="38">
        <f t="shared" si="29"/>
        <v>54371118</v>
      </c>
    </row>
    <row r="151" spans="2:18" s="14" customFormat="1" ht="17.100000000000001" customHeight="1" x14ac:dyDescent="0.25">
      <c r="B151" s="72"/>
      <c r="C151" s="72"/>
      <c r="D151" s="82" t="s">
        <v>93</v>
      </c>
      <c r="E151" s="81"/>
      <c r="F151" s="81"/>
      <c r="G151" s="80"/>
      <c r="H151" s="79">
        <v>22086</v>
      </c>
      <c r="I151" s="75">
        <v>179205</v>
      </c>
      <c r="J151" s="78">
        <f>SUM(H151:I151)</f>
        <v>201291</v>
      </c>
      <c r="K151" s="134">
        <v>0</v>
      </c>
      <c r="L151" s="76">
        <v>7565809</v>
      </c>
      <c r="M151" s="76">
        <v>9594718</v>
      </c>
      <c r="N151" s="76">
        <v>13896104</v>
      </c>
      <c r="O151" s="76">
        <v>9681277</v>
      </c>
      <c r="P151" s="75">
        <v>4978808</v>
      </c>
      <c r="Q151" s="74">
        <f>SUM(K151:P151)</f>
        <v>45716716</v>
      </c>
      <c r="R151" s="73">
        <f>SUM(J151,Q151)</f>
        <v>45918007</v>
      </c>
    </row>
    <row r="152" spans="2:18" s="14" customFormat="1" ht="17.100000000000001" customHeight="1" x14ac:dyDescent="0.25">
      <c r="B152" s="72"/>
      <c r="C152" s="72"/>
      <c r="D152" s="70" t="s">
        <v>92</v>
      </c>
      <c r="E152" s="69"/>
      <c r="F152" s="69"/>
      <c r="G152" s="68"/>
      <c r="H152" s="67">
        <v>0</v>
      </c>
      <c r="I152" s="63">
        <v>24408</v>
      </c>
      <c r="J152" s="66">
        <f>SUM(H152:I152)</f>
        <v>24408</v>
      </c>
      <c r="K152" s="101">
        <v>0</v>
      </c>
      <c r="L152" s="64">
        <v>1055643</v>
      </c>
      <c r="M152" s="64">
        <v>1039234</v>
      </c>
      <c r="N152" s="64">
        <v>1710667</v>
      </c>
      <c r="O152" s="64">
        <v>3050819</v>
      </c>
      <c r="P152" s="63">
        <v>1410502</v>
      </c>
      <c r="Q152" s="62">
        <f>SUM(K152:P152)</f>
        <v>8266865</v>
      </c>
      <c r="R152" s="61">
        <f>SUM(J152,Q152)</f>
        <v>8291273</v>
      </c>
    </row>
    <row r="153" spans="2:18" s="14" customFormat="1" ht="16.5" customHeight="1" x14ac:dyDescent="0.25">
      <c r="B153" s="72"/>
      <c r="C153" s="71"/>
      <c r="D153" s="70" t="s">
        <v>91</v>
      </c>
      <c r="E153" s="69"/>
      <c r="F153" s="69"/>
      <c r="G153" s="68"/>
      <c r="H153" s="67">
        <v>0</v>
      </c>
      <c r="I153" s="63">
        <v>0</v>
      </c>
      <c r="J153" s="66">
        <f>SUM(H153:I153)</f>
        <v>0</v>
      </c>
      <c r="K153" s="101">
        <v>0</v>
      </c>
      <c r="L153" s="64">
        <v>0</v>
      </c>
      <c r="M153" s="64">
        <v>0</v>
      </c>
      <c r="N153" s="64">
        <v>0</v>
      </c>
      <c r="O153" s="64">
        <v>0</v>
      </c>
      <c r="P153" s="63">
        <v>0</v>
      </c>
      <c r="Q153" s="62">
        <f>SUM(K153:P153)</f>
        <v>0</v>
      </c>
      <c r="R153" s="61">
        <f>SUM(J153,Q153)</f>
        <v>0</v>
      </c>
    </row>
    <row r="154" spans="2:18" s="49" customFormat="1" ht="16.5" customHeight="1" x14ac:dyDescent="0.25">
      <c r="B154" s="111"/>
      <c r="C154" s="136"/>
      <c r="D154" s="59" t="s">
        <v>90</v>
      </c>
      <c r="E154" s="58"/>
      <c r="F154" s="58"/>
      <c r="G154" s="57"/>
      <c r="H154" s="56">
        <v>0</v>
      </c>
      <c r="I154" s="52">
        <v>0</v>
      </c>
      <c r="J154" s="55">
        <f>SUM(H154:I154)</f>
        <v>0</v>
      </c>
      <c r="K154" s="135">
        <v>0</v>
      </c>
      <c r="L154" s="53">
        <v>161838</v>
      </c>
      <c r="M154" s="53">
        <v>0</v>
      </c>
      <c r="N154" s="53">
        <v>0</v>
      </c>
      <c r="O154" s="53">
        <v>0</v>
      </c>
      <c r="P154" s="52">
        <v>0</v>
      </c>
      <c r="Q154" s="51">
        <f>SUM(K154:P154)</f>
        <v>161838</v>
      </c>
      <c r="R154" s="50">
        <f>SUM(J154,Q154)</f>
        <v>161838</v>
      </c>
    </row>
    <row r="155" spans="2:18" s="14" customFormat="1" ht="17.100000000000001" customHeight="1" x14ac:dyDescent="0.25">
      <c r="B155" s="72"/>
      <c r="C155" s="86" t="s">
        <v>89</v>
      </c>
      <c r="D155" s="85"/>
      <c r="E155" s="85"/>
      <c r="F155" s="85"/>
      <c r="G155" s="84"/>
      <c r="H155" s="45">
        <f t="shared" ref="H155:R155" si="30">SUM(H156:H158)</f>
        <v>5294439</v>
      </c>
      <c r="I155" s="44">
        <f t="shared" si="30"/>
        <v>10693765</v>
      </c>
      <c r="J155" s="43">
        <f t="shared" si="30"/>
        <v>15988204</v>
      </c>
      <c r="K155" s="42">
        <f t="shared" si="30"/>
        <v>0</v>
      </c>
      <c r="L155" s="41">
        <f t="shared" si="30"/>
        <v>15028434</v>
      </c>
      <c r="M155" s="41">
        <f t="shared" si="30"/>
        <v>20654411</v>
      </c>
      <c r="N155" s="41">
        <f t="shared" si="30"/>
        <v>16444836</v>
      </c>
      <c r="O155" s="41">
        <f t="shared" si="30"/>
        <v>13191245</v>
      </c>
      <c r="P155" s="40">
        <f t="shared" si="30"/>
        <v>8419836</v>
      </c>
      <c r="Q155" s="39">
        <f t="shared" si="30"/>
        <v>73738762</v>
      </c>
      <c r="R155" s="38">
        <f t="shared" si="30"/>
        <v>89726966</v>
      </c>
    </row>
    <row r="156" spans="2:18" s="14" customFormat="1" ht="17.100000000000001" customHeight="1" x14ac:dyDescent="0.25">
      <c r="B156" s="72"/>
      <c r="C156" s="72"/>
      <c r="D156" s="82" t="s">
        <v>88</v>
      </c>
      <c r="E156" s="81"/>
      <c r="F156" s="81"/>
      <c r="G156" s="80"/>
      <c r="H156" s="79">
        <v>4061081</v>
      </c>
      <c r="I156" s="75">
        <v>9144526</v>
      </c>
      <c r="J156" s="78">
        <f>SUM(H156:I156)</f>
        <v>13205607</v>
      </c>
      <c r="K156" s="134">
        <v>0</v>
      </c>
      <c r="L156" s="76">
        <v>12976093</v>
      </c>
      <c r="M156" s="76">
        <v>18583769</v>
      </c>
      <c r="N156" s="76">
        <v>14709320</v>
      </c>
      <c r="O156" s="76">
        <v>12346577</v>
      </c>
      <c r="P156" s="75">
        <v>8062581</v>
      </c>
      <c r="Q156" s="74">
        <f>SUM(K156:P156)</f>
        <v>66678340</v>
      </c>
      <c r="R156" s="73">
        <f>SUM(J156,Q156)</f>
        <v>79883947</v>
      </c>
    </row>
    <row r="157" spans="2:18" s="14" customFormat="1" ht="17.100000000000001" customHeight="1" x14ac:dyDescent="0.25">
      <c r="B157" s="72"/>
      <c r="C157" s="72"/>
      <c r="D157" s="70" t="s">
        <v>87</v>
      </c>
      <c r="E157" s="69"/>
      <c r="F157" s="69"/>
      <c r="G157" s="68"/>
      <c r="H157" s="67">
        <v>265584</v>
      </c>
      <c r="I157" s="63">
        <v>554685</v>
      </c>
      <c r="J157" s="66">
        <f>SUM(H157:I157)</f>
        <v>820269</v>
      </c>
      <c r="K157" s="101">
        <v>0</v>
      </c>
      <c r="L157" s="64">
        <v>885101</v>
      </c>
      <c r="M157" s="64">
        <v>651620</v>
      </c>
      <c r="N157" s="64">
        <v>803446</v>
      </c>
      <c r="O157" s="64">
        <v>377973</v>
      </c>
      <c r="P157" s="63">
        <v>150669</v>
      </c>
      <c r="Q157" s="62">
        <f>SUM(K157:P157)</f>
        <v>2868809</v>
      </c>
      <c r="R157" s="61">
        <f>SUM(J157,Q157)</f>
        <v>3689078</v>
      </c>
    </row>
    <row r="158" spans="2:18" s="14" customFormat="1" ht="17.100000000000001" customHeight="1" x14ac:dyDescent="0.25">
      <c r="B158" s="72"/>
      <c r="C158" s="72"/>
      <c r="D158" s="133" t="s">
        <v>86</v>
      </c>
      <c r="E158" s="132"/>
      <c r="F158" s="132"/>
      <c r="G158" s="131"/>
      <c r="H158" s="130">
        <v>967774</v>
      </c>
      <c r="I158" s="126">
        <v>994554</v>
      </c>
      <c r="J158" s="129">
        <f>SUM(H158:I158)</f>
        <v>1962328</v>
      </c>
      <c r="K158" s="128">
        <v>0</v>
      </c>
      <c r="L158" s="127">
        <v>1167240</v>
      </c>
      <c r="M158" s="127">
        <v>1419022</v>
      </c>
      <c r="N158" s="127">
        <v>932070</v>
      </c>
      <c r="O158" s="127">
        <v>466695</v>
      </c>
      <c r="P158" s="126">
        <v>206586</v>
      </c>
      <c r="Q158" s="125">
        <f>SUM(K158:P158)</f>
        <v>4191613</v>
      </c>
      <c r="R158" s="124">
        <f>SUM(J158,Q158)</f>
        <v>6153941</v>
      </c>
    </row>
    <row r="159" spans="2:18" s="14" customFormat="1" ht="17.100000000000001" customHeight="1" x14ac:dyDescent="0.25">
      <c r="B159" s="72"/>
      <c r="C159" s="122" t="s">
        <v>85</v>
      </c>
      <c r="D159" s="121"/>
      <c r="E159" s="121"/>
      <c r="F159" s="121"/>
      <c r="G159" s="120"/>
      <c r="H159" s="45">
        <v>1659708</v>
      </c>
      <c r="I159" s="44">
        <v>2037346</v>
      </c>
      <c r="J159" s="43">
        <f>SUM(H159:I159)</f>
        <v>3697054</v>
      </c>
      <c r="K159" s="42">
        <v>0</v>
      </c>
      <c r="L159" s="41">
        <v>18037361</v>
      </c>
      <c r="M159" s="41">
        <v>18405853</v>
      </c>
      <c r="N159" s="41">
        <v>22163937</v>
      </c>
      <c r="O159" s="41">
        <v>18738562</v>
      </c>
      <c r="P159" s="40">
        <v>8430936</v>
      </c>
      <c r="Q159" s="39">
        <f>SUM(K159:P159)</f>
        <v>85776649</v>
      </c>
      <c r="R159" s="38">
        <f>SUM(J159,Q159)</f>
        <v>89473703</v>
      </c>
    </row>
    <row r="160" spans="2:18" s="14" customFormat="1" ht="17.100000000000001" customHeight="1" x14ac:dyDescent="0.25">
      <c r="B160" s="123"/>
      <c r="C160" s="122" t="s">
        <v>84</v>
      </c>
      <c r="D160" s="121"/>
      <c r="E160" s="121"/>
      <c r="F160" s="121"/>
      <c r="G160" s="120"/>
      <c r="H160" s="45">
        <v>3796840</v>
      </c>
      <c r="I160" s="44">
        <v>5923207</v>
      </c>
      <c r="J160" s="43">
        <f>SUM(H160:I160)</f>
        <v>9720047</v>
      </c>
      <c r="K160" s="42">
        <v>0</v>
      </c>
      <c r="L160" s="41">
        <v>45680260</v>
      </c>
      <c r="M160" s="41">
        <v>27611053</v>
      </c>
      <c r="N160" s="41">
        <v>20524879</v>
      </c>
      <c r="O160" s="41">
        <v>12014848</v>
      </c>
      <c r="P160" s="40">
        <v>5714731</v>
      </c>
      <c r="Q160" s="39">
        <f>SUM(K160:P160)</f>
        <v>111545771</v>
      </c>
      <c r="R160" s="38">
        <f>SUM(J160,Q160)</f>
        <v>121265818</v>
      </c>
    </row>
    <row r="161" spans="2:18" s="14" customFormat="1" ht="17.100000000000001" customHeight="1" x14ac:dyDescent="0.25">
      <c r="B161" s="86" t="s">
        <v>83</v>
      </c>
      <c r="C161" s="85"/>
      <c r="D161" s="85"/>
      <c r="E161" s="85"/>
      <c r="F161" s="85"/>
      <c r="G161" s="84"/>
      <c r="H161" s="45">
        <f t="shared" ref="H161:R161" si="31">SUM(H162:H170)</f>
        <v>380574</v>
      </c>
      <c r="I161" s="44">
        <f t="shared" si="31"/>
        <v>1209968</v>
      </c>
      <c r="J161" s="43">
        <f t="shared" si="31"/>
        <v>1590542</v>
      </c>
      <c r="K161" s="42">
        <f t="shared" si="31"/>
        <v>0</v>
      </c>
      <c r="L161" s="41">
        <f t="shared" si="31"/>
        <v>153300725</v>
      </c>
      <c r="M161" s="41">
        <f t="shared" si="31"/>
        <v>146655759</v>
      </c>
      <c r="N161" s="41">
        <f t="shared" si="31"/>
        <v>156549243</v>
      </c>
      <c r="O161" s="41">
        <f t="shared" si="31"/>
        <v>116509105</v>
      </c>
      <c r="P161" s="40">
        <f t="shared" si="31"/>
        <v>58109141</v>
      </c>
      <c r="Q161" s="39">
        <f t="shared" si="31"/>
        <v>631123973</v>
      </c>
      <c r="R161" s="38">
        <f t="shared" si="31"/>
        <v>632714515</v>
      </c>
    </row>
    <row r="162" spans="2:18" s="14" customFormat="1" ht="17.100000000000001" customHeight="1" x14ac:dyDescent="0.25">
      <c r="B162" s="72"/>
      <c r="C162" s="119" t="s">
        <v>82</v>
      </c>
      <c r="D162" s="118"/>
      <c r="E162" s="118"/>
      <c r="F162" s="118"/>
      <c r="G162" s="117"/>
      <c r="H162" s="79">
        <v>0</v>
      </c>
      <c r="I162" s="75">
        <v>0</v>
      </c>
      <c r="J162" s="78">
        <f t="shared" ref="J162:J170" si="32">SUM(H162:I162)</f>
        <v>0</v>
      </c>
      <c r="K162" s="116"/>
      <c r="L162" s="115">
        <v>4326518</v>
      </c>
      <c r="M162" s="115">
        <v>3553852</v>
      </c>
      <c r="N162" s="115">
        <v>7106194</v>
      </c>
      <c r="O162" s="115">
        <v>6083184</v>
      </c>
      <c r="P162" s="114">
        <v>5302699</v>
      </c>
      <c r="Q162" s="113">
        <f t="shared" ref="Q162:Q170" si="33">SUM(K162:P162)</f>
        <v>26372447</v>
      </c>
      <c r="R162" s="112">
        <f t="shared" ref="R162:R170" si="34">SUM(J162,Q162)</f>
        <v>26372447</v>
      </c>
    </row>
    <row r="163" spans="2:18" s="14" customFormat="1" ht="17.100000000000001" customHeight="1" x14ac:dyDescent="0.25">
      <c r="B163" s="72"/>
      <c r="C163" s="70" t="s">
        <v>81</v>
      </c>
      <c r="D163" s="69"/>
      <c r="E163" s="69"/>
      <c r="F163" s="69"/>
      <c r="G163" s="68"/>
      <c r="H163" s="67">
        <v>0</v>
      </c>
      <c r="I163" s="63">
        <v>0</v>
      </c>
      <c r="J163" s="66">
        <f t="shared" si="32"/>
        <v>0</v>
      </c>
      <c r="K163" s="65"/>
      <c r="L163" s="64">
        <v>0</v>
      </c>
      <c r="M163" s="64">
        <v>0</v>
      </c>
      <c r="N163" s="64">
        <v>0</v>
      </c>
      <c r="O163" s="64">
        <v>0</v>
      </c>
      <c r="P163" s="63">
        <v>0</v>
      </c>
      <c r="Q163" s="62">
        <f t="shared" si="33"/>
        <v>0</v>
      </c>
      <c r="R163" s="61">
        <f t="shared" si="34"/>
        <v>0</v>
      </c>
    </row>
    <row r="164" spans="2:18" s="49" customFormat="1" ht="17.100000000000001" customHeight="1" x14ac:dyDescent="0.25">
      <c r="B164" s="111"/>
      <c r="C164" s="110" t="s">
        <v>80</v>
      </c>
      <c r="D164" s="109"/>
      <c r="E164" s="109"/>
      <c r="F164" s="109"/>
      <c r="G164" s="108"/>
      <c r="H164" s="107">
        <v>0</v>
      </c>
      <c r="I164" s="104">
        <v>0</v>
      </c>
      <c r="J164" s="106">
        <f t="shared" si="32"/>
        <v>0</v>
      </c>
      <c r="K164" s="65"/>
      <c r="L164" s="105">
        <v>72652895</v>
      </c>
      <c r="M164" s="105">
        <v>46726209</v>
      </c>
      <c r="N164" s="105">
        <v>43334121</v>
      </c>
      <c r="O164" s="105">
        <v>26496012</v>
      </c>
      <c r="P164" s="104">
        <v>10072096</v>
      </c>
      <c r="Q164" s="103">
        <f t="shared" si="33"/>
        <v>199281333</v>
      </c>
      <c r="R164" s="102">
        <f t="shared" si="34"/>
        <v>199281333</v>
      </c>
    </row>
    <row r="165" spans="2:18" s="14" customFormat="1" ht="17.100000000000001" customHeight="1" x14ac:dyDescent="0.25">
      <c r="B165" s="72"/>
      <c r="C165" s="70" t="s">
        <v>79</v>
      </c>
      <c r="D165" s="69"/>
      <c r="E165" s="69"/>
      <c r="F165" s="69"/>
      <c r="G165" s="68"/>
      <c r="H165" s="67">
        <v>0</v>
      </c>
      <c r="I165" s="63">
        <v>133938</v>
      </c>
      <c r="J165" s="66">
        <f t="shared" si="32"/>
        <v>133938</v>
      </c>
      <c r="K165" s="101">
        <v>0</v>
      </c>
      <c r="L165" s="64">
        <v>11021274</v>
      </c>
      <c r="M165" s="64">
        <v>9773002</v>
      </c>
      <c r="N165" s="64">
        <v>10284670</v>
      </c>
      <c r="O165" s="64">
        <v>8226862</v>
      </c>
      <c r="P165" s="63">
        <v>3682734</v>
      </c>
      <c r="Q165" s="62">
        <f t="shared" si="33"/>
        <v>42988542</v>
      </c>
      <c r="R165" s="61">
        <f t="shared" si="34"/>
        <v>43122480</v>
      </c>
    </row>
    <row r="166" spans="2:18" s="14" customFormat="1" ht="17.100000000000001" customHeight="1" x14ac:dyDescent="0.25">
      <c r="B166" s="72"/>
      <c r="C166" s="70" t="s">
        <v>78</v>
      </c>
      <c r="D166" s="69"/>
      <c r="E166" s="69"/>
      <c r="F166" s="69"/>
      <c r="G166" s="68"/>
      <c r="H166" s="67">
        <v>380574</v>
      </c>
      <c r="I166" s="63">
        <v>1076030</v>
      </c>
      <c r="J166" s="66">
        <f t="shared" si="32"/>
        <v>1456604</v>
      </c>
      <c r="K166" s="101">
        <v>0</v>
      </c>
      <c r="L166" s="64">
        <v>10635878</v>
      </c>
      <c r="M166" s="64">
        <v>15533689</v>
      </c>
      <c r="N166" s="64">
        <v>21384337</v>
      </c>
      <c r="O166" s="64">
        <v>19810853</v>
      </c>
      <c r="P166" s="63">
        <v>11160069</v>
      </c>
      <c r="Q166" s="62">
        <f t="shared" si="33"/>
        <v>78524826</v>
      </c>
      <c r="R166" s="61">
        <f t="shared" si="34"/>
        <v>79981430</v>
      </c>
    </row>
    <row r="167" spans="2:18" s="14" customFormat="1" ht="17.100000000000001" customHeight="1" x14ac:dyDescent="0.25">
      <c r="B167" s="72"/>
      <c r="C167" s="70" t="s">
        <v>77</v>
      </c>
      <c r="D167" s="69"/>
      <c r="E167" s="69"/>
      <c r="F167" s="69"/>
      <c r="G167" s="68"/>
      <c r="H167" s="67">
        <v>0</v>
      </c>
      <c r="I167" s="63">
        <v>0</v>
      </c>
      <c r="J167" s="66">
        <f t="shared" si="32"/>
        <v>0</v>
      </c>
      <c r="K167" s="65"/>
      <c r="L167" s="64">
        <v>46906314</v>
      </c>
      <c r="M167" s="64">
        <v>57589330</v>
      </c>
      <c r="N167" s="64">
        <v>58933285</v>
      </c>
      <c r="O167" s="64">
        <v>31275324</v>
      </c>
      <c r="P167" s="63">
        <v>12730193</v>
      </c>
      <c r="Q167" s="62">
        <f t="shared" si="33"/>
        <v>207434446</v>
      </c>
      <c r="R167" s="61">
        <f t="shared" si="34"/>
        <v>207434446</v>
      </c>
    </row>
    <row r="168" spans="2:18" s="14" customFormat="1" ht="17.100000000000001" customHeight="1" x14ac:dyDescent="0.25">
      <c r="B168" s="72"/>
      <c r="C168" s="100" t="s">
        <v>76</v>
      </c>
      <c r="D168" s="98"/>
      <c r="E168" s="98"/>
      <c r="F168" s="98"/>
      <c r="G168" s="97"/>
      <c r="H168" s="67">
        <v>0</v>
      </c>
      <c r="I168" s="63">
        <v>0</v>
      </c>
      <c r="J168" s="66">
        <f t="shared" si="32"/>
        <v>0</v>
      </c>
      <c r="K168" s="65"/>
      <c r="L168" s="64">
        <v>4394915</v>
      </c>
      <c r="M168" s="64">
        <v>7005694</v>
      </c>
      <c r="N168" s="64">
        <v>7870990</v>
      </c>
      <c r="O168" s="64">
        <v>4331055</v>
      </c>
      <c r="P168" s="63">
        <v>2201153</v>
      </c>
      <c r="Q168" s="62">
        <f t="shared" si="33"/>
        <v>25803807</v>
      </c>
      <c r="R168" s="61">
        <f t="shared" si="34"/>
        <v>25803807</v>
      </c>
    </row>
    <row r="169" spans="2:18" s="14" customFormat="1" ht="17.100000000000001" customHeight="1" x14ac:dyDescent="0.25">
      <c r="B169" s="71"/>
      <c r="C169" s="99" t="s">
        <v>75</v>
      </c>
      <c r="D169" s="98"/>
      <c r="E169" s="98"/>
      <c r="F169" s="98"/>
      <c r="G169" s="97"/>
      <c r="H169" s="67">
        <v>0</v>
      </c>
      <c r="I169" s="63">
        <v>0</v>
      </c>
      <c r="J169" s="66">
        <f t="shared" si="32"/>
        <v>0</v>
      </c>
      <c r="K169" s="65"/>
      <c r="L169" s="64">
        <v>0</v>
      </c>
      <c r="M169" s="64">
        <v>0</v>
      </c>
      <c r="N169" s="64">
        <v>301311</v>
      </c>
      <c r="O169" s="64">
        <v>8812695</v>
      </c>
      <c r="P169" s="63">
        <v>5598053</v>
      </c>
      <c r="Q169" s="62">
        <f t="shared" si="33"/>
        <v>14712059</v>
      </c>
      <c r="R169" s="61">
        <f t="shared" si="34"/>
        <v>14712059</v>
      </c>
    </row>
    <row r="170" spans="2:18" s="14" customFormat="1" ht="17.100000000000001" customHeight="1" x14ac:dyDescent="0.25">
      <c r="B170" s="96"/>
      <c r="C170" s="95" t="s">
        <v>74</v>
      </c>
      <c r="D170" s="94"/>
      <c r="E170" s="94"/>
      <c r="F170" s="94"/>
      <c r="G170" s="93"/>
      <c r="H170" s="92">
        <v>0</v>
      </c>
      <c r="I170" s="89">
        <v>0</v>
      </c>
      <c r="J170" s="91">
        <f t="shared" si="32"/>
        <v>0</v>
      </c>
      <c r="K170" s="54"/>
      <c r="L170" s="90">
        <v>3362931</v>
      </c>
      <c r="M170" s="90">
        <v>6473983</v>
      </c>
      <c r="N170" s="90">
        <v>7334335</v>
      </c>
      <c r="O170" s="90">
        <v>11473120</v>
      </c>
      <c r="P170" s="89">
        <v>7362144</v>
      </c>
      <c r="Q170" s="88">
        <f t="shared" si="33"/>
        <v>36006513</v>
      </c>
      <c r="R170" s="87">
        <f t="shared" si="34"/>
        <v>36006513</v>
      </c>
    </row>
    <row r="171" spans="2:18" s="14" customFormat="1" ht="17.100000000000001" customHeight="1" x14ac:dyDescent="0.25">
      <c r="B171" s="86" t="s">
        <v>73</v>
      </c>
      <c r="C171" s="85"/>
      <c r="D171" s="85"/>
      <c r="E171" s="85"/>
      <c r="F171" s="85"/>
      <c r="G171" s="84"/>
      <c r="H171" s="45">
        <f>SUM(H172:H175)</f>
        <v>0</v>
      </c>
      <c r="I171" s="44">
        <f>SUM(I172:I175)</f>
        <v>0</v>
      </c>
      <c r="J171" s="43">
        <f>SUM(J172:J175)</f>
        <v>0</v>
      </c>
      <c r="K171" s="83"/>
      <c r="L171" s="41">
        <f t="shared" ref="L171:R171" si="35">SUM(L172:L175)</f>
        <v>13886862</v>
      </c>
      <c r="M171" s="41">
        <f t="shared" si="35"/>
        <v>16618951</v>
      </c>
      <c r="N171" s="41">
        <f t="shared" si="35"/>
        <v>86829556</v>
      </c>
      <c r="O171" s="41">
        <f t="shared" si="35"/>
        <v>296544445</v>
      </c>
      <c r="P171" s="40">
        <f t="shared" si="35"/>
        <v>303271025</v>
      </c>
      <c r="Q171" s="39">
        <f t="shared" si="35"/>
        <v>717150839</v>
      </c>
      <c r="R171" s="38">
        <f t="shared" si="35"/>
        <v>717150839</v>
      </c>
    </row>
    <row r="172" spans="2:18" s="14" customFormat="1" ht="17.100000000000001" customHeight="1" x14ac:dyDescent="0.25">
      <c r="B172" s="72"/>
      <c r="C172" s="82" t="s">
        <v>72</v>
      </c>
      <c r="D172" s="81"/>
      <c r="E172" s="81"/>
      <c r="F172" s="81"/>
      <c r="G172" s="80"/>
      <c r="H172" s="79">
        <v>0</v>
      </c>
      <c r="I172" s="75">
        <v>0</v>
      </c>
      <c r="J172" s="78">
        <f>SUM(H172:I172)</f>
        <v>0</v>
      </c>
      <c r="K172" s="77"/>
      <c r="L172" s="76">
        <v>0</v>
      </c>
      <c r="M172" s="76">
        <v>417933</v>
      </c>
      <c r="N172" s="76">
        <v>41306871</v>
      </c>
      <c r="O172" s="76">
        <v>138265732</v>
      </c>
      <c r="P172" s="75">
        <v>115274279</v>
      </c>
      <c r="Q172" s="74">
        <f>SUM(K172:P172)</f>
        <v>295264815</v>
      </c>
      <c r="R172" s="73">
        <f>SUM(J172,Q172)</f>
        <v>295264815</v>
      </c>
    </row>
    <row r="173" spans="2:18" s="14" customFormat="1" ht="17.100000000000001" customHeight="1" x14ac:dyDescent="0.25">
      <c r="B173" s="72"/>
      <c r="C173" s="70" t="s">
        <v>71</v>
      </c>
      <c r="D173" s="69"/>
      <c r="E173" s="69"/>
      <c r="F173" s="69"/>
      <c r="G173" s="68"/>
      <c r="H173" s="67">
        <v>0</v>
      </c>
      <c r="I173" s="63">
        <v>0</v>
      </c>
      <c r="J173" s="66">
        <f>SUM(H173:I173)</f>
        <v>0</v>
      </c>
      <c r="K173" s="65"/>
      <c r="L173" s="64">
        <v>13656210</v>
      </c>
      <c r="M173" s="64">
        <v>15752441</v>
      </c>
      <c r="N173" s="64">
        <v>36223768</v>
      </c>
      <c r="O173" s="64">
        <v>45101369</v>
      </c>
      <c r="P173" s="63">
        <v>22431964</v>
      </c>
      <c r="Q173" s="62">
        <f>SUM(K173:P173)</f>
        <v>133165752</v>
      </c>
      <c r="R173" s="61">
        <f>SUM(J173,Q173)</f>
        <v>133165752</v>
      </c>
    </row>
    <row r="174" spans="2:18" s="14" customFormat="1" ht="17.100000000000001" customHeight="1" x14ac:dyDescent="0.25">
      <c r="B174" s="71"/>
      <c r="C174" s="70" t="s">
        <v>70</v>
      </c>
      <c r="D174" s="69"/>
      <c r="E174" s="69"/>
      <c r="F174" s="69"/>
      <c r="G174" s="68"/>
      <c r="H174" s="67">
        <v>0</v>
      </c>
      <c r="I174" s="63">
        <v>0</v>
      </c>
      <c r="J174" s="66">
        <f>SUM(H174:I174)</f>
        <v>0</v>
      </c>
      <c r="K174" s="65"/>
      <c r="L174" s="64">
        <v>0</v>
      </c>
      <c r="M174" s="64">
        <v>0</v>
      </c>
      <c r="N174" s="64">
        <v>1207818</v>
      </c>
      <c r="O174" s="64">
        <v>10289198</v>
      </c>
      <c r="P174" s="63">
        <v>16922561</v>
      </c>
      <c r="Q174" s="62">
        <f>SUM(K174:P174)</f>
        <v>28419577</v>
      </c>
      <c r="R174" s="61">
        <f>SUM(J174,Q174)</f>
        <v>28419577</v>
      </c>
    </row>
    <row r="175" spans="2:18" s="49" customFormat="1" ht="17.100000000000001" customHeight="1" x14ac:dyDescent="0.25">
      <c r="B175" s="60"/>
      <c r="C175" s="59" t="s">
        <v>69</v>
      </c>
      <c r="D175" s="58"/>
      <c r="E175" s="58"/>
      <c r="F175" s="58"/>
      <c r="G175" s="57"/>
      <c r="H175" s="56">
        <v>0</v>
      </c>
      <c r="I175" s="52">
        <v>0</v>
      </c>
      <c r="J175" s="55">
        <f>SUM(H175:I175)</f>
        <v>0</v>
      </c>
      <c r="K175" s="54"/>
      <c r="L175" s="53">
        <v>230652</v>
      </c>
      <c r="M175" s="53">
        <v>448577</v>
      </c>
      <c r="N175" s="53">
        <v>8091099</v>
      </c>
      <c r="O175" s="53">
        <v>102888146</v>
      </c>
      <c r="P175" s="52">
        <v>148642221</v>
      </c>
      <c r="Q175" s="51">
        <f>SUM(K175:P175)</f>
        <v>260300695</v>
      </c>
      <c r="R175" s="50">
        <f>SUM(J175,Q175)</f>
        <v>260300695</v>
      </c>
    </row>
    <row r="176" spans="2:18" s="14" customFormat="1" ht="17.100000000000001" customHeight="1" x14ac:dyDescent="0.25">
      <c r="B176" s="48" t="s">
        <v>68</v>
      </c>
      <c r="C176" s="47"/>
      <c r="D176" s="47"/>
      <c r="E176" s="47"/>
      <c r="F176" s="47"/>
      <c r="G176" s="46"/>
      <c r="H176" s="45">
        <f t="shared" ref="H176:R176" si="36">SUM(H140,H161,H171)</f>
        <v>15877432</v>
      </c>
      <c r="I176" s="44">
        <f t="shared" si="36"/>
        <v>32297494</v>
      </c>
      <c r="J176" s="43">
        <f t="shared" si="36"/>
        <v>48174926</v>
      </c>
      <c r="K176" s="42">
        <f t="shared" si="36"/>
        <v>0</v>
      </c>
      <c r="L176" s="41">
        <f t="shared" si="36"/>
        <v>420142003</v>
      </c>
      <c r="M176" s="41">
        <f t="shared" si="36"/>
        <v>388574294</v>
      </c>
      <c r="N176" s="41">
        <f t="shared" si="36"/>
        <v>436705767</v>
      </c>
      <c r="O176" s="41">
        <f t="shared" si="36"/>
        <v>555835728</v>
      </c>
      <c r="P176" s="40">
        <f t="shared" si="36"/>
        <v>441990337</v>
      </c>
      <c r="Q176" s="39">
        <f t="shared" si="36"/>
        <v>2243248129</v>
      </c>
      <c r="R176" s="38">
        <f t="shared" si="36"/>
        <v>2291423055</v>
      </c>
    </row>
  </sheetData>
  <mergeCells count="54">
    <mergeCell ref="K55:Q55"/>
    <mergeCell ref="H64:J64"/>
    <mergeCell ref="R96:R97"/>
    <mergeCell ref="J79:Q79"/>
    <mergeCell ref="H72:J72"/>
    <mergeCell ref="J71:Q71"/>
    <mergeCell ref="Q72:Q73"/>
    <mergeCell ref="K72:P72"/>
    <mergeCell ref="B47:G48"/>
    <mergeCell ref="B55:G56"/>
    <mergeCell ref="B64:G65"/>
    <mergeCell ref="B88:G89"/>
    <mergeCell ref="B5:G5"/>
    <mergeCell ref="B80:G81"/>
    <mergeCell ref="B72:G73"/>
    <mergeCell ref="C42:G42"/>
    <mergeCell ref="B13:B22"/>
    <mergeCell ref="B23:B32"/>
    <mergeCell ref="B33:B42"/>
    <mergeCell ref="C13:G13"/>
    <mergeCell ref="C22:G22"/>
    <mergeCell ref="C32:G32"/>
    <mergeCell ref="B138:G139"/>
    <mergeCell ref="H96:J96"/>
    <mergeCell ref="K96:Q96"/>
    <mergeCell ref="K138:Q138"/>
    <mergeCell ref="Q80:Q81"/>
    <mergeCell ref="J87:Q87"/>
    <mergeCell ref="H138:J138"/>
    <mergeCell ref="B96:G97"/>
    <mergeCell ref="I137:R137"/>
    <mergeCell ref="I95:R95"/>
    <mergeCell ref="H80:J80"/>
    <mergeCell ref="K80:P80"/>
    <mergeCell ref="H88:J88"/>
    <mergeCell ref="K88:P88"/>
    <mergeCell ref="Q88:Q89"/>
    <mergeCell ref="R138:R139"/>
    <mergeCell ref="J1:O1"/>
    <mergeCell ref="P1:Q1"/>
    <mergeCell ref="K47:Q47"/>
    <mergeCell ref="H47:J47"/>
    <mergeCell ref="K64:P64"/>
    <mergeCell ref="Q12:R12"/>
    <mergeCell ref="R6:R7"/>
    <mergeCell ref="K46:R46"/>
    <mergeCell ref="J63:Q63"/>
    <mergeCell ref="H4:I4"/>
    <mergeCell ref="H5:I5"/>
    <mergeCell ref="R47:R48"/>
    <mergeCell ref="Q64:Q65"/>
    <mergeCell ref="R55:R56"/>
    <mergeCell ref="K54:R54"/>
    <mergeCell ref="H55:J55"/>
  </mergeCells>
  <phoneticPr fontId="7"/>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7" man="1"/>
    <brk id="135"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【現状】高知市の現状と課題</vt:lpstr>
      <vt:lpstr>【現状】高知市の現状と課題(日常生活圏域別)</vt:lpstr>
      <vt:lpstr>t2104</vt:lpstr>
      <vt:lpstr>t2105</vt:lpstr>
      <vt:lpstr>t2106</vt:lpstr>
      <vt:lpstr>t2107</vt:lpstr>
      <vt:lpstr>t2108</vt:lpstr>
      <vt:lpstr>t2109</vt:lpstr>
      <vt:lpstr>t2110</vt:lpstr>
      <vt:lpstr>t2111</vt:lpstr>
      <vt:lpstr>t2112</vt:lpstr>
      <vt:lpstr>t2201</vt:lpstr>
      <vt:lpstr>t2202</vt:lpstr>
      <vt:lpstr>t2203</vt:lpstr>
      <vt:lpstr>【現状】高知市の現状と課題!Print_Area</vt:lpstr>
      <vt:lpstr>'t2104'!Print_Area</vt:lpstr>
      <vt:lpstr>'t2105'!Print_Area</vt:lpstr>
      <vt:lpstr>'t2106'!Print_Area</vt:lpstr>
      <vt:lpstr>'t2107'!Print_Area</vt:lpstr>
      <vt:lpstr>'t2108'!Print_Area</vt:lpstr>
      <vt:lpstr>'t2109'!Print_Area</vt:lpstr>
      <vt:lpstr>'t2110'!Print_Area</vt:lpstr>
      <vt:lpstr>'t2111'!Print_Area</vt:lpstr>
      <vt:lpstr>'t2112'!Print_Area</vt:lpstr>
      <vt:lpstr>'t2201'!Print_Area</vt:lpstr>
      <vt:lpstr>'t2202'!Print_Area</vt:lpstr>
      <vt:lpstr>'t2203'!Print_Area</vt:lpstr>
      <vt:lpstr>【現状】高知市の現状と課題!Print_Titles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2022-07-05T03:46:06Z</dcterms:modified>
</cp:coreProperties>
</file>