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9576" windowHeight="1932"/>
  </bookViews>
  <sheets>
    <sheet name="レスパイト請求書" sheetId="5" r:id="rId1"/>
  </sheets>
  <definedNames>
    <definedName name="_xlnm.Print_Area" localSheetId="0">レスパイト請求書!$A$1:$AE$56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5" l="1"/>
  <c r="U20" i="5" l="1"/>
  <c r="U40" i="5" l="1"/>
  <c r="S40" i="5"/>
  <c r="U39" i="5"/>
  <c r="S39" i="5"/>
  <c r="U38" i="5"/>
  <c r="S38" i="5"/>
  <c r="U37" i="5"/>
  <c r="S37" i="5"/>
  <c r="U36" i="5"/>
  <c r="AA36" i="5" s="1"/>
  <c r="S36" i="5"/>
  <c r="W36" i="5" s="1"/>
  <c r="R36" i="5"/>
  <c r="Q36" i="5"/>
  <c r="U35" i="5"/>
  <c r="S35" i="5"/>
  <c r="U34" i="5"/>
  <c r="S34" i="5"/>
  <c r="U33" i="5"/>
  <c r="S33" i="5"/>
  <c r="U32" i="5"/>
  <c r="S32" i="5"/>
  <c r="U31" i="5"/>
  <c r="AA31" i="5" s="1"/>
  <c r="S31" i="5"/>
  <c r="W31" i="5" s="1"/>
  <c r="R31" i="5"/>
  <c r="Q31" i="5"/>
  <c r="U30" i="5"/>
  <c r="S30" i="5"/>
  <c r="U29" i="5"/>
  <c r="S29" i="5"/>
  <c r="U28" i="5"/>
  <c r="S28" i="5"/>
  <c r="U27" i="5"/>
  <c r="S27" i="5"/>
  <c r="U26" i="5"/>
  <c r="AA26" i="5" s="1"/>
  <c r="S26" i="5"/>
  <c r="W26" i="5" s="1"/>
  <c r="R26" i="5"/>
  <c r="Q26" i="5"/>
  <c r="U25" i="5"/>
  <c r="S25" i="5"/>
  <c r="U24" i="5"/>
  <c r="S24" i="5"/>
  <c r="U23" i="5"/>
  <c r="S23" i="5"/>
  <c r="U22" i="5"/>
  <c r="S22" i="5"/>
  <c r="U21" i="5"/>
  <c r="AA21" i="5" s="1"/>
  <c r="S21" i="5"/>
  <c r="W21" i="5" s="1"/>
  <c r="R21" i="5"/>
  <c r="Q21" i="5"/>
  <c r="S20" i="5"/>
  <c r="U19" i="5"/>
  <c r="S19" i="5"/>
  <c r="U18" i="5"/>
  <c r="S18" i="5"/>
  <c r="U17" i="5"/>
  <c r="S17" i="5"/>
  <c r="U16" i="5"/>
  <c r="S16" i="5"/>
  <c r="R16" i="5"/>
  <c r="Q16" i="5"/>
  <c r="AB41" i="5" l="1"/>
  <c r="AA16" i="5"/>
  <c r="X41" i="5"/>
  <c r="W16" i="5"/>
  <c r="U43" i="5"/>
</calcChain>
</file>

<file path=xl/sharedStrings.xml><?xml version="1.0" encoding="utf-8"?>
<sst xmlns="http://schemas.openxmlformats.org/spreadsheetml/2006/main" count="98" uniqueCount="62">
  <si>
    <t>年</t>
    <rPh sb="0" eb="1">
      <t>ネン</t>
    </rPh>
    <phoneticPr fontId="2"/>
  </si>
  <si>
    <t>氏名</t>
    <rPh sb="0" eb="2">
      <t>シメイ</t>
    </rPh>
    <phoneticPr fontId="2"/>
  </si>
  <si>
    <t>年</t>
    <rPh sb="0" eb="1">
      <t>ネン</t>
    </rPh>
    <phoneticPr fontId="7"/>
  </si>
  <si>
    <t>月分</t>
    <rPh sb="0" eb="2">
      <t>ガツブン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</si>
  <si>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</si>
  <si>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</si>
  <si>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円</t>
    <rPh sb="0" eb="1">
      <t>エン</t>
    </rPh>
    <phoneticPr fontId="2"/>
  </si>
  <si>
    <t>委任関係</t>
    <rPh sb="0" eb="2">
      <t>イニン</t>
    </rPh>
    <rPh sb="2" eb="4">
      <t>カンケイ</t>
    </rPh>
    <phoneticPr fontId="2"/>
  </si>
  <si>
    <t>債権者番号</t>
    <rPh sb="0" eb="3">
      <t>サイケンシャ</t>
    </rPh>
    <rPh sb="3" eb="5">
      <t>バンゴウ</t>
    </rPh>
    <phoneticPr fontId="7"/>
  </si>
  <si>
    <t>実施事業所の名称</t>
  </si>
  <si>
    <t>（請求先）　　高知市長　様</t>
    <rPh sb="1" eb="3">
      <t>セイキュウ</t>
    </rPh>
    <rPh sb="3" eb="4">
      <t>サキ</t>
    </rPh>
    <rPh sb="7" eb="11">
      <t>コウチシチョウ</t>
    </rPh>
    <rPh sb="12" eb="13">
      <t>サマ</t>
    </rPh>
    <phoneticPr fontId="7"/>
  </si>
  <si>
    <t>について下記のとおり請求します。</t>
  </si>
  <si>
    <t>回数</t>
    <rPh sb="0" eb="2">
      <t>カイスウ</t>
    </rPh>
    <phoneticPr fontId="2"/>
  </si>
  <si>
    <t>当月算定額計</t>
    <rPh sb="0" eb="2">
      <t>トウゲツ</t>
    </rPh>
    <rPh sb="2" eb="4">
      <t>サンテイ</t>
    </rPh>
    <rPh sb="4" eb="5">
      <t>ガク</t>
    </rPh>
    <rPh sb="5" eb="6">
      <t>ケイ</t>
    </rPh>
    <phoneticPr fontId="2"/>
  </si>
  <si>
    <t>基準時間</t>
    <rPh sb="0" eb="2">
      <t>キジュン</t>
    </rPh>
    <rPh sb="2" eb="4">
      <t>ジカン</t>
    </rPh>
    <phoneticPr fontId="2"/>
  </si>
  <si>
    <t>日</t>
    <rPh sb="0" eb="1">
      <t>ニチ</t>
    </rPh>
    <phoneticPr fontId="2"/>
  </si>
  <si>
    <t>請求書受理日</t>
    <rPh sb="0" eb="3">
      <t>セイキュウショ</t>
    </rPh>
    <rPh sb="3" eb="5">
      <t>ジュリ</t>
    </rPh>
    <rPh sb="5" eb="6">
      <t>ビ</t>
    </rPh>
    <phoneticPr fontId="2"/>
  </si>
  <si>
    <t>財務番号</t>
    <rPh sb="0" eb="2">
      <t>ザイム</t>
    </rPh>
    <rPh sb="2" eb="4">
      <t>バンゴウ</t>
    </rPh>
    <phoneticPr fontId="2"/>
  </si>
  <si>
    <t>区分</t>
    <rPh sb="0" eb="2">
      <t>クブン</t>
    </rPh>
    <phoneticPr fontId="2"/>
  </si>
  <si>
    <t>②</t>
    <phoneticPr fontId="2"/>
  </si>
  <si>
    <t>※ 委任関係は該当番号に○印を、受領委任の場合は、受取人番号欄に登録番号を記入してください。</t>
    <rPh sb="2" eb="4">
      <t>イニン</t>
    </rPh>
    <phoneticPr fontId="2"/>
  </si>
  <si>
    <t>請求金額</t>
    <rPh sb="0" eb="2">
      <t>セイキュウ</t>
    </rPh>
    <rPh sb="2" eb="4">
      <t>キンガク</t>
    </rPh>
    <phoneticPr fontId="7"/>
  </si>
  <si>
    <r>
      <t xml:space="preserve">1. </t>
    </r>
    <r>
      <rPr>
        <sz val="9"/>
        <color theme="1"/>
        <rFont val="ＭＳ Ｐゴシック"/>
        <family val="3"/>
        <charset val="128"/>
        <scheme val="minor"/>
      </rPr>
      <t>請求委任</t>
    </r>
    <rPh sb="3" eb="5">
      <t>セイキュウ</t>
    </rPh>
    <rPh sb="5" eb="7">
      <t>イニン</t>
    </rPh>
    <phoneticPr fontId="2"/>
  </si>
  <si>
    <t>2.　受領委任</t>
    <rPh sb="3" eb="5">
      <t>ジュリョウ</t>
    </rPh>
    <rPh sb="5" eb="7">
      <t>イニン</t>
    </rPh>
    <phoneticPr fontId="2"/>
  </si>
  <si>
    <t>3. 請求受領委任</t>
    <rPh sb="3" eb="5">
      <t>セイキュウ</t>
    </rPh>
    <rPh sb="5" eb="7">
      <t>ジュリョウ</t>
    </rPh>
    <rPh sb="7" eb="9">
      <t>イニン</t>
    </rPh>
    <phoneticPr fontId="2"/>
  </si>
  <si>
    <t>名　　称</t>
    <phoneticPr fontId="2"/>
  </si>
  <si>
    <t>職・氏名</t>
    <phoneticPr fontId="2"/>
  </si>
  <si>
    <t>住　　所</t>
    <phoneticPr fontId="2"/>
  </si>
  <si>
    <t>(受取人番号)</t>
    <rPh sb="1" eb="3">
      <t>ウケトリ</t>
    </rPh>
    <rPh sb="3" eb="4">
      <t>ニン</t>
    </rPh>
    <rPh sb="4" eb="6">
      <t>バンゴウ</t>
    </rPh>
    <phoneticPr fontId="2"/>
  </si>
  <si>
    <t>令和</t>
    <phoneticPr fontId="7"/>
  </si>
  <si>
    <t>上記以外</t>
    <rPh sb="0" eb="2">
      <t>ジョウキ</t>
    </rPh>
    <rPh sb="2" eb="4">
      <t>イガイ</t>
    </rPh>
    <phoneticPr fontId="2"/>
  </si>
  <si>
    <t>３時間</t>
    <rPh sb="1" eb="3">
      <t>ジカン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</si>
  <si>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</si>
  <si>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支援費</t>
    <rPh sb="0" eb="2">
      <t>シエン</t>
    </rPh>
    <rPh sb="2" eb="3">
      <t>ヒ</t>
    </rPh>
    <phoneticPr fontId="2"/>
  </si>
  <si>
    <t>支援費
単価</t>
    <rPh sb="0" eb="2">
      <t>シエン</t>
    </rPh>
    <rPh sb="2" eb="3">
      <t>ヒ</t>
    </rPh>
    <phoneticPr fontId="2"/>
  </si>
  <si>
    <t>回</t>
    <rPh sb="0" eb="1">
      <t>カイ</t>
    </rPh>
    <phoneticPr fontId="2"/>
  </si>
  <si>
    <t>時間</t>
    <rPh sb="0" eb="2">
      <t>ジカン</t>
    </rPh>
    <phoneticPr fontId="2"/>
  </si>
  <si>
    <t>利用者負担額計</t>
    <rPh sb="0" eb="3">
      <t>リヨウシャ</t>
    </rPh>
    <rPh sb="3" eb="5">
      <t>フタン</t>
    </rPh>
    <rPh sb="5" eb="6">
      <t>ガク</t>
    </rPh>
    <rPh sb="6" eb="7">
      <t>ケイ</t>
    </rPh>
    <phoneticPr fontId="2"/>
  </si>
  <si>
    <t>内訳</t>
    <rPh sb="0" eb="2">
      <t>ウチワケ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</si>
  <si>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高知市重症心身障害児（者）等</t>
    </r>
    <r>
      <rPr>
        <b/>
        <sz val="14"/>
        <color theme="1"/>
        <rFont val="ＭＳ Ｐゴシック"/>
        <family val="2"/>
        <scheme val="minor"/>
      </rPr>
      <t xml:space="preserve">
</t>
    </r>
    <r>
      <rPr>
        <b/>
        <sz val="20"/>
        <color theme="1"/>
        <rFont val="ＭＳ Ｐゴシック"/>
        <family val="3"/>
        <charset val="128"/>
        <scheme val="minor"/>
      </rPr>
      <t>在宅レスパイト事業　請求書</t>
    </r>
    <rPh sb="0" eb="3">
      <t>コウチシ</t>
    </rPh>
    <rPh sb="3" eb="5">
      <t>ジュウショウ</t>
    </rPh>
    <rPh sb="5" eb="7">
      <t>シンシン</t>
    </rPh>
    <rPh sb="7" eb="10">
      <t>ショウガイジ</t>
    </rPh>
    <rPh sb="11" eb="12">
      <t>シャ</t>
    </rPh>
    <rPh sb="13" eb="14">
      <t>トウ</t>
    </rPh>
    <rPh sb="15" eb="17">
      <t>ザイタク</t>
    </rPh>
    <rPh sb="22" eb="24">
      <t>ジギョウ</t>
    </rPh>
    <rPh sb="25" eb="28">
      <t>セイキュウショ</t>
    </rPh>
    <phoneticPr fontId="7"/>
  </si>
  <si>
    <t>月</t>
    <rPh sb="0" eb="1">
      <t>ツキ</t>
    </rPh>
    <phoneticPr fontId="2"/>
  </si>
  <si>
    <t>当月　在宅レスパイト事業　請求額　①－②</t>
    <rPh sb="0" eb="2">
      <t>トウゲツ</t>
    </rPh>
    <rPh sb="3" eb="5">
      <t>ザイタク</t>
    </rPh>
    <rPh sb="10" eb="12">
      <t>ジギョウ</t>
    </rPh>
    <rPh sb="13" eb="15">
      <t>セイキュウ</t>
    </rPh>
    <rPh sb="15" eb="16">
      <t>ガク</t>
    </rPh>
    <phoneticPr fontId="2"/>
  </si>
  <si>
    <t>２時間</t>
    <rPh sb="1" eb="3">
      <t>ジカン</t>
    </rPh>
    <phoneticPr fontId="2"/>
  </si>
  <si>
    <t>２時間30分</t>
    <rPh sb="1" eb="3">
      <t>ジカン</t>
    </rPh>
    <rPh sb="5" eb="6">
      <t>フン</t>
    </rPh>
    <phoneticPr fontId="2"/>
  </si>
  <si>
    <t>３時間30分</t>
    <rPh sb="1" eb="3">
      <t>ジカン</t>
    </rPh>
    <rPh sb="5" eb="6">
      <t>フン</t>
    </rPh>
    <phoneticPr fontId="2"/>
  </si>
  <si>
    <t>４時間</t>
    <rPh sb="1" eb="3">
      <t>ジカン</t>
    </rPh>
    <phoneticPr fontId="2"/>
  </si>
  <si>
    <t>18歳以上（所得割16万円未満）</t>
    <rPh sb="2" eb="3">
      <t>サイ</t>
    </rPh>
    <rPh sb="3" eb="5">
      <t>イジョウ</t>
    </rPh>
    <rPh sb="6" eb="8">
      <t>ショトク</t>
    </rPh>
    <rPh sb="8" eb="9">
      <t>ワリ</t>
    </rPh>
    <rPh sb="11" eb="13">
      <t>マンエン</t>
    </rPh>
    <rPh sb="13" eb="15">
      <t>ミマン</t>
    </rPh>
    <phoneticPr fontId="2"/>
  </si>
  <si>
    <t>18歳未満（所得割28万円未満）</t>
    <rPh sb="2" eb="3">
      <t>サイ</t>
    </rPh>
    <rPh sb="3" eb="5">
      <t>ミマン</t>
    </rPh>
    <rPh sb="6" eb="8">
      <t>ショトク</t>
    </rPh>
    <rPh sb="8" eb="9">
      <t>ワリ</t>
    </rPh>
    <rPh sb="11" eb="13">
      <t>マンエン</t>
    </rPh>
    <rPh sb="13" eb="15">
      <t>ミマン</t>
    </rPh>
    <phoneticPr fontId="2"/>
  </si>
  <si>
    <r>
      <t xml:space="preserve">0. </t>
    </r>
    <r>
      <rPr>
        <sz val="9"/>
        <color theme="1"/>
        <rFont val="ＭＳ Ｐゴシック"/>
        <family val="3"/>
        <charset val="128"/>
        <scheme val="minor"/>
      </rPr>
      <t>なし</t>
    </r>
    <phoneticPr fontId="2"/>
  </si>
  <si>
    <t>※ 債権者番号のある場合は、番号を記入してください。</t>
    <phoneticPr fontId="2"/>
  </si>
  <si>
    <r>
      <rPr>
        <sz val="10"/>
        <color theme="1"/>
        <rFont val="ＭＳ Ｐゴシック"/>
        <family val="3"/>
        <charset val="128"/>
        <scheme val="minor"/>
      </rPr>
      <t>電話番号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(請求に関する問合せ先）</t>
    </r>
    <rPh sb="0" eb="1">
      <t>デン</t>
    </rPh>
    <rPh sb="1" eb="2">
      <t>ワ</t>
    </rPh>
    <rPh sb="2" eb="4">
      <t>バンゴウ</t>
    </rPh>
    <phoneticPr fontId="7"/>
  </si>
  <si>
    <t>月計</t>
    <rPh sb="0" eb="1">
      <t>ツキ</t>
    </rPh>
    <rPh sb="1" eb="2">
      <t>ケイ</t>
    </rPh>
    <phoneticPr fontId="2"/>
  </si>
  <si>
    <t xml:space="preserve">   添付書類　：　在宅レスパイト事業利用証の実績記入欄のコピー</t>
    <rPh sb="3" eb="5">
      <t>テンプ</t>
    </rPh>
    <rPh sb="5" eb="7">
      <t>ショルイ</t>
    </rPh>
    <rPh sb="21" eb="22">
      <t>ショウ</t>
    </rPh>
    <rPh sb="23" eb="25">
      <t>ジッセキ</t>
    </rPh>
    <rPh sb="25" eb="27">
      <t>キニュウ</t>
    </rPh>
    <rPh sb="27" eb="28">
      <t>ラン</t>
    </rPh>
    <phoneticPr fontId="2"/>
  </si>
  <si>
    <t>①</t>
    <phoneticPr fontId="2"/>
  </si>
  <si>
    <t>□ 受付簿入力済　　□ エクセル入力済　　□ 記載内容確認済　　□ 委任状確認済</t>
    <rPh sb="2" eb="5">
      <t>ウケツケボ</t>
    </rPh>
    <rPh sb="5" eb="7">
      <t>ニュウリョク</t>
    </rPh>
    <rPh sb="7" eb="8">
      <t>スミ</t>
    </rPh>
    <rPh sb="16" eb="18">
      <t>ニュウリョク</t>
    </rPh>
    <rPh sb="18" eb="19">
      <t>スミ</t>
    </rPh>
    <rPh sb="23" eb="25">
      <t>キサイ</t>
    </rPh>
    <rPh sb="25" eb="27">
      <t>ナイヨウ</t>
    </rPh>
    <rPh sb="27" eb="29">
      <t>カクニン</t>
    </rPh>
    <rPh sb="29" eb="30">
      <t>スミ</t>
    </rPh>
    <rPh sb="34" eb="37">
      <t>イニンジョウ</t>
    </rPh>
    <rPh sb="37" eb="39">
      <t>カクニン</t>
    </rPh>
    <rPh sb="39" eb="40">
      <t>スミ</t>
    </rPh>
    <phoneticPr fontId="2"/>
  </si>
  <si>
    <t>生活保護・非課税</t>
    <rPh sb="0" eb="2">
      <t>セイカツ</t>
    </rPh>
    <rPh sb="2" eb="4">
      <t>ホゴ</t>
    </rPh>
    <rPh sb="5" eb="8">
      <t>ヒカゼイ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</si>
  <si>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</si>
  <si>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</si>
  <si>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</si>
  <si>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</si>
  <si>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請求者</t>
    <phoneticPr fontId="2"/>
  </si>
  <si>
    <t>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</si>
</sst>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_ "/>
    <numFmt numFmtId="178" formatCode="0.0_ "/>
    <numFmt numFmtId="179" formatCode="&quot;¥&quot;#,##0_);[Red]\(&quot;¥&quot;#,##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auto="1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theme="1" tint="0.499984740745262"/>
      </left>
      <right/>
      <top style="thin">
        <color auto="1"/>
      </top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thin">
        <color auto="1"/>
      </bottom>
      <diagonal/>
    </border>
    <border>
      <left style="thin">
        <color theme="1" tint="0.499984740745262"/>
      </left>
      <right/>
      <top style="thin">
        <color auto="1"/>
      </top>
      <bottom style="hair">
        <color theme="1" tint="0.499984740745262"/>
      </bottom>
      <diagonal/>
    </border>
    <border>
      <left/>
      <right style="medium">
        <color indexed="64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indexed="64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25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2"/>
    <xf numFmtId="0" fontId="9" fillId="0" borderId="0" xfId="2" applyFont="1" applyBorder="1"/>
    <xf numFmtId="0" fontId="9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/>
    <xf numFmtId="0" fontId="4" fillId="0" borderId="0" xfId="2" applyBorder="1"/>
    <xf numFmtId="0" fontId="8" fillId="0" borderId="0" xfId="2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2" applyFont="1" applyBorder="1" applyAlignment="1">
      <alignment horizontal="right" vertical="center"/>
    </xf>
    <xf numFmtId="0" fontId="17" fillId="0" borderId="0" xfId="2" applyFont="1"/>
    <xf numFmtId="0" fontId="16" fillId="0" borderId="0" xfId="2" applyFont="1"/>
    <xf numFmtId="0" fontId="14" fillId="0" borderId="1" xfId="2" applyFont="1" applyBorder="1" applyAlignment="1">
      <alignment horizontal="center" vertical="center"/>
    </xf>
    <xf numFmtId="0" fontId="5" fillId="0" borderId="19" xfId="2" applyFont="1" applyBorder="1"/>
    <xf numFmtId="0" fontId="5" fillId="0" borderId="20" xfId="2" applyFont="1" applyBorder="1"/>
    <xf numFmtId="0" fontId="4" fillId="0" borderId="20" xfId="2" applyBorder="1"/>
    <xf numFmtId="0" fontId="4" fillId="0" borderId="21" xfId="2" applyBorder="1"/>
    <xf numFmtId="0" fontId="4" fillId="0" borderId="16" xfId="2" applyBorder="1"/>
    <xf numFmtId="0" fontId="4" fillId="0" borderId="17" xfId="2" applyBorder="1"/>
    <xf numFmtId="0" fontId="9" fillId="0" borderId="16" xfId="2" applyFont="1" applyBorder="1"/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2" fillId="0" borderId="16" xfId="0" applyFont="1" applyBorder="1">
      <alignment vertical="center"/>
    </xf>
    <xf numFmtId="0" fontId="11" fillId="0" borderId="17" xfId="0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2" applyFont="1" applyBorder="1" applyAlignment="1">
      <alignment horizontal="left" indent="1"/>
    </xf>
    <xf numFmtId="0" fontId="3" fillId="0" borderId="0" xfId="2" applyFont="1" applyBorder="1" applyAlignment="1">
      <alignment vertical="center" textRotation="255"/>
    </xf>
    <xf numFmtId="0" fontId="11" fillId="0" borderId="0" xfId="2" applyFont="1" applyBorder="1"/>
    <xf numFmtId="0" fontId="9" fillId="0" borderId="14" xfId="2" applyFont="1" applyBorder="1"/>
    <xf numFmtId="0" fontId="3" fillId="0" borderId="15" xfId="2" applyFont="1" applyBorder="1"/>
    <xf numFmtId="0" fontId="4" fillId="0" borderId="15" xfId="2" applyBorder="1"/>
    <xf numFmtId="0" fontId="4" fillId="0" borderId="12" xfId="2" applyBorder="1"/>
    <xf numFmtId="0" fontId="17" fillId="0" borderId="0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indent="1"/>
    </xf>
    <xf numFmtId="0" fontId="11" fillId="0" borderId="0" xfId="2" applyFont="1" applyBorder="1" applyAlignment="1">
      <alignment vertical="center"/>
    </xf>
    <xf numFmtId="0" fontId="4" fillId="0" borderId="0" xfId="2" applyAlignment="1">
      <alignment vertical="center"/>
    </xf>
    <xf numFmtId="0" fontId="4" fillId="0" borderId="0" xfId="2" applyBorder="1" applyAlignment="1">
      <alignment vertical="center"/>
    </xf>
    <xf numFmtId="0" fontId="3" fillId="2" borderId="39" xfId="2" applyFont="1" applyFill="1" applyBorder="1" applyAlignment="1" applyProtection="1">
      <alignment vertical="center"/>
      <protection locked="0"/>
    </xf>
    <xf numFmtId="0" fontId="3" fillId="2" borderId="40" xfId="2" applyFont="1" applyFill="1" applyBorder="1" applyAlignment="1" applyProtection="1">
      <alignment vertical="center"/>
      <protection locked="0"/>
    </xf>
    <xf numFmtId="0" fontId="12" fillId="0" borderId="0" xfId="0" applyFont="1" applyBorder="1">
      <alignment vertical="center"/>
    </xf>
    <xf numFmtId="0" fontId="3" fillId="0" borderId="0" xfId="2" applyFont="1" applyBorder="1" applyAlignment="1">
      <alignment vertical="center" wrapText="1"/>
    </xf>
    <xf numFmtId="0" fontId="3" fillId="0" borderId="51" xfId="2" applyFont="1" applyBorder="1" applyAlignment="1">
      <alignment vertical="center" wrapText="1"/>
    </xf>
    <xf numFmtId="176" fontId="16" fillId="0" borderId="3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8" xfId="0" applyFont="1" applyBorder="1" applyAlignment="1">
      <alignment vertical="center" wrapText="1"/>
    </xf>
    <xf numFmtId="38" fontId="28" fillId="0" borderId="11" xfId="1" applyFont="1" applyBorder="1" applyAlignment="1">
      <alignment vertical="center" wrapText="1"/>
    </xf>
    <xf numFmtId="3" fontId="28" fillId="0" borderId="18" xfId="0" applyNumberFormat="1" applyFont="1" applyBorder="1" applyAlignment="1">
      <alignment vertical="center" wrapText="1"/>
    </xf>
    <xf numFmtId="3" fontId="28" fillId="0" borderId="11" xfId="0" applyNumberFormat="1" applyFont="1" applyBorder="1" applyAlignment="1">
      <alignment vertical="center" wrapText="1"/>
    </xf>
    <xf numFmtId="38" fontId="28" fillId="0" borderId="18" xfId="1" applyFont="1" applyBorder="1" applyAlignment="1">
      <alignment vertical="center" wrapText="1"/>
    </xf>
    <xf numFmtId="38" fontId="28" fillId="0" borderId="18" xfId="1" applyFont="1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38" fontId="28" fillId="0" borderId="11" xfId="1" applyFont="1" applyBorder="1" applyAlignment="1">
      <alignment vertical="center"/>
    </xf>
    <xf numFmtId="3" fontId="28" fillId="0" borderId="3" xfId="0" applyNumberFormat="1" applyFont="1" applyBorder="1" applyAlignment="1">
      <alignment vertical="center" wrapText="1"/>
    </xf>
    <xf numFmtId="3" fontId="28" fillId="0" borderId="1" xfId="0" applyNumberFormat="1" applyFont="1" applyBorder="1" applyAlignment="1">
      <alignment vertical="center" wrapText="1"/>
    </xf>
    <xf numFmtId="38" fontId="28" fillId="0" borderId="1" xfId="1" applyFont="1" applyBorder="1" applyAlignment="1">
      <alignment vertical="center" wrapText="1"/>
    </xf>
    <xf numFmtId="38" fontId="28" fillId="0" borderId="1" xfId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8" fillId="0" borderId="16" xfId="2" applyFont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3" fillId="0" borderId="16" xfId="2" applyFont="1" applyBorder="1" applyAlignment="1">
      <alignment vertical="center"/>
    </xf>
    <xf numFmtId="0" fontId="10" fillId="0" borderId="17" xfId="2" applyFont="1" applyBorder="1" applyAlignment="1">
      <alignment horizontal="right" vertical="center"/>
    </xf>
    <xf numFmtId="0" fontId="11" fillId="0" borderId="16" xfId="0" applyFont="1" applyBorder="1">
      <alignment vertical="center"/>
    </xf>
    <xf numFmtId="0" fontId="6" fillId="0" borderId="0" xfId="2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9" fontId="22" fillId="0" borderId="16" xfId="1" applyNumberFormat="1" applyFont="1" applyBorder="1" applyAlignment="1">
      <alignment vertical="center"/>
    </xf>
    <xf numFmtId="177" fontId="20" fillId="2" borderId="50" xfId="1" applyNumberFormat="1" applyFont="1" applyFill="1" applyBorder="1" applyAlignment="1" applyProtection="1">
      <alignment horizontal="center" vertical="center"/>
      <protection locked="0"/>
    </xf>
    <xf numFmtId="177" fontId="20" fillId="0" borderId="28" xfId="0" applyNumberFormat="1" applyFont="1" applyBorder="1" applyAlignment="1">
      <alignment vertical="center"/>
    </xf>
    <xf numFmtId="178" fontId="20" fillId="0" borderId="29" xfId="0" applyNumberFormat="1" applyFont="1" applyBorder="1" applyAlignment="1">
      <alignment horizontal="right" vertical="center"/>
    </xf>
    <xf numFmtId="177" fontId="20" fillId="0" borderId="29" xfId="0" applyNumberFormat="1" applyFont="1" applyBorder="1" applyAlignment="1">
      <alignment vertical="center"/>
    </xf>
    <xf numFmtId="177" fontId="20" fillId="0" borderId="30" xfId="0" applyNumberFormat="1" applyFont="1" applyBorder="1" applyAlignment="1">
      <alignment vertical="center"/>
    </xf>
    <xf numFmtId="178" fontId="20" fillId="0" borderId="29" xfId="0" applyNumberFormat="1" applyFont="1" applyBorder="1" applyAlignment="1">
      <alignment vertical="center"/>
    </xf>
    <xf numFmtId="177" fontId="20" fillId="0" borderId="58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38" fontId="18" fillId="0" borderId="0" xfId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textRotation="255" wrapText="1"/>
    </xf>
    <xf numFmtId="3" fontId="21" fillId="0" borderId="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2" borderId="60" xfId="2" applyFont="1" applyFill="1" applyBorder="1" applyAlignment="1" applyProtection="1">
      <alignment horizontal="left" vertical="center" indent="1"/>
      <protection locked="0"/>
    </xf>
    <xf numFmtId="0" fontId="4" fillId="2" borderId="60" xfId="2" applyFill="1" applyBorder="1"/>
    <xf numFmtId="0" fontId="3" fillId="2" borderId="60" xfId="2" applyFont="1" applyFill="1" applyBorder="1" applyAlignment="1" applyProtection="1">
      <alignment horizontal="center" vertical="center"/>
      <protection locked="0"/>
    </xf>
    <xf numFmtId="0" fontId="3" fillId="2" borderId="61" xfId="2" applyFont="1" applyFill="1" applyBorder="1" applyAlignment="1" applyProtection="1">
      <alignment horizontal="center" vertical="center"/>
      <protection locked="0"/>
    </xf>
    <xf numFmtId="0" fontId="16" fillId="0" borderId="5" xfId="2" applyFont="1" applyBorder="1" applyAlignment="1"/>
    <xf numFmtId="0" fontId="16" fillId="0" borderId="6" xfId="2" applyFont="1" applyBorder="1" applyAlignment="1"/>
    <xf numFmtId="0" fontId="9" fillId="0" borderId="8" xfId="2" applyFont="1" applyFill="1" applyBorder="1" applyAlignment="1" applyProtection="1">
      <alignment vertical="center"/>
      <protection locked="0"/>
    </xf>
    <xf numFmtId="0" fontId="9" fillId="0" borderId="9" xfId="2" applyFont="1" applyFill="1" applyBorder="1" applyAlignment="1" applyProtection="1">
      <alignment vertical="center"/>
      <protection locked="0"/>
    </xf>
    <xf numFmtId="0" fontId="8" fillId="0" borderId="0" xfId="2" applyFont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5" fillId="0" borderId="5" xfId="2" applyFont="1" applyBorder="1" applyAlignment="1">
      <alignment horizontal="center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176" fontId="30" fillId="0" borderId="6" xfId="2" applyNumberFormat="1" applyFont="1" applyBorder="1" applyAlignment="1">
      <alignment horizontal="left" vertical="center" indent="1"/>
    </xf>
    <xf numFmtId="176" fontId="30" fillId="0" borderId="7" xfId="2" applyNumberFormat="1" applyFont="1" applyBorder="1" applyAlignment="1">
      <alignment horizontal="left" vertical="center" indent="1"/>
    </xf>
    <xf numFmtId="176" fontId="30" fillId="0" borderId="9" xfId="2" applyNumberFormat="1" applyFont="1" applyBorder="1" applyAlignment="1">
      <alignment horizontal="left" vertical="center" indent="1"/>
    </xf>
    <xf numFmtId="176" fontId="30" fillId="0" borderId="10" xfId="2" applyNumberFormat="1" applyFont="1" applyBorder="1" applyAlignment="1">
      <alignment horizontal="left" vertical="center" inden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textRotation="255"/>
    </xf>
    <xf numFmtId="0" fontId="19" fillId="0" borderId="21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 textRotation="255"/>
    </xf>
    <xf numFmtId="0" fontId="20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177" fontId="14" fillId="0" borderId="48" xfId="0" applyNumberFormat="1" applyFont="1" applyBorder="1" applyAlignment="1">
      <alignment horizontal="center" vertical="center"/>
    </xf>
    <xf numFmtId="177" fontId="14" fillId="0" borderId="26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vertical="center"/>
    </xf>
    <xf numFmtId="176" fontId="20" fillId="0" borderId="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/>
    </xf>
    <xf numFmtId="0" fontId="1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3" xfId="0" applyNumberFormat="1" applyFont="1" applyFill="1" applyBorder="1" applyAlignment="1" applyProtection="1">
      <alignment horizontal="center" vertical="center" textRotation="255" wrapText="1"/>
      <protection locked="0"/>
    </xf>
    <xf numFmtId="0" fontId="16" fillId="2" borderId="25" xfId="0" applyNumberFormat="1" applyFont="1" applyFill="1" applyBorder="1" applyAlignment="1" applyProtection="1">
      <alignment horizontal="center" vertical="center" textRotation="255" wrapText="1"/>
      <protection locked="0"/>
    </xf>
    <xf numFmtId="0" fontId="16" fillId="2" borderId="24" xfId="0" applyNumberFormat="1" applyFont="1" applyFill="1" applyBorder="1" applyAlignment="1" applyProtection="1">
      <alignment horizontal="center" vertical="center" textRotation="255" wrapText="1"/>
      <protection locked="0"/>
    </xf>
    <xf numFmtId="0" fontId="16" fillId="2" borderId="26" xfId="0" applyNumberFormat="1" applyFont="1" applyFill="1" applyBorder="1" applyAlignment="1" applyProtection="1">
      <alignment horizontal="center" vertical="center" textRotation="255" wrapText="1"/>
      <protection locked="0"/>
    </xf>
    <xf numFmtId="177" fontId="14" fillId="0" borderId="47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20" fillId="0" borderId="1" xfId="1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177" fontId="14" fillId="0" borderId="49" xfId="0" applyNumberFormat="1" applyFont="1" applyBorder="1" applyAlignment="1">
      <alignment horizontal="center" vertical="center"/>
    </xf>
    <xf numFmtId="177" fontId="14" fillId="0" borderId="27" xfId="0" applyNumberFormat="1" applyFont="1" applyBorder="1" applyAlignment="1">
      <alignment horizontal="center" vertical="center"/>
    </xf>
    <xf numFmtId="178" fontId="20" fillId="0" borderId="1" xfId="1" applyNumberFormat="1" applyFont="1" applyBorder="1" applyAlignment="1">
      <alignment horizontal="center" vertical="center"/>
    </xf>
    <xf numFmtId="178" fontId="20" fillId="0" borderId="11" xfId="1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textRotation="255" wrapText="1"/>
    </xf>
    <xf numFmtId="0" fontId="11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right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0" fillId="0" borderId="11" xfId="0" applyNumberFormat="1" applyFont="1" applyBorder="1" applyAlignment="1">
      <alignment horizontal="right" vertical="center"/>
    </xf>
    <xf numFmtId="0" fontId="3" fillId="0" borderId="19" xfId="2" applyFont="1" applyBorder="1" applyAlignment="1">
      <alignment horizontal="center" vertical="center" textRotation="255"/>
    </xf>
    <xf numFmtId="0" fontId="3" fillId="0" borderId="21" xfId="2" applyFont="1" applyBorder="1" applyAlignment="1">
      <alignment horizontal="center" vertical="center" textRotation="255"/>
    </xf>
    <xf numFmtId="0" fontId="3" fillId="0" borderId="16" xfId="2" applyFont="1" applyBorder="1" applyAlignment="1">
      <alignment horizontal="center" vertical="center" textRotation="255"/>
    </xf>
    <xf numFmtId="0" fontId="3" fillId="0" borderId="17" xfId="2" applyFont="1" applyBorder="1" applyAlignment="1">
      <alignment horizontal="center" vertical="center" textRotation="255"/>
    </xf>
    <xf numFmtId="0" fontId="3" fillId="0" borderId="14" xfId="2" applyFont="1" applyBorder="1" applyAlignment="1">
      <alignment horizontal="center" vertical="center" textRotation="255"/>
    </xf>
    <xf numFmtId="0" fontId="3" fillId="0" borderId="12" xfId="2" applyFont="1" applyBorder="1" applyAlignment="1">
      <alignment horizontal="center" vertical="center" textRotation="255"/>
    </xf>
    <xf numFmtId="0" fontId="4" fillId="0" borderId="59" xfId="2" applyBorder="1" applyAlignment="1">
      <alignment horizontal="center" vertical="center"/>
    </xf>
    <xf numFmtId="0" fontId="4" fillId="0" borderId="60" xfId="2" applyBorder="1" applyAlignment="1">
      <alignment horizontal="center" vertical="center"/>
    </xf>
    <xf numFmtId="0" fontId="3" fillId="2" borderId="59" xfId="2" applyFont="1" applyFill="1" applyBorder="1" applyAlignment="1" applyProtection="1">
      <alignment horizontal="left" vertical="center" indent="1"/>
      <protection locked="0"/>
    </xf>
    <xf numFmtId="0" fontId="3" fillId="2" borderId="60" xfId="2" applyFont="1" applyFill="1" applyBorder="1" applyAlignment="1" applyProtection="1">
      <alignment horizontal="left" vertical="center" indent="1"/>
      <protection locked="0"/>
    </xf>
    <xf numFmtId="0" fontId="4" fillId="0" borderId="34" xfId="2" applyBorder="1" applyAlignment="1">
      <alignment horizontal="center" vertical="center"/>
    </xf>
    <xf numFmtId="0" fontId="4" fillId="0" borderId="22" xfId="2" applyBorder="1" applyAlignment="1">
      <alignment horizontal="center" vertical="center"/>
    </xf>
    <xf numFmtId="0" fontId="4" fillId="0" borderId="35" xfId="2" applyBorder="1" applyAlignment="1">
      <alignment horizontal="center" vertical="center"/>
    </xf>
    <xf numFmtId="0" fontId="3" fillId="2" borderId="42" xfId="2" applyFont="1" applyFill="1" applyBorder="1" applyAlignment="1" applyProtection="1">
      <alignment horizontal="left" vertical="center" indent="1"/>
      <protection locked="0"/>
    </xf>
    <xf numFmtId="0" fontId="3" fillId="2" borderId="39" xfId="2" applyFont="1" applyFill="1" applyBorder="1" applyAlignment="1" applyProtection="1">
      <alignment horizontal="left" vertical="center" indent="1"/>
      <protection locked="0"/>
    </xf>
    <xf numFmtId="0" fontId="4" fillId="0" borderId="36" xfId="2" applyBorder="1" applyAlignment="1">
      <alignment horizontal="center" vertical="center"/>
    </xf>
    <xf numFmtId="0" fontId="4" fillId="0" borderId="37" xfId="2" applyBorder="1" applyAlignment="1">
      <alignment horizontal="center" vertical="center"/>
    </xf>
    <xf numFmtId="0" fontId="4" fillId="0" borderId="43" xfId="2" applyBorder="1" applyAlignment="1">
      <alignment horizontal="center" vertical="center"/>
    </xf>
    <xf numFmtId="0" fontId="3" fillId="2" borderId="36" xfId="2" applyFont="1" applyFill="1" applyBorder="1" applyAlignment="1" applyProtection="1">
      <alignment horizontal="left" vertical="center" indent="1"/>
      <protection locked="0"/>
    </xf>
    <xf numFmtId="0" fontId="3" fillId="2" borderId="37" xfId="2" applyFont="1" applyFill="1" applyBorder="1" applyAlignment="1" applyProtection="1">
      <alignment horizontal="left" vertical="center" indent="1"/>
      <protection locked="0"/>
    </xf>
    <xf numFmtId="0" fontId="3" fillId="2" borderId="38" xfId="2" applyFont="1" applyFill="1" applyBorder="1" applyAlignment="1" applyProtection="1">
      <alignment horizontal="left" vertical="center" inden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8" fontId="22" fillId="0" borderId="2" xfId="1" applyFont="1" applyBorder="1" applyAlignment="1">
      <alignment horizontal="center" vertical="center"/>
    </xf>
    <xf numFmtId="0" fontId="11" fillId="2" borderId="36" xfId="0" applyFont="1" applyFill="1" applyBorder="1" applyAlignment="1">
      <alignment horizontal="left" vertical="center" indent="1"/>
    </xf>
    <xf numFmtId="0" fontId="11" fillId="2" borderId="37" xfId="0" applyFont="1" applyFill="1" applyBorder="1" applyAlignment="1">
      <alignment horizontal="left" vertical="center" indent="1"/>
    </xf>
    <xf numFmtId="0" fontId="11" fillId="2" borderId="38" xfId="0" applyFont="1" applyFill="1" applyBorder="1" applyAlignment="1">
      <alignment horizontal="left" vertical="center" indent="1"/>
    </xf>
    <xf numFmtId="0" fontId="11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4" fillId="0" borderId="62" xfId="2" applyBorder="1" applyAlignment="1">
      <alignment horizontal="center" vertical="center"/>
    </xf>
    <xf numFmtId="0" fontId="10" fillId="0" borderId="31" xfId="2" applyFont="1" applyBorder="1" applyAlignment="1">
      <alignment horizontal="center" vertical="center" wrapText="1"/>
    </xf>
    <xf numFmtId="0" fontId="4" fillId="0" borderId="32" xfId="2" applyBorder="1" applyAlignment="1">
      <alignment horizontal="center" vertical="center" wrapText="1"/>
    </xf>
    <xf numFmtId="0" fontId="4" fillId="0" borderId="33" xfId="2" applyBorder="1" applyAlignment="1">
      <alignment horizontal="center" vertical="center" wrapText="1"/>
    </xf>
    <xf numFmtId="0" fontId="3" fillId="2" borderId="44" xfId="2" applyFont="1" applyFill="1" applyBorder="1" applyAlignment="1" applyProtection="1">
      <alignment horizontal="left" vertical="center" indent="1"/>
      <protection locked="0"/>
    </xf>
    <xf numFmtId="0" fontId="3" fillId="2" borderId="45" xfId="2" applyFont="1" applyFill="1" applyBorder="1" applyAlignment="1" applyProtection="1">
      <alignment horizontal="left" vertical="center" indent="1"/>
      <protection locked="0"/>
    </xf>
    <xf numFmtId="0" fontId="3" fillId="2" borderId="46" xfId="2" applyFont="1" applyFill="1" applyBorder="1" applyAlignment="1" applyProtection="1">
      <alignment horizontal="left" vertical="center" indent="1"/>
      <protection locked="0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left" vertical="center" indent="1"/>
    </xf>
    <xf numFmtId="0" fontId="11" fillId="2" borderId="32" xfId="0" applyFont="1" applyFill="1" applyBorder="1" applyAlignment="1">
      <alignment horizontal="left" vertical="center" indent="1"/>
    </xf>
    <xf numFmtId="0" fontId="12" fillId="2" borderId="45" xfId="0" applyFont="1" applyFill="1" applyBorder="1" applyAlignment="1">
      <alignment horizontal="left" vertical="center" indent="1"/>
    </xf>
    <xf numFmtId="0" fontId="11" fillId="2" borderId="45" xfId="0" applyFont="1" applyFill="1" applyBorder="1" applyAlignment="1">
      <alignment horizontal="left" vertical="center" indent="1"/>
    </xf>
    <xf numFmtId="0" fontId="11" fillId="2" borderId="46" xfId="0" applyFont="1" applyFill="1" applyBorder="1" applyAlignment="1">
      <alignment horizontal="left" vertical="center" indent="1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162340</xdr:colOff>
      <xdr:row>0</xdr:row>
      <xdr:rowOff>45388</xdr:rowOff>
    </xdr:from>
    <xdr:to>
      <xdr:col>47</xdr:col>
      <xdr:colOff>243840</xdr:colOff>
      <xdr:row>11</xdr:row>
      <xdr:rowOff>71893</xdr:rowOff>
    </xdr:to>
    <xdr:sp macro="" textlink="">
      <xdr:nvSpPr>
        <xdr:cNvPr id="2" name="角丸四角形吹き出し 1"/>
        <xdr:cNvSpPr/>
      </xdr:nvSpPr>
      <xdr:spPr>
        <a:xfrm>
          <a:off x="6646960" y="45388"/>
          <a:ext cx="7069040" cy="2144865"/>
        </a:xfrm>
        <a:prstGeom prst="wedgeRoundRectCallout">
          <a:avLst>
            <a:gd name="adj1" fmla="val -55680"/>
            <a:gd name="adj2" fmla="val -266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入力方法　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黄色部分のみ入力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白色には計算式が入ってます。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　　①氏名</a:t>
          </a:r>
          <a:endParaRPr kumimoji="1" lang="en-US" altLang="ja-JP" sz="1100"/>
        </a:p>
        <a:p>
          <a:pPr algn="l"/>
          <a:r>
            <a:rPr kumimoji="1" lang="ja-JP" altLang="en-US" sz="1100"/>
            <a:t>　　②区分（▼で選んでください。下表の区分によって利用者負担額が変わります。）</a:t>
          </a:r>
          <a:endParaRPr kumimoji="1" lang="en-US" altLang="ja-JP" sz="1100"/>
        </a:p>
        <a:p>
          <a:pPr algn="l"/>
          <a:r>
            <a:rPr kumimoji="1" lang="ja-JP" altLang="en-US" sz="1100"/>
            <a:t>　　③回数（利用時間によって分けて入力してください。）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複数の看護師で支援した場合は，</a:t>
          </a:r>
          <a:r>
            <a:rPr kumimoji="1" lang="en-US" altLang="ja-JP" sz="1100"/>
            <a:t>1</a:t>
          </a:r>
          <a:r>
            <a:rPr kumimoji="1" lang="ja-JP" altLang="en-US" sz="1100"/>
            <a:t>人当たりの時間ごとに回数を入力</a:t>
          </a:r>
          <a:endParaRPr kumimoji="1" lang="en-US" altLang="ja-JP" sz="1100"/>
        </a:p>
        <a:p>
          <a:pPr algn="l"/>
          <a:r>
            <a:rPr kumimoji="1" lang="ja-JP" altLang="en-US" sz="1100"/>
            <a:t>　　④請求者の欄に必要事項を入力</a:t>
          </a:r>
          <a:endParaRPr kumimoji="1" lang="en-US" altLang="ja-JP" sz="1100"/>
        </a:p>
        <a:p>
          <a:pPr algn="l"/>
          <a:r>
            <a:rPr kumimoji="1" lang="en-US" altLang="ja-JP" sz="1100"/>
            <a:t>      </a:t>
          </a:r>
          <a:r>
            <a:rPr kumimoji="1" lang="ja-JP" altLang="en-US" sz="1100"/>
            <a:t>④請求書を白黒コピーし押印，利用証の実績記入欄のコピーを添付の上提出してください。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ご質問等ありましたら，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823-9378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請求担当までご連絡ください。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endParaRPr kumimoji="1" lang="en-US" altLang="ja-JP" sz="1100"/>
        </a:p>
      </xdr:txBody>
    </xdr:sp>
    <xdr:clientData/>
  </xdr:twoCellAnchor>
  <xdr:twoCellAnchor>
    <xdr:from>
      <xdr:col>33</xdr:col>
      <xdr:colOff>72889</xdr:colOff>
      <xdr:row>15</xdr:row>
      <xdr:rowOff>59635</xdr:rowOff>
    </xdr:from>
    <xdr:to>
      <xdr:col>34</xdr:col>
      <xdr:colOff>397565</xdr:colOff>
      <xdr:row>16</xdr:row>
      <xdr:rowOff>112644</xdr:rowOff>
    </xdr:to>
    <xdr:sp macro="" textlink="">
      <xdr:nvSpPr>
        <xdr:cNvPr id="3" name="正方形/長方形 2"/>
        <xdr:cNvSpPr/>
      </xdr:nvSpPr>
      <xdr:spPr>
        <a:xfrm>
          <a:off x="6557509" y="2917135"/>
          <a:ext cx="522796" cy="24350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区分</a:t>
          </a:r>
        </a:p>
      </xdr:txBody>
    </xdr:sp>
    <xdr:clientData/>
  </xdr:twoCellAnchor>
  <xdr:twoCellAnchor>
    <xdr:from>
      <xdr:col>34</xdr:col>
      <xdr:colOff>629476</xdr:colOff>
      <xdr:row>13</xdr:row>
      <xdr:rowOff>72888</xdr:rowOff>
    </xdr:from>
    <xdr:to>
      <xdr:col>34</xdr:col>
      <xdr:colOff>1086677</xdr:colOff>
      <xdr:row>15</xdr:row>
      <xdr:rowOff>53009</xdr:rowOff>
    </xdr:to>
    <xdr:sp macro="" textlink="">
      <xdr:nvSpPr>
        <xdr:cNvPr id="4" name="正方形/長方形 3"/>
        <xdr:cNvSpPr/>
      </xdr:nvSpPr>
      <xdr:spPr>
        <a:xfrm>
          <a:off x="7312216" y="2549388"/>
          <a:ext cx="457201" cy="36112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費用</a:t>
          </a:r>
          <a:endParaRPr kumimoji="1" lang="en-US" altLang="ja-JP" sz="800"/>
        </a:p>
        <a:p>
          <a:pPr algn="l"/>
          <a:r>
            <a:rPr kumimoji="1" lang="en-US" altLang="ja-JP" sz="800"/>
            <a:t>/</a:t>
          </a:r>
          <a:r>
            <a:rPr kumimoji="1" lang="ja-JP" altLang="en-US" sz="800"/>
            <a:t>時間</a:t>
          </a:r>
        </a:p>
      </xdr:txBody>
    </xdr:sp>
    <xdr:clientData/>
  </xdr:twoCellAnchor>
  <xdr:twoCellAnchor>
    <xdr:from>
      <xdr:col>33</xdr:col>
      <xdr:colOff>2981</xdr:colOff>
      <xdr:row>42</xdr:row>
      <xdr:rowOff>278295</xdr:rowOff>
    </xdr:from>
    <xdr:to>
      <xdr:col>46</xdr:col>
      <xdr:colOff>266700</xdr:colOff>
      <xdr:row>53</xdr:row>
      <xdr:rowOff>92765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6487601" y="8370735"/>
          <a:ext cx="6855019" cy="2306210"/>
        </a:xfrm>
        <a:prstGeom prst="wedgeRoundRectCallout">
          <a:avLst>
            <a:gd name="adj1" fmla="val -54384"/>
            <a:gd name="adj2" fmla="val -2084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請求者（法人）の名称及び代表者名，</a:t>
          </a:r>
          <a:r>
            <a:rPr lang="ja-JP" altLang="ja-JP" sz="1050" b="0" i="0" baseline="0">
              <a:effectLst/>
              <a:latin typeface="+mn-ea"/>
              <a:ea typeface="+mn-ea"/>
              <a:cs typeface="+mn-cs"/>
            </a:rPr>
            <a:t>住所</a:t>
          </a:r>
          <a:r>
            <a:rPr lang="ja-JP" altLang="en-US" sz="1050" b="0" i="0" baseline="0">
              <a:effectLst/>
              <a:latin typeface="+mn-ea"/>
              <a:ea typeface="+mn-ea"/>
              <a:cs typeface="+mn-cs"/>
            </a:rPr>
            <a:t>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を記載</a:t>
          </a:r>
          <a:r>
            <a:rPr lang="ja-JP" altLang="ja-JP" sz="1050" b="0" i="0" baseline="0">
              <a:effectLst/>
              <a:latin typeface="+mn-ea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en-US" sz="1050"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050">
              <a:effectLst/>
              <a:latin typeface="+mn-ea"/>
              <a:ea typeface="+mn-ea"/>
              <a:cs typeface="+mn-cs"/>
            </a:rPr>
            <a:t>請求者を事業所にする場合は，委任状の提出が必要です。（請求委任）</a:t>
          </a:r>
          <a:endParaRPr lang="ja-JP" altLang="ja-JP" sz="1050">
            <a:effectLst/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ja-JP" sz="1050">
              <a:effectLst/>
              <a:latin typeface="+mn-ea"/>
              <a:ea typeface="+mn-ea"/>
              <a:cs typeface="+mn-cs"/>
            </a:rPr>
            <a:t>債権者番号，委任関係を記載してください。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ja-JP" altLang="en-US" sz="1050"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050" b="0">
              <a:effectLst/>
              <a:latin typeface="+mn-ea"/>
              <a:ea typeface="+mn-ea"/>
              <a:cs typeface="+mn-cs"/>
            </a:rPr>
            <a:t>債権者番号を記載の場合は，押印（割り印も含む）不要です。</a:t>
          </a:r>
          <a:endParaRPr kumimoji="1" lang="en-US" altLang="ja-JP" sz="1050" b="0"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050"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050">
              <a:effectLst/>
              <a:latin typeface="+mn-ea"/>
              <a:ea typeface="+mn-ea"/>
              <a:cs typeface="+mn-cs"/>
            </a:rPr>
            <a:t>債権者番号の記載がない場合は，振込依頼書（二連等）を添付してください。　　　　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ja-JP" altLang="ja-JP" sz="1050"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050" b="1" u="sng">
              <a:effectLst/>
              <a:latin typeface="+mn-ea"/>
              <a:ea typeface="+mn-ea"/>
              <a:cs typeface="+mn-cs"/>
            </a:rPr>
            <a:t>振込依頼書（二連等）で支払う場合は，今まで通り押印してください。</a:t>
          </a:r>
          <a:endParaRPr lang="ja-JP" altLang="ja-JP" sz="1050" b="1" u="sng">
            <a:effectLst/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1" lang="ja-JP" altLang="ja-JP" sz="1050">
              <a:effectLst/>
              <a:latin typeface="+mn-ea"/>
              <a:ea typeface="+mn-ea"/>
              <a:cs typeface="+mn-cs"/>
            </a:rPr>
            <a:t>振込先が請求事業者（法人）の口座名義でない場合は，委任状の提出が必要です。（受領委任）</a:t>
          </a:r>
          <a:endParaRPr kumimoji="1" lang="en-US" altLang="ja-JP" sz="105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050">
            <a:effectLst/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代表者や委任（請求・受領）の受任者を変更する際には，当該記載及び委任状・債権者登録の変更届が必要となることに留意</a:t>
          </a:r>
          <a:r>
            <a:rPr lang="ja-JP" altLang="ja-JP" sz="1050" b="0" i="0" baseline="0">
              <a:effectLst/>
              <a:latin typeface="+mn-ea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755375</xdr:colOff>
      <xdr:row>11</xdr:row>
      <xdr:rowOff>67916</xdr:rowOff>
    </xdr:from>
    <xdr:to>
      <xdr:col>39</xdr:col>
      <xdr:colOff>113567</xdr:colOff>
      <xdr:row>12</xdr:row>
      <xdr:rowOff>76530</xdr:rowOff>
    </xdr:to>
    <xdr:sp macro="" textlink="">
      <xdr:nvSpPr>
        <xdr:cNvPr id="6" name="角丸四角形吹き出し 5"/>
        <xdr:cNvSpPr/>
      </xdr:nvSpPr>
      <xdr:spPr>
        <a:xfrm>
          <a:off x="7474227" y="2194890"/>
          <a:ext cx="2565218" cy="240527"/>
        </a:xfrm>
        <a:prstGeom prst="wedgeRoundRectCallout">
          <a:avLst>
            <a:gd name="adj1" fmla="val -96674"/>
            <a:gd name="adj2" fmla="val -253394"/>
            <a:gd name="adj3" fmla="val 16667"/>
          </a:avLst>
        </a:prstGeom>
        <a:solidFill>
          <a:srgbClr val="FFFFCC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３月分は，３月３１日とご記入ください。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6"/>
  <sheetViews>
    <sheetView tabSelected="1" view="pageBreakPreview" topLeftCell="A31" zoomScaleNormal="100" zoomScaleSheetLayoutView="100" workbookViewId="0">
      <selection activeCell="AO40" sqref="AO40"/>
    </sheetView>
  </sheetViews>
  <sheetFormatPr defaultRowHeight="13.2" x14ac:dyDescent="0.2"/>
  <cols>
    <col min="1" max="1" width="2.77734375" style="3" customWidth="1"/>
    <col min="2" max="3" width="3" style="3" customWidth="1"/>
    <col min="4" max="4" width="2.77734375" style="3" customWidth="1"/>
    <col min="5" max="5" width="3.21875" style="3" customWidth="1"/>
    <col min="6" max="12" width="2.77734375" style="3" customWidth="1"/>
    <col min="13" max="13" width="3.77734375" style="3" customWidth="1"/>
    <col min="14" max="14" width="1.6640625" style="3" customWidth="1"/>
    <col min="15" max="16" width="2.77734375" style="3" customWidth="1"/>
    <col min="17" max="17" width="3.44140625" style="3" customWidth="1"/>
    <col min="18" max="18" width="4.44140625" style="3" customWidth="1"/>
    <col min="19" max="23" width="2.77734375" style="3" customWidth="1"/>
    <col min="24" max="24" width="3.44140625" style="3" customWidth="1"/>
    <col min="25" max="25" width="2.77734375" style="3" customWidth="1"/>
    <col min="26" max="26" width="3.44140625" style="3" customWidth="1"/>
    <col min="27" max="28" width="2.77734375" style="3" customWidth="1"/>
    <col min="29" max="29" width="2.6640625" style="3" customWidth="1"/>
    <col min="30" max="30" width="2.44140625" style="3" customWidth="1"/>
    <col min="31" max="31" width="2.77734375" style="3" customWidth="1"/>
    <col min="32" max="32" width="2.5546875" style="3" customWidth="1"/>
    <col min="33" max="33" width="1.88671875" style="3" customWidth="1"/>
    <col min="34" max="34" width="2.88671875" style="3" customWidth="1"/>
    <col min="35" max="35" width="19.6640625" style="3" customWidth="1"/>
    <col min="36" max="45" width="6.77734375" style="3" customWidth="1"/>
    <col min="46" max="62" width="5.77734375" style="3" customWidth="1"/>
    <col min="63" max="16384" width="8.88671875" style="3"/>
  </cols>
  <sheetData>
    <row r="1" spans="1:45" ht="15" customHeight="1" x14ac:dyDescent="0.2">
      <c r="R1" s="18" t="s">
        <v>16</v>
      </c>
      <c r="U1" s="19"/>
      <c r="V1" s="19"/>
      <c r="W1" s="19"/>
      <c r="X1" s="19"/>
      <c r="Y1" s="19" t="s">
        <v>0</v>
      </c>
      <c r="Z1" s="19"/>
      <c r="AB1" s="19" t="s">
        <v>40</v>
      </c>
      <c r="AC1" s="19"/>
      <c r="AD1" s="19"/>
      <c r="AE1" s="19" t="s">
        <v>15</v>
      </c>
    </row>
    <row r="2" spans="1:45" ht="7.2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  <c r="AB2" s="23"/>
      <c r="AC2" s="23"/>
      <c r="AD2" s="23"/>
      <c r="AE2" s="24"/>
      <c r="AF2" s="25"/>
    </row>
    <row r="3" spans="1:45" ht="37.799999999999997" customHeight="1" x14ac:dyDescent="0.2">
      <c r="A3" s="73"/>
      <c r="B3" s="9"/>
      <c r="C3" s="9"/>
      <c r="D3" s="9"/>
      <c r="E3" s="8"/>
      <c r="F3" s="105" t="s">
        <v>39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78"/>
      <c r="AB3" s="8"/>
      <c r="AC3" s="8"/>
      <c r="AD3" s="8"/>
      <c r="AE3" s="26"/>
      <c r="AF3" s="25"/>
    </row>
    <row r="4" spans="1:45" ht="6" customHeight="1" x14ac:dyDescent="0.2">
      <c r="A4" s="2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8"/>
      <c r="AB4" s="8"/>
      <c r="AC4" s="8"/>
      <c r="AD4" s="8"/>
      <c r="AE4" s="26"/>
      <c r="AF4" s="25"/>
      <c r="AH4" s="13"/>
    </row>
    <row r="5" spans="1:45" ht="22.2" customHeight="1" x14ac:dyDescent="0.2">
      <c r="A5" s="25"/>
      <c r="B5" s="5" t="s">
        <v>10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8"/>
      <c r="AB5" s="8"/>
      <c r="AC5" s="8"/>
      <c r="AD5" s="8"/>
      <c r="AE5" s="26"/>
      <c r="AF5" s="25"/>
      <c r="AH5" s="11"/>
    </row>
    <row r="6" spans="1:45" ht="6.6" customHeight="1" x14ac:dyDescent="0.2">
      <c r="A6" s="7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8"/>
      <c r="AB6" s="8"/>
      <c r="AC6" s="8"/>
      <c r="AD6" s="8"/>
      <c r="AE6" s="26"/>
      <c r="AF6" s="25"/>
      <c r="AH6" s="11"/>
    </row>
    <row r="7" spans="1:45" ht="21" customHeight="1" x14ac:dyDescent="0.2">
      <c r="A7" s="25"/>
      <c r="B7" s="8"/>
      <c r="C7" s="4"/>
      <c r="D7" s="6" t="s">
        <v>29</v>
      </c>
      <c r="E7" s="8"/>
      <c r="F7" s="106"/>
      <c r="G7" s="106"/>
      <c r="H7" s="96" t="s">
        <v>2</v>
      </c>
      <c r="I7" s="107"/>
      <c r="J7" s="107"/>
      <c r="K7" s="108" t="s">
        <v>3</v>
      </c>
      <c r="L7" s="108"/>
      <c r="M7" s="14" t="s">
        <v>11</v>
      </c>
      <c r="N7" s="96"/>
      <c r="O7" s="8"/>
      <c r="P7" s="96"/>
      <c r="Q7" s="96"/>
      <c r="R7" s="96"/>
      <c r="S7" s="4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26"/>
      <c r="AF7" s="25"/>
      <c r="AG7" s="8"/>
    </row>
    <row r="8" spans="1:45" ht="6" customHeight="1" x14ac:dyDescent="0.2">
      <c r="A8" s="27"/>
      <c r="B8" s="4"/>
      <c r="C8" s="96"/>
      <c r="D8" s="96"/>
      <c r="E8" s="96"/>
      <c r="F8" s="96"/>
      <c r="G8" s="96"/>
      <c r="H8" s="96"/>
      <c r="I8" s="96"/>
      <c r="J8" s="96"/>
      <c r="K8" s="96"/>
      <c r="L8" s="14"/>
      <c r="M8" s="96"/>
      <c r="N8" s="8"/>
      <c r="O8" s="96"/>
      <c r="P8" s="96"/>
      <c r="Q8" s="96"/>
      <c r="R8" s="4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26"/>
      <c r="AF8" s="25"/>
    </row>
    <row r="9" spans="1:45" ht="21" customHeight="1" x14ac:dyDescent="0.2">
      <c r="A9" s="75"/>
      <c r="B9" s="6"/>
      <c r="C9" s="6"/>
      <c r="D9" s="6"/>
      <c r="E9" s="6"/>
      <c r="F9" s="6"/>
      <c r="G9" s="6"/>
      <c r="H9" s="96"/>
      <c r="I9" s="96"/>
      <c r="J9" s="96"/>
      <c r="K9" s="96"/>
      <c r="L9" s="96"/>
      <c r="M9" s="8"/>
      <c r="N9" s="8"/>
      <c r="O9" s="8"/>
      <c r="P9" s="8"/>
      <c r="Q9" s="8"/>
      <c r="R9" s="8"/>
      <c r="S9" s="8"/>
      <c r="T9" s="109" t="s">
        <v>29</v>
      </c>
      <c r="U9" s="109"/>
      <c r="V9" s="107"/>
      <c r="W9" s="107"/>
      <c r="X9" s="17" t="s">
        <v>2</v>
      </c>
      <c r="Y9" s="107"/>
      <c r="Z9" s="107"/>
      <c r="AA9" s="17" t="s">
        <v>4</v>
      </c>
      <c r="AB9" s="107"/>
      <c r="AC9" s="107"/>
      <c r="AD9" s="17" t="s">
        <v>5</v>
      </c>
      <c r="AE9" s="76"/>
      <c r="AF9" s="25"/>
      <c r="AG9" s="8"/>
      <c r="AH9" s="8"/>
    </row>
    <row r="10" spans="1:45" ht="9" customHeight="1" thickBot="1" x14ac:dyDescent="0.25">
      <c r="A10" s="27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8"/>
      <c r="AB10" s="8"/>
      <c r="AC10" s="8"/>
      <c r="AD10" s="8"/>
      <c r="AE10" s="26"/>
      <c r="AF10" s="25"/>
    </row>
    <row r="11" spans="1:45" ht="15" customHeight="1" x14ac:dyDescent="0.2">
      <c r="A11" s="25"/>
      <c r="B11" s="8"/>
      <c r="C11" s="8"/>
      <c r="D11" s="54"/>
      <c r="E11" s="55"/>
      <c r="F11" s="110" t="s">
        <v>21</v>
      </c>
      <c r="G11" s="111"/>
      <c r="H11" s="111"/>
      <c r="I11" s="111"/>
      <c r="J11" s="112"/>
      <c r="K11" s="101"/>
      <c r="L11" s="102"/>
      <c r="M11" s="102"/>
      <c r="N11" s="116" t="s">
        <v>61</v>
      </c>
      <c r="O11" s="116"/>
      <c r="P11" s="118">
        <f>U43</f>
        <v>0</v>
      </c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9"/>
      <c r="AE11" s="26"/>
      <c r="AF11" s="25"/>
      <c r="AG11" s="8"/>
    </row>
    <row r="12" spans="1:45" ht="18" customHeight="1" thickBot="1" x14ac:dyDescent="0.25">
      <c r="A12" s="25"/>
      <c r="B12" s="8"/>
      <c r="C12" s="8"/>
      <c r="D12" s="54"/>
      <c r="E12" s="55"/>
      <c r="F12" s="113"/>
      <c r="G12" s="114"/>
      <c r="H12" s="114"/>
      <c r="I12" s="114"/>
      <c r="J12" s="115"/>
      <c r="K12" s="103"/>
      <c r="L12" s="104"/>
      <c r="M12" s="104"/>
      <c r="N12" s="117"/>
      <c r="O12" s="117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1"/>
      <c r="AE12" s="26"/>
      <c r="AF12" s="25"/>
      <c r="AG12" s="8"/>
    </row>
    <row r="13" spans="1:45" ht="10.199999999999999" customHeight="1" x14ac:dyDescent="0.2">
      <c r="A13" s="27"/>
      <c r="B13" s="4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4"/>
      <c r="AA13" s="8"/>
      <c r="AB13" s="8"/>
      <c r="AC13" s="8"/>
      <c r="AD13" s="8"/>
      <c r="AE13" s="26"/>
      <c r="AF13" s="25"/>
    </row>
    <row r="14" spans="1:45" customFormat="1" ht="15" customHeight="1" x14ac:dyDescent="0.2">
      <c r="A14" s="28"/>
      <c r="B14" s="122"/>
      <c r="C14" s="123"/>
      <c r="D14" s="126" t="s">
        <v>1</v>
      </c>
      <c r="E14" s="127"/>
      <c r="F14" s="127"/>
      <c r="G14" s="127"/>
      <c r="H14" s="127"/>
      <c r="I14" s="127"/>
      <c r="J14" s="128"/>
      <c r="K14" s="132" t="s">
        <v>18</v>
      </c>
      <c r="L14" s="133"/>
      <c r="M14" s="136" t="s">
        <v>14</v>
      </c>
      <c r="N14" s="136"/>
      <c r="O14" s="136"/>
      <c r="P14" s="137" t="s">
        <v>12</v>
      </c>
      <c r="Q14" s="138" t="s">
        <v>51</v>
      </c>
      <c r="R14" s="138"/>
      <c r="S14" s="164" t="s">
        <v>34</v>
      </c>
      <c r="T14" s="164"/>
      <c r="U14" s="165" t="s">
        <v>32</v>
      </c>
      <c r="V14" s="164"/>
      <c r="W14" s="166" t="s">
        <v>13</v>
      </c>
      <c r="X14" s="166"/>
      <c r="Y14" s="138"/>
      <c r="Z14" s="138"/>
      <c r="AA14" s="167" t="s">
        <v>37</v>
      </c>
      <c r="AB14" s="167"/>
      <c r="AC14" s="167"/>
      <c r="AD14" s="167"/>
      <c r="AE14" s="29"/>
      <c r="AF14" s="28"/>
      <c r="AH14" s="168"/>
      <c r="AI14" s="169"/>
      <c r="AJ14" s="140" t="s">
        <v>42</v>
      </c>
      <c r="AK14" s="140"/>
      <c r="AL14" s="140" t="s">
        <v>43</v>
      </c>
      <c r="AM14" s="140"/>
      <c r="AN14" s="140" t="s">
        <v>31</v>
      </c>
      <c r="AO14" s="140"/>
      <c r="AP14" s="140" t="s">
        <v>44</v>
      </c>
      <c r="AQ14" s="140"/>
      <c r="AR14" s="140" t="s">
        <v>45</v>
      </c>
      <c r="AS14" s="140"/>
    </row>
    <row r="15" spans="1:45" customFormat="1" ht="15" customHeight="1" x14ac:dyDescent="0.2">
      <c r="A15" s="28"/>
      <c r="B15" s="124"/>
      <c r="C15" s="125"/>
      <c r="D15" s="129"/>
      <c r="E15" s="130"/>
      <c r="F15" s="130"/>
      <c r="G15" s="130"/>
      <c r="H15" s="130"/>
      <c r="I15" s="130"/>
      <c r="J15" s="131"/>
      <c r="K15" s="134"/>
      <c r="L15" s="135"/>
      <c r="M15" s="136"/>
      <c r="N15" s="136"/>
      <c r="O15" s="136"/>
      <c r="P15" s="137"/>
      <c r="Q15" s="20" t="s">
        <v>35</v>
      </c>
      <c r="R15" s="33" t="s">
        <v>36</v>
      </c>
      <c r="S15" s="164"/>
      <c r="T15" s="164"/>
      <c r="U15" s="164"/>
      <c r="V15" s="164"/>
      <c r="W15" s="138"/>
      <c r="X15" s="138"/>
      <c r="Y15" s="138"/>
      <c r="Z15" s="138"/>
      <c r="AA15" s="167"/>
      <c r="AB15" s="167"/>
      <c r="AC15" s="167"/>
      <c r="AD15" s="167"/>
      <c r="AE15" s="29"/>
      <c r="AF15" s="28"/>
      <c r="AH15" s="170"/>
      <c r="AI15" s="171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</row>
    <row r="16" spans="1:45" s="16" customFormat="1" ht="15" customHeight="1" x14ac:dyDescent="0.2">
      <c r="A16" s="30"/>
      <c r="B16" s="145" t="s">
        <v>38</v>
      </c>
      <c r="C16" s="147">
        <v>1</v>
      </c>
      <c r="D16" s="148"/>
      <c r="E16" s="149"/>
      <c r="F16" s="149"/>
      <c r="G16" s="149"/>
      <c r="H16" s="149"/>
      <c r="I16" s="149"/>
      <c r="J16" s="150"/>
      <c r="K16" s="157"/>
      <c r="L16" s="158"/>
      <c r="M16" s="82">
        <v>2</v>
      </c>
      <c r="N16" s="161" t="s">
        <v>36</v>
      </c>
      <c r="O16" s="162"/>
      <c r="P16" s="81"/>
      <c r="Q16" s="163" t="str">
        <f t="shared" ref="Q16" si="0">IF((P16+P17+P18+P19+P20&gt;0),(P16+P17+P18+P19+P20),"")</f>
        <v/>
      </c>
      <c r="R16" s="176" t="str">
        <f t="shared" ref="R16" si="1">IF((M16*P16+M17*P17+M18*P18+M19*P19+M20*P20&gt;0),(M16*P16+M17*P17+M18*P18+M19*P19+M20*P20),"")</f>
        <v/>
      </c>
      <c r="S16" s="143" t="str">
        <f>IFERROR(VLOOKUP($K$16,$AH$18:$AS$21,3,FALSE),"")</f>
        <v/>
      </c>
      <c r="T16" s="143"/>
      <c r="U16" s="144" t="str">
        <f>IFERROR(VLOOKUP($K$16,$AH$18:$AS$21,4,FALSE),"")</f>
        <v/>
      </c>
      <c r="V16" s="144"/>
      <c r="W16" s="178" t="str">
        <f>IFERROR(S16*P16+S17*P17+S18*P18+S19*P19+S20*P20,"")</f>
        <v/>
      </c>
      <c r="X16" s="178"/>
      <c r="Y16" s="178"/>
      <c r="Z16" s="178"/>
      <c r="AA16" s="139" t="str">
        <f>IFERROR(U16*P16+U17*P17+U18*P18+U19*P19+U20*P20,"")</f>
        <v/>
      </c>
      <c r="AB16" s="139"/>
      <c r="AC16" s="139"/>
      <c r="AD16" s="139"/>
      <c r="AE16" s="31"/>
      <c r="AF16" s="77"/>
      <c r="AH16" s="170"/>
      <c r="AI16" s="171"/>
      <c r="AJ16" s="140" t="s">
        <v>33</v>
      </c>
      <c r="AK16" s="140" t="s">
        <v>32</v>
      </c>
      <c r="AL16" s="140" t="s">
        <v>33</v>
      </c>
      <c r="AM16" s="140" t="s">
        <v>32</v>
      </c>
      <c r="AN16" s="140" t="s">
        <v>33</v>
      </c>
      <c r="AO16" s="140" t="s">
        <v>32</v>
      </c>
      <c r="AP16" s="140" t="s">
        <v>33</v>
      </c>
      <c r="AQ16" s="140" t="s">
        <v>32</v>
      </c>
      <c r="AR16" s="140" t="s">
        <v>33</v>
      </c>
      <c r="AS16" s="140" t="s">
        <v>32</v>
      </c>
    </row>
    <row r="17" spans="1:45" s="16" customFormat="1" ht="15" customHeight="1" x14ac:dyDescent="0.2">
      <c r="A17" s="30"/>
      <c r="B17" s="146"/>
      <c r="C17" s="136"/>
      <c r="D17" s="151"/>
      <c r="E17" s="152"/>
      <c r="F17" s="152"/>
      <c r="G17" s="152"/>
      <c r="H17" s="152"/>
      <c r="I17" s="152"/>
      <c r="J17" s="153"/>
      <c r="K17" s="159"/>
      <c r="L17" s="160"/>
      <c r="M17" s="83">
        <v>2.5</v>
      </c>
      <c r="N17" s="141" t="s">
        <v>36</v>
      </c>
      <c r="O17" s="142"/>
      <c r="P17" s="81"/>
      <c r="Q17" s="163"/>
      <c r="R17" s="176"/>
      <c r="S17" s="143" t="str">
        <f>IFERROR(VLOOKUP($K$16,$AH$18:$AS$21,5,FALSE),"")</f>
        <v/>
      </c>
      <c r="T17" s="143"/>
      <c r="U17" s="144" t="str">
        <f>IFERROR(VLOOKUP($K$16,$AH$18:$AS$21,6,FALSE),"")</f>
        <v/>
      </c>
      <c r="V17" s="144"/>
      <c r="W17" s="178"/>
      <c r="X17" s="178"/>
      <c r="Y17" s="178"/>
      <c r="Z17" s="178"/>
      <c r="AA17" s="139"/>
      <c r="AB17" s="139"/>
      <c r="AC17" s="139"/>
      <c r="AD17" s="139"/>
      <c r="AE17" s="31"/>
      <c r="AF17" s="77"/>
      <c r="AH17" s="172"/>
      <c r="AI17" s="173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</row>
    <row r="18" spans="1:45" s="16" customFormat="1" ht="15" customHeight="1" x14ac:dyDescent="0.2">
      <c r="A18" s="30"/>
      <c r="B18" s="146"/>
      <c r="C18" s="136"/>
      <c r="D18" s="151"/>
      <c r="E18" s="152"/>
      <c r="F18" s="152"/>
      <c r="G18" s="152"/>
      <c r="H18" s="152"/>
      <c r="I18" s="152"/>
      <c r="J18" s="153"/>
      <c r="K18" s="159"/>
      <c r="L18" s="160"/>
      <c r="M18" s="84">
        <v>3</v>
      </c>
      <c r="N18" s="141" t="s">
        <v>36</v>
      </c>
      <c r="O18" s="142"/>
      <c r="P18" s="81"/>
      <c r="Q18" s="163"/>
      <c r="R18" s="176"/>
      <c r="S18" s="143" t="str">
        <f>IFERROR(VLOOKUP($K$16,$AH$18:$AS$21,7,FALSE),"")</f>
        <v/>
      </c>
      <c r="T18" s="143"/>
      <c r="U18" s="144" t="str">
        <f>IFERROR(VLOOKUP($K$16,$AH$18:$AS$21,8,FALSE),"")</f>
        <v/>
      </c>
      <c r="V18" s="144"/>
      <c r="W18" s="178"/>
      <c r="X18" s="178"/>
      <c r="Y18" s="178"/>
      <c r="Z18" s="178"/>
      <c r="AA18" s="139"/>
      <c r="AB18" s="139"/>
      <c r="AC18" s="139"/>
      <c r="AD18" s="139"/>
      <c r="AE18" s="31"/>
      <c r="AF18" s="77"/>
      <c r="AH18" s="58" t="s">
        <v>56</v>
      </c>
      <c r="AI18" s="59" t="s">
        <v>55</v>
      </c>
      <c r="AJ18" s="60">
        <v>15000</v>
      </c>
      <c r="AK18" s="61">
        <v>0</v>
      </c>
      <c r="AL18" s="62">
        <v>18750</v>
      </c>
      <c r="AM18" s="61">
        <v>0</v>
      </c>
      <c r="AN18" s="62">
        <v>22500</v>
      </c>
      <c r="AO18" s="61">
        <v>0</v>
      </c>
      <c r="AP18" s="62">
        <v>26250</v>
      </c>
      <c r="AQ18" s="63">
        <v>0</v>
      </c>
      <c r="AR18" s="60">
        <v>30000</v>
      </c>
      <c r="AS18" s="64">
        <v>0</v>
      </c>
    </row>
    <row r="19" spans="1:45" s="16" customFormat="1" ht="15" customHeight="1" x14ac:dyDescent="0.2">
      <c r="A19" s="30"/>
      <c r="B19" s="146"/>
      <c r="C19" s="136"/>
      <c r="D19" s="151"/>
      <c r="E19" s="152"/>
      <c r="F19" s="152"/>
      <c r="G19" s="152"/>
      <c r="H19" s="152"/>
      <c r="I19" s="152"/>
      <c r="J19" s="153"/>
      <c r="K19" s="159"/>
      <c r="L19" s="160"/>
      <c r="M19" s="83">
        <v>3.5</v>
      </c>
      <c r="N19" s="141" t="s">
        <v>36</v>
      </c>
      <c r="O19" s="142"/>
      <c r="P19" s="81"/>
      <c r="Q19" s="163"/>
      <c r="R19" s="176"/>
      <c r="S19" s="143" t="str">
        <f>IFERROR(VLOOKUP($K$16,$AH$18:$AS$21,9,FALSE),"")</f>
        <v/>
      </c>
      <c r="T19" s="143"/>
      <c r="U19" s="144" t="str">
        <f>IFERROR(VLOOKUP($K$16,$AH$18:$AS$21,10,FALSE),"")</f>
        <v/>
      </c>
      <c r="V19" s="144"/>
      <c r="W19" s="178"/>
      <c r="X19" s="178"/>
      <c r="Y19" s="178"/>
      <c r="Z19" s="178"/>
      <c r="AA19" s="139"/>
      <c r="AB19" s="139"/>
      <c r="AC19" s="139"/>
      <c r="AD19" s="139"/>
      <c r="AE19" s="31"/>
      <c r="AF19" s="77"/>
      <c r="AH19" s="58" t="s">
        <v>57</v>
      </c>
      <c r="AI19" s="65" t="s">
        <v>46</v>
      </c>
      <c r="AJ19" s="60">
        <v>15000</v>
      </c>
      <c r="AK19" s="62">
        <v>370</v>
      </c>
      <c r="AL19" s="62">
        <v>18750</v>
      </c>
      <c r="AM19" s="62">
        <v>460</v>
      </c>
      <c r="AN19" s="62">
        <v>22500</v>
      </c>
      <c r="AO19" s="62">
        <v>550</v>
      </c>
      <c r="AP19" s="62">
        <v>26250</v>
      </c>
      <c r="AQ19" s="66">
        <v>640</v>
      </c>
      <c r="AR19" s="60">
        <v>30000</v>
      </c>
      <c r="AS19" s="66">
        <v>740</v>
      </c>
    </row>
    <row r="20" spans="1:45" s="16" customFormat="1" ht="15" customHeight="1" x14ac:dyDescent="0.2">
      <c r="A20" s="30"/>
      <c r="B20" s="146"/>
      <c r="C20" s="136"/>
      <c r="D20" s="154"/>
      <c r="E20" s="155"/>
      <c r="F20" s="155"/>
      <c r="G20" s="155"/>
      <c r="H20" s="155"/>
      <c r="I20" s="155"/>
      <c r="J20" s="156"/>
      <c r="K20" s="159"/>
      <c r="L20" s="160"/>
      <c r="M20" s="85">
        <v>4</v>
      </c>
      <c r="N20" s="174" t="s">
        <v>36</v>
      </c>
      <c r="O20" s="175"/>
      <c r="P20" s="81"/>
      <c r="Q20" s="163"/>
      <c r="R20" s="177"/>
      <c r="S20" s="143" t="str">
        <f>IFERROR(VLOOKUP($K$16,$AH$18:$AS$21,11,FALSE),"")</f>
        <v/>
      </c>
      <c r="T20" s="143"/>
      <c r="U20" s="144" t="str">
        <f>IFERROR(VLOOKUP($K$16,$AH$18:$AS$21,12,FALSE),"")</f>
        <v/>
      </c>
      <c r="V20" s="144"/>
      <c r="W20" s="178"/>
      <c r="X20" s="178"/>
      <c r="Y20" s="178"/>
      <c r="Z20" s="178"/>
      <c r="AA20" s="139"/>
      <c r="AB20" s="139"/>
      <c r="AC20" s="139"/>
      <c r="AD20" s="139"/>
      <c r="AE20" s="31"/>
      <c r="AF20" s="77"/>
      <c r="AH20" s="58" t="s">
        <v>58</v>
      </c>
      <c r="AI20" s="65" t="s">
        <v>47</v>
      </c>
      <c r="AJ20" s="60">
        <v>15000</v>
      </c>
      <c r="AK20" s="67">
        <v>180</v>
      </c>
      <c r="AL20" s="62">
        <v>18750</v>
      </c>
      <c r="AM20" s="68">
        <v>220</v>
      </c>
      <c r="AN20" s="62">
        <v>22500</v>
      </c>
      <c r="AO20" s="68">
        <v>270</v>
      </c>
      <c r="AP20" s="62">
        <v>26250</v>
      </c>
      <c r="AQ20" s="69">
        <v>310</v>
      </c>
      <c r="AR20" s="60">
        <v>30000</v>
      </c>
      <c r="AS20" s="70">
        <v>360</v>
      </c>
    </row>
    <row r="21" spans="1:45" s="16" customFormat="1" ht="15" customHeight="1" x14ac:dyDescent="0.2">
      <c r="A21" s="30"/>
      <c r="B21" s="146"/>
      <c r="C21" s="136">
        <v>2</v>
      </c>
      <c r="D21" s="148"/>
      <c r="E21" s="149"/>
      <c r="F21" s="149"/>
      <c r="G21" s="149"/>
      <c r="H21" s="149"/>
      <c r="I21" s="149"/>
      <c r="J21" s="150"/>
      <c r="K21" s="157"/>
      <c r="L21" s="158"/>
      <c r="M21" s="82">
        <v>2</v>
      </c>
      <c r="N21" s="161" t="s">
        <v>36</v>
      </c>
      <c r="O21" s="162"/>
      <c r="P21" s="81"/>
      <c r="Q21" s="163" t="str">
        <f t="shared" ref="Q21" si="2">IF((P21+P22+P23+P24+P25&gt;0),(P21+P22+P23+P24+P25),"")</f>
        <v/>
      </c>
      <c r="R21" s="176" t="str">
        <f t="shared" ref="R21" si="3">IF((M21*P21+M22*P22+M23*P23+M24*P24+M25*P25&gt;0),(M21*P21+M22*P22+M23*P23+M24*P24+M25*P25),"")</f>
        <v/>
      </c>
      <c r="S21" s="143" t="str">
        <f>IFERROR(VLOOKUP($K$21,$AH$18:$AS$21,3,FALSE),"")</f>
        <v/>
      </c>
      <c r="T21" s="143"/>
      <c r="U21" s="144" t="str">
        <f>IFERROR(VLOOKUP($K$21,$AH$18:$AS$21,4,FALSE),"")</f>
        <v/>
      </c>
      <c r="V21" s="144"/>
      <c r="W21" s="178" t="str">
        <f>IFERROR(S21*P21+S22*P22+S23*P23+S24*P24+S25*P25,"")</f>
        <v/>
      </c>
      <c r="X21" s="178"/>
      <c r="Y21" s="178"/>
      <c r="Z21" s="178"/>
      <c r="AA21" s="139" t="str">
        <f>IFERROR(U21*P21+U22*P22+U23*P23+U24*P24+U25*P25,"")</f>
        <v/>
      </c>
      <c r="AB21" s="139"/>
      <c r="AC21" s="139"/>
      <c r="AD21" s="139"/>
      <c r="AE21" s="31"/>
      <c r="AF21" s="77"/>
      <c r="AH21" s="71" t="s">
        <v>59</v>
      </c>
      <c r="AI21" s="72" t="s">
        <v>30</v>
      </c>
      <c r="AJ21" s="69">
        <v>15000</v>
      </c>
      <c r="AK21" s="68">
        <v>1500</v>
      </c>
      <c r="AL21" s="68">
        <v>18750</v>
      </c>
      <c r="AM21" s="68">
        <v>1880</v>
      </c>
      <c r="AN21" s="68">
        <v>22500</v>
      </c>
      <c r="AO21" s="68">
        <v>2200</v>
      </c>
      <c r="AP21" s="68">
        <v>26250</v>
      </c>
      <c r="AQ21" s="69">
        <v>2630</v>
      </c>
      <c r="AR21" s="69">
        <v>30000</v>
      </c>
      <c r="AS21" s="70">
        <v>3000</v>
      </c>
    </row>
    <row r="22" spans="1:45" s="16" customFormat="1" ht="15" customHeight="1" x14ac:dyDescent="0.2">
      <c r="A22" s="30"/>
      <c r="B22" s="146"/>
      <c r="C22" s="136"/>
      <c r="D22" s="151"/>
      <c r="E22" s="152"/>
      <c r="F22" s="152"/>
      <c r="G22" s="152"/>
      <c r="H22" s="152"/>
      <c r="I22" s="152"/>
      <c r="J22" s="153"/>
      <c r="K22" s="159"/>
      <c r="L22" s="160"/>
      <c r="M22" s="86">
        <v>2.5</v>
      </c>
      <c r="N22" s="141" t="s">
        <v>36</v>
      </c>
      <c r="O22" s="142"/>
      <c r="P22" s="81"/>
      <c r="Q22" s="163"/>
      <c r="R22" s="176"/>
      <c r="S22" s="143" t="str">
        <f>IFERROR(VLOOKUP($K$21,$AH$18:$AS$21,5,FALSE),"")</f>
        <v/>
      </c>
      <c r="T22" s="143"/>
      <c r="U22" s="144" t="str">
        <f>IFERROR(VLOOKUP($K$21,$AH$18:$AS$21,6,FALSE),"")</f>
        <v/>
      </c>
      <c r="V22" s="144"/>
      <c r="W22" s="178"/>
      <c r="X22" s="178"/>
      <c r="Y22" s="178"/>
      <c r="Z22" s="178"/>
      <c r="AA22" s="139"/>
      <c r="AB22" s="139"/>
      <c r="AC22" s="139"/>
      <c r="AD22" s="139"/>
      <c r="AE22" s="31"/>
      <c r="AF22" s="77"/>
      <c r="AI22" s="179"/>
      <c r="AJ22" s="92"/>
      <c r="AK22" s="180"/>
      <c r="AL22" s="89"/>
      <c r="AM22" s="180"/>
      <c r="AN22" s="89"/>
      <c r="AO22" s="180"/>
      <c r="AP22" s="89"/>
      <c r="AQ22" s="181"/>
      <c r="AR22" s="88"/>
      <c r="AS22" s="182"/>
    </row>
    <row r="23" spans="1:45" s="16" customFormat="1" ht="15" customHeight="1" x14ac:dyDescent="0.2">
      <c r="A23" s="30"/>
      <c r="B23" s="146"/>
      <c r="C23" s="136"/>
      <c r="D23" s="151"/>
      <c r="E23" s="152"/>
      <c r="F23" s="152"/>
      <c r="G23" s="152"/>
      <c r="H23" s="152"/>
      <c r="I23" s="152"/>
      <c r="J23" s="153"/>
      <c r="K23" s="159"/>
      <c r="L23" s="160"/>
      <c r="M23" s="84">
        <v>3</v>
      </c>
      <c r="N23" s="141" t="s">
        <v>36</v>
      </c>
      <c r="O23" s="142"/>
      <c r="P23" s="81"/>
      <c r="Q23" s="163"/>
      <c r="R23" s="176"/>
      <c r="S23" s="143" t="str">
        <f>IFERROR(VLOOKUP($K$21,$AH$18:$AS$21,7,FALSE),"")</f>
        <v/>
      </c>
      <c r="T23" s="143"/>
      <c r="U23" s="144" t="str">
        <f>IFERROR(VLOOKUP($K$21,$AH$18:$AS$21,8,FALSE),"")</f>
        <v/>
      </c>
      <c r="V23" s="144"/>
      <c r="W23" s="178"/>
      <c r="X23" s="178"/>
      <c r="Y23" s="178"/>
      <c r="Z23" s="178"/>
      <c r="AA23" s="139"/>
      <c r="AB23" s="139"/>
      <c r="AC23" s="139"/>
      <c r="AD23" s="139"/>
      <c r="AE23" s="31"/>
      <c r="AF23" s="77"/>
      <c r="AI23" s="179"/>
      <c r="AJ23" s="92"/>
      <c r="AK23" s="180"/>
      <c r="AL23" s="89"/>
      <c r="AM23" s="180"/>
      <c r="AN23" s="89"/>
      <c r="AO23" s="180"/>
      <c r="AP23" s="89"/>
      <c r="AQ23" s="181"/>
      <c r="AR23" s="88"/>
      <c r="AS23" s="182"/>
    </row>
    <row r="24" spans="1:45" s="16" customFormat="1" ht="15" customHeight="1" x14ac:dyDescent="0.2">
      <c r="A24" s="30"/>
      <c r="B24" s="146"/>
      <c r="C24" s="136"/>
      <c r="D24" s="151"/>
      <c r="E24" s="152"/>
      <c r="F24" s="152"/>
      <c r="G24" s="152"/>
      <c r="H24" s="152"/>
      <c r="I24" s="152"/>
      <c r="J24" s="153"/>
      <c r="K24" s="159"/>
      <c r="L24" s="160"/>
      <c r="M24" s="86">
        <v>3.5</v>
      </c>
      <c r="N24" s="141" t="s">
        <v>36</v>
      </c>
      <c r="O24" s="142"/>
      <c r="P24" s="81"/>
      <c r="Q24" s="163"/>
      <c r="R24" s="176"/>
      <c r="S24" s="143" t="str">
        <f>IFERROR(VLOOKUP($K$21,$AH$18:$AS$21,9,FALSE),"")</f>
        <v/>
      </c>
      <c r="T24" s="143"/>
      <c r="U24" s="144" t="str">
        <f>IFERROR(VLOOKUP($K$21,$AH$18:$AS$21,10,FALSE),"")</f>
        <v/>
      </c>
      <c r="V24" s="144"/>
      <c r="W24" s="178"/>
      <c r="X24" s="178"/>
      <c r="Y24" s="178"/>
      <c r="Z24" s="178"/>
      <c r="AA24" s="139"/>
      <c r="AB24" s="139"/>
      <c r="AC24" s="139"/>
      <c r="AD24" s="139"/>
      <c r="AE24" s="31"/>
      <c r="AF24" s="77"/>
      <c r="AI24" s="179"/>
      <c r="AJ24" s="92"/>
      <c r="AK24" s="180"/>
      <c r="AL24" s="89"/>
      <c r="AM24" s="180"/>
      <c r="AN24" s="89"/>
      <c r="AO24" s="180"/>
      <c r="AP24" s="89"/>
      <c r="AQ24" s="181"/>
      <c r="AR24" s="88"/>
      <c r="AS24" s="182"/>
    </row>
    <row r="25" spans="1:45" s="16" customFormat="1" ht="15" customHeight="1" x14ac:dyDescent="0.2">
      <c r="A25" s="30"/>
      <c r="B25" s="146"/>
      <c r="C25" s="136"/>
      <c r="D25" s="154"/>
      <c r="E25" s="155"/>
      <c r="F25" s="155"/>
      <c r="G25" s="155"/>
      <c r="H25" s="155"/>
      <c r="I25" s="155"/>
      <c r="J25" s="156"/>
      <c r="K25" s="159"/>
      <c r="L25" s="160"/>
      <c r="M25" s="85">
        <v>4</v>
      </c>
      <c r="N25" s="174" t="s">
        <v>36</v>
      </c>
      <c r="O25" s="175"/>
      <c r="P25" s="81"/>
      <c r="Q25" s="163"/>
      <c r="R25" s="177"/>
      <c r="S25" s="143" t="str">
        <f>IFERROR(VLOOKUP($K$21,$AH$18:$AS$21,11,FALSE),"")</f>
        <v/>
      </c>
      <c r="T25" s="143"/>
      <c r="U25" s="144" t="str">
        <f>IFERROR(VLOOKUP($K$21,$AH$18:$AS$21,12,FALSE),"")</f>
        <v/>
      </c>
      <c r="V25" s="144"/>
      <c r="W25" s="178"/>
      <c r="X25" s="178"/>
      <c r="Y25" s="178"/>
      <c r="Z25" s="178"/>
      <c r="AA25" s="139"/>
      <c r="AB25" s="139"/>
      <c r="AC25" s="139"/>
      <c r="AD25" s="139"/>
      <c r="AE25" s="31"/>
      <c r="AF25" s="77"/>
      <c r="AI25" s="179"/>
      <c r="AJ25" s="92"/>
      <c r="AK25" s="180"/>
      <c r="AL25" s="89"/>
      <c r="AM25" s="180"/>
      <c r="AN25" s="89"/>
      <c r="AO25" s="180"/>
      <c r="AP25" s="89"/>
      <c r="AQ25" s="181"/>
      <c r="AR25" s="88"/>
      <c r="AS25" s="182"/>
    </row>
    <row r="26" spans="1:45" s="16" customFormat="1" ht="15" customHeight="1" x14ac:dyDescent="0.2">
      <c r="A26" s="30"/>
      <c r="B26" s="146"/>
      <c r="C26" s="136">
        <v>3</v>
      </c>
      <c r="D26" s="148"/>
      <c r="E26" s="149"/>
      <c r="F26" s="149"/>
      <c r="G26" s="149"/>
      <c r="H26" s="149"/>
      <c r="I26" s="149"/>
      <c r="J26" s="150"/>
      <c r="K26" s="157"/>
      <c r="L26" s="158"/>
      <c r="M26" s="82">
        <v>2</v>
      </c>
      <c r="N26" s="161" t="s">
        <v>36</v>
      </c>
      <c r="O26" s="162"/>
      <c r="P26" s="81"/>
      <c r="Q26" s="163" t="str">
        <f t="shared" ref="Q26" si="4">IF((P26+P27+P28+P29+P30&gt;0),(P26+P27+P28+P29+P30),"")</f>
        <v/>
      </c>
      <c r="R26" s="176" t="str">
        <f t="shared" ref="R26" si="5">IF((M26*P26+M27*P27+M28*P28+M29*P29+M30*P30&gt;0),(M26*P26+M27*P27+M28*P28+M29*P29+M30*P30),"")</f>
        <v/>
      </c>
      <c r="S26" s="143" t="str">
        <f>IFERROR(VLOOKUP($K$26,$AH$18:$AS$21,3,FALSE),"")</f>
        <v/>
      </c>
      <c r="T26" s="143"/>
      <c r="U26" s="144" t="str">
        <f>IFERROR(VLOOKUP($K$26,$AH$18:$AS$21,4,FALSE),"")</f>
        <v/>
      </c>
      <c r="V26" s="144"/>
      <c r="W26" s="178" t="str">
        <f>IFERROR(S26*P26+S27*P27+S28*P28+S29*P29+S30*P30,"")</f>
        <v/>
      </c>
      <c r="X26" s="178"/>
      <c r="Y26" s="178"/>
      <c r="Z26" s="178"/>
      <c r="AA26" s="139" t="str">
        <f>IFERROR(U26*P26+U27*P27+U28*P28+U29*P29+U30*P30,"")</f>
        <v/>
      </c>
      <c r="AB26" s="139"/>
      <c r="AC26" s="139"/>
      <c r="AD26" s="139"/>
      <c r="AE26" s="31"/>
      <c r="AF26" s="77"/>
      <c r="AI26" s="179"/>
      <c r="AJ26" s="92"/>
      <c r="AK26" s="180"/>
      <c r="AL26" s="89"/>
      <c r="AM26" s="183"/>
      <c r="AN26" s="94"/>
      <c r="AO26" s="180"/>
      <c r="AP26" s="89"/>
      <c r="AQ26" s="181"/>
      <c r="AR26" s="88"/>
      <c r="AS26" s="182"/>
    </row>
    <row r="27" spans="1:45" s="16" customFormat="1" ht="15" customHeight="1" x14ac:dyDescent="0.2">
      <c r="A27" s="30"/>
      <c r="B27" s="146"/>
      <c r="C27" s="136"/>
      <c r="D27" s="151"/>
      <c r="E27" s="152"/>
      <c r="F27" s="152"/>
      <c r="G27" s="152"/>
      <c r="H27" s="152"/>
      <c r="I27" s="152"/>
      <c r="J27" s="153"/>
      <c r="K27" s="159"/>
      <c r="L27" s="160"/>
      <c r="M27" s="86">
        <v>2.5</v>
      </c>
      <c r="N27" s="141" t="s">
        <v>36</v>
      </c>
      <c r="O27" s="142"/>
      <c r="P27" s="81"/>
      <c r="Q27" s="163"/>
      <c r="R27" s="176"/>
      <c r="S27" s="143" t="str">
        <f>IFERROR(VLOOKUP($K$26,$AH$18:$AS$21,5,FALSE),"")</f>
        <v/>
      </c>
      <c r="T27" s="143"/>
      <c r="U27" s="144" t="str">
        <f>IFERROR(VLOOKUP($K$26,$AH$18:$AS$21,6,FALSE),"")</f>
        <v/>
      </c>
      <c r="V27" s="144"/>
      <c r="W27" s="178"/>
      <c r="X27" s="178"/>
      <c r="Y27" s="178"/>
      <c r="Z27" s="178"/>
      <c r="AA27" s="139"/>
      <c r="AB27" s="139"/>
      <c r="AC27" s="139"/>
      <c r="AD27" s="139"/>
      <c r="AE27" s="31"/>
      <c r="AF27" s="77"/>
      <c r="AI27" s="179"/>
      <c r="AJ27" s="92"/>
      <c r="AK27" s="180"/>
      <c r="AL27" s="89"/>
      <c r="AM27" s="180"/>
      <c r="AN27" s="89"/>
      <c r="AO27" s="180"/>
      <c r="AP27" s="89"/>
      <c r="AQ27" s="181"/>
      <c r="AR27" s="88"/>
      <c r="AS27" s="182"/>
    </row>
    <row r="28" spans="1:45" s="16" customFormat="1" ht="15" customHeight="1" x14ac:dyDescent="0.2">
      <c r="A28" s="30"/>
      <c r="B28" s="146"/>
      <c r="C28" s="136"/>
      <c r="D28" s="151"/>
      <c r="E28" s="152"/>
      <c r="F28" s="152"/>
      <c r="G28" s="152"/>
      <c r="H28" s="152"/>
      <c r="I28" s="152"/>
      <c r="J28" s="153"/>
      <c r="K28" s="159"/>
      <c r="L28" s="160"/>
      <c r="M28" s="84">
        <v>3</v>
      </c>
      <c r="N28" s="141" t="s">
        <v>36</v>
      </c>
      <c r="O28" s="142"/>
      <c r="P28" s="81"/>
      <c r="Q28" s="163"/>
      <c r="R28" s="176"/>
      <c r="S28" s="143" t="str">
        <f>IFERROR(VLOOKUP($K$26,$AH$18:$AS$21,7,FALSE),"")</f>
        <v/>
      </c>
      <c r="T28" s="143"/>
      <c r="U28" s="144" t="str">
        <f>IFERROR(VLOOKUP($K$26,$AH$18:$AS$21,8,FALSE),"")</f>
        <v/>
      </c>
      <c r="V28" s="144"/>
      <c r="W28" s="178"/>
      <c r="X28" s="178"/>
      <c r="Y28" s="178"/>
      <c r="Z28" s="178"/>
      <c r="AA28" s="139"/>
      <c r="AB28" s="139"/>
      <c r="AC28" s="139"/>
      <c r="AD28" s="139"/>
      <c r="AE28" s="31"/>
      <c r="AF28" s="77"/>
      <c r="AH28"/>
      <c r="AI28" s="179"/>
      <c r="AJ28" s="92"/>
      <c r="AK28" s="180"/>
      <c r="AL28" s="89"/>
      <c r="AM28" s="180"/>
      <c r="AN28" s="89"/>
      <c r="AO28" s="180"/>
      <c r="AP28" s="89"/>
      <c r="AQ28" s="181"/>
      <c r="AR28" s="88"/>
      <c r="AS28" s="182"/>
    </row>
    <row r="29" spans="1:45" s="16" customFormat="1" ht="15" customHeight="1" x14ac:dyDescent="0.2">
      <c r="A29" s="30"/>
      <c r="B29" s="146"/>
      <c r="C29" s="136"/>
      <c r="D29" s="151"/>
      <c r="E29" s="152"/>
      <c r="F29" s="152"/>
      <c r="G29" s="152"/>
      <c r="H29" s="152"/>
      <c r="I29" s="152"/>
      <c r="J29" s="153"/>
      <c r="K29" s="159"/>
      <c r="L29" s="160"/>
      <c r="M29" s="86">
        <v>3.5</v>
      </c>
      <c r="N29" s="141" t="s">
        <v>36</v>
      </c>
      <c r="O29" s="142"/>
      <c r="P29" s="81"/>
      <c r="Q29" s="163"/>
      <c r="R29" s="176"/>
      <c r="S29" s="143" t="str">
        <f>IFERROR(VLOOKUP($K$26,$AH$18:$AS$21,9,FALSE),"")</f>
        <v/>
      </c>
      <c r="T29" s="143"/>
      <c r="U29" s="144" t="str">
        <f>IFERROR(VLOOKUP($K$26,$AH$18:$AS$21,10,FALSE),"")</f>
        <v/>
      </c>
      <c r="V29" s="144"/>
      <c r="W29" s="178"/>
      <c r="X29" s="178"/>
      <c r="Y29" s="178"/>
      <c r="Z29" s="178"/>
      <c r="AA29" s="139"/>
      <c r="AB29" s="139"/>
      <c r="AC29" s="139"/>
      <c r="AD29" s="139"/>
      <c r="AE29" s="31"/>
      <c r="AF29" s="77"/>
      <c r="AH29"/>
      <c r="AI29" s="179"/>
      <c r="AJ29" s="92"/>
      <c r="AK29" s="180"/>
      <c r="AL29" s="89"/>
      <c r="AM29" s="180"/>
      <c r="AN29" s="89"/>
      <c r="AO29" s="180"/>
      <c r="AP29" s="89"/>
      <c r="AQ29" s="181"/>
      <c r="AR29" s="88"/>
      <c r="AS29" s="182"/>
    </row>
    <row r="30" spans="1:45" s="16" customFormat="1" ht="15" customHeight="1" x14ac:dyDescent="0.2">
      <c r="A30" s="30"/>
      <c r="B30" s="146"/>
      <c r="C30" s="136"/>
      <c r="D30" s="154"/>
      <c r="E30" s="155"/>
      <c r="F30" s="155"/>
      <c r="G30" s="155"/>
      <c r="H30" s="155"/>
      <c r="I30" s="155"/>
      <c r="J30" s="156"/>
      <c r="K30" s="159"/>
      <c r="L30" s="160"/>
      <c r="M30" s="85">
        <v>4</v>
      </c>
      <c r="N30" s="174" t="s">
        <v>36</v>
      </c>
      <c r="O30" s="175"/>
      <c r="P30" s="81"/>
      <c r="Q30" s="163"/>
      <c r="R30" s="177"/>
      <c r="S30" s="143" t="str">
        <f>IFERROR(VLOOKUP($K$26,$AH$18:$AS$21,11,FALSE),"")</f>
        <v/>
      </c>
      <c r="T30" s="143"/>
      <c r="U30" s="144" t="str">
        <f>IFERROR(VLOOKUP($K$26,$AH$18:$AS$21,12,FALSE),"")</f>
        <v/>
      </c>
      <c r="V30" s="144"/>
      <c r="W30" s="178"/>
      <c r="X30" s="178"/>
      <c r="Y30" s="178"/>
      <c r="Z30" s="178"/>
      <c r="AA30" s="139"/>
      <c r="AB30" s="139"/>
      <c r="AC30" s="139"/>
      <c r="AD30" s="139"/>
      <c r="AE30" s="31"/>
      <c r="AF30" s="77"/>
      <c r="AH30"/>
      <c r="AI30" s="179"/>
      <c r="AJ30" s="92"/>
      <c r="AK30" s="184"/>
      <c r="AL30" s="91"/>
      <c r="AM30" s="180"/>
      <c r="AN30" s="89"/>
      <c r="AO30" s="180"/>
      <c r="AP30" s="89"/>
      <c r="AQ30" s="181"/>
      <c r="AR30" s="88"/>
      <c r="AS30" s="182"/>
    </row>
    <row r="31" spans="1:45" s="16" customFormat="1" ht="15" customHeight="1" x14ac:dyDescent="0.2">
      <c r="A31" s="30"/>
      <c r="B31" s="146"/>
      <c r="C31" s="136">
        <v>4</v>
      </c>
      <c r="D31" s="148"/>
      <c r="E31" s="149"/>
      <c r="F31" s="149"/>
      <c r="G31" s="149"/>
      <c r="H31" s="149"/>
      <c r="I31" s="149"/>
      <c r="J31" s="150"/>
      <c r="K31" s="157"/>
      <c r="L31" s="158"/>
      <c r="M31" s="82">
        <v>2</v>
      </c>
      <c r="N31" s="161" t="s">
        <v>36</v>
      </c>
      <c r="O31" s="162"/>
      <c r="P31" s="81"/>
      <c r="Q31" s="163" t="str">
        <f t="shared" ref="Q31" si="6">IF((P31+P32+P33+P34+P35&gt;0),(P31+P32+P33+P34+P35),"")</f>
        <v/>
      </c>
      <c r="R31" s="176" t="str">
        <f t="shared" ref="R31" si="7">IF((M31*P31+M32*P32+M33*P33+M34*P34+M35*P35&gt;0),(M31*P31+M32*P32+M33*P33+M34*P34+M35*P35),"")</f>
        <v/>
      </c>
      <c r="S31" s="143" t="str">
        <f>IFERROR(VLOOKUP($K$31,$AH$18:$AS$21,3,FALSE),"")</f>
        <v/>
      </c>
      <c r="T31" s="143"/>
      <c r="U31" s="144" t="str">
        <f>IFERROR(VLOOKUP($K$31,$AH$18:$AS$21,4,FALSE),"")</f>
        <v/>
      </c>
      <c r="V31" s="144"/>
      <c r="W31" s="178" t="str">
        <f>IFERROR(S31*P31+S32*P32+S33*P33+S34*P34+S35*P35,"")</f>
        <v/>
      </c>
      <c r="X31" s="178"/>
      <c r="Y31" s="178"/>
      <c r="Z31" s="178"/>
      <c r="AA31" s="139" t="str">
        <f>IFERROR(U31*P31+U32*P32+U33*P33+U34*P34+U35*P35,"")</f>
        <v/>
      </c>
      <c r="AB31" s="139"/>
      <c r="AC31" s="139"/>
      <c r="AD31" s="139"/>
      <c r="AE31" s="31"/>
      <c r="AF31" s="77"/>
      <c r="AH31"/>
      <c r="AI31" s="179"/>
      <c r="AJ31" s="92"/>
      <c r="AK31" s="184"/>
      <c r="AL31" s="91"/>
      <c r="AM31" s="180"/>
      <c r="AN31" s="89"/>
      <c r="AO31" s="180"/>
      <c r="AP31" s="89"/>
      <c r="AQ31" s="181"/>
      <c r="AR31" s="88"/>
      <c r="AS31" s="182"/>
    </row>
    <row r="32" spans="1:45" s="16" customFormat="1" ht="15" customHeight="1" x14ac:dyDescent="0.2">
      <c r="A32" s="30"/>
      <c r="B32" s="146"/>
      <c r="C32" s="136"/>
      <c r="D32" s="151"/>
      <c r="E32" s="152"/>
      <c r="F32" s="152"/>
      <c r="G32" s="152"/>
      <c r="H32" s="152"/>
      <c r="I32" s="152"/>
      <c r="J32" s="153"/>
      <c r="K32" s="159"/>
      <c r="L32" s="160"/>
      <c r="M32" s="86">
        <v>2.5</v>
      </c>
      <c r="N32" s="141" t="s">
        <v>36</v>
      </c>
      <c r="O32" s="142"/>
      <c r="P32" s="81"/>
      <c r="Q32" s="163"/>
      <c r="R32" s="176"/>
      <c r="S32" s="143" t="str">
        <f>IFERROR(VLOOKUP($K$31,$AH$18:$AS$21,5,FALSE),"")</f>
        <v/>
      </c>
      <c r="T32" s="143"/>
      <c r="U32" s="144" t="str">
        <f>IFERROR(VLOOKUP($K$31,$AH$18:$AS$21,6,FALSE),"")</f>
        <v/>
      </c>
      <c r="V32" s="144"/>
      <c r="W32" s="178"/>
      <c r="X32" s="178"/>
      <c r="Y32" s="178"/>
      <c r="Z32" s="178"/>
      <c r="AA32" s="139"/>
      <c r="AB32" s="139"/>
      <c r="AC32" s="139"/>
      <c r="AD32" s="139"/>
      <c r="AE32" s="31"/>
      <c r="AF32" s="77"/>
      <c r="AH32"/>
      <c r="AI32" s="34"/>
      <c r="AJ32" s="34"/>
      <c r="AK32" s="34"/>
      <c r="AL32" s="34"/>
      <c r="AM32" s="34"/>
      <c r="AN32" s="34"/>
      <c r="AO32" s="185"/>
      <c r="AP32" s="185"/>
      <c r="AQ32" s="185"/>
      <c r="AR32" s="93"/>
      <c r="AS32" s="92"/>
    </row>
    <row r="33" spans="1:62" s="16" customFormat="1" ht="15" customHeight="1" x14ac:dyDescent="0.2">
      <c r="A33" s="30"/>
      <c r="B33" s="146"/>
      <c r="C33" s="136"/>
      <c r="D33" s="151"/>
      <c r="E33" s="152"/>
      <c r="F33" s="152"/>
      <c r="G33" s="152"/>
      <c r="H33" s="152"/>
      <c r="I33" s="152"/>
      <c r="J33" s="153"/>
      <c r="K33" s="159"/>
      <c r="L33" s="160"/>
      <c r="M33" s="84">
        <v>3</v>
      </c>
      <c r="N33" s="141" t="s">
        <v>36</v>
      </c>
      <c r="O33" s="142"/>
      <c r="P33" s="81"/>
      <c r="Q33" s="163"/>
      <c r="R33" s="176"/>
      <c r="S33" s="143" t="str">
        <f>IFERROR(VLOOKUP($K$31,$AH$18:$AS$21,7,FALSE),"")</f>
        <v/>
      </c>
      <c r="T33" s="143"/>
      <c r="U33" s="144" t="str">
        <f>IFERROR(VLOOKUP($K$31,$AH$18:$AS$21,8,FALSE),"")</f>
        <v/>
      </c>
      <c r="V33" s="144"/>
      <c r="W33" s="178"/>
      <c r="X33" s="178"/>
      <c r="Y33" s="178"/>
      <c r="Z33" s="178"/>
      <c r="AA33" s="139"/>
      <c r="AB33" s="139"/>
      <c r="AC33" s="139"/>
      <c r="AD33" s="139"/>
      <c r="AE33" s="31"/>
      <c r="AF33" s="77"/>
      <c r="AH33"/>
      <c r="AI33" s="34"/>
      <c r="AJ33" s="34"/>
      <c r="AK33" s="34"/>
      <c r="AL33" s="34"/>
      <c r="AM33" s="34"/>
      <c r="AN33" s="34"/>
      <c r="AO33" s="185"/>
      <c r="AP33" s="185"/>
      <c r="AQ33" s="185"/>
      <c r="AR33" s="93"/>
      <c r="AS33" s="92"/>
    </row>
    <row r="34" spans="1:62" s="16" customFormat="1" ht="15" customHeight="1" x14ac:dyDescent="0.2">
      <c r="A34" s="30"/>
      <c r="B34" s="146"/>
      <c r="C34" s="136"/>
      <c r="D34" s="151"/>
      <c r="E34" s="152"/>
      <c r="F34" s="152"/>
      <c r="G34" s="152"/>
      <c r="H34" s="152"/>
      <c r="I34" s="152"/>
      <c r="J34" s="153"/>
      <c r="K34" s="159"/>
      <c r="L34" s="160"/>
      <c r="M34" s="86">
        <v>3.5</v>
      </c>
      <c r="N34" s="141" t="s">
        <v>36</v>
      </c>
      <c r="O34" s="142"/>
      <c r="P34" s="81"/>
      <c r="Q34" s="163"/>
      <c r="R34" s="176"/>
      <c r="S34" s="143" t="str">
        <f>IFERROR(VLOOKUP($K$31,$AH$18:$AS$21,9,FALSE),"")</f>
        <v/>
      </c>
      <c r="T34" s="143"/>
      <c r="U34" s="144" t="str">
        <f>IFERROR(VLOOKUP($K$31,$AH$18:$AS$21,10,FALSE),"")</f>
        <v/>
      </c>
      <c r="V34" s="144"/>
      <c r="W34" s="178"/>
      <c r="X34" s="178"/>
      <c r="Y34" s="178"/>
      <c r="Z34" s="178"/>
      <c r="AA34" s="139"/>
      <c r="AB34" s="139"/>
      <c r="AC34" s="139"/>
      <c r="AD34" s="139"/>
      <c r="AE34" s="31"/>
      <c r="AF34" s="77"/>
      <c r="AH34"/>
      <c r="AI34" s="181"/>
      <c r="AJ34" s="181"/>
      <c r="AK34" s="181"/>
      <c r="AL34" s="181"/>
      <c r="AM34" s="181"/>
      <c r="AN34" s="88"/>
      <c r="AO34" s="185"/>
      <c r="AP34" s="185"/>
      <c r="AQ34" s="185"/>
      <c r="AR34" s="93"/>
      <c r="AS34" s="92"/>
    </row>
    <row r="35" spans="1:62" s="16" customFormat="1" ht="15" customHeight="1" x14ac:dyDescent="0.2">
      <c r="A35" s="30"/>
      <c r="B35" s="146"/>
      <c r="C35" s="136"/>
      <c r="D35" s="154"/>
      <c r="E35" s="155"/>
      <c r="F35" s="155"/>
      <c r="G35" s="155"/>
      <c r="H35" s="155"/>
      <c r="I35" s="155"/>
      <c r="J35" s="156"/>
      <c r="K35" s="159"/>
      <c r="L35" s="160"/>
      <c r="M35" s="85">
        <v>4</v>
      </c>
      <c r="N35" s="174" t="s">
        <v>36</v>
      </c>
      <c r="O35" s="175"/>
      <c r="P35" s="81"/>
      <c r="Q35" s="163"/>
      <c r="R35" s="177"/>
      <c r="S35" s="143" t="str">
        <f>IFERROR(VLOOKUP($K$31,$AH$18:$AS$21,11,FALSE),"")</f>
        <v/>
      </c>
      <c r="T35" s="143"/>
      <c r="U35" s="144" t="str">
        <f>IFERROR(VLOOKUP($K$31,$AH$18:$AS$21,12,FALSE),"")</f>
        <v/>
      </c>
      <c r="V35" s="144"/>
      <c r="W35" s="178"/>
      <c r="X35" s="178"/>
      <c r="Y35" s="178"/>
      <c r="Z35" s="178"/>
      <c r="AA35" s="139"/>
      <c r="AB35" s="139"/>
      <c r="AC35" s="139"/>
      <c r="AD35" s="139"/>
      <c r="AE35" s="31"/>
      <c r="AF35" s="77"/>
      <c r="AH35"/>
      <c r="AI35" s="88"/>
      <c r="AJ35" s="88"/>
      <c r="AK35" s="88"/>
      <c r="AL35" s="88"/>
      <c r="AM35" s="88"/>
      <c r="AN35" s="88"/>
      <c r="AO35" s="93"/>
      <c r="AP35" s="93"/>
      <c r="AQ35" s="93"/>
      <c r="AR35" s="93"/>
      <c r="AS35" s="92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</row>
    <row r="36" spans="1:62" s="16" customFormat="1" ht="15" customHeight="1" x14ac:dyDescent="0.2">
      <c r="A36" s="30"/>
      <c r="B36" s="146"/>
      <c r="C36" s="147">
        <v>5</v>
      </c>
      <c r="D36" s="148"/>
      <c r="E36" s="149"/>
      <c r="F36" s="149"/>
      <c r="G36" s="149"/>
      <c r="H36" s="149"/>
      <c r="I36" s="149"/>
      <c r="J36" s="150"/>
      <c r="K36" s="157"/>
      <c r="L36" s="158"/>
      <c r="M36" s="82">
        <v>2</v>
      </c>
      <c r="N36" s="161" t="s">
        <v>36</v>
      </c>
      <c r="O36" s="162"/>
      <c r="P36" s="81"/>
      <c r="Q36" s="163" t="str">
        <f>IF((P36+P37+P38+P39+P40&gt;0),(P36+P37+P38+P39+P40),"")</f>
        <v/>
      </c>
      <c r="R36" s="176" t="str">
        <f>IF((M36*P36+M37*P37+M38*P38+M39*P39+M40*P40&gt;0),(M36*P36+M37*P37+M38*P38+M39*P39+M40*P40),"")</f>
        <v/>
      </c>
      <c r="S36" s="143" t="str">
        <f>IFERROR(VLOOKUP($K$36,$AH$18:$AS$21,3,FALSE),"")</f>
        <v/>
      </c>
      <c r="T36" s="143"/>
      <c r="U36" s="144" t="str">
        <f>IFERROR(VLOOKUP($K$36,$AH$18:$AS$21,4,FALSE),"")</f>
        <v/>
      </c>
      <c r="V36" s="144"/>
      <c r="W36" s="178" t="str">
        <f>IFERROR(S36*P36+S37*P37+S38*P38+S39*P39+S40*P40,"")</f>
        <v/>
      </c>
      <c r="X36" s="178"/>
      <c r="Y36" s="178"/>
      <c r="Z36" s="178"/>
      <c r="AA36" s="139" t="str">
        <f>IFERROR(U36*P36+U37*P37+U38*P38+U39*P39+U40*P40,"")</f>
        <v/>
      </c>
      <c r="AB36" s="139"/>
      <c r="AC36" s="139"/>
      <c r="AD36" s="139"/>
      <c r="AE36" s="31"/>
      <c r="AF36" s="77"/>
      <c r="AH36"/>
      <c r="AI36" s="88"/>
      <c r="AJ36" s="88"/>
      <c r="AK36" s="88"/>
      <c r="AL36" s="88"/>
      <c r="AM36" s="88"/>
      <c r="AN36" s="88"/>
      <c r="AO36" s="93"/>
      <c r="AP36" s="93"/>
      <c r="AQ36" s="93"/>
      <c r="AR36" s="93"/>
      <c r="AS36" s="92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</row>
    <row r="37" spans="1:62" s="16" customFormat="1" ht="15" customHeight="1" x14ac:dyDescent="0.2">
      <c r="A37" s="30"/>
      <c r="B37" s="146"/>
      <c r="C37" s="136"/>
      <c r="D37" s="151"/>
      <c r="E37" s="152"/>
      <c r="F37" s="152"/>
      <c r="G37" s="152"/>
      <c r="H37" s="152"/>
      <c r="I37" s="152"/>
      <c r="J37" s="153"/>
      <c r="K37" s="159"/>
      <c r="L37" s="160"/>
      <c r="M37" s="86">
        <v>2.5</v>
      </c>
      <c r="N37" s="141" t="s">
        <v>36</v>
      </c>
      <c r="O37" s="142"/>
      <c r="P37" s="81"/>
      <c r="Q37" s="163"/>
      <c r="R37" s="176"/>
      <c r="S37" s="143" t="str">
        <f>IFERROR(VLOOKUP($K$36,$AH$18:$AS$21,5,FALSE),"")</f>
        <v/>
      </c>
      <c r="T37" s="143"/>
      <c r="U37" s="144" t="str">
        <f>IFERROR(VLOOKUP($K$36,$AH$18:$AS$21,6,FALSE),"")</f>
        <v/>
      </c>
      <c r="V37" s="144"/>
      <c r="W37" s="178"/>
      <c r="X37" s="178"/>
      <c r="Y37" s="178"/>
      <c r="Z37" s="178"/>
      <c r="AA37" s="139"/>
      <c r="AB37" s="139"/>
      <c r="AC37" s="139"/>
      <c r="AD37" s="139"/>
      <c r="AE37" s="31"/>
      <c r="AF37" s="77"/>
      <c r="AH37"/>
      <c r="AI37" s="88"/>
      <c r="AJ37" s="88"/>
      <c r="AK37" s="88"/>
      <c r="AL37" s="88"/>
      <c r="AM37" s="88"/>
      <c r="AN37" s="88"/>
      <c r="AO37" s="93"/>
      <c r="AP37" s="93"/>
      <c r="AQ37" s="93"/>
      <c r="AR37" s="93"/>
      <c r="AS37" s="92"/>
      <c r="AT37" s="92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</row>
    <row r="38" spans="1:62" s="16" customFormat="1" ht="15" customHeight="1" x14ac:dyDescent="0.2">
      <c r="A38" s="30"/>
      <c r="B38" s="146"/>
      <c r="C38" s="136"/>
      <c r="D38" s="151"/>
      <c r="E38" s="152"/>
      <c r="F38" s="152"/>
      <c r="G38" s="152"/>
      <c r="H38" s="152"/>
      <c r="I38" s="152"/>
      <c r="J38" s="153"/>
      <c r="K38" s="159"/>
      <c r="L38" s="160"/>
      <c r="M38" s="84">
        <v>3</v>
      </c>
      <c r="N38" s="141" t="s">
        <v>36</v>
      </c>
      <c r="O38" s="142"/>
      <c r="P38" s="81"/>
      <c r="Q38" s="163"/>
      <c r="R38" s="176"/>
      <c r="S38" s="143" t="str">
        <f>IFERROR(VLOOKUP($K$36,$AH$18:$AS$21,7,FALSE),"")</f>
        <v/>
      </c>
      <c r="T38" s="143"/>
      <c r="U38" s="144" t="str">
        <f>IFERROR(VLOOKUP($K$36,$AH$18:$AS$21,8,FALSE),"")</f>
        <v/>
      </c>
      <c r="V38" s="144"/>
      <c r="W38" s="178"/>
      <c r="X38" s="178"/>
      <c r="Y38" s="178"/>
      <c r="Z38" s="178"/>
      <c r="AA38" s="139"/>
      <c r="AB38" s="139"/>
      <c r="AC38" s="139"/>
      <c r="AD38" s="139"/>
      <c r="AE38" s="31"/>
      <c r="AF38" s="77"/>
      <c r="AH38"/>
      <c r="AI38" s="88"/>
      <c r="AJ38" s="88"/>
      <c r="AK38" s="88"/>
      <c r="AL38" s="88"/>
      <c r="AM38" s="88"/>
      <c r="AN38" s="88"/>
      <c r="AO38" s="93"/>
      <c r="AP38" s="93"/>
      <c r="AQ38" s="93"/>
      <c r="AR38" s="93"/>
      <c r="AS38" s="92"/>
      <c r="AT38" s="92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</row>
    <row r="39" spans="1:62" s="16" customFormat="1" ht="15" customHeight="1" x14ac:dyDescent="0.2">
      <c r="A39" s="30"/>
      <c r="B39" s="146"/>
      <c r="C39" s="136"/>
      <c r="D39" s="151"/>
      <c r="E39" s="152"/>
      <c r="F39" s="152"/>
      <c r="G39" s="152"/>
      <c r="H39" s="152"/>
      <c r="I39" s="152"/>
      <c r="J39" s="153"/>
      <c r="K39" s="159"/>
      <c r="L39" s="160"/>
      <c r="M39" s="86">
        <v>3.5</v>
      </c>
      <c r="N39" s="141" t="s">
        <v>36</v>
      </c>
      <c r="O39" s="142"/>
      <c r="P39" s="81"/>
      <c r="Q39" s="163"/>
      <c r="R39" s="176"/>
      <c r="S39" s="143" t="str">
        <f>IFERROR(VLOOKUP($K$36,$AH$18:$AS$21,9,FALSE),"")</f>
        <v/>
      </c>
      <c r="T39" s="143"/>
      <c r="U39" s="144" t="str">
        <f>IFERROR(VLOOKUP($K$36,$AH$18:$AS$21,10,FALSE),"")</f>
        <v/>
      </c>
      <c r="V39" s="144"/>
      <c r="W39" s="178"/>
      <c r="X39" s="178"/>
      <c r="Y39" s="178"/>
      <c r="Z39" s="178"/>
      <c r="AA39" s="139"/>
      <c r="AB39" s="139"/>
      <c r="AC39" s="139"/>
      <c r="AD39" s="139"/>
      <c r="AE39" s="31"/>
      <c r="AF39" s="77"/>
      <c r="AH39"/>
      <c r="AI39" s="88"/>
      <c r="AJ39" s="88"/>
      <c r="AK39" s="88"/>
      <c r="AL39" s="88"/>
      <c r="AM39" s="88"/>
      <c r="AN39" s="88"/>
      <c r="AO39" s="93"/>
      <c r="AP39" s="93"/>
      <c r="AQ39" s="93"/>
      <c r="AR39" s="93"/>
      <c r="AS39" s="92"/>
      <c r="AT39" s="92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</row>
    <row r="40" spans="1:62" s="16" customFormat="1" ht="15" customHeight="1" x14ac:dyDescent="0.2">
      <c r="A40" s="30"/>
      <c r="B40" s="146"/>
      <c r="C40" s="186"/>
      <c r="D40" s="154"/>
      <c r="E40" s="155"/>
      <c r="F40" s="155"/>
      <c r="G40" s="155"/>
      <c r="H40" s="155"/>
      <c r="I40" s="155"/>
      <c r="J40" s="156"/>
      <c r="K40" s="159"/>
      <c r="L40" s="160"/>
      <c r="M40" s="87">
        <v>4</v>
      </c>
      <c r="N40" s="141" t="s">
        <v>36</v>
      </c>
      <c r="O40" s="142"/>
      <c r="P40" s="81"/>
      <c r="Q40" s="163"/>
      <c r="R40" s="177"/>
      <c r="S40" s="143" t="str">
        <f>IFERROR(VLOOKUP($K$36,$AH$18:$AS$21,11,FALSE),"")</f>
        <v/>
      </c>
      <c r="T40" s="143"/>
      <c r="U40" s="193" t="str">
        <f>IFERROR(VLOOKUP($K$36,$AH$18:$AS$21,12,FALSE),"")</f>
        <v/>
      </c>
      <c r="V40" s="144"/>
      <c r="W40" s="178"/>
      <c r="X40" s="178"/>
      <c r="Y40" s="178"/>
      <c r="Z40" s="178"/>
      <c r="AA40" s="139"/>
      <c r="AB40" s="139"/>
      <c r="AC40" s="139"/>
      <c r="AD40" s="139"/>
      <c r="AE40" s="31"/>
      <c r="AF40" s="77"/>
      <c r="AH40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89"/>
      <c r="AU40" s="180"/>
      <c r="AV40" s="180"/>
      <c r="AW40" s="180"/>
      <c r="AX40" s="181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4"/>
      <c r="BJ40" s="184"/>
    </row>
    <row r="41" spans="1:62" s="16" customFormat="1" ht="26.4" customHeight="1" x14ac:dyDescent="0.2">
      <c r="A41" s="30"/>
      <c r="B41" s="187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9"/>
      <c r="W41" s="57" t="s">
        <v>53</v>
      </c>
      <c r="X41" s="190">
        <f>SUM(W16:Z40)</f>
        <v>0</v>
      </c>
      <c r="Y41" s="190"/>
      <c r="Z41" s="191"/>
      <c r="AA41" s="56" t="s">
        <v>19</v>
      </c>
      <c r="AB41" s="191">
        <f>SUM(AA16:AD40)</f>
        <v>0</v>
      </c>
      <c r="AC41" s="192"/>
      <c r="AD41" s="192"/>
      <c r="AE41" s="31"/>
      <c r="AF41" s="77"/>
      <c r="AH41"/>
      <c r="AT41" s="89"/>
      <c r="AU41" s="180"/>
      <c r="AV41" s="180"/>
      <c r="AW41" s="180"/>
      <c r="AX41" s="181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</row>
    <row r="42" spans="1:62" s="16" customFormat="1" ht="10.8" customHeight="1" x14ac:dyDescent="0.2">
      <c r="A42" s="30"/>
      <c r="B42" s="5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31"/>
      <c r="AF42" s="77"/>
      <c r="AH42"/>
      <c r="AT42" s="89"/>
      <c r="AU42" s="180"/>
      <c r="AV42" s="180"/>
      <c r="AW42" s="180"/>
      <c r="AX42" s="181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</row>
    <row r="43" spans="1:62" s="16" customFormat="1" ht="22.2" customHeight="1" x14ac:dyDescent="0.2">
      <c r="A43" s="30"/>
      <c r="B43" s="53"/>
      <c r="C43" s="34"/>
      <c r="E43" s="79"/>
      <c r="F43" s="215" t="s">
        <v>41</v>
      </c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7"/>
      <c r="U43" s="218">
        <f>X41-AB41</f>
        <v>0</v>
      </c>
      <c r="V43" s="218"/>
      <c r="W43" s="218"/>
      <c r="X43" s="218"/>
      <c r="Y43" s="218"/>
      <c r="Z43" s="32" t="s">
        <v>6</v>
      </c>
      <c r="AA43" s="80"/>
      <c r="AC43" s="10"/>
      <c r="AD43" s="1"/>
      <c r="AE43" s="31"/>
      <c r="AF43" s="77"/>
      <c r="AH43"/>
      <c r="AT43" s="88"/>
      <c r="AU43" s="182"/>
      <c r="AV43" s="182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</row>
    <row r="44" spans="1:62" s="16" customFormat="1" ht="10.199999999999999" customHeight="1" x14ac:dyDescent="0.2">
      <c r="A44" s="30"/>
      <c r="B44" s="5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31"/>
      <c r="AF44" s="77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90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</row>
    <row r="45" spans="1:62" ht="20.399999999999999" customHeight="1" x14ac:dyDescent="0.2">
      <c r="A45" s="27"/>
      <c r="B45" s="194" t="s">
        <v>60</v>
      </c>
      <c r="C45" s="195"/>
      <c r="D45" s="200" t="s">
        <v>25</v>
      </c>
      <c r="E45" s="201"/>
      <c r="F45" s="201"/>
      <c r="G45" s="201"/>
      <c r="H45" s="201"/>
      <c r="I45" s="201"/>
      <c r="J45" s="202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97"/>
      <c r="AA45" s="98"/>
      <c r="AB45" s="99"/>
      <c r="AC45" s="99"/>
      <c r="AD45" s="100"/>
      <c r="AE45" s="26"/>
      <c r="AF45" s="25"/>
    </row>
    <row r="46" spans="1:62" ht="21" customHeight="1" x14ac:dyDescent="0.2">
      <c r="A46" s="27"/>
      <c r="B46" s="196"/>
      <c r="C46" s="197"/>
      <c r="D46" s="204" t="s">
        <v>26</v>
      </c>
      <c r="E46" s="205"/>
      <c r="F46" s="205"/>
      <c r="G46" s="205"/>
      <c r="H46" s="205"/>
      <c r="I46" s="206"/>
      <c r="J46" s="207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51"/>
      <c r="AC46" s="51"/>
      <c r="AD46" s="52"/>
      <c r="AE46" s="26"/>
      <c r="AF46" s="25"/>
    </row>
    <row r="47" spans="1:62" ht="21.6" customHeight="1" x14ac:dyDescent="0.2">
      <c r="A47" s="27"/>
      <c r="B47" s="198"/>
      <c r="C47" s="199"/>
      <c r="D47" s="209" t="s">
        <v>27</v>
      </c>
      <c r="E47" s="210"/>
      <c r="F47" s="210"/>
      <c r="G47" s="210"/>
      <c r="H47" s="210"/>
      <c r="I47" s="211"/>
      <c r="J47" s="212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4"/>
      <c r="AE47" s="26"/>
      <c r="AF47" s="25"/>
    </row>
    <row r="48" spans="1:62" ht="22.2" customHeight="1" x14ac:dyDescent="0.2">
      <c r="A48" s="27"/>
      <c r="B48" s="225" t="s">
        <v>50</v>
      </c>
      <c r="C48" s="226"/>
      <c r="D48" s="226"/>
      <c r="E48" s="226"/>
      <c r="F48" s="226"/>
      <c r="G48" s="226"/>
      <c r="H48" s="226"/>
      <c r="I48" s="227"/>
      <c r="J48" s="228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30"/>
      <c r="AE48" s="26"/>
      <c r="AF48" s="25"/>
    </row>
    <row r="49" spans="1:62" ht="23.4" customHeight="1" x14ac:dyDescent="0.2">
      <c r="A49" s="27"/>
      <c r="B49" s="231" t="s">
        <v>9</v>
      </c>
      <c r="C49" s="232"/>
      <c r="D49" s="232"/>
      <c r="E49" s="232"/>
      <c r="F49" s="232"/>
      <c r="G49" s="232"/>
      <c r="H49" s="232"/>
      <c r="I49" s="233"/>
      <c r="J49" s="212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4"/>
      <c r="AE49" s="26"/>
      <c r="AF49" s="25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62" customFormat="1" ht="15.6" customHeight="1" x14ac:dyDescent="0.2">
      <c r="A50" s="28"/>
      <c r="B50" s="234" t="s">
        <v>8</v>
      </c>
      <c r="C50" s="235"/>
      <c r="D50" s="235"/>
      <c r="E50" s="235"/>
      <c r="F50" s="235"/>
      <c r="G50" s="235"/>
      <c r="H50" s="235"/>
      <c r="I50" s="235"/>
      <c r="J50" s="236"/>
      <c r="K50" s="237"/>
      <c r="L50" s="237"/>
      <c r="M50" s="237"/>
      <c r="N50" s="237"/>
      <c r="O50" s="238"/>
      <c r="P50" s="242" t="s">
        <v>7</v>
      </c>
      <c r="Q50" s="243"/>
      <c r="R50" s="243"/>
      <c r="S50" s="244"/>
      <c r="T50" s="248" t="s">
        <v>48</v>
      </c>
      <c r="U50" s="249"/>
      <c r="V50" s="249"/>
      <c r="W50" s="249"/>
      <c r="X50" s="249"/>
      <c r="Y50" s="250" t="s">
        <v>22</v>
      </c>
      <c r="Z50" s="251"/>
      <c r="AA50" s="251"/>
      <c r="AB50" s="251"/>
      <c r="AC50" s="251"/>
      <c r="AD50" s="252"/>
      <c r="AE50" s="29"/>
      <c r="AF50" s="28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62" ht="13.2" customHeight="1" x14ac:dyDescent="0.2">
      <c r="A51" s="27"/>
      <c r="B51" s="253" t="s">
        <v>28</v>
      </c>
      <c r="C51" s="254"/>
      <c r="D51" s="254"/>
      <c r="E51" s="254"/>
      <c r="F51" s="254"/>
      <c r="G51" s="254"/>
      <c r="H51" s="254"/>
      <c r="I51" s="254"/>
      <c r="J51" s="239"/>
      <c r="K51" s="240"/>
      <c r="L51" s="240"/>
      <c r="M51" s="240"/>
      <c r="N51" s="240"/>
      <c r="O51" s="241"/>
      <c r="P51" s="245"/>
      <c r="Q51" s="246"/>
      <c r="R51" s="246"/>
      <c r="S51" s="247"/>
      <c r="T51" s="219" t="s">
        <v>23</v>
      </c>
      <c r="U51" s="220"/>
      <c r="V51" s="220"/>
      <c r="W51" s="220"/>
      <c r="X51" s="220"/>
      <c r="Y51" s="220" t="s">
        <v>24</v>
      </c>
      <c r="Z51" s="220"/>
      <c r="AA51" s="220"/>
      <c r="AB51" s="220"/>
      <c r="AC51" s="220"/>
      <c r="AD51" s="221"/>
      <c r="AE51" s="26"/>
      <c r="AF51" s="25"/>
    </row>
    <row r="52" spans="1:62" ht="12.6" customHeight="1" x14ac:dyDescent="0.2">
      <c r="A52" s="27"/>
      <c r="B52" s="44" t="s">
        <v>49</v>
      </c>
      <c r="C52" s="45"/>
      <c r="D52" s="45"/>
      <c r="E52" s="45"/>
      <c r="F52" s="45"/>
      <c r="G52" s="45"/>
      <c r="H52" s="45"/>
      <c r="I52" s="46"/>
      <c r="J52" s="46"/>
      <c r="K52" s="46"/>
      <c r="L52" s="46"/>
      <c r="M52" s="46"/>
      <c r="N52" s="46"/>
      <c r="O52" s="46"/>
      <c r="P52" s="95"/>
      <c r="Q52" s="95"/>
      <c r="R52" s="95"/>
      <c r="S52" s="95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26"/>
      <c r="AF52" s="25"/>
    </row>
    <row r="53" spans="1:62" ht="13.95" customHeight="1" x14ac:dyDescent="0.2">
      <c r="A53" s="38"/>
      <c r="B53" s="43" t="s">
        <v>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1"/>
      <c r="AF53" s="25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</row>
    <row r="54" spans="1:62" s="49" customFormat="1" ht="12.6" customHeight="1" x14ac:dyDescent="0.2">
      <c r="A54" s="48" t="s">
        <v>52</v>
      </c>
      <c r="B54" s="36"/>
      <c r="C54" s="6"/>
      <c r="D54" s="6"/>
      <c r="E54" s="48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62" ht="3" customHeight="1" x14ac:dyDescent="0.2">
      <c r="A55" s="35"/>
      <c r="B55" s="36"/>
      <c r="C55" s="7"/>
      <c r="D55" s="7"/>
      <c r="E55" s="3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62" ht="15.6" customHeight="1" x14ac:dyDescent="0.2">
      <c r="A56" s="42" t="s">
        <v>54</v>
      </c>
      <c r="W56" s="222" t="s">
        <v>17</v>
      </c>
      <c r="X56" s="222"/>
      <c r="Y56" s="223"/>
      <c r="Z56" s="205"/>
      <c r="AA56" s="205"/>
      <c r="AB56" s="205"/>
      <c r="AC56" s="205"/>
      <c r="AD56" s="206"/>
      <c r="AE56" s="224"/>
      <c r="AH5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</row>
    <row r="57" spans="1:62" s="16" customFormat="1" ht="9.6" customHeight="1" x14ac:dyDescent="0.2">
      <c r="A57" s="53"/>
      <c r="B57" s="53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34"/>
      <c r="AH57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</row>
    <row r="58" spans="1:62" s="16" customFormat="1" ht="9.6" customHeight="1" x14ac:dyDescent="0.2">
      <c r="A58" s="53"/>
      <c r="B58" s="53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34"/>
      <c r="AH58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62" s="16" customFormat="1" ht="9.6" customHeight="1" x14ac:dyDescent="0.2">
      <c r="A59" s="53"/>
      <c r="B59" s="5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34"/>
      <c r="AH59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62" s="16" customFormat="1" ht="9.6" customHeight="1" x14ac:dyDescent="0.2">
      <c r="A60" s="53"/>
      <c r="B60" s="53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34"/>
      <c r="AH60"/>
      <c r="AI60" s="181"/>
      <c r="AJ60" s="88"/>
      <c r="AK60" s="181"/>
      <c r="AL60" s="88"/>
      <c r="AM60" s="181"/>
      <c r="AN60" s="181"/>
      <c r="AO60" s="181"/>
      <c r="AP60" s="181"/>
      <c r="AQ60" s="181"/>
      <c r="AR60" s="88"/>
      <c r="AS60" s="181"/>
    </row>
    <row r="61" spans="1:62" s="16" customFormat="1" ht="9.6" customHeight="1" x14ac:dyDescent="0.2">
      <c r="A61" s="53"/>
      <c r="B61" s="53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34"/>
      <c r="AH61"/>
      <c r="AI61" s="181"/>
      <c r="AJ61" s="88"/>
      <c r="AK61" s="181"/>
      <c r="AL61" s="88"/>
      <c r="AM61" s="181"/>
      <c r="AN61" s="88"/>
      <c r="AO61" s="88"/>
      <c r="AP61" s="88"/>
      <c r="AQ61" s="181"/>
      <c r="AR61" s="88"/>
      <c r="AS61" s="181"/>
    </row>
    <row r="62" spans="1:62" s="16" customFormat="1" ht="9.6" customHeight="1" x14ac:dyDescent="0.2">
      <c r="A62" s="53"/>
      <c r="B62" s="5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34"/>
      <c r="AH62"/>
      <c r="AI62" s="181"/>
      <c r="AJ62" s="88"/>
      <c r="AK62" s="181"/>
      <c r="AL62" s="88"/>
      <c r="AM62" s="181"/>
      <c r="AN62" s="88"/>
      <c r="AO62" s="88"/>
      <c r="AP62" s="88"/>
      <c r="AQ62" s="181"/>
      <c r="AR62" s="88"/>
      <c r="AS62" s="181"/>
    </row>
    <row r="63" spans="1:62" customFormat="1" ht="9.6" customHeight="1" x14ac:dyDescent="0.2">
      <c r="A63" s="53"/>
      <c r="B63" s="53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34"/>
      <c r="AI63" s="181"/>
      <c r="AJ63" s="88"/>
      <c r="AK63" s="181"/>
      <c r="AL63" s="88"/>
      <c r="AM63" s="180"/>
      <c r="AN63" s="89"/>
      <c r="AO63" s="180"/>
      <c r="AP63" s="89"/>
      <c r="AQ63" s="180"/>
      <c r="AR63" s="89"/>
      <c r="AS63" s="181"/>
      <c r="AT63" s="15"/>
    </row>
    <row r="64" spans="1:62" customFormat="1" ht="9.6" customHeight="1" x14ac:dyDescent="0.2">
      <c r="A64" s="53"/>
      <c r="B64" s="53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34"/>
      <c r="AI64" s="181"/>
      <c r="AJ64" s="88"/>
      <c r="AK64" s="181"/>
      <c r="AL64" s="88"/>
      <c r="AM64" s="180"/>
      <c r="AN64" s="89"/>
      <c r="AO64" s="180"/>
      <c r="AP64" s="89"/>
      <c r="AQ64" s="180"/>
      <c r="AR64" s="89"/>
      <c r="AS64" s="181"/>
      <c r="AT64" s="15"/>
    </row>
    <row r="65" spans="1:46" customFormat="1" ht="9.6" customHeight="1" x14ac:dyDescent="0.2">
      <c r="A65" s="53"/>
      <c r="B65" s="5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34"/>
      <c r="AI65" s="181"/>
      <c r="AJ65" s="88"/>
      <c r="AK65" s="181"/>
      <c r="AL65" s="88"/>
      <c r="AM65" s="180"/>
      <c r="AN65" s="89"/>
      <c r="AO65" s="180"/>
      <c r="AP65" s="89"/>
      <c r="AQ65" s="180"/>
      <c r="AR65" s="89"/>
      <c r="AS65" s="181"/>
      <c r="AT65" s="181"/>
    </row>
    <row r="66" spans="1:46" customFormat="1" ht="9.6" customHeight="1" x14ac:dyDescent="0.2">
      <c r="A66" s="53"/>
      <c r="B66" s="53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34"/>
      <c r="AI66" s="181"/>
      <c r="AJ66" s="88"/>
      <c r="AK66" s="181"/>
      <c r="AL66" s="88"/>
      <c r="AM66" s="180"/>
      <c r="AN66" s="89"/>
      <c r="AO66" s="180"/>
      <c r="AP66" s="89"/>
      <c r="AQ66" s="180"/>
      <c r="AR66" s="89"/>
      <c r="AS66" s="181"/>
      <c r="AT66" s="181"/>
    </row>
    <row r="67" spans="1:46" customFormat="1" ht="9.6" customHeight="1" x14ac:dyDescent="0.2">
      <c r="A67" s="53"/>
      <c r="B67" s="53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34"/>
      <c r="AI67" s="181"/>
      <c r="AJ67" s="88"/>
      <c r="AK67" s="181"/>
      <c r="AL67" s="88"/>
      <c r="AM67" s="180"/>
      <c r="AN67" s="89"/>
      <c r="AO67" s="180"/>
      <c r="AP67" s="89"/>
      <c r="AQ67" s="180"/>
      <c r="AR67" s="89"/>
      <c r="AS67" s="182"/>
      <c r="AT67" s="181"/>
    </row>
    <row r="68" spans="1:46" customFormat="1" ht="9.6" customHeight="1" x14ac:dyDescent="0.2">
      <c r="A68" s="53"/>
      <c r="B68" s="53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34"/>
      <c r="AI68" s="181"/>
      <c r="AJ68" s="88"/>
      <c r="AK68" s="181"/>
      <c r="AL68" s="88"/>
      <c r="AM68" s="180"/>
      <c r="AN68" s="89"/>
      <c r="AO68" s="180"/>
      <c r="AP68" s="89"/>
      <c r="AQ68" s="180"/>
      <c r="AR68" s="89"/>
      <c r="AS68" s="182"/>
      <c r="AT68" s="182"/>
    </row>
    <row r="69" spans="1:46" customFormat="1" ht="9.6" customHeight="1" x14ac:dyDescent="0.2">
      <c r="A69" s="53"/>
      <c r="B69" s="53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34"/>
      <c r="AI69" s="181"/>
      <c r="AJ69" s="88"/>
      <c r="AK69" s="181"/>
      <c r="AL69" s="88"/>
      <c r="AM69" s="180"/>
      <c r="AN69" s="89"/>
      <c r="AO69" s="180"/>
      <c r="AP69" s="89"/>
      <c r="AQ69" s="180"/>
      <c r="AR69" s="89"/>
      <c r="AS69" s="182"/>
      <c r="AT69" s="182"/>
    </row>
    <row r="70" spans="1:46" customFormat="1" ht="9.6" customHeight="1" x14ac:dyDescent="0.2">
      <c r="A70" s="53"/>
      <c r="B70" s="53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34"/>
      <c r="AI70" s="181"/>
      <c r="AJ70" s="88"/>
      <c r="AK70" s="181"/>
      <c r="AL70" s="88"/>
      <c r="AM70" s="180"/>
      <c r="AN70" s="89"/>
      <c r="AO70" s="180"/>
      <c r="AP70" s="89"/>
      <c r="AQ70" s="180"/>
      <c r="AR70" s="89"/>
      <c r="AS70" s="182"/>
      <c r="AT70" s="182"/>
    </row>
    <row r="71" spans="1:46" customFormat="1" ht="9.6" customHeight="1" x14ac:dyDescent="0.2">
      <c r="A71" s="53"/>
      <c r="B71" s="5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34"/>
      <c r="AI71" s="181"/>
      <c r="AJ71" s="88"/>
      <c r="AK71" s="181"/>
      <c r="AL71" s="88"/>
      <c r="AM71" s="180"/>
      <c r="AN71" s="89"/>
      <c r="AO71" s="180"/>
      <c r="AP71" s="89"/>
      <c r="AQ71" s="180"/>
      <c r="AR71" s="89"/>
      <c r="AS71" s="181"/>
      <c r="AT71" s="182"/>
    </row>
    <row r="72" spans="1:46" customFormat="1" ht="9.6" customHeight="1" x14ac:dyDescent="0.2">
      <c r="A72" s="53"/>
      <c r="B72" s="53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34"/>
      <c r="AI72" s="181"/>
      <c r="AJ72" s="88"/>
      <c r="AK72" s="181"/>
      <c r="AL72" s="88"/>
      <c r="AM72" s="181"/>
      <c r="AN72" s="88"/>
      <c r="AO72" s="181"/>
      <c r="AP72" s="88"/>
      <c r="AQ72" s="181"/>
      <c r="AR72" s="88"/>
      <c r="AS72" s="181"/>
      <c r="AT72" s="182"/>
    </row>
    <row r="73" spans="1:46" customFormat="1" ht="9.6" customHeight="1" x14ac:dyDescent="0.2">
      <c r="A73" s="53"/>
      <c r="B73" s="53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34"/>
      <c r="AI73" s="181"/>
      <c r="AJ73" s="88"/>
      <c r="AK73" s="179"/>
      <c r="AL73" s="92"/>
      <c r="AM73" s="180"/>
      <c r="AN73" s="89"/>
      <c r="AO73" s="180"/>
      <c r="AP73" s="89"/>
      <c r="AQ73" s="180"/>
      <c r="AR73" s="89"/>
      <c r="AS73" s="181"/>
      <c r="AT73" s="182"/>
    </row>
    <row r="74" spans="1:46" customFormat="1" ht="9.6" customHeight="1" x14ac:dyDescent="0.2">
      <c r="A74" s="53"/>
      <c r="B74" s="53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34"/>
      <c r="AI74" s="181"/>
      <c r="AJ74" s="88"/>
      <c r="AK74" s="179"/>
      <c r="AL74" s="92"/>
      <c r="AM74" s="180"/>
      <c r="AN74" s="89"/>
      <c r="AO74" s="180"/>
      <c r="AP74" s="89"/>
      <c r="AQ74" s="180"/>
      <c r="AR74" s="89"/>
      <c r="AS74" s="181"/>
      <c r="AT74" s="182"/>
    </row>
    <row r="75" spans="1:46" customFormat="1" ht="9.6" customHeight="1" x14ac:dyDescent="0.2">
      <c r="A75" s="53"/>
      <c r="B75" s="5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34"/>
      <c r="AI75" s="181"/>
      <c r="AJ75" s="88"/>
      <c r="AK75" s="179"/>
      <c r="AL75" s="92"/>
      <c r="AM75" s="180"/>
      <c r="AN75" s="89"/>
      <c r="AO75" s="180"/>
      <c r="AP75" s="89"/>
      <c r="AQ75" s="180"/>
      <c r="AR75" s="89"/>
      <c r="AS75" s="181"/>
      <c r="AT75" s="182"/>
    </row>
    <row r="76" spans="1:46" customFormat="1" ht="9.6" customHeight="1" x14ac:dyDescent="0.2">
      <c r="A76" s="53"/>
      <c r="B76" s="53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34"/>
      <c r="AI76" s="181"/>
      <c r="AJ76" s="88"/>
      <c r="AK76" s="179"/>
      <c r="AL76" s="92"/>
      <c r="AM76" s="180"/>
      <c r="AN76" s="89"/>
      <c r="AO76" s="180"/>
      <c r="AP76" s="89"/>
      <c r="AQ76" s="180"/>
      <c r="AR76" s="89"/>
      <c r="AS76" s="181"/>
      <c r="AT76" s="182"/>
    </row>
    <row r="77" spans="1:46" customFormat="1" ht="9.6" customHeight="1" x14ac:dyDescent="0.2">
      <c r="A77" s="53"/>
      <c r="B77" s="5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34"/>
      <c r="AI77" s="181"/>
      <c r="AJ77" s="88"/>
      <c r="AK77" s="181"/>
      <c r="AL77" s="88"/>
      <c r="AM77" s="180"/>
      <c r="AN77" s="89"/>
      <c r="AO77" s="180"/>
      <c r="AP77" s="89"/>
      <c r="AQ77" s="184"/>
      <c r="AR77" s="91"/>
      <c r="AS77" s="181"/>
      <c r="AT77" s="182"/>
    </row>
    <row r="78" spans="1:46" customFormat="1" ht="9.6" customHeight="1" x14ac:dyDescent="0.2">
      <c r="A78" s="53"/>
      <c r="B78" s="53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34"/>
      <c r="AI78" s="181"/>
      <c r="AJ78" s="88"/>
      <c r="AK78" s="181"/>
      <c r="AL78" s="88"/>
      <c r="AM78" s="180"/>
      <c r="AN78" s="89"/>
      <c r="AO78" s="180"/>
      <c r="AP78" s="89"/>
      <c r="AQ78" s="184"/>
      <c r="AR78" s="91"/>
      <c r="AS78" s="181"/>
      <c r="AT78" s="182"/>
    </row>
    <row r="79" spans="1:46" customFormat="1" ht="9.6" customHeight="1" x14ac:dyDescent="0.2">
      <c r="A79" s="53"/>
      <c r="B79" s="53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34"/>
      <c r="AT79" s="182"/>
    </row>
    <row r="80" spans="1:46" customFormat="1" ht="9.6" customHeight="1" x14ac:dyDescent="0.2">
      <c r="A80" s="53"/>
      <c r="B80" s="53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34"/>
      <c r="AT80" s="182"/>
    </row>
    <row r="81" spans="1:46" customFormat="1" ht="9.6" customHeight="1" x14ac:dyDescent="0.2">
      <c r="A81" s="53"/>
      <c r="B81" s="53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34"/>
      <c r="AT81" s="182"/>
    </row>
    <row r="82" spans="1:46" customFormat="1" ht="9.6" customHeight="1" x14ac:dyDescent="0.2">
      <c r="A82" s="53"/>
      <c r="B82" s="53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34"/>
      <c r="AT82" s="182"/>
    </row>
    <row r="83" spans="1:46" customFormat="1" ht="9.6" customHeight="1" x14ac:dyDescent="0.2">
      <c r="A83" s="53"/>
      <c r="B83" s="5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34"/>
      <c r="AT83" s="182"/>
    </row>
    <row r="84" spans="1:46" customFormat="1" ht="9.6" customHeight="1" x14ac:dyDescent="0.2">
      <c r="A84" s="53"/>
      <c r="B84" s="53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34"/>
    </row>
    <row r="85" spans="1:46" customFormat="1" ht="9.6" customHeight="1" x14ac:dyDescent="0.2">
      <c r="A85" s="53"/>
      <c r="B85" s="53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34"/>
    </row>
    <row r="86" spans="1:46" customFormat="1" ht="9.6" customHeight="1" x14ac:dyDescent="0.2">
      <c r="A86" s="53"/>
      <c r="B86" s="53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34"/>
    </row>
    <row r="87" spans="1:46" customFormat="1" ht="9.6" customHeight="1" x14ac:dyDescent="0.2">
      <c r="A87" s="53"/>
      <c r="B87" s="53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34"/>
    </row>
    <row r="88" spans="1:46" customFormat="1" ht="9.6" customHeight="1" x14ac:dyDescent="0.2">
      <c r="A88" s="53"/>
      <c r="B88" s="53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34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6" customFormat="1" ht="9.6" customHeight="1" x14ac:dyDescent="0.2">
      <c r="A89" s="53"/>
      <c r="B89" s="53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34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6" customFormat="1" ht="9.6" customHeight="1" x14ac:dyDescent="0.2">
      <c r="A90" s="53"/>
      <c r="B90" s="5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34"/>
    </row>
    <row r="91" spans="1:46" customFormat="1" ht="9.6" customHeight="1" x14ac:dyDescent="0.2">
      <c r="A91" s="53"/>
      <c r="B91" s="53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34"/>
      <c r="AI91" s="2"/>
      <c r="AJ91" s="2"/>
      <c r="AK91" s="2"/>
      <c r="AL91" s="2"/>
      <c r="AM91" s="2"/>
      <c r="AN91" s="2"/>
      <c r="AO91" s="2"/>
      <c r="AP91" s="2"/>
      <c r="AQ91" s="15"/>
      <c r="AR91" s="15"/>
      <c r="AS91" s="15"/>
    </row>
    <row r="92" spans="1:46" customFormat="1" ht="9.6" customHeight="1" x14ac:dyDescent="0.2">
      <c r="A92" s="53"/>
      <c r="B92" s="53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34"/>
      <c r="AI92" s="12"/>
      <c r="AJ92" s="12"/>
      <c r="AK92" s="12"/>
      <c r="AL92" s="12"/>
      <c r="AM92" s="15"/>
      <c r="AN92" s="15"/>
      <c r="AO92" s="15"/>
      <c r="AP92" s="15"/>
      <c r="AQ92" s="15"/>
      <c r="AR92" s="15"/>
      <c r="AS92" s="15"/>
    </row>
    <row r="93" spans="1:46" customFormat="1" ht="9.6" customHeight="1" x14ac:dyDescent="0.2">
      <c r="A93" s="53"/>
      <c r="B93" s="53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34"/>
      <c r="AI93" s="11"/>
      <c r="AJ93" s="11"/>
      <c r="AK93" s="11"/>
      <c r="AL93" s="11"/>
    </row>
    <row r="94" spans="1:46" customFormat="1" ht="9.6" customHeight="1" x14ac:dyDescent="0.2">
      <c r="A94" s="53"/>
      <c r="B94" s="53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34"/>
      <c r="AI94" s="11"/>
      <c r="AJ94" s="11"/>
      <c r="AK94" s="11"/>
      <c r="AL94" s="11"/>
    </row>
    <row r="95" spans="1:46" customFormat="1" ht="9.6" customHeight="1" x14ac:dyDescent="0.2">
      <c r="A95" s="53"/>
      <c r="B95" s="53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34"/>
    </row>
    <row r="96" spans="1:46" customFormat="1" ht="9.6" customHeight="1" x14ac:dyDescent="0.2">
      <c r="A96" s="53"/>
      <c r="B96" s="53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34"/>
    </row>
    <row r="97" spans="1:34" customFormat="1" ht="9.6" customHeight="1" x14ac:dyDescent="0.2">
      <c r="A97" s="53"/>
      <c r="B97" s="53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34"/>
    </row>
    <row r="98" spans="1:34" customFormat="1" ht="9.6" customHeight="1" x14ac:dyDescent="0.2">
      <c r="A98" s="53"/>
      <c r="B98" s="53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34"/>
    </row>
    <row r="99" spans="1:34" customFormat="1" ht="9.6" customHeight="1" x14ac:dyDescent="0.2">
      <c r="A99" s="53"/>
      <c r="B99" s="53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34"/>
    </row>
    <row r="100" spans="1:34" customFormat="1" ht="9.6" customHeight="1" x14ac:dyDescent="0.2">
      <c r="A100" s="53"/>
      <c r="B100" s="53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34"/>
    </row>
    <row r="101" spans="1:34" customFormat="1" ht="9.6" customHeight="1" x14ac:dyDescent="0.2">
      <c r="A101" s="53"/>
      <c r="B101" s="53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34"/>
    </row>
    <row r="102" spans="1:34" customFormat="1" ht="9.6" customHeight="1" x14ac:dyDescent="0.2">
      <c r="A102" s="53"/>
      <c r="B102" s="53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34"/>
    </row>
    <row r="103" spans="1:34" customFormat="1" ht="9.6" customHeight="1" x14ac:dyDescent="0.2">
      <c r="A103" s="53"/>
      <c r="B103" s="53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34"/>
    </row>
    <row r="104" spans="1:34" customFormat="1" ht="9.6" customHeight="1" x14ac:dyDescent="0.2">
      <c r="A104" s="53"/>
      <c r="B104" s="53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34"/>
    </row>
    <row r="105" spans="1:34" customFormat="1" ht="9.6" customHeight="1" x14ac:dyDescent="0.2">
      <c r="A105" s="53"/>
      <c r="B105" s="53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34"/>
      <c r="AH105" s="3"/>
    </row>
    <row r="106" spans="1:34" customFormat="1" ht="9.6" customHeight="1" x14ac:dyDescent="0.2">
      <c r="A106" s="53"/>
      <c r="B106" s="53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34"/>
      <c r="AH106" s="3"/>
    </row>
    <row r="107" spans="1:34" customFormat="1" ht="9.6" customHeight="1" x14ac:dyDescent="0.2">
      <c r="A107" s="53"/>
      <c r="B107" s="53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34"/>
      <c r="AH107" s="3"/>
    </row>
    <row r="108" spans="1:34" customFormat="1" ht="9.6" customHeight="1" x14ac:dyDescent="0.2">
      <c r="A108" s="53"/>
      <c r="B108" s="53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34"/>
      <c r="AH108" s="3"/>
    </row>
    <row r="109" spans="1:34" customFormat="1" ht="9.6" customHeight="1" x14ac:dyDescent="0.2">
      <c r="A109" s="53"/>
      <c r="B109" s="53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34"/>
      <c r="AH109" s="3"/>
    </row>
    <row r="110" spans="1:34" customFormat="1" ht="9.6" customHeight="1" x14ac:dyDescent="0.2">
      <c r="A110" s="53"/>
      <c r="B110" s="53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34"/>
      <c r="AH110" s="3"/>
    </row>
    <row r="111" spans="1:34" customFormat="1" ht="9.6" customHeight="1" x14ac:dyDescent="0.2">
      <c r="A111" s="53"/>
      <c r="B111" s="53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34"/>
      <c r="AH111" s="3"/>
    </row>
    <row r="112" spans="1:34" customFormat="1" ht="9.6" customHeight="1" x14ac:dyDescent="0.2">
      <c r="A112" s="53"/>
      <c r="B112" s="53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34"/>
      <c r="AH112" s="3"/>
    </row>
    <row r="113" spans="1:45" customFormat="1" ht="9.6" customHeight="1" x14ac:dyDescent="0.2">
      <c r="A113" s="53"/>
      <c r="B113" s="53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34"/>
      <c r="AH113" s="3"/>
    </row>
    <row r="114" spans="1:45" customFormat="1" ht="9.6" customHeight="1" x14ac:dyDescent="0.2">
      <c r="A114" s="53"/>
      <c r="B114" s="5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34"/>
      <c r="AH114" s="3"/>
    </row>
    <row r="115" spans="1:45" customFormat="1" ht="9.6" customHeight="1" x14ac:dyDescent="0.2">
      <c r="A115" s="53"/>
      <c r="B115" s="5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34"/>
      <c r="AH115" s="3"/>
    </row>
    <row r="116" spans="1:45" customFormat="1" ht="9.6" customHeight="1" x14ac:dyDescent="0.2">
      <c r="A116" s="53"/>
      <c r="B116" s="5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34"/>
      <c r="AH116" s="3"/>
    </row>
    <row r="117" spans="1:45" customFormat="1" ht="9.6" customHeight="1" x14ac:dyDescent="0.2">
      <c r="A117" s="53"/>
      <c r="B117" s="53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4"/>
      <c r="AH117" s="3"/>
    </row>
    <row r="118" spans="1:45" customFormat="1" ht="9.6" customHeight="1" x14ac:dyDescent="0.2">
      <c r="A118" s="53"/>
      <c r="B118" s="5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34"/>
      <c r="AH118" s="3"/>
    </row>
    <row r="119" spans="1:45" customFormat="1" ht="9.6" customHeight="1" x14ac:dyDescent="0.2">
      <c r="A119" s="53"/>
      <c r="B119" s="53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34"/>
      <c r="AH119" s="3"/>
    </row>
    <row r="120" spans="1:45" customFormat="1" ht="9.6" customHeight="1" x14ac:dyDescent="0.2">
      <c r="A120" s="53"/>
      <c r="B120" s="53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34"/>
      <c r="AH120" s="3"/>
    </row>
    <row r="121" spans="1:45" customFormat="1" ht="9.6" customHeight="1" x14ac:dyDescent="0.2">
      <c r="A121" s="53"/>
      <c r="B121" s="5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34"/>
      <c r="AH121" s="3"/>
    </row>
    <row r="122" spans="1:45" customFormat="1" ht="9.6" customHeight="1" x14ac:dyDescent="0.2">
      <c r="A122" s="53"/>
      <c r="B122" s="5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34"/>
      <c r="AH122" s="3"/>
    </row>
    <row r="123" spans="1:45" customFormat="1" ht="9.6" customHeight="1" x14ac:dyDescent="0.2">
      <c r="A123" s="53"/>
      <c r="B123" s="53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34"/>
      <c r="AH123" s="3"/>
    </row>
    <row r="124" spans="1:45" customFormat="1" ht="9.6" customHeight="1" x14ac:dyDescent="0.2">
      <c r="A124" s="53"/>
      <c r="B124" s="53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34"/>
      <c r="AH124" s="3"/>
    </row>
    <row r="125" spans="1:45" customFormat="1" ht="9.6" customHeight="1" x14ac:dyDescent="0.2">
      <c r="A125" s="53"/>
      <c r="B125" s="53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34"/>
      <c r="AH125" s="3"/>
    </row>
    <row r="126" spans="1:45" customFormat="1" ht="9.6" customHeight="1" x14ac:dyDescent="0.2">
      <c r="A126" s="53"/>
      <c r="B126" s="5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34"/>
      <c r="AH126" s="3"/>
    </row>
    <row r="127" spans="1:45" customFormat="1" ht="9.6" customHeight="1" x14ac:dyDescent="0.2">
      <c r="A127" s="53"/>
      <c r="B127" s="5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34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9.6" customHeight="1" x14ac:dyDescent="0.2">
      <c r="A128" s="53"/>
      <c r="B128" s="53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34"/>
    </row>
    <row r="129" spans="1:31" ht="9.6" customHeight="1" x14ac:dyDescent="0.2">
      <c r="A129" s="53"/>
      <c r="B129" s="5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34"/>
    </row>
    <row r="130" spans="1:31" ht="9.6" customHeight="1" x14ac:dyDescent="0.2">
      <c r="A130" s="53"/>
      <c r="B130" s="5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34"/>
    </row>
    <row r="131" spans="1:31" ht="9.6" customHeight="1" x14ac:dyDescent="0.2">
      <c r="A131" s="53"/>
      <c r="B131" s="53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34"/>
    </row>
    <row r="132" spans="1:31" ht="9.6" customHeight="1" x14ac:dyDescent="0.2">
      <c r="A132" s="53"/>
      <c r="B132" s="53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34"/>
    </row>
    <row r="133" spans="1:31" ht="9.6" customHeight="1" x14ac:dyDescent="0.2">
      <c r="A133" s="53"/>
      <c r="B133" s="53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34"/>
    </row>
    <row r="134" spans="1:31" ht="9.6" customHeight="1" x14ac:dyDescent="0.2">
      <c r="A134" s="53"/>
      <c r="B134" s="53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34"/>
    </row>
    <row r="135" spans="1:31" ht="9.6" customHeight="1" x14ac:dyDescent="0.2">
      <c r="A135" s="53"/>
      <c r="B135" s="5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34"/>
    </row>
    <row r="136" spans="1:31" ht="9.6" customHeight="1" x14ac:dyDescent="0.2">
      <c r="A136" s="53"/>
      <c r="B136" s="5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34"/>
    </row>
    <row r="137" spans="1:31" ht="9.6" customHeight="1" x14ac:dyDescent="0.2">
      <c r="A137" s="53"/>
      <c r="B137" s="53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34"/>
    </row>
    <row r="138" spans="1:31" ht="9.6" customHeight="1" x14ac:dyDescent="0.2">
      <c r="A138" s="53"/>
      <c r="B138" s="5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34"/>
    </row>
    <row r="139" spans="1:31" ht="9.6" customHeight="1" x14ac:dyDescent="0.2">
      <c r="A139" s="53"/>
      <c r="B139" s="5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34"/>
    </row>
    <row r="140" spans="1:31" ht="9.6" customHeight="1" x14ac:dyDescent="0.2">
      <c r="A140" s="53"/>
      <c r="B140" s="5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34"/>
    </row>
    <row r="141" spans="1:31" ht="9.6" customHeight="1" x14ac:dyDescent="0.2">
      <c r="A141" s="53"/>
      <c r="B141" s="53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34"/>
    </row>
    <row r="142" spans="1:31" ht="9.6" customHeight="1" x14ac:dyDescent="0.2">
      <c r="A142" s="53"/>
      <c r="B142" s="5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34"/>
    </row>
    <row r="143" spans="1:31" ht="9.6" customHeight="1" x14ac:dyDescent="0.2">
      <c r="A143" s="53"/>
      <c r="B143" s="53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34"/>
    </row>
    <row r="144" spans="1:31" ht="9.6" customHeight="1" x14ac:dyDescent="0.2">
      <c r="A144" s="53"/>
      <c r="B144" s="53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34"/>
    </row>
    <row r="145" spans="1:31" ht="9.6" customHeight="1" x14ac:dyDescent="0.2">
      <c r="A145" s="53"/>
      <c r="B145" s="53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34"/>
    </row>
    <row r="146" spans="1:31" ht="9.6" customHeight="1" x14ac:dyDescent="0.2">
      <c r="A146" s="53"/>
      <c r="B146" s="53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34"/>
    </row>
    <row r="147" spans="1:31" ht="9.6" customHeight="1" x14ac:dyDescent="0.2">
      <c r="A147" s="53"/>
      <c r="B147" s="53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34"/>
    </row>
    <row r="148" spans="1:31" ht="9.6" customHeight="1" x14ac:dyDescent="0.2">
      <c r="A148" s="53"/>
      <c r="B148" s="53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34"/>
    </row>
    <row r="149" spans="1:31" ht="9.6" customHeight="1" x14ac:dyDescent="0.2">
      <c r="A149" s="53"/>
      <c r="B149" s="53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34"/>
    </row>
    <row r="150" spans="1:31" ht="9.6" customHeight="1" x14ac:dyDescent="0.2">
      <c r="A150" s="53"/>
      <c r="B150" s="53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34"/>
    </row>
    <row r="151" spans="1:31" ht="9.6" customHeight="1" x14ac:dyDescent="0.2">
      <c r="A151" s="53"/>
      <c r="B151" s="53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34"/>
    </row>
    <row r="152" spans="1:31" ht="9.6" customHeight="1" x14ac:dyDescent="0.2">
      <c r="A152" s="53"/>
      <c r="B152" s="5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34"/>
    </row>
    <row r="153" spans="1:31" ht="25.05" customHeight="1" x14ac:dyDescent="0.2">
      <c r="A153" s="1"/>
      <c r="B153" s="1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1"/>
    </row>
    <row r="154" spans="1:31" ht="25.05" customHeight="1" x14ac:dyDescent="0.2">
      <c r="A154" s="1"/>
      <c r="B154" s="1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1"/>
    </row>
    <row r="155" spans="1:31" ht="25.05" customHeight="1" x14ac:dyDescent="0.2">
      <c r="A155" s="1"/>
      <c r="B155" s="1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1"/>
    </row>
    <row r="156" spans="1:31" ht="25.05" customHeight="1" x14ac:dyDescent="0.2">
      <c r="A156" s="1"/>
      <c r="B156" s="1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1"/>
    </row>
    <row r="157" spans="1:31" ht="25.05" customHeight="1" x14ac:dyDescent="0.2"/>
    <row r="158" spans="1:31" ht="25.05" customHeight="1" x14ac:dyDescent="0.2"/>
    <row r="159" spans="1:31" ht="25.05" customHeight="1" x14ac:dyDescent="0.2"/>
    <row r="160" spans="1:31" ht="25.05" customHeight="1" x14ac:dyDescent="0.2"/>
    <row r="161" ht="25.05" customHeight="1" x14ac:dyDescent="0.2"/>
    <row r="162" ht="25.05" customHeight="1" x14ac:dyDescent="0.2"/>
    <row r="163" ht="25.05" customHeight="1" x14ac:dyDescent="0.2"/>
    <row r="164" ht="25.05" customHeight="1" x14ac:dyDescent="0.2"/>
    <row r="165" ht="25.05" customHeight="1" x14ac:dyDescent="0.2"/>
    <row r="166" ht="25.05" customHeight="1" x14ac:dyDescent="0.2"/>
    <row r="167" ht="25.05" customHeight="1" x14ac:dyDescent="0.2"/>
    <row r="168" ht="25.05" customHeight="1" x14ac:dyDescent="0.2"/>
    <row r="169" ht="25.05" customHeight="1" x14ac:dyDescent="0.2"/>
    <row r="170" ht="25.05" customHeight="1" x14ac:dyDescent="0.2"/>
    <row r="171" ht="25.05" customHeight="1" x14ac:dyDescent="0.2"/>
    <row r="172" ht="25.05" customHeight="1" x14ac:dyDescent="0.2"/>
    <row r="173" ht="25.05" customHeight="1" x14ac:dyDescent="0.2"/>
    <row r="174" ht="25.05" customHeight="1" x14ac:dyDescent="0.2"/>
    <row r="175" ht="25.05" customHeight="1" x14ac:dyDescent="0.2"/>
    <row r="176" ht="25.05" customHeight="1" x14ac:dyDescent="0.2"/>
    <row r="177" ht="25.05" customHeight="1" x14ac:dyDescent="0.2"/>
    <row r="178" ht="25.05" customHeight="1" x14ac:dyDescent="0.2"/>
    <row r="179" ht="25.05" customHeight="1" x14ac:dyDescent="0.2"/>
    <row r="180" ht="25.05" customHeight="1" x14ac:dyDescent="0.2"/>
    <row r="181" ht="25.05" customHeight="1" x14ac:dyDescent="0.2"/>
    <row r="182" ht="25.05" customHeight="1" x14ac:dyDescent="0.2"/>
    <row r="183" ht="25.05" customHeight="1" x14ac:dyDescent="0.2"/>
    <row r="184" ht="25.05" customHeight="1" x14ac:dyDescent="0.2"/>
    <row r="185" ht="25.05" customHeight="1" x14ac:dyDescent="0.2"/>
    <row r="186" ht="25.05" customHeight="1" x14ac:dyDescent="0.2"/>
    <row r="187" ht="25.05" customHeight="1" x14ac:dyDescent="0.2"/>
    <row r="188" ht="25.05" customHeight="1" x14ac:dyDescent="0.2"/>
    <row r="189" ht="25.05" customHeight="1" x14ac:dyDescent="0.2"/>
    <row r="190" ht="25.05" customHeight="1" x14ac:dyDescent="0.2"/>
    <row r="191" ht="25.05" customHeight="1" x14ac:dyDescent="0.2"/>
    <row r="192" ht="25.05" customHeight="1" x14ac:dyDescent="0.2"/>
    <row r="193" ht="25.05" customHeight="1" x14ac:dyDescent="0.2"/>
    <row r="194" ht="25.05" customHeight="1" x14ac:dyDescent="0.2"/>
    <row r="195" ht="25.05" customHeight="1" x14ac:dyDescent="0.2"/>
    <row r="196" ht="25.05" customHeight="1" x14ac:dyDescent="0.2"/>
    <row r="197" ht="25.05" customHeight="1" x14ac:dyDescent="0.2"/>
    <row r="198" ht="25.05" customHeight="1" x14ac:dyDescent="0.2"/>
    <row r="199" ht="25.05" customHeight="1" x14ac:dyDescent="0.2"/>
    <row r="200" ht="25.05" customHeight="1" x14ac:dyDescent="0.2"/>
    <row r="201" ht="25.05" customHeight="1" x14ac:dyDescent="0.2"/>
    <row r="202" ht="25.05" customHeight="1" x14ac:dyDescent="0.2"/>
    <row r="203" ht="25.05" customHeight="1" x14ac:dyDescent="0.2"/>
    <row r="204" ht="25.05" customHeight="1" x14ac:dyDescent="0.2"/>
    <row r="205" ht="25.05" customHeight="1" x14ac:dyDescent="0.2"/>
    <row r="206" ht="25.05" customHeight="1" x14ac:dyDescent="0.2"/>
    <row r="207" ht="25.05" customHeight="1" x14ac:dyDescent="0.2"/>
    <row r="208" ht="25.05" customHeight="1" x14ac:dyDescent="0.2"/>
    <row r="209" ht="25.05" customHeight="1" x14ac:dyDescent="0.2"/>
    <row r="210" ht="25.05" customHeight="1" x14ac:dyDescent="0.2"/>
    <row r="211" ht="25.05" customHeight="1" x14ac:dyDescent="0.2"/>
    <row r="212" ht="25.05" customHeight="1" x14ac:dyDescent="0.2"/>
    <row r="213" ht="25.05" customHeight="1" x14ac:dyDescent="0.2"/>
    <row r="214" ht="25.05" customHeight="1" x14ac:dyDescent="0.2"/>
    <row r="215" ht="25.05" customHeight="1" x14ac:dyDescent="0.2"/>
    <row r="216" ht="25.05" customHeight="1" x14ac:dyDescent="0.2"/>
  </sheetData>
  <dataConsolidate/>
  <mergeCells count="313">
    <mergeCell ref="AT82:AT83"/>
    <mergeCell ref="AM77:AM78"/>
    <mergeCell ref="AO77:AO78"/>
    <mergeCell ref="AQ77:AQ78"/>
    <mergeCell ref="AS77:AS78"/>
    <mergeCell ref="AT78:AT79"/>
    <mergeCell ref="AT80:AT81"/>
    <mergeCell ref="AT74:AT75"/>
    <mergeCell ref="AI75:AI76"/>
    <mergeCell ref="AK75:AK76"/>
    <mergeCell ref="AM75:AM76"/>
    <mergeCell ref="AO75:AO76"/>
    <mergeCell ref="AQ75:AQ76"/>
    <mergeCell ref="AS75:AS76"/>
    <mergeCell ref="AT76:AT77"/>
    <mergeCell ref="AI77:AI78"/>
    <mergeCell ref="AK77:AK78"/>
    <mergeCell ref="AI73:AI74"/>
    <mergeCell ref="AK73:AK74"/>
    <mergeCell ref="AM73:AM74"/>
    <mergeCell ref="AO73:AO74"/>
    <mergeCell ref="AQ73:AQ74"/>
    <mergeCell ref="AS73:AS74"/>
    <mergeCell ref="AK71:AK72"/>
    <mergeCell ref="AM71:AM72"/>
    <mergeCell ref="AO71:AO72"/>
    <mergeCell ref="AQ71:AQ72"/>
    <mergeCell ref="AS71:AS72"/>
    <mergeCell ref="AT72:AT73"/>
    <mergeCell ref="AT65:AT67"/>
    <mergeCell ref="AI67:AI70"/>
    <mergeCell ref="AK67:AK70"/>
    <mergeCell ref="AM67:AM70"/>
    <mergeCell ref="AO67:AO70"/>
    <mergeCell ref="AQ67:AQ70"/>
    <mergeCell ref="AS67:AS70"/>
    <mergeCell ref="AT68:AT69"/>
    <mergeCell ref="AT70:AT71"/>
    <mergeCell ref="AI71:AI72"/>
    <mergeCell ref="AI65:AI66"/>
    <mergeCell ref="AK65:AK66"/>
    <mergeCell ref="AM65:AM66"/>
    <mergeCell ref="AO65:AO66"/>
    <mergeCell ref="AQ65:AQ66"/>
    <mergeCell ref="AS65:AS66"/>
    <mergeCell ref="AI63:AI64"/>
    <mergeCell ref="AK63:AK64"/>
    <mergeCell ref="AM63:AM64"/>
    <mergeCell ref="AO63:AO64"/>
    <mergeCell ref="AQ63:AQ64"/>
    <mergeCell ref="AS63:AS64"/>
    <mergeCell ref="AI60:AI62"/>
    <mergeCell ref="AK60:AK62"/>
    <mergeCell ref="AM60:AQ60"/>
    <mergeCell ref="AS60:AS62"/>
    <mergeCell ref="AM61:AM62"/>
    <mergeCell ref="AQ61:AQ62"/>
    <mergeCell ref="T51:X51"/>
    <mergeCell ref="Y51:AD51"/>
    <mergeCell ref="W56:Y56"/>
    <mergeCell ref="Z56:AA56"/>
    <mergeCell ref="AB56:AC56"/>
    <mergeCell ref="AD56:AE56"/>
    <mergeCell ref="B48:I48"/>
    <mergeCell ref="J48:AD48"/>
    <mergeCell ref="B49:I49"/>
    <mergeCell ref="J49:AD49"/>
    <mergeCell ref="B50:I50"/>
    <mergeCell ref="J50:O51"/>
    <mergeCell ref="P50:S51"/>
    <mergeCell ref="T50:X50"/>
    <mergeCell ref="Y50:AD50"/>
    <mergeCell ref="B51:I51"/>
    <mergeCell ref="B45:C47"/>
    <mergeCell ref="D45:I45"/>
    <mergeCell ref="J45:Y45"/>
    <mergeCell ref="D46:I46"/>
    <mergeCell ref="J46:AA46"/>
    <mergeCell ref="D47:I47"/>
    <mergeCell ref="J47:AD47"/>
    <mergeCell ref="BI43:BJ43"/>
    <mergeCell ref="AU44:AV44"/>
    <mergeCell ref="AW44:AX44"/>
    <mergeCell ref="AY44:AZ44"/>
    <mergeCell ref="BA44:BB44"/>
    <mergeCell ref="BC44:BD44"/>
    <mergeCell ref="BE44:BF44"/>
    <mergeCell ref="BG44:BH44"/>
    <mergeCell ref="BI44:BJ44"/>
    <mergeCell ref="F43:T43"/>
    <mergeCell ref="U43:Y43"/>
    <mergeCell ref="AU43:AV43"/>
    <mergeCell ref="AW43:AX43"/>
    <mergeCell ref="AY43:AZ43"/>
    <mergeCell ref="BA43:BB43"/>
    <mergeCell ref="BC43:BD43"/>
    <mergeCell ref="BE43:BF43"/>
    <mergeCell ref="BG43:BH43"/>
    <mergeCell ref="BE41:BF41"/>
    <mergeCell ref="BG41:BH41"/>
    <mergeCell ref="BI41:BJ41"/>
    <mergeCell ref="AU42:AV42"/>
    <mergeCell ref="AW42:AX42"/>
    <mergeCell ref="AY42:AZ42"/>
    <mergeCell ref="BA42:BB42"/>
    <mergeCell ref="BC42:BD42"/>
    <mergeCell ref="BE42:BF42"/>
    <mergeCell ref="BG42:BH42"/>
    <mergeCell ref="BI42:BJ42"/>
    <mergeCell ref="BC37:BD39"/>
    <mergeCell ref="BE37:BF39"/>
    <mergeCell ref="B41:V41"/>
    <mergeCell ref="X41:Z41"/>
    <mergeCell ref="AB41:AD41"/>
    <mergeCell ref="AU41:AV41"/>
    <mergeCell ref="AW41:AX41"/>
    <mergeCell ref="AY41:AZ41"/>
    <mergeCell ref="BA41:BB41"/>
    <mergeCell ref="BC41:BD41"/>
    <mergeCell ref="AU40:AV40"/>
    <mergeCell ref="AW40:AX40"/>
    <mergeCell ref="AY40:AZ40"/>
    <mergeCell ref="BA40:BB40"/>
    <mergeCell ref="BC40:BD40"/>
    <mergeCell ref="AA36:AD40"/>
    <mergeCell ref="N37:O37"/>
    <mergeCell ref="S37:T37"/>
    <mergeCell ref="U37:V37"/>
    <mergeCell ref="N40:O40"/>
    <mergeCell ref="S40:T40"/>
    <mergeCell ref="U40:V40"/>
    <mergeCell ref="BG40:BH40"/>
    <mergeCell ref="BI40:BJ40"/>
    <mergeCell ref="BE40:BF40"/>
    <mergeCell ref="C36:C40"/>
    <mergeCell ref="D36:J40"/>
    <mergeCell ref="K36:L40"/>
    <mergeCell ref="N36:O36"/>
    <mergeCell ref="Q36:Q40"/>
    <mergeCell ref="R36:R40"/>
    <mergeCell ref="S36:T36"/>
    <mergeCell ref="U36:V36"/>
    <mergeCell ref="W36:Z40"/>
    <mergeCell ref="BG37:BH39"/>
    <mergeCell ref="BI37:BJ39"/>
    <mergeCell ref="N38:O38"/>
    <mergeCell ref="S38:T38"/>
    <mergeCell ref="U38:V38"/>
    <mergeCell ref="N39:O39"/>
    <mergeCell ref="S39:T39"/>
    <mergeCell ref="U39:V39"/>
    <mergeCell ref="AU37:AV39"/>
    <mergeCell ref="AW37:AX39"/>
    <mergeCell ref="AY37:AZ39"/>
    <mergeCell ref="BA37:BB39"/>
    <mergeCell ref="N33:O33"/>
    <mergeCell ref="S33:T33"/>
    <mergeCell ref="U33:V33"/>
    <mergeCell ref="N34:O34"/>
    <mergeCell ref="S34:T34"/>
    <mergeCell ref="U34:V34"/>
    <mergeCell ref="AI34:AM34"/>
    <mergeCell ref="N35:O35"/>
    <mergeCell ref="S35:T35"/>
    <mergeCell ref="U35:V35"/>
    <mergeCell ref="AM28:AM29"/>
    <mergeCell ref="AO30:AO31"/>
    <mergeCell ref="AQ30:AQ31"/>
    <mergeCell ref="AS30:AS31"/>
    <mergeCell ref="C31:C35"/>
    <mergeCell ref="D31:J35"/>
    <mergeCell ref="K31:L35"/>
    <mergeCell ref="N31:O31"/>
    <mergeCell ref="Q31:Q35"/>
    <mergeCell ref="R31:R35"/>
    <mergeCell ref="S31:T31"/>
    <mergeCell ref="N30:O30"/>
    <mergeCell ref="S30:T30"/>
    <mergeCell ref="U30:V30"/>
    <mergeCell ref="AI30:AI31"/>
    <mergeCell ref="AK30:AK31"/>
    <mergeCell ref="AM30:AM31"/>
    <mergeCell ref="U31:V31"/>
    <mergeCell ref="W31:Z35"/>
    <mergeCell ref="AA31:AD35"/>
    <mergeCell ref="N32:O32"/>
    <mergeCell ref="S32:T32"/>
    <mergeCell ref="U32:V32"/>
    <mergeCell ref="AO32:AQ34"/>
    <mergeCell ref="AM26:AM27"/>
    <mergeCell ref="AO26:AO27"/>
    <mergeCell ref="AQ26:AQ27"/>
    <mergeCell ref="AS26:AS27"/>
    <mergeCell ref="N27:O27"/>
    <mergeCell ref="S27:T27"/>
    <mergeCell ref="U27:V27"/>
    <mergeCell ref="R26:R30"/>
    <mergeCell ref="S26:T26"/>
    <mergeCell ref="U26:V26"/>
    <mergeCell ref="W26:Z30"/>
    <mergeCell ref="AA26:AD30"/>
    <mergeCell ref="AI26:AI27"/>
    <mergeCell ref="AO28:AO29"/>
    <mergeCell ref="AQ28:AQ29"/>
    <mergeCell ref="AS28:AS29"/>
    <mergeCell ref="N29:O29"/>
    <mergeCell ref="S29:T29"/>
    <mergeCell ref="U29:V29"/>
    <mergeCell ref="N28:O28"/>
    <mergeCell ref="S28:T28"/>
    <mergeCell ref="U28:V28"/>
    <mergeCell ref="AI28:AI29"/>
    <mergeCell ref="AK28:AK29"/>
    <mergeCell ref="C26:C30"/>
    <mergeCell ref="D26:J30"/>
    <mergeCell ref="K26:L30"/>
    <mergeCell ref="N26:O26"/>
    <mergeCell ref="Q26:Q30"/>
    <mergeCell ref="S24:T24"/>
    <mergeCell ref="U24:V24"/>
    <mergeCell ref="AI24:AI25"/>
    <mergeCell ref="AK24:AK25"/>
    <mergeCell ref="AK26:AK27"/>
    <mergeCell ref="C21:C25"/>
    <mergeCell ref="D21:J25"/>
    <mergeCell ref="K21:L25"/>
    <mergeCell ref="AS22:AS23"/>
    <mergeCell ref="S21:T21"/>
    <mergeCell ref="U21:V21"/>
    <mergeCell ref="W21:Z25"/>
    <mergeCell ref="AA21:AD25"/>
    <mergeCell ref="AQ24:AQ25"/>
    <mergeCell ref="AS24:AS25"/>
    <mergeCell ref="N25:O25"/>
    <mergeCell ref="S25:T25"/>
    <mergeCell ref="U25:V25"/>
    <mergeCell ref="AM24:AM25"/>
    <mergeCell ref="AO24:AO25"/>
    <mergeCell ref="N23:O23"/>
    <mergeCell ref="S23:T23"/>
    <mergeCell ref="U23:V23"/>
    <mergeCell ref="N21:O21"/>
    <mergeCell ref="Q21:Q25"/>
    <mergeCell ref="R21:R25"/>
    <mergeCell ref="N24:O24"/>
    <mergeCell ref="AN16:AN17"/>
    <mergeCell ref="AO16:AO17"/>
    <mergeCell ref="AP16:AP17"/>
    <mergeCell ref="AQ16:AQ17"/>
    <mergeCell ref="R16:R20"/>
    <mergeCell ref="S16:T16"/>
    <mergeCell ref="U16:V16"/>
    <mergeCell ref="W16:Z20"/>
    <mergeCell ref="N22:O22"/>
    <mergeCell ref="S22:T22"/>
    <mergeCell ref="U22:V22"/>
    <mergeCell ref="AI22:AI23"/>
    <mergeCell ref="AK22:AK23"/>
    <mergeCell ref="AM22:AM23"/>
    <mergeCell ref="AO22:AO23"/>
    <mergeCell ref="AQ22:AQ23"/>
    <mergeCell ref="AN14:AO15"/>
    <mergeCell ref="AP14:AQ15"/>
    <mergeCell ref="AR14:AS15"/>
    <mergeCell ref="B16:B40"/>
    <mergeCell ref="C16:C20"/>
    <mergeCell ref="D16:J20"/>
    <mergeCell ref="K16:L20"/>
    <mergeCell ref="N16:O16"/>
    <mergeCell ref="Q16:Q20"/>
    <mergeCell ref="S14:T15"/>
    <mergeCell ref="U14:V15"/>
    <mergeCell ref="W14:Z15"/>
    <mergeCell ref="AA14:AD15"/>
    <mergeCell ref="AH14:AI17"/>
    <mergeCell ref="AJ14:AK15"/>
    <mergeCell ref="AK16:AK17"/>
    <mergeCell ref="N19:O19"/>
    <mergeCell ref="S19:T19"/>
    <mergeCell ref="U19:V19"/>
    <mergeCell ref="N20:O20"/>
    <mergeCell ref="S20:T20"/>
    <mergeCell ref="U20:V20"/>
    <mergeCell ref="AR16:AR17"/>
    <mergeCell ref="AS16:AS17"/>
    <mergeCell ref="B14:C15"/>
    <mergeCell ref="D14:J15"/>
    <mergeCell ref="K14:L15"/>
    <mergeCell ref="M14:O15"/>
    <mergeCell ref="P14:P15"/>
    <mergeCell ref="Q14:R14"/>
    <mergeCell ref="AA16:AD20"/>
    <mergeCell ref="AJ16:AJ17"/>
    <mergeCell ref="AL14:AM15"/>
    <mergeCell ref="N17:O17"/>
    <mergeCell ref="S17:T17"/>
    <mergeCell ref="U17:V17"/>
    <mergeCell ref="N18:O18"/>
    <mergeCell ref="S18:T18"/>
    <mergeCell ref="U18:V18"/>
    <mergeCell ref="AL16:AL17"/>
    <mergeCell ref="AM16:AM17"/>
    <mergeCell ref="F3:Z3"/>
    <mergeCell ref="F7:G7"/>
    <mergeCell ref="I7:J7"/>
    <mergeCell ref="K7:L7"/>
    <mergeCell ref="T9:U9"/>
    <mergeCell ref="V9:W9"/>
    <mergeCell ref="Y9:Z9"/>
    <mergeCell ref="AB9:AC9"/>
    <mergeCell ref="F11:J12"/>
    <mergeCell ref="N11:O12"/>
    <mergeCell ref="P11:AD12"/>
  </mergeCells>
  <phoneticPr fontId="2"/>
  <dataValidations count="2">
    <dataValidation type="list" allowBlank="1" showInputMessage="1" showErrorMessage="1" sqref="K21:L40">
      <formula1>$AH$18:$AH$21</formula1>
    </dataValidation>
    <dataValidation type="list" showInputMessage="1" showErrorMessage="1" sqref="K16:L20">
      <formula1>$AH$18:$AH$21</formula1>
    </dataValidation>
  </dataValidations>
  <printOptions horizontalCentered="1" verticalCentered="1"/>
  <pageMargins left="0.78740157480314965" right="0.78740157480314965" top="0.39370078740157483" bottom="0" header="0.31496062992125984" footer="0.31496062992125984"/>
  <pageSetup paperSize="8" scale="99" orientation="landscape" r:id="rId1"/>
  <rowBreaks count="1" manualBreakCount="1">
    <brk id="107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レスパイト請求書</vt:lpstr>
      <vt:lpstr>レスパイト請求書!Print_Area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2018-05-17T07:49:31Z</dcterms:created>
  <dcterms:modified xsi:type="dcterms:W3CDTF">2021-12-01T02:00:12Z</dcterms:modified>
</cp:coreProperties>
</file>