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1\share_0110$\NTKOCHIZA\ext\財政事情\11.4月以降\調査もの\令和５年度\060306_あさかわ済【依頼：318〆】R4財政状況資料集の作成・公表について\07_HP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<sst xmlns="http://schemas.openxmlformats.org/spreadsheetml/2006/main" count="1096" uniqueCount="649">
  <si>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</si>
  <si>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</si>
  <si>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</si>
  <si>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</si>
  <si>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</si>
  <si>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</si>
  <si>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</si>
  <si>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</si>
  <si>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</si>
  <si>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</si>
  <si>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</si>
  <si>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</si>
  <si>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</si>
  <si>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</si>
  <si>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</si>
  <si>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</si>
  <si>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</si>
  <si>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</si>
  <si>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</si>
  <si>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</si>
  <si>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</si>
  <si>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</si>
  <si>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</si>
  <si>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</si>
  <si>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</si>
  <si>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</si>
  <si>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</si>
  <si>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</si>
  <si>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</si>
  <si>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</si>
  <si>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</si>
  <si>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</si>
  <si>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</si>
  <si>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</si>
  <si>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</si>
  <si>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</si>
  <si>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</si>
  <si>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</si>
  <si>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</si>
  <si>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</si>
  <si>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</si>
  <si>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</si>
  <si>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</si>
  <si>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</si>
  <si>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</si>
  <si>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</si>
  <si>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</si>
  <si>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</si>
  <si>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</si>
  <si>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</si>
  <si>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</si>
  <si>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</si>
  <si>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</si>
  <si>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</si>
  <si>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</si>
  <si>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</si>
  <si>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</si>
  <si>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</si>
  <si>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</si>
  <si>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</si>
  <si>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</si>
  <si>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</si>
  <si>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</si>
  <si>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</si>
  <si>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</si>
  <si>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</si>
  <si>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</si>
  <si>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</si>
  <si>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</si>
  <si>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</si>
  <si>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</si>
  <si>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</si>
  <si>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</si>
  <si>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</si>
  <si>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</si>
  <si>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</si>
  <si>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</si>
  <si>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</si>
  <si>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</si>
  <si>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</si>
  <si>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</si>
  <si>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</si>
  <si>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</si>
  <si>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</si>
  <si>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</si>
  <si>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</si>
  <si>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</si>
  <si>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</si>
  <si>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</si>
  <si>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</si>
  <si>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</si>
  <si>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</si>
  <si>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</si>
  <si>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</si>
  <si>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</si>
  <si>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</si>
  <si>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</si>
  <si>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</si>
  <si>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</si>
  <si>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</si>
  <si>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高知市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</si>
  <si>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</si>
  <si>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</si>
  <si>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</si>
  <si>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</si>
  <si>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</si>
  <si>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</si>
  <si>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</si>
  <si>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</si>
  <si>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</si>
  <si>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</si>
  <si>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</si>
  <si>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</si>
  <si>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</si>
  <si>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</si>
  <si>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</si>
  <si>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</si>
  <si>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</si>
  <si>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</si>
  <si>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</si>
  <si>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</si>
  <si>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</si>
  <si>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</si>
  <si>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</si>
  <si>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</si>
  <si>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</si>
  <si>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</si>
  <si>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</si>
  <si>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</si>
  <si>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</si>
  <si>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</si>
  <si>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</si>
  <si>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</si>
  <si>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</si>
  <si>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</si>
  <si>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</si>
  <si>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</si>
  <si>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</si>
  <si>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</si>
  <si>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</si>
  <si>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</si>
  <si>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</si>
  <si>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</si>
  <si>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</si>
  <si>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</si>
  <si>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</si>
  <si>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</si>
  <si>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</si>
  <si>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</si>
  <si>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</si>
  <si>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</si>
  <si>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</si>
  <si>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</si>
  <si>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</si>
  <si>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</si>
  <si>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</si>
  <si>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</si>
  <si>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</si>
  <si>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</si>
  <si>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</si>
  <si>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</si>
  <si>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</si>
  <si>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</si>
  <si>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</si>
  <si>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</si>
  <si>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</si>
  <si>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</si>
  <si>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</si>
  <si>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</si>
  <si>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</si>
  <si>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</si>
  <si>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</si>
  <si>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</si>
  <si>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</si>
  <si>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</si>
  <si>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</si>
  <si>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</si>
  <si>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</si>
  <si>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</si>
  <si>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</si>
  <si>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</si>
  <si>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</si>
  <si>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</si>
  <si>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</si>
  <si>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</si>
  <si>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</si>
  <si>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</si>
  <si>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</si>
  <si>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</si>
  <si>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</si>
  <si>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</si>
  <si>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</si>
  <si>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</si>
  <si>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</si>
  <si>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</si>
  <si>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</si>
  <si>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</si>
  <si>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</si>
  <si>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</si>
  <si>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</si>
  <si>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</si>
  <si>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</si>
  <si>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</si>
  <si>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</si>
  <si>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</si>
  <si>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</si>
  <si>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</si>
  <si>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</si>
  <si>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</si>
  <si>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</si>
  <si>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</si>
  <si>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</si>
  <si>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</si>
  <si>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</si>
  <si>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</si>
  <si>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</si>
  <si>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</si>
  <si>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</si>
  <si>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</si>
  <si>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高知県高知市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</si>
  <si>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</si>
  <si>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</si>
  <si>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</si>
  <si>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</si>
  <si>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</si>
  <si>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</si>
  <si>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</si>
  <si>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</si>
  <si>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</si>
  <si>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</si>
  <si>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</si>
  <si>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</si>
  <si>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</si>
  <si>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</si>
  <si>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</si>
  <si>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</si>
  <si>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</si>
  <si>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</si>
  <si>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</si>
  <si>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</si>
  <si>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</si>
  <si>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</si>
  <si>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</si>
  <si>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</si>
  <si>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</si>
  <si>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</si>
  <si>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</si>
  <si>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</si>
  <si>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</si>
  <si>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</si>
  <si>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</si>
  <si>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</si>
  <si>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</si>
  <si>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</si>
  <si>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</si>
  <si>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</si>
  <si>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</si>
  <si>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</si>
  <si>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</si>
  <si>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</si>
  <si>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</si>
  <si>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</si>
  <si>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</si>
  <si>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</si>
  <si>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</si>
  <si>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</si>
  <si>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</si>
  <si>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</si>
  <si>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</si>
  <si>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</si>
  <si>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</si>
  <si>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</si>
  <si>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</si>
  <si>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</si>
  <si>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</si>
  <si>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</si>
  <si>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</si>
  <si>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</si>
  <si>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</si>
  <si>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</si>
  <si>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</si>
  <si>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</si>
  <si>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</si>
  <si>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</si>
  <si>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</si>
  <si>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</si>
  <si>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</si>
  <si>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</si>
  <si>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</si>
  <si>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</si>
  <si>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</si>
  <si>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</si>
  <si>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</si>
  <si>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</si>
  <si>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</si>
  <si>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</si>
  <si>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</si>
  <si>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</si>
  <si>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</si>
  <si>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</si>
  <si>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</si>
  <si>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</si>
  <si>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</si>
  <si>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</si>
  <si>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</si>
  <si>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</si>
  <si>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</si>
  <si>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</si>
  <si>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</si>
  <si>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</si>
  <si>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</si>
  <si>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</si>
  <si>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</si>
  <si>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</si>
  <si>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</si>
  <si>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</si>
  <si>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</si>
  <si>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</si>
  <si>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</si>
  <si>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</si>
  <si>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</si>
  <si>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</si>
  <si>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</si>
  <si>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</si>
  <si>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</si>
  <si>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</si>
  <si>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</si>
  <si>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</si>
  <si>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</si>
  <si>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</si>
  <si>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</si>
  <si>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</si>
  <si>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</si>
  <si>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</si>
  <si>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</si>
  <si>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</si>
  <si>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</si>
  <si>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</si>
  <si>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</si>
  <si>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</si>
  <si>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</si>
  <si>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</si>
  <si>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</si>
  <si>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</si>
  <si>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</si>
  <si>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</si>
  <si>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</si>
  <si>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</si>
  <si>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</si>
  <si>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</si>
  <si>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</si>
  <si>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</si>
  <si>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</si>
  <si>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</si>
  <si>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</si>
  <si>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</si>
  <si>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</si>
  <si>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</si>
  <si>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</si>
  <si>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</si>
  <si>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</si>
  <si>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</si>
  <si>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</si>
  <si>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</si>
  <si>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</si>
  <si>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</si>
  <si>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</si>
  <si>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</si>
  <si>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</si>
  <si>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</si>
  <si>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</si>
  <si>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高知県高知市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</si>
  <si>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</si>
  <si>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</si>
  <si>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</si>
  <si>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</si>
  <si>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</si>
  <si>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</si>
  <si>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</si>
  <si>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</si>
  <si>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</si>
  <si>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</si>
  <si>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</si>
  <si>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</si>
  <si>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</si>
  <si>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</si>
  <si>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</si>
  <si>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</si>
  <si>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</si>
  <si>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</si>
  <si>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</si>
  <si>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</si>
  <si>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へき地診療所事業特別会計</t>
    <phoneticPr fontId="5"/>
  </si>
  <si>
    <t>-</t>
    <phoneticPr fontId="5"/>
  </si>
  <si>
    <t>母子父子寡婦福祉資金貸付事業特別会計</t>
    <phoneticPr fontId="5"/>
  </si>
  <si>
    <t>土地区画整理事業清算金特別会計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</si>
  <si>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</si>
  <si>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</si>
  <si>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</si>
  <si>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</si>
  <si>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</si>
  <si>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</si>
  <si>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</si>
  <si>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</si>
  <si>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</si>
  <si>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</si>
  <si>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</si>
  <si>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</si>
  <si>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</si>
  <si>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</si>
  <si>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</si>
  <si>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</si>
  <si>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収益事業特別会計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</si>
  <si>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</si>
  <si>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</si>
  <si>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</si>
  <si>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</si>
  <si>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</si>
  <si>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</si>
  <si>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卸売市場事業特別会計</t>
    <phoneticPr fontId="5"/>
  </si>
  <si>
    <t>-</t>
    <phoneticPr fontId="5"/>
  </si>
  <si>
    <t>法非適用企業</t>
    <phoneticPr fontId="5"/>
  </si>
  <si>
    <t>国民宿舎運営事業特別会計</t>
    <phoneticPr fontId="5"/>
  </si>
  <si>
    <t>法非適用企業</t>
    <phoneticPr fontId="5"/>
  </si>
  <si>
    <t>農業集落排水事業特別会計</t>
    <phoneticPr fontId="5"/>
  </si>
  <si>
    <t>産業立地推進事業特別会計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</si>
  <si>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</si>
  <si>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</si>
  <si>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</si>
  <si>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</si>
  <si>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</si>
  <si>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</si>
  <si>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</si>
  <si>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</si>
  <si>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</si>
  <si>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</si>
  <si>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</si>
  <si>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</si>
  <si>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</si>
  <si>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</si>
  <si>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</si>
  <si>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</si>
  <si>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</si>
  <si>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</si>
  <si>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</si>
  <si>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</si>
  <si>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</si>
  <si>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</si>
  <si>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</si>
  <si>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</si>
  <si>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</si>
  <si>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</si>
  <si>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</si>
  <si>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</si>
  <si>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</si>
  <si>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</si>
  <si>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</si>
  <si>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</si>
  <si>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</si>
  <si>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</si>
  <si>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</si>
  <si>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</si>
  <si>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</si>
  <si>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</si>
  <si>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</si>
  <si>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</si>
  <si>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</si>
  <si>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</si>
  <si>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</si>
  <si>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</si>
  <si>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</si>
  <si>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</si>
  <si>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</si>
  <si>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</si>
  <si>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</si>
  <si>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</si>
  <si>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</si>
  <si>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</si>
  <si>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</si>
  <si>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</si>
  <si>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</si>
  <si>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</si>
  <si>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</si>
  <si>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</si>
  <si>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</si>
  <si>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</si>
  <si>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</si>
  <si>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</si>
  <si>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</si>
  <si>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</si>
  <si>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</si>
  <si>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</si>
  <si>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</si>
  <si>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</si>
  <si>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</si>
  <si>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</si>
  <si>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</si>
  <si>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</si>
  <si>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</si>
  <si>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</si>
  <si>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</si>
  <si>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</si>
  <si>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</si>
  <si>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卸売市場事業特別会計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</si>
  <si>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</si>
  <si>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</si>
  <si>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</si>
  <si>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</si>
  <si>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</si>
  <si>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</si>
  <si>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</si>
  <si>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</si>
  <si>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</si>
  <si>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</si>
  <si>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</si>
  <si>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</si>
  <si>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</si>
  <si>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</si>
  <si>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</si>
  <si>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</si>
  <si>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</si>
  <si>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</si>
  <si>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</si>
  <si>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</si>
  <si>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</si>
  <si>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</si>
  <si>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</si>
  <si>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</si>
  <si>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</si>
  <si>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</si>
  <si>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</si>
  <si>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</si>
  <si>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</si>
  <si>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</si>
  <si>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</si>
  <si>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</si>
  <si>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</si>
  <si>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</si>
  <si>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</si>
  <si>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</si>
  <si>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</si>
  <si>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</si>
  <si>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</si>
  <si>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</si>
  <si>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</si>
  <si>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</si>
  <si>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</si>
  <si>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</si>
  <si>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</si>
  <si>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</si>
  <si>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</si>
  <si>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</si>
  <si>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</si>
  <si>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</si>
  <si>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</si>
  <si>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</si>
  <si>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</si>
  <si>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</si>
  <si>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</si>
  <si>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</si>
  <si>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</si>
  <si>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</si>
  <si>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</si>
  <si>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</si>
  <si>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</si>
  <si>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</si>
  <si>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</si>
  <si>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</si>
  <si>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</si>
  <si>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</si>
  <si>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</si>
  <si>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</si>
  <si>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</si>
  <si>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</si>
  <si>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</si>
  <si>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</si>
  <si>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</si>
  <si>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</si>
  <si>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</si>
  <si>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</si>
  <si>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</si>
  <si>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</si>
  <si>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</si>
  <si>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</si>
  <si>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</si>
  <si>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</si>
  <si>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</si>
  <si>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</si>
  <si>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</si>
  <si>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0.47</t>
  </si>
  <si>
    <t>▲ 4.37</t>
  </si>
  <si>
    <t>収益事業特別会計</t>
  </si>
  <si>
    <t>▲ 6.68</t>
  </si>
  <si>
    <t>▲ 6.66</t>
  </si>
  <si>
    <t>▲ 6.20</t>
  </si>
  <si>
    <t>▲ 5.65</t>
  </si>
  <si>
    <t>▲ 5.10</t>
  </si>
  <si>
    <t>駐車場事業特別会計</t>
  </si>
  <si>
    <t>▲ 0.41</t>
  </si>
  <si>
    <t>▲ 0.33</t>
  </si>
  <si>
    <t>▲ 0.31</t>
  </si>
  <si>
    <t>▲ 0.25</t>
  </si>
  <si>
    <t>▲ 0.19</t>
  </si>
  <si>
    <t>国民宿舎運営事業特別会計</t>
  </si>
  <si>
    <t>▲ 0.10</t>
  </si>
  <si>
    <t>▲ 0.05</t>
  </si>
  <si>
    <t>▲ 0.04</t>
  </si>
  <si>
    <t>▲ 0.00</t>
  </si>
  <si>
    <t>水道事業会計</t>
  </si>
  <si>
    <t>公共下水道事業会計</t>
  </si>
  <si>
    <t>一般会計</t>
  </si>
  <si>
    <t>介護保険事業特別会計</t>
  </si>
  <si>
    <t>国民健康保険事業特別会計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</si>
  <si>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</si>
  <si>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</si>
  <si>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</si>
  <si>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</si>
  <si>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</si>
  <si>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</si>
  <si>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</si>
  <si>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</si>
  <si>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</si>
  <si>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</si>
  <si>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</si>
  <si>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</si>
  <si>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t>
    <phoneticPr fontId="2"/>
  </si>
  <si>
    <t>こうち人づくり広域連合（一般会計）</t>
    <rPh sb="3" eb="4">
      <t>ヒト</t>
    </rPh>
    <rPh sb="7" eb="9">
      <t>コウイキ</t>
    </rPh>
    <rPh sb="9" eb="11">
      <t>レンゴウ</t>
    </rPh>
    <rPh sb="12" eb="14">
      <t>イッパン</t>
    </rPh>
    <rPh sb="14" eb="16">
      <t>カイケイ</t>
    </rPh>
    <phoneticPr fontId="2"/>
  </si>
  <si>
    <t>高知県・高知市病院企業団（病院企業会計）</t>
    <rPh sb="0" eb="3">
      <t>コウチケン</t>
    </rPh>
    <rPh sb="4" eb="7">
      <t>コウチシ</t>
    </rPh>
    <rPh sb="7" eb="9">
      <t>ビョウイン</t>
    </rPh>
    <rPh sb="9" eb="11">
      <t>キギョウ</t>
    </rPh>
    <rPh sb="11" eb="12">
      <t>ダン</t>
    </rPh>
    <rPh sb="13" eb="15">
      <t>ビョウイン</t>
    </rPh>
    <rPh sb="15" eb="17">
      <t>キギョウ</t>
    </rPh>
    <rPh sb="17" eb="19">
      <t>カイケイ</t>
    </rPh>
    <phoneticPr fontId="2"/>
  </si>
  <si>
    <t>高知県広域食肉センター事務組合（一般会計）</t>
    <rPh sb="0" eb="3">
      <t>コウチケン</t>
    </rPh>
    <rPh sb="3" eb="5">
      <t>コウイキ</t>
    </rPh>
    <rPh sb="5" eb="7">
      <t>ショクニク</t>
    </rPh>
    <rPh sb="11" eb="13">
      <t>ジム</t>
    </rPh>
    <rPh sb="13" eb="15">
      <t>クミアイ</t>
    </rPh>
    <rPh sb="16" eb="18">
      <t>イッパン</t>
    </rPh>
    <rPh sb="18" eb="20">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</si>
  <si>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</si>
  <si>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</si>
  <si>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高知県競馬組合（収益事業会計）</t>
    <rPh sb="0" eb="3">
      <t>コウチケン</t>
    </rPh>
    <rPh sb="3" eb="5">
      <t>ケイバ</t>
    </rPh>
    <rPh sb="5" eb="7">
      <t>クミアイ</t>
    </rPh>
    <rPh sb="8" eb="10">
      <t>シュウエキ</t>
    </rPh>
    <rPh sb="10" eb="12">
      <t>ジギョウ</t>
    </rPh>
    <rPh sb="12" eb="14">
      <t>カイケイ</t>
    </rPh>
    <phoneticPr fontId="2"/>
  </si>
  <si>
    <t>-</t>
    <phoneticPr fontId="2"/>
  </si>
  <si>
    <t>公益財団法人高知市文化振興事業団</t>
  </si>
  <si>
    <t>公益財団法人高知市環境事業公社</t>
  </si>
  <si>
    <t>公益財団法人高知市学校給食会</t>
  </si>
  <si>
    <t>公益財団法人高知市都市整備公社</t>
  </si>
  <si>
    <t>公益財団法人こうち男女共同参画社会づくり財団</t>
  </si>
  <si>
    <t>公益財団法人高知市スポーツ振興事業団</t>
  </si>
  <si>
    <t>公益財団法人高知県観光コンベンション協会</t>
  </si>
  <si>
    <t>公益財団法人高知県魚さい加工公社</t>
  </si>
  <si>
    <t>公益財団法人土佐山内記念財団</t>
  </si>
  <si>
    <t>-</t>
    <phoneticPr fontId="2"/>
  </si>
  <si>
    <t>公益財団法人高知勤労者福祉サービスセンター</t>
    <phoneticPr fontId="2"/>
  </si>
  <si>
    <t>地域振興基金</t>
    <rPh sb="0" eb="6">
      <t>チイキシンコウキキン</t>
    </rPh>
    <phoneticPr fontId="5"/>
  </si>
  <si>
    <t>施設等整備基金</t>
    <rPh sb="0" eb="3">
      <t>シセツトウ</t>
    </rPh>
    <rPh sb="3" eb="7">
      <t>セイビキキン</t>
    </rPh>
    <phoneticPr fontId="5"/>
  </si>
  <si>
    <t>広域行政推進基金</t>
    <rPh sb="0" eb="4">
      <t>コウイキギョウセイ</t>
    </rPh>
    <rPh sb="4" eb="8">
      <t>スイシンキキン</t>
    </rPh>
    <phoneticPr fontId="5"/>
  </si>
  <si>
    <t>南海地震等災害復興基金</t>
  </si>
  <si>
    <t>廃棄物処理施設整備基金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</si>
</sst>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xmlns:c16r2="http://schemas.microsoft.com/office/drawing/2015/06/chart">
            <c:ext xmlns:c16="http://schemas.microsoft.com/office/drawing/2014/chart" uri="{C3380CC4-5D6E-409C-BE32-E72D297353CC}">
              <c16:uniqueId val="{00000000-4EC0-4BAE-BE22-58462ED361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67722</c:v>
                </c:pt>
                <c:pt idx="1">
                  <c:v>78780</c:v>
                </c:pt>
                <c:pt idx="2">
                  <c:v>49160</c:v>
                </c:pt>
                <c:pt idx="3">
                  <c:v>46640</c:v>
                </c:pt>
                <c:pt idx="4">
                  <c:v>51478</c:v>
                </c:pt>
              </c:numCache>
            </c:numRef>
          </c:val>
          <c:smooth val="0"/>
          <c:extLst xmlns:c16r2="http://schemas.microsoft.com/office/drawing/2015/06/chart">
            <c:ext xmlns:c16="http://schemas.microsoft.com/office/drawing/2014/chart" uri="{C3380CC4-5D6E-409C-BE32-E72D297353CC}">
              <c16:uniqueId val="{00000001-4EC0-4BAE-BE22-58462ED361F5}"/>
            </c:ext>
          </c:extLst>
        </c:ser>
        <c:dLbls>
          <c:showLegendKey val="0"/>
          <c:showVal val="0"/>
          <c:showCatName val="0"/>
          <c:showSerName val="0"/>
          <c:showPercent val="0"/>
          <c:showBubbleSize val="0"/>
        </c:dLbls>
        <c:marker val="1"/>
        <c:smooth val="0"/>
        <c:axId val="139811152"/>
        <c:axId val="130522904"/>
      </c:lineChart>
      <c:catAx>
        <c:axId val="139811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522904"/>
        <c:crosses val="autoZero"/>
        <c:auto val="1"/>
        <c:lblAlgn val="ctr"/>
        <c:lblOffset val="100"/>
        <c:tickLblSkip val="1"/>
        <c:tickMarkSkip val="1"/>
        <c:noMultiLvlLbl val="0"/>
      </c:catAx>
      <c:valAx>
        <c:axId val="13052290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811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0.6</c:v>
                </c:pt>
                <c:pt idx="1">
                  <c:v>0.52</c:v>
                </c:pt>
                <c:pt idx="2">
                  <c:v>0.69</c:v>
                </c:pt>
                <c:pt idx="3">
                  <c:v>6.01</c:v>
                </c:pt>
                <c:pt idx="4">
                  <c:v>1.76</c:v>
                </c:pt>
              </c:numCache>
            </c:numRef>
          </c:val>
          <c:extLst xmlns:c16r2="http://schemas.microsoft.com/office/drawing/2015/06/chart">
            <c:ext xmlns:c16="http://schemas.microsoft.com/office/drawing/2014/chart" uri="{C3380CC4-5D6E-409C-BE32-E72D297353CC}">
              <c16:uniqueId val="{00000000-E839-43C5-8FEE-15894D27DE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3.69</c:v>
                </c:pt>
                <c:pt idx="1">
                  <c:v>3.61</c:v>
                </c:pt>
                <c:pt idx="2">
                  <c:v>3.86</c:v>
                </c:pt>
                <c:pt idx="3">
                  <c:v>4.09</c:v>
                </c:pt>
                <c:pt idx="4">
                  <c:v>7.25</c:v>
                </c:pt>
              </c:numCache>
            </c:numRef>
          </c:val>
          <c:extLst xmlns:c16r2="http://schemas.microsoft.com/office/drawing/2015/06/chart">
            <c:ext xmlns:c16="http://schemas.microsoft.com/office/drawing/2014/chart" uri="{C3380CC4-5D6E-409C-BE32-E72D297353CC}">
              <c16:uniqueId val="{00000001-E839-43C5-8FEE-15894D27DECD}"/>
            </c:ext>
          </c:extLst>
        </c:ser>
        <c:dLbls>
          <c:showLegendKey val="0"/>
          <c:showVal val="0"/>
          <c:showCatName val="0"/>
          <c:showSerName val="0"/>
          <c:showPercent val="0"/>
          <c:showBubbleSize val="0"/>
        </c:dLbls>
        <c:gapWidth val="250"/>
        <c:overlap val="100"/>
        <c:axId val="365709200"/>
        <c:axId val="365103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0.11</c:v>
                </c:pt>
                <c:pt idx="1">
                  <c:v>-0.47</c:v>
                </c:pt>
                <c:pt idx="2">
                  <c:v>0.18</c:v>
                </c:pt>
                <c:pt idx="3">
                  <c:v>5.34</c:v>
                </c:pt>
                <c:pt idx="4">
                  <c:v>-4.37</c:v>
                </c:pt>
              </c:numCache>
            </c:numRef>
          </c:val>
          <c:smooth val="0"/>
          <c:extLst xmlns:c16r2="http://schemas.microsoft.com/office/drawing/2015/06/chart">
            <c:ext xmlns:c16="http://schemas.microsoft.com/office/drawing/2014/chart" uri="{C3380CC4-5D6E-409C-BE32-E72D297353CC}">
              <c16:uniqueId val="{00000002-E839-43C5-8FEE-15894D27DECD}"/>
            </c:ext>
          </c:extLst>
        </c:ser>
        <c:dLbls>
          <c:showLegendKey val="0"/>
          <c:showVal val="0"/>
          <c:showCatName val="0"/>
          <c:showSerName val="0"/>
          <c:showPercent val="0"/>
          <c:showBubbleSize val="0"/>
        </c:dLbls>
        <c:marker val="1"/>
        <c:smooth val="0"/>
        <c:axId val="365709200"/>
        <c:axId val="365103136"/>
      </c:lineChart>
      <c:catAx>
        <c:axId val="36570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5103136"/>
        <c:crosses val="autoZero"/>
        <c:auto val="1"/>
        <c:lblAlgn val="ctr"/>
        <c:lblOffset val="100"/>
        <c:tickLblSkip val="1"/>
        <c:tickMarkSkip val="1"/>
        <c:noMultiLvlLbl val="0"/>
      </c:catAx>
      <c:valAx>
        <c:axId val="365103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70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0.34</c:v>
                </c:pt>
                <c:pt idx="2">
                  <c:v>#N/A</c:v>
                </c:pt>
                <c:pt idx="3">
                  <c:v>0.41</c:v>
                </c:pt>
                <c:pt idx="4">
                  <c:v>#N/A</c:v>
                </c:pt>
                <c:pt idx="5">
                  <c:v>0.36</c:v>
                </c:pt>
                <c:pt idx="6">
                  <c:v>#N/A</c:v>
                </c:pt>
                <c:pt idx="7">
                  <c:v>0.19</c:v>
                </c:pt>
                <c:pt idx="8">
                  <c:v>#N/A</c:v>
                </c:pt>
                <c:pt idx="9">
                  <c:v>0.21</c:v>
                </c:pt>
              </c:numCache>
            </c:numRef>
          </c:val>
          <c:extLst xmlns:c16r2="http://schemas.microsoft.com/office/drawing/2015/06/chart">
            <c:ext xmlns:c16="http://schemas.microsoft.com/office/drawing/2014/chart" uri="{C3380CC4-5D6E-409C-BE32-E72D297353CC}">
              <c16:uniqueId val="{00000000-3522-40DB-8B0D-742C41F04D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522-40DB-8B0D-742C41F04D52}"/>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1.08</c:v>
                </c:pt>
                <c:pt idx="2">
                  <c:v>#N/A</c:v>
                </c:pt>
                <c:pt idx="3">
                  <c:v>0.19</c:v>
                </c:pt>
                <c:pt idx="4">
                  <c:v>#N/A</c:v>
                </c:pt>
                <c:pt idx="5">
                  <c:v>0.48</c:v>
                </c:pt>
                <c:pt idx="6">
                  <c:v>#N/A</c:v>
                </c:pt>
                <c:pt idx="7">
                  <c:v>0.24</c:v>
                </c:pt>
                <c:pt idx="8">
                  <c:v>#N/A</c:v>
                </c:pt>
                <c:pt idx="9">
                  <c:v>0.31</c:v>
                </c:pt>
              </c:numCache>
            </c:numRef>
          </c:val>
          <c:extLst xmlns:c16r2="http://schemas.microsoft.com/office/drawing/2015/06/chart">
            <c:ext xmlns:c16="http://schemas.microsoft.com/office/drawing/2014/chart" uri="{C3380CC4-5D6E-409C-BE32-E72D297353CC}">
              <c16:uniqueId val="{00000002-3522-40DB-8B0D-742C41F04D52}"/>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0.55000000000000004</c:v>
                </c:pt>
                <c:pt idx="2">
                  <c:v>#N/A</c:v>
                </c:pt>
                <c:pt idx="3">
                  <c:v>0.56000000000000005</c:v>
                </c:pt>
                <c:pt idx="4">
                  <c:v>#N/A</c:v>
                </c:pt>
                <c:pt idx="5">
                  <c:v>0.51</c:v>
                </c:pt>
                <c:pt idx="6">
                  <c:v>#N/A</c:v>
                </c:pt>
                <c:pt idx="7">
                  <c:v>0.76</c:v>
                </c:pt>
                <c:pt idx="8">
                  <c:v>#N/A</c:v>
                </c:pt>
                <c:pt idx="9">
                  <c:v>0.98</c:v>
                </c:pt>
              </c:numCache>
            </c:numRef>
          </c:val>
          <c:extLst xmlns:c16r2="http://schemas.microsoft.com/office/drawing/2015/06/chart">
            <c:ext xmlns:c16="http://schemas.microsoft.com/office/drawing/2014/chart" uri="{C3380CC4-5D6E-409C-BE32-E72D297353CC}">
              <c16:uniqueId val="{00000003-3522-40DB-8B0D-742C41F04D52}"/>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c:v>
                </c:pt>
                <c:pt idx="2">
                  <c:v>#N/A</c:v>
                </c:pt>
                <c:pt idx="3">
                  <c:v>0.51</c:v>
                </c:pt>
                <c:pt idx="4">
                  <c:v>#N/A</c:v>
                </c:pt>
                <c:pt idx="5">
                  <c:v>0.69</c:v>
                </c:pt>
                <c:pt idx="6">
                  <c:v>#N/A</c:v>
                </c:pt>
                <c:pt idx="7">
                  <c:v>6</c:v>
                </c:pt>
                <c:pt idx="8">
                  <c:v>#N/A</c:v>
                </c:pt>
                <c:pt idx="9">
                  <c:v>1.75</c:v>
                </c:pt>
              </c:numCache>
            </c:numRef>
          </c:val>
          <c:extLst xmlns:c16r2="http://schemas.microsoft.com/office/drawing/2015/06/chart">
            <c:ext xmlns:c16="http://schemas.microsoft.com/office/drawing/2014/chart" uri="{C3380CC4-5D6E-409C-BE32-E72D297353CC}">
              <c16:uniqueId val="{00000004-3522-40DB-8B0D-742C41F04D52}"/>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1.0900000000000001</c:v>
                </c:pt>
                <c:pt idx="2">
                  <c:v>#N/A</c:v>
                </c:pt>
                <c:pt idx="3">
                  <c:v>1.69</c:v>
                </c:pt>
                <c:pt idx="4">
                  <c:v>#N/A</c:v>
                </c:pt>
                <c:pt idx="5">
                  <c:v>2.2999999999999998</c:v>
                </c:pt>
                <c:pt idx="6">
                  <c:v>#N/A</c:v>
                </c:pt>
                <c:pt idx="7">
                  <c:v>3.09</c:v>
                </c:pt>
                <c:pt idx="8">
                  <c:v>#N/A</c:v>
                </c:pt>
                <c:pt idx="9">
                  <c:v>4.03</c:v>
                </c:pt>
              </c:numCache>
            </c:numRef>
          </c:val>
          <c:extLst xmlns:c16r2="http://schemas.microsoft.com/office/drawing/2015/06/chart">
            <c:ext xmlns:c16="http://schemas.microsoft.com/office/drawing/2014/chart" uri="{C3380CC4-5D6E-409C-BE32-E72D297353CC}">
              <c16:uniqueId val="{00000005-3522-40DB-8B0D-742C41F04D52}"/>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14.87</c:v>
                </c:pt>
                <c:pt idx="2">
                  <c:v>#N/A</c:v>
                </c:pt>
                <c:pt idx="3">
                  <c:v>16.05</c:v>
                </c:pt>
                <c:pt idx="4">
                  <c:v>#N/A</c:v>
                </c:pt>
                <c:pt idx="5">
                  <c:v>16.3</c:v>
                </c:pt>
                <c:pt idx="6">
                  <c:v>#N/A</c:v>
                </c:pt>
                <c:pt idx="7">
                  <c:v>16.29</c:v>
                </c:pt>
                <c:pt idx="8">
                  <c:v>#N/A</c:v>
                </c:pt>
                <c:pt idx="9">
                  <c:v>14.77</c:v>
                </c:pt>
              </c:numCache>
            </c:numRef>
          </c:val>
          <c:extLst xmlns:c16r2="http://schemas.microsoft.com/office/drawing/2015/06/chart">
            <c:ext xmlns:c16="http://schemas.microsoft.com/office/drawing/2014/chart" uri="{C3380CC4-5D6E-409C-BE32-E72D297353CC}">
              <c16:uniqueId val="{00000006-3522-40DB-8B0D-742C41F04D52}"/>
            </c:ext>
          </c:extLst>
        </c:ser>
        <c:ser>
          <c:idx val="7"/>
          <c:order val="7"/>
          <c:tx>
            <c:strRef>
              <c:f>データシート!$A$34</c:f>
              <c:strCache>
                <c:ptCount val="1"/>
                <c:pt idx="0">
                  <c:v>国民宿舎運営事業特別会計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0.1</c:v>
                </c:pt>
                <c:pt idx="1">
                  <c:v>#N/A</c:v>
                </c:pt>
                <c:pt idx="2">
                  <c:v>0.05</c:v>
                </c:pt>
                <c:pt idx="3">
                  <c:v>#N/A</c:v>
                </c:pt>
                <c:pt idx="4">
                  <c:v>#N/A</c:v>
                </c:pt>
                <c:pt idx="5">
                  <c:v>0</c:v>
                </c:pt>
                <c:pt idx="6">
                  <c:v>0.04</c:v>
                </c:pt>
                <c:pt idx="7">
                  <c:v>#N/A</c:v>
                </c:pt>
                <c:pt idx="8">
                  <c:v>#N/A</c:v>
                </c:pt>
                <c:pt idx="9">
                  <c:v>0</c:v>
                </c:pt>
              </c:numCache>
            </c:numRef>
          </c:val>
          <c:extLst xmlns:c16r2="http://schemas.microsoft.com/office/drawing/2015/06/chart">
            <c:ext xmlns:c16="http://schemas.microsoft.com/office/drawing/2014/chart" uri="{C3380CC4-5D6E-409C-BE32-E72D297353CC}">
              <c16:uniqueId val="{00000007-3522-40DB-8B0D-742C41F04D52}"/>
            </c:ext>
          </c:extLst>
        </c:ser>
        <c:ser>
          <c:idx val="8"/>
          <c:order val="8"/>
          <c:tx>
            <c:strRef>
              <c:f>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0.41</c:v>
                </c:pt>
                <c:pt idx="1">
                  <c:v>#N/A</c:v>
                </c:pt>
                <c:pt idx="2">
                  <c:v>0.33</c:v>
                </c:pt>
                <c:pt idx="3">
                  <c:v>#N/A</c:v>
                </c:pt>
                <c:pt idx="4">
                  <c:v>0.31</c:v>
                </c:pt>
                <c:pt idx="5">
                  <c:v>#N/A</c:v>
                </c:pt>
                <c:pt idx="6">
                  <c:v>0.25</c:v>
                </c:pt>
                <c:pt idx="7">
                  <c:v>#N/A</c:v>
                </c:pt>
                <c:pt idx="8">
                  <c:v>0.19</c:v>
                </c:pt>
                <c:pt idx="9">
                  <c:v>#N/A</c:v>
                </c:pt>
              </c:numCache>
            </c:numRef>
          </c:val>
          <c:extLst xmlns:c16r2="http://schemas.microsoft.com/office/drawing/2015/06/chart">
            <c:ext xmlns:c16="http://schemas.microsoft.com/office/drawing/2014/chart" uri="{C3380CC4-5D6E-409C-BE32-E72D297353CC}">
              <c16:uniqueId val="{00000008-3522-40DB-8B0D-742C41F04D52}"/>
            </c:ext>
          </c:extLst>
        </c:ser>
        <c:ser>
          <c:idx val="9"/>
          <c:order val="9"/>
          <c:tx>
            <c:strRef>
              <c:f>データシート!$A$36</c:f>
              <c:strCache>
                <c:ptCount val="1"/>
                <c:pt idx="0">
                  <c:v>収益事業特別会計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6.68</c:v>
                </c:pt>
                <c:pt idx="1">
                  <c:v>#N/A</c:v>
                </c:pt>
                <c:pt idx="2">
                  <c:v>6.66</c:v>
                </c:pt>
                <c:pt idx="3">
                  <c:v>#N/A</c:v>
                </c:pt>
                <c:pt idx="4">
                  <c:v>6.2</c:v>
                </c:pt>
                <c:pt idx="5">
                  <c:v>#N/A</c:v>
                </c:pt>
                <c:pt idx="6">
                  <c:v>5.65</c:v>
                </c:pt>
                <c:pt idx="7">
                  <c:v>#N/A</c:v>
                </c:pt>
                <c:pt idx="8">
                  <c:v>5.0999999999999996</c:v>
                </c:pt>
                <c:pt idx="9">
                  <c:v>#N/A</c:v>
                </c:pt>
              </c:numCache>
            </c:numRef>
          </c:val>
          <c:extLst xmlns:c16r2="http://schemas.microsoft.com/office/drawing/2015/06/chart">
            <c:ext xmlns:c16="http://schemas.microsoft.com/office/drawing/2014/chart" uri="{C3380CC4-5D6E-409C-BE32-E72D297353CC}">
              <c16:uniqueId val="{00000009-3522-40DB-8B0D-742C41F04D52}"/>
            </c:ext>
          </c:extLst>
        </c:ser>
        <c:dLbls>
          <c:showLegendKey val="0"/>
          <c:showVal val="0"/>
          <c:showCatName val="0"/>
          <c:showSerName val="0"/>
          <c:showPercent val="0"/>
          <c:showBubbleSize val="0"/>
        </c:dLbls>
        <c:gapWidth val="150"/>
        <c:overlap val="100"/>
        <c:axId val="146587600"/>
        <c:axId val="146587984"/>
      </c:barChart>
      <c:catAx>
        <c:axId val="14658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587984"/>
        <c:crosses val="autoZero"/>
        <c:auto val="1"/>
        <c:lblAlgn val="ctr"/>
        <c:lblOffset val="100"/>
        <c:tickLblSkip val="1"/>
        <c:tickMarkSkip val="1"/>
        <c:noMultiLvlLbl val="0"/>
      </c:catAx>
      <c:valAx>
        <c:axId val="146587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587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13203</c:v>
                </c:pt>
                <c:pt idx="5">
                  <c:v>13206</c:v>
                </c:pt>
                <c:pt idx="8">
                  <c:v>12576</c:v>
                </c:pt>
                <c:pt idx="11">
                  <c:v>12294</c:v>
                </c:pt>
                <c:pt idx="14">
                  <c:v>12337</c:v>
                </c:pt>
              </c:numCache>
            </c:numRef>
          </c:val>
          <c:extLst xmlns:c16r2="http://schemas.microsoft.com/office/drawing/2015/06/chart">
            <c:ext xmlns:c16="http://schemas.microsoft.com/office/drawing/2014/chart" uri="{C3380CC4-5D6E-409C-BE32-E72D297353CC}">
              <c16:uniqueId val="{00000000-3DCB-4CB2-A424-7C9F3F739C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1-3DCB-4CB2-A424-7C9F3F739C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136</c:v>
                </c:pt>
                <c:pt idx="3">
                  <c:v>159</c:v>
                </c:pt>
                <c:pt idx="6">
                  <c:v>199</c:v>
                </c:pt>
                <c:pt idx="9">
                  <c:v>220</c:v>
                </c:pt>
                <c:pt idx="12">
                  <c:v>215</c:v>
                </c:pt>
              </c:numCache>
            </c:numRef>
          </c:val>
          <c:extLst xmlns:c16r2="http://schemas.microsoft.com/office/drawing/2015/06/chart">
            <c:ext xmlns:c16="http://schemas.microsoft.com/office/drawing/2014/chart" uri="{C3380CC4-5D6E-409C-BE32-E72D297353CC}">
              <c16:uniqueId val="{00000002-3DCB-4CB2-A424-7C9F3F739C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889</c:v>
                </c:pt>
                <c:pt idx="3">
                  <c:v>925</c:v>
                </c:pt>
                <c:pt idx="6">
                  <c:v>842</c:v>
                </c:pt>
                <c:pt idx="9">
                  <c:v>918</c:v>
                </c:pt>
                <c:pt idx="12">
                  <c:v>859</c:v>
                </c:pt>
              </c:numCache>
            </c:numRef>
          </c:val>
          <c:extLst xmlns:c16r2="http://schemas.microsoft.com/office/drawing/2015/06/chart">
            <c:ext xmlns:c16="http://schemas.microsoft.com/office/drawing/2014/chart" uri="{C3380CC4-5D6E-409C-BE32-E72D297353CC}">
              <c16:uniqueId val="{00000003-3DCB-4CB2-A424-7C9F3F739C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3611</c:v>
                </c:pt>
                <c:pt idx="3">
                  <c:v>3569</c:v>
                </c:pt>
                <c:pt idx="6">
                  <c:v>3591</c:v>
                </c:pt>
                <c:pt idx="9">
                  <c:v>3686</c:v>
                </c:pt>
                <c:pt idx="12">
                  <c:v>3768</c:v>
                </c:pt>
              </c:numCache>
            </c:numRef>
          </c:val>
          <c:extLst xmlns:c16r2="http://schemas.microsoft.com/office/drawing/2015/06/chart">
            <c:ext xmlns:c16="http://schemas.microsoft.com/office/drawing/2014/chart" uri="{C3380CC4-5D6E-409C-BE32-E72D297353CC}">
              <c16:uniqueId val="{00000004-3DCB-4CB2-A424-7C9F3F739C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17</c:v>
                </c:pt>
                <c:pt idx="3">
                  <c:v>17</c:v>
                </c:pt>
                <c:pt idx="6">
                  <c:v>17</c:v>
                </c:pt>
                <c:pt idx="9">
                  <c:v>83</c:v>
                </c:pt>
                <c:pt idx="12">
                  <c:v>117</c:v>
                </c:pt>
              </c:numCache>
            </c:numRef>
          </c:val>
          <c:extLst xmlns:c16r2="http://schemas.microsoft.com/office/drawing/2015/06/chart">
            <c:ext xmlns:c16="http://schemas.microsoft.com/office/drawing/2014/chart" uri="{C3380CC4-5D6E-409C-BE32-E72D297353CC}">
              <c16:uniqueId val="{00000005-3DCB-4CB2-A424-7C9F3F739C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DCB-4CB2-A424-7C9F3F739C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18117</c:v>
                </c:pt>
                <c:pt idx="3">
                  <c:v>17818</c:v>
                </c:pt>
                <c:pt idx="6">
                  <c:v>16178</c:v>
                </c:pt>
                <c:pt idx="9">
                  <c:v>16272</c:v>
                </c:pt>
                <c:pt idx="12">
                  <c:v>16383</c:v>
                </c:pt>
              </c:numCache>
            </c:numRef>
          </c:val>
          <c:extLst xmlns:c16r2="http://schemas.microsoft.com/office/drawing/2015/06/chart">
            <c:ext xmlns:c16="http://schemas.microsoft.com/office/drawing/2014/chart" uri="{C3380CC4-5D6E-409C-BE32-E72D297353CC}">
              <c16:uniqueId val="{00000007-3DCB-4CB2-A424-7C9F3F739CA0}"/>
            </c:ext>
          </c:extLst>
        </c:ser>
        <c:dLbls>
          <c:showLegendKey val="0"/>
          <c:showVal val="0"/>
          <c:showCatName val="0"/>
          <c:showSerName val="0"/>
          <c:showPercent val="0"/>
          <c:showBubbleSize val="0"/>
        </c:dLbls>
        <c:gapWidth val="100"/>
        <c:overlap val="100"/>
        <c:axId val="366919976"/>
        <c:axId val="142732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9567</c:v>
                </c:pt>
                <c:pt idx="2">
                  <c:v>#N/A</c:v>
                </c:pt>
                <c:pt idx="3">
                  <c:v>#N/A</c:v>
                </c:pt>
                <c:pt idx="4">
                  <c:v>9284</c:v>
                </c:pt>
                <c:pt idx="5">
                  <c:v>#N/A</c:v>
                </c:pt>
                <c:pt idx="6">
                  <c:v>#N/A</c:v>
                </c:pt>
                <c:pt idx="7">
                  <c:v>8251</c:v>
                </c:pt>
                <c:pt idx="8">
                  <c:v>#N/A</c:v>
                </c:pt>
                <c:pt idx="9">
                  <c:v>#N/A</c:v>
                </c:pt>
                <c:pt idx="10">
                  <c:v>8885</c:v>
                </c:pt>
                <c:pt idx="11">
                  <c:v>#N/A</c:v>
                </c:pt>
                <c:pt idx="12">
                  <c:v>#N/A</c:v>
                </c:pt>
                <c:pt idx="13">
                  <c:v>9005</c:v>
                </c:pt>
                <c:pt idx="14">
                  <c:v>#N/A</c:v>
                </c:pt>
              </c:numCache>
            </c:numRef>
          </c:val>
          <c:smooth val="0"/>
          <c:extLst xmlns:c16r2="http://schemas.microsoft.com/office/drawing/2015/06/chart">
            <c:ext xmlns:c16="http://schemas.microsoft.com/office/drawing/2014/chart" uri="{C3380CC4-5D6E-409C-BE32-E72D297353CC}">
              <c16:uniqueId val="{00000008-3DCB-4CB2-A424-7C9F3F739CA0}"/>
            </c:ext>
          </c:extLst>
        </c:ser>
        <c:dLbls>
          <c:showLegendKey val="0"/>
          <c:showVal val="0"/>
          <c:showCatName val="0"/>
          <c:showSerName val="0"/>
          <c:showPercent val="0"/>
          <c:showBubbleSize val="0"/>
        </c:dLbls>
        <c:marker val="1"/>
        <c:smooth val="0"/>
        <c:axId val="366919976"/>
        <c:axId val="142732208"/>
      </c:lineChart>
      <c:catAx>
        <c:axId val="366919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732208"/>
        <c:crosses val="autoZero"/>
        <c:auto val="1"/>
        <c:lblAlgn val="ctr"/>
        <c:lblOffset val="100"/>
        <c:tickLblSkip val="1"/>
        <c:tickMarkSkip val="1"/>
        <c:noMultiLvlLbl val="0"/>
      </c:catAx>
      <c:valAx>
        <c:axId val="142732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919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159172</c:v>
                </c:pt>
                <c:pt idx="5">
                  <c:v>157724</c:v>
                </c:pt>
                <c:pt idx="8">
                  <c:v>157862</c:v>
                </c:pt>
                <c:pt idx="11">
                  <c:v>156303</c:v>
                </c:pt>
                <c:pt idx="14">
                  <c:v>154727</c:v>
                </c:pt>
              </c:numCache>
            </c:numRef>
          </c:val>
          <c:extLst xmlns:c16r2="http://schemas.microsoft.com/office/drawing/2015/06/chart">
            <c:ext xmlns:c16="http://schemas.microsoft.com/office/drawing/2014/chart" uri="{C3380CC4-5D6E-409C-BE32-E72D297353CC}">
              <c16:uniqueId val="{00000000-0C7B-4DB4-8AB1-F3106EC28F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4498</c:v>
                </c:pt>
                <c:pt idx="5">
                  <c:v>5342</c:v>
                </c:pt>
                <c:pt idx="8">
                  <c:v>6197</c:v>
                </c:pt>
                <c:pt idx="11">
                  <c:v>6853</c:v>
                </c:pt>
                <c:pt idx="14">
                  <c:v>7008</c:v>
                </c:pt>
              </c:numCache>
            </c:numRef>
          </c:val>
          <c:extLst xmlns:c16r2="http://schemas.microsoft.com/office/drawing/2015/06/chart">
            <c:ext xmlns:c16="http://schemas.microsoft.com/office/drawing/2014/chart" uri="{C3380CC4-5D6E-409C-BE32-E72D297353CC}">
              <c16:uniqueId val="{00000001-0C7B-4DB4-8AB1-F3106EC28F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13565</c:v>
                </c:pt>
                <c:pt idx="5">
                  <c:v>12147</c:v>
                </c:pt>
                <c:pt idx="8">
                  <c:v>12513</c:v>
                </c:pt>
                <c:pt idx="11">
                  <c:v>6462</c:v>
                </c:pt>
                <c:pt idx="14">
                  <c:v>17343</c:v>
                </c:pt>
              </c:numCache>
            </c:numRef>
          </c:val>
          <c:extLst xmlns:c16r2="http://schemas.microsoft.com/office/drawing/2015/06/chart">
            <c:ext xmlns:c16="http://schemas.microsoft.com/office/drawing/2014/chart" uri="{C3380CC4-5D6E-409C-BE32-E72D297353CC}">
              <c16:uniqueId val="{00000002-0C7B-4DB4-8AB1-F3106EC28F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C7B-4DB4-8AB1-F3106EC28F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C7B-4DB4-8AB1-F3106EC28F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C7B-4DB4-8AB1-F3106EC28F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16913</c:v>
                </c:pt>
                <c:pt idx="3">
                  <c:v>17385</c:v>
                </c:pt>
                <c:pt idx="6">
                  <c:v>17407</c:v>
                </c:pt>
                <c:pt idx="9">
                  <c:v>17505</c:v>
                </c:pt>
                <c:pt idx="12">
                  <c:v>17174</c:v>
                </c:pt>
              </c:numCache>
            </c:numRef>
          </c:val>
          <c:extLst xmlns:c16r2="http://schemas.microsoft.com/office/drawing/2015/06/chart">
            <c:ext xmlns:c16="http://schemas.microsoft.com/office/drawing/2014/chart" uri="{C3380CC4-5D6E-409C-BE32-E72D297353CC}">
              <c16:uniqueId val="{00000006-0C7B-4DB4-8AB1-F3106EC28F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7998</c:v>
                </c:pt>
                <c:pt idx="3">
                  <c:v>7455</c:v>
                </c:pt>
                <c:pt idx="6">
                  <c:v>6838</c:v>
                </c:pt>
                <c:pt idx="9">
                  <c:v>6207</c:v>
                </c:pt>
                <c:pt idx="12">
                  <c:v>5889</c:v>
                </c:pt>
              </c:numCache>
            </c:numRef>
          </c:val>
          <c:extLst xmlns:c16r2="http://schemas.microsoft.com/office/drawing/2015/06/chart">
            <c:ext xmlns:c16="http://schemas.microsoft.com/office/drawing/2014/chart" uri="{C3380CC4-5D6E-409C-BE32-E72D297353CC}">
              <c16:uniqueId val="{00000007-0C7B-4DB4-8AB1-F3106EC28F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57443</c:v>
                </c:pt>
                <c:pt idx="3">
                  <c:v>55631</c:v>
                </c:pt>
                <c:pt idx="6">
                  <c:v>54555</c:v>
                </c:pt>
                <c:pt idx="9">
                  <c:v>53365</c:v>
                </c:pt>
                <c:pt idx="12">
                  <c:v>53135</c:v>
                </c:pt>
              </c:numCache>
            </c:numRef>
          </c:val>
          <c:extLst xmlns:c16r2="http://schemas.microsoft.com/office/drawing/2015/06/chart">
            <c:ext xmlns:c16="http://schemas.microsoft.com/office/drawing/2014/chart" uri="{C3380CC4-5D6E-409C-BE32-E72D297353CC}">
              <c16:uniqueId val="{00000008-0C7B-4DB4-8AB1-F3106EC28F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1964</c:v>
                </c:pt>
                <c:pt idx="3">
                  <c:v>2689</c:v>
                </c:pt>
                <c:pt idx="6">
                  <c:v>2591</c:v>
                </c:pt>
                <c:pt idx="9">
                  <c:v>2460</c:v>
                </c:pt>
                <c:pt idx="12">
                  <c:v>2255</c:v>
                </c:pt>
              </c:numCache>
            </c:numRef>
          </c:val>
          <c:extLst xmlns:c16r2="http://schemas.microsoft.com/office/drawing/2015/06/chart">
            <c:ext xmlns:c16="http://schemas.microsoft.com/office/drawing/2014/chart" uri="{C3380CC4-5D6E-409C-BE32-E72D297353CC}">
              <c16:uniqueId val="{00000009-0C7B-4DB4-8AB1-F3106EC28F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202268</c:v>
                </c:pt>
                <c:pt idx="3">
                  <c:v>211206</c:v>
                </c:pt>
                <c:pt idx="6">
                  <c:v>210769</c:v>
                </c:pt>
                <c:pt idx="9">
                  <c:v>210890</c:v>
                </c:pt>
                <c:pt idx="12">
                  <c:v>210254</c:v>
                </c:pt>
              </c:numCache>
            </c:numRef>
          </c:val>
          <c:extLst xmlns:c16r2="http://schemas.microsoft.com/office/drawing/2015/06/chart">
            <c:ext xmlns:c16="http://schemas.microsoft.com/office/drawing/2014/chart" uri="{C3380CC4-5D6E-409C-BE32-E72D297353CC}">
              <c16:uniqueId val="{0000000A-0C7B-4DB4-8AB1-F3106EC28FCE}"/>
            </c:ext>
          </c:extLst>
        </c:ser>
        <c:dLbls>
          <c:showLegendKey val="0"/>
          <c:showVal val="0"/>
          <c:showCatName val="0"/>
          <c:showSerName val="0"/>
          <c:showPercent val="0"/>
          <c:showBubbleSize val="0"/>
        </c:dLbls>
        <c:gapWidth val="100"/>
        <c:overlap val="100"/>
        <c:axId val="147053800"/>
        <c:axId val="147054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109350</c:v>
                </c:pt>
                <c:pt idx="2">
                  <c:v>#N/A</c:v>
                </c:pt>
                <c:pt idx="3">
                  <c:v>#N/A</c:v>
                </c:pt>
                <c:pt idx="4">
                  <c:v>119153</c:v>
                </c:pt>
                <c:pt idx="5">
                  <c:v>#N/A</c:v>
                </c:pt>
                <c:pt idx="6">
                  <c:v>#N/A</c:v>
                </c:pt>
                <c:pt idx="7">
                  <c:v>115588</c:v>
                </c:pt>
                <c:pt idx="8">
                  <c:v>#N/A</c:v>
                </c:pt>
                <c:pt idx="9">
                  <c:v>#N/A</c:v>
                </c:pt>
                <c:pt idx="10">
                  <c:v>120810</c:v>
                </c:pt>
                <c:pt idx="11">
                  <c:v>#N/A</c:v>
                </c:pt>
                <c:pt idx="12">
                  <c:v>#N/A</c:v>
                </c:pt>
                <c:pt idx="13">
                  <c:v>109629</c:v>
                </c:pt>
                <c:pt idx="14">
                  <c:v>#N/A</c:v>
                </c:pt>
              </c:numCache>
            </c:numRef>
          </c:val>
          <c:smooth val="0"/>
          <c:extLst xmlns:c16r2="http://schemas.microsoft.com/office/drawing/2015/06/chart">
            <c:ext xmlns:c16="http://schemas.microsoft.com/office/drawing/2014/chart" uri="{C3380CC4-5D6E-409C-BE32-E72D297353CC}">
              <c16:uniqueId val="{0000000B-0C7B-4DB4-8AB1-F3106EC28FCE}"/>
            </c:ext>
          </c:extLst>
        </c:ser>
        <c:dLbls>
          <c:showLegendKey val="0"/>
          <c:showVal val="0"/>
          <c:showCatName val="0"/>
          <c:showSerName val="0"/>
          <c:showPercent val="0"/>
          <c:showBubbleSize val="0"/>
        </c:dLbls>
        <c:marker val="1"/>
        <c:smooth val="0"/>
        <c:axId val="147053800"/>
        <c:axId val="147054184"/>
      </c:lineChart>
      <c:catAx>
        <c:axId val="147053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054184"/>
        <c:crosses val="autoZero"/>
        <c:auto val="1"/>
        <c:lblAlgn val="ctr"/>
        <c:lblOffset val="100"/>
        <c:tickLblSkip val="1"/>
        <c:tickMarkSkip val="1"/>
        <c:noMultiLvlLbl val="0"/>
      </c:catAx>
      <c:valAx>
        <c:axId val="147054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053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3046</c:v>
                </c:pt>
                <c:pt idx="1">
                  <c:v>3326</c:v>
                </c:pt>
                <c:pt idx="2">
                  <c:v>5777</c:v>
                </c:pt>
              </c:numCache>
            </c:numRef>
          </c:val>
          <c:extLst xmlns:c16r2="http://schemas.microsoft.com/office/drawing/2015/06/chart">
            <c:ext xmlns:c16="http://schemas.microsoft.com/office/drawing/2014/chart" uri="{C3380CC4-5D6E-409C-BE32-E72D297353CC}">
              <c16:uniqueId val="{00000000-4BE0-485A-9CA3-FB15423F9A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1691</c:v>
                </c:pt>
                <c:pt idx="1">
                  <c:v>3348</c:v>
                </c:pt>
                <c:pt idx="2">
                  <c:v>3358</c:v>
                </c:pt>
              </c:numCache>
            </c:numRef>
          </c:val>
          <c:extLst xmlns:c16r2="http://schemas.microsoft.com/office/drawing/2015/06/chart">
            <c:ext xmlns:c16="http://schemas.microsoft.com/office/drawing/2014/chart" uri="{C3380CC4-5D6E-409C-BE32-E72D297353CC}">
              <c16:uniqueId val="{00000001-4BE0-485A-9CA3-FB15423F9A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5532</c:v>
                </c:pt>
                <c:pt idx="1">
                  <c:v>5695</c:v>
                </c:pt>
                <c:pt idx="2">
                  <c:v>5649</c:v>
                </c:pt>
              </c:numCache>
            </c:numRef>
          </c:val>
          <c:extLst xmlns:c16r2="http://schemas.microsoft.com/office/drawing/2015/06/chart">
            <c:ext xmlns:c16="http://schemas.microsoft.com/office/drawing/2014/chart" uri="{C3380CC4-5D6E-409C-BE32-E72D297353CC}">
              <c16:uniqueId val="{00000002-4BE0-485A-9CA3-FB15423F9A7E}"/>
            </c:ext>
          </c:extLst>
        </c:ser>
        <c:dLbls>
          <c:showLegendKey val="0"/>
          <c:showVal val="0"/>
          <c:showCatName val="0"/>
          <c:showSerName val="0"/>
          <c:showPercent val="0"/>
          <c:showBubbleSize val="0"/>
        </c:dLbls>
        <c:gapWidth val="120"/>
        <c:overlap val="100"/>
        <c:axId val="150529448"/>
        <c:axId val="150524744"/>
      </c:barChart>
      <c:catAx>
        <c:axId val="150529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0524744"/>
        <c:crosses val="autoZero"/>
        <c:auto val="1"/>
        <c:lblAlgn val="ctr"/>
        <c:lblOffset val="100"/>
        <c:tickLblSkip val="1"/>
        <c:tickMarkSkip val="1"/>
        <c:noMultiLvlLbl val="0"/>
      </c:catAx>
      <c:valAx>
        <c:axId val="150524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0529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都市基盤整備や南海トラフ地震対策などの大規模事業で発行した市債償還が本格化したことにより、元利償還金の高い水準が続き、実質公債費比率も高い水準で推移している。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など、可能な限り公債費負担を軽減する取組を進めて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年度に借入した満期一括償還地方債について、令和２年度に償還を行った。</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都市基盤整備や南海トラフ地震対策などの大規模事業で発行した市債償還が本格化したことにより、高い水準で推移している地方債残高が将来負担額を押し上げる要因となっている。</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年度の地方債残高は、</a:t>
          </a:r>
          <a:r>
            <a:rPr kumimoji="1" lang="ja-JP" altLang="en-US" sz="1100">
              <a:solidFill>
                <a:schemeClr val="dk1"/>
              </a:solidFill>
              <a:effectLst/>
              <a:latin typeface="+mn-lt"/>
              <a:ea typeface="+mn-ea"/>
              <a:cs typeface="+mn-cs"/>
            </a:rPr>
            <a:t>臨時財政対策債の減等により</a:t>
          </a:r>
          <a:r>
            <a:rPr kumimoji="1" lang="ja-JP" altLang="ja-JP" sz="1100">
              <a:solidFill>
                <a:schemeClr val="dk1"/>
              </a:solidFill>
              <a:effectLst/>
              <a:latin typeface="+mn-lt"/>
              <a:ea typeface="+mn-ea"/>
              <a:cs typeface="+mn-cs"/>
            </a:rPr>
            <a:t>新規発行分</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定期償還分</a:t>
          </a:r>
          <a:r>
            <a:rPr kumimoji="1" lang="ja-JP" altLang="en-US" sz="1100">
              <a:solidFill>
                <a:schemeClr val="dk1"/>
              </a:solidFill>
              <a:effectLst/>
              <a:latin typeface="+mn-lt"/>
              <a:ea typeface="+mn-ea"/>
              <a:cs typeface="+mn-cs"/>
            </a:rPr>
            <a:t>より少なかった</a:t>
          </a:r>
          <a:r>
            <a:rPr kumimoji="1" lang="ja-JP" altLang="ja-JP" sz="1100">
              <a:solidFill>
                <a:schemeClr val="dk1"/>
              </a:solidFill>
              <a:effectLst/>
              <a:latin typeface="+mn-lt"/>
              <a:ea typeface="+mn-ea"/>
              <a:cs typeface="+mn-cs"/>
            </a:rPr>
            <a:t>ことなどにより前年度比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636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年度との比較では＋</a:t>
          </a:r>
          <a:r>
            <a:rPr kumimoji="1" lang="en-US" altLang="ja-JP" sz="1100">
              <a:solidFill>
                <a:schemeClr val="dk1"/>
              </a:solidFill>
              <a:effectLst/>
              <a:latin typeface="+mn-lt"/>
              <a:ea typeface="+mn-ea"/>
              <a:cs typeface="+mn-cs"/>
            </a:rPr>
            <a:t>7,986</a:t>
          </a:r>
          <a:r>
            <a:rPr kumimoji="1" lang="ja-JP" altLang="en-US" sz="1100">
              <a:solidFill>
                <a:schemeClr val="dk1"/>
              </a:solidFill>
              <a:effectLst/>
              <a:latin typeface="+mn-lt"/>
              <a:ea typeface="+mn-ea"/>
              <a:cs typeface="+mn-cs"/>
            </a:rPr>
            <a:t>百万円となった。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高知県高知市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年度の市税及び地方消費税交付金等の増</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により決算対策のため</a:t>
          </a:r>
          <a:r>
            <a:rPr kumimoji="1" lang="ja-JP" altLang="en-US" sz="1100">
              <a:solidFill>
                <a:schemeClr val="dk1"/>
              </a:solidFill>
              <a:effectLst/>
              <a:latin typeface="+mn-lt"/>
              <a:ea typeface="+mn-ea"/>
              <a:cs typeface="+mn-cs"/>
            </a:rPr>
            <a:t>財政調整基金や減債基金を</a:t>
          </a:r>
          <a:r>
            <a:rPr kumimoji="1" lang="ja-JP" altLang="ja-JP" sz="1100">
              <a:solidFill>
                <a:schemeClr val="dk1"/>
              </a:solidFill>
              <a:effectLst/>
              <a:latin typeface="+mn-lt"/>
              <a:ea typeface="+mn-ea"/>
              <a:cs typeface="+mn-cs"/>
            </a:rPr>
            <a:t>取り崩しを行わなかったこと</a:t>
          </a:r>
          <a:r>
            <a:rPr kumimoji="1" lang="ja-JP" altLang="en-US" sz="1100">
              <a:solidFill>
                <a:schemeClr val="dk1"/>
              </a:solidFill>
              <a:effectLst/>
              <a:latin typeface="+mn-lt"/>
              <a:ea typeface="+mn-ea"/>
              <a:cs typeface="+mn-cs"/>
            </a:rPr>
            <a:t>などによる増。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・厳しい財政運営を迫られている状況ではあるが、財政健全化プラン（</a:t>
          </a:r>
          <a:r>
            <a:rPr kumimoji="1" lang="en-US" altLang="ja-JP" sz="1100">
              <a:solidFill>
                <a:schemeClr val="dk1"/>
              </a:solidFill>
              <a:effectLst/>
              <a:latin typeface="+mn-lt"/>
              <a:ea typeface="+mn-ea"/>
              <a:cs typeface="+mn-cs"/>
            </a:rPr>
            <a:t>2023</a:t>
          </a:r>
          <a:r>
            <a:rPr kumimoji="1" lang="ja-JP" altLang="ja-JP" sz="1100">
              <a:solidFill>
                <a:schemeClr val="dk1"/>
              </a:solidFill>
              <a:effectLst/>
              <a:latin typeface="+mn-lt"/>
              <a:ea typeface="+mn-ea"/>
              <a:cs typeface="+mn-cs"/>
            </a:rPr>
            <a:t>年度版）に基づいた事務事業見直しを行い、健全な財政運営を確立する中で、財政調整基金残高を標準財政規模の５％以上を目標とし、適正な積立に努めることとしている。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・地域振興基金：高知市における市民の連帯の強化又は地域振興に要する経費。</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・施設等整備基金：市の施設等の整備に要する財源を円滑に調整するための経費。</a:t>
          </a:r>
          <a:endParaRPr lang="ja-JP" altLang="ja-JP" sz="1400">
            <a:effectLst/>
          </a:endParaRPr>
        </a:p>
        <a:p>
          <a:r>
            <a:rPr kumimoji="1" lang="ja-JP" altLang="ja-JP" sz="1100">
              <a:solidFill>
                <a:schemeClr val="dk1"/>
              </a:solidFill>
              <a:effectLst/>
              <a:latin typeface="+mn-lt"/>
              <a:ea typeface="+mn-ea"/>
              <a:cs typeface="+mn-cs"/>
            </a:rPr>
            <a:t>・広域行政推進基金：れんけいこうち広域都市圏において、活力ある地域経済を維持し、住民が安心して快適な暮らしを営むことができる圏域づくりに要する経費その他広域的な行政課題に対応するための事業に要する経費。</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・廃棄物処理施設整備基金：一般廃棄物処理施設の整備に要する経費。</a:t>
          </a:r>
          <a:endParaRPr lang="ja-JP" altLang="ja-JP" sz="1400">
            <a:effectLst/>
          </a:endParaRPr>
        </a:p>
        <a:p>
          <a:r>
            <a:rPr kumimoji="1" lang="ja-JP" altLang="ja-JP" sz="1100">
              <a:solidFill>
                <a:schemeClr val="dk1"/>
              </a:solidFill>
              <a:effectLst/>
              <a:latin typeface="+mn-lt"/>
              <a:ea typeface="+mn-ea"/>
              <a:cs typeface="+mn-cs"/>
            </a:rPr>
            <a:t>・南海地震等災害復興基金：南海地震等の大規模災害発生時に、本市における社会基盤の復旧及び復興に要する経費。</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広域行政推進基金</a:t>
          </a:r>
          <a:r>
            <a:rPr kumimoji="1" lang="ja-JP" altLang="en-US" sz="1100">
              <a:solidFill>
                <a:schemeClr val="dk1"/>
              </a:solidFill>
              <a:effectLst/>
              <a:latin typeface="+mn-lt"/>
              <a:ea typeface="+mn-ea"/>
              <a:cs typeface="+mn-cs"/>
            </a:rPr>
            <a:t>繰入対象事業費の増加等による基金残高の減等。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・公債費を除く経常収支比率を低く抑えることで、起債の償還財源を確保するとともに、将来世代のために起債残高を減らしながらも基金を確保し、持続可能な財政運営につなげる。</a:t>
          </a:r>
          <a:endParaRPr lang="ja-JP" altLang="ja-JP" sz="1400">
            <a:effectLst/>
          </a:endParaRPr>
        </a:p>
        <a:p>
          <a:r>
            <a:rPr kumimoji="1" lang="ja-JP" altLang="ja-JP" sz="1100">
              <a:solidFill>
                <a:schemeClr val="dk1"/>
              </a:solidFill>
              <a:effectLst/>
              <a:latin typeface="+mn-lt"/>
              <a:ea typeface="+mn-ea"/>
              <a:cs typeface="+mn-cs"/>
            </a:rPr>
            <a:t>・財政健全化プラン（</a:t>
          </a:r>
          <a:r>
            <a:rPr kumimoji="1" lang="en-US" altLang="ja-JP" sz="1100">
              <a:solidFill>
                <a:schemeClr val="dk1"/>
              </a:solidFill>
              <a:effectLst/>
              <a:latin typeface="+mn-lt"/>
              <a:ea typeface="+mn-ea"/>
              <a:cs typeface="+mn-cs"/>
            </a:rPr>
            <a:t>2023</a:t>
          </a:r>
          <a:r>
            <a:rPr kumimoji="1" lang="ja-JP" altLang="ja-JP" sz="1100">
              <a:solidFill>
                <a:schemeClr val="dk1"/>
              </a:solidFill>
              <a:effectLst/>
              <a:latin typeface="+mn-lt"/>
              <a:ea typeface="+mn-ea"/>
              <a:cs typeface="+mn-cs"/>
            </a:rPr>
            <a:t>年度版）に基づいた事務事業見直しを行うことで健全な財政運営を確立し、南海地震等災害復興基金への積立財源を確保して本市の喫緊の課題である南海トラフ地震に備える。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年度の市税や地方消費税交付金等の増により取り崩しを行わず、決算積立てを行ったことによる増。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厳しい財政運営を迫られている状況ではあるが、財政健全化プランに基づいた事務事業見直しを行い、健全な財政運営を確立する中で、財政調整基金残高を標準財政規模の５％以上を目標とし、適正な積立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年度の市税や地方消費税交付金等の増により取り崩しを行わ</a:t>
          </a:r>
          <a:r>
            <a:rPr kumimoji="1" lang="ja-JP" altLang="en-US" sz="1100">
              <a:solidFill>
                <a:schemeClr val="dk1"/>
              </a:solidFill>
              <a:effectLst/>
              <a:latin typeface="+mn-lt"/>
              <a:ea typeface="+mn-ea"/>
              <a:cs typeface="+mn-cs"/>
            </a:rPr>
            <a:t>なわず、積立てを行ったことによる増。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・厳しい財政運営を迫られている状況ではあるが、近年の投資事業に伴う今後の公債費増に備えるため、適正な積立に努めることとしている。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319,724
317,817
309.00
165,510,132
162,979,477
1,399,271
79,713,370
209,824,716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産業基盤が確立されていない本市においては、都市部のような景気回復基調は見受けられず、個人市民税の増などの要素はあるものの依然市税収入は伸び悩んでいることなどから、財政力指数は</a:t>
          </a:r>
          <a:r>
            <a:rPr kumimoji="1" lang="en-US" altLang="ja-JP" sz="1000">
              <a:solidFill>
                <a:schemeClr val="dk1"/>
              </a:solidFill>
              <a:effectLst/>
              <a:latin typeface="+mn-lt"/>
              <a:ea typeface="+mn-ea"/>
              <a:cs typeface="+mn-cs"/>
            </a:rPr>
            <a:t>0.64</a:t>
          </a:r>
          <a:r>
            <a:rPr kumimoji="1" lang="ja-JP" altLang="ja-JP" sz="1000">
              <a:solidFill>
                <a:schemeClr val="dk1"/>
              </a:solidFill>
              <a:effectLst/>
              <a:latin typeface="+mn-lt"/>
              <a:ea typeface="+mn-ea"/>
              <a:cs typeface="+mn-cs"/>
            </a:rPr>
            <a:t>と類似団体や四国の他県庁所在市と比べ低く推移している。</a:t>
          </a:r>
          <a:r>
            <a:rPr kumimoji="1" lang="ja-JP" altLang="en-US" sz="1000">
              <a:solidFill>
                <a:schemeClr val="dk1"/>
              </a:solidFill>
              <a:effectLst/>
              <a:latin typeface="+mn-lt"/>
              <a:ea typeface="+mn-ea"/>
              <a:cs typeface="+mn-cs"/>
            </a:rPr>
            <a:t>令和５年７月</a:t>
          </a:r>
          <a:r>
            <a:rPr kumimoji="1" lang="ja-JP" altLang="ja-JP" sz="1000">
              <a:solidFill>
                <a:schemeClr val="dk1"/>
              </a:solidFill>
              <a:effectLst/>
              <a:latin typeface="+mn-lt"/>
              <a:ea typeface="+mn-ea"/>
              <a:cs typeface="+mn-cs"/>
            </a:rPr>
            <a:t>に策定した「高知市財政健全化プラン</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2023</a:t>
          </a:r>
          <a:r>
            <a:rPr kumimoji="1" lang="ja-JP" altLang="en-US" sz="1000">
              <a:solidFill>
                <a:schemeClr val="dk1"/>
              </a:solidFill>
              <a:effectLst/>
              <a:latin typeface="+mn-lt"/>
              <a:ea typeface="+mn-ea"/>
              <a:cs typeface="+mn-cs"/>
            </a:rPr>
            <a:t>年度版）</a:t>
          </a:r>
          <a:r>
            <a:rPr kumimoji="1" lang="ja-JP" altLang="ja-JP" sz="1000">
              <a:solidFill>
                <a:schemeClr val="dk1"/>
              </a:solidFill>
              <a:effectLst/>
              <a:latin typeface="+mn-lt"/>
              <a:ea typeface="+mn-ea"/>
              <a:cs typeface="+mn-cs"/>
            </a:rPr>
            <a:t>」に基づき、債権管理の徹底や受益者負担の適正化、遊休資産の活用等による歳入の確保に努める</a:t>
          </a:r>
          <a:r>
            <a:rPr kumimoji="1" lang="ja-JP" altLang="en-US" sz="1000">
              <a:solidFill>
                <a:schemeClr val="dk1"/>
              </a:solidFill>
              <a:effectLst/>
              <a:latin typeface="+mn-lt"/>
              <a:ea typeface="+mn-ea"/>
              <a:cs typeface="+mn-cs"/>
            </a:rPr>
            <a:t>とともに、施設の統廃合など公共施設・インフラ資産管理適正化に努める。さらに</a:t>
          </a:r>
          <a:r>
            <a:rPr kumimoji="1" lang="ja-JP" altLang="ja-JP" sz="1000">
              <a:solidFill>
                <a:schemeClr val="dk1"/>
              </a:solidFill>
              <a:effectLst/>
              <a:latin typeface="+mn-lt"/>
              <a:ea typeface="+mn-ea"/>
              <a:cs typeface="+mn-cs"/>
            </a:rPr>
            <a:t>事務事業の見直しや公債費負担の低減による歳出の削減に努め、安定的で健全な財政運営への取組を強化していく。</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78015</xdr:rowOff>
    </xdr:to>
    <xdr:cxnSp macro="">
      <xdr:nvCxnSpPr>
        <xdr:cNvPr id="71" name="直線コネクタ 70"/>
        <xdr:cNvCxnSpPr/>
      </xdr:nvCxnSpPr>
      <xdr:spPr>
        <a:xfrm flipV="1">
          <a:off x="4114800" y="74331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78015</xdr:rowOff>
    </xdr:to>
    <xdr:cxnSp macro="">
      <xdr:nvCxnSpPr>
        <xdr:cNvPr id="74" name="直線コネクタ 73"/>
        <xdr:cNvCxnSpPr/>
      </xdr:nvCxnSpPr>
      <xdr:spPr>
        <a:xfrm>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60778</xdr:rowOff>
    </xdr:to>
    <xdr:cxnSp macro="">
      <xdr:nvCxnSpPr>
        <xdr:cNvPr id="77" name="直線コネクタ 76"/>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80" name="直線コネクタ 79"/>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2" name="楕円 91"/>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3" name="テキスト ボックス 92"/>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4" name="楕円 93"/>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5" name="テキスト ボックス 94"/>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6" name="楕円 95"/>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7" name="テキスト ボックス 96"/>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8" name="楕円 97"/>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9" name="テキスト ボックス 98"/>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都市部に比べて景気回復が鈍い本市経済状況により市税収入が伸び悩んでいる中</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災害に強いまちづくり</a:t>
          </a:r>
          <a:r>
            <a:rPr kumimoji="1" lang="ja-JP" altLang="en-US" sz="1050">
              <a:solidFill>
                <a:schemeClr val="dk1"/>
              </a:solidFill>
              <a:effectLst/>
              <a:latin typeface="+mn-lt"/>
              <a:ea typeface="+mn-ea"/>
              <a:cs typeface="+mn-cs"/>
            </a:rPr>
            <a:t>に</a:t>
          </a:r>
          <a:r>
            <a:rPr kumimoji="1" lang="ja-JP" altLang="ja-JP" sz="1050">
              <a:solidFill>
                <a:schemeClr val="dk1"/>
              </a:solidFill>
              <a:effectLst/>
              <a:latin typeface="+mn-lt"/>
              <a:ea typeface="+mn-ea"/>
              <a:cs typeface="+mn-cs"/>
            </a:rPr>
            <a:t>重点的に取り組んだことや生活保護費を中心とする扶助費が高い水準で推移していることに加え、職員数の増加等や修繕費の実績増により経常経費充当一般財源全体では＋</a:t>
          </a:r>
          <a:r>
            <a:rPr kumimoji="1" lang="en-US" altLang="ja-JP" sz="1050">
              <a:solidFill>
                <a:schemeClr val="dk1"/>
              </a:solidFill>
              <a:effectLst/>
              <a:latin typeface="+mn-lt"/>
              <a:ea typeface="+mn-ea"/>
              <a:cs typeface="+mn-cs"/>
            </a:rPr>
            <a:t>20.5</a:t>
          </a:r>
          <a:r>
            <a:rPr kumimoji="1" lang="ja-JP" altLang="ja-JP" sz="1050">
              <a:solidFill>
                <a:schemeClr val="dk1"/>
              </a:solidFill>
              <a:effectLst/>
              <a:latin typeface="+mn-lt"/>
              <a:ea typeface="+mn-ea"/>
              <a:cs typeface="+mn-cs"/>
            </a:rPr>
            <a:t>億円の増とな</a:t>
          </a:r>
          <a:r>
            <a:rPr kumimoji="1" lang="ja-JP" altLang="en-US" sz="1050">
              <a:solidFill>
                <a:schemeClr val="dk1"/>
              </a:solidFill>
              <a:effectLst/>
              <a:latin typeface="+mn-lt"/>
              <a:ea typeface="+mn-ea"/>
              <a:cs typeface="+mn-cs"/>
            </a:rPr>
            <a:t>り</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地方特例交付金や地方交付税の減などにより</a:t>
          </a:r>
          <a:r>
            <a:rPr kumimoji="1" lang="ja-JP" altLang="ja-JP" sz="1050">
              <a:solidFill>
                <a:schemeClr val="dk1"/>
              </a:solidFill>
              <a:effectLst/>
              <a:latin typeface="+mn-lt"/>
              <a:ea typeface="+mn-ea"/>
              <a:cs typeface="+mn-cs"/>
            </a:rPr>
            <a:t>歳入経常一般財源</a:t>
          </a:r>
          <a:r>
            <a:rPr kumimoji="1" lang="ja-JP" altLang="en-US" sz="1050">
              <a:solidFill>
                <a:schemeClr val="dk1"/>
              </a:solidFill>
              <a:effectLst/>
              <a:latin typeface="+mn-lt"/>
              <a:ea typeface="+mn-ea"/>
              <a:cs typeface="+mn-cs"/>
            </a:rPr>
            <a:t>は▲</a:t>
          </a:r>
          <a:r>
            <a:rPr kumimoji="1" lang="en-US" altLang="ja-JP" sz="1050">
              <a:solidFill>
                <a:schemeClr val="dk1"/>
              </a:solidFill>
              <a:effectLst/>
              <a:latin typeface="+mn-lt"/>
              <a:ea typeface="+mn-ea"/>
              <a:cs typeface="+mn-cs"/>
            </a:rPr>
            <a:t>10.5</a:t>
          </a:r>
          <a:r>
            <a:rPr kumimoji="1" lang="ja-JP" altLang="ja-JP" sz="1050">
              <a:solidFill>
                <a:schemeClr val="dk1"/>
              </a:solidFill>
              <a:effectLst/>
              <a:latin typeface="+mn-lt"/>
              <a:ea typeface="+mn-ea"/>
              <a:cs typeface="+mn-cs"/>
            </a:rPr>
            <a:t>億円と</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したため、経常収支比率は前年度比</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6.6</a:t>
          </a:r>
          <a:r>
            <a:rPr kumimoji="1" lang="ja-JP" altLang="ja-JP" sz="1050">
              <a:solidFill>
                <a:schemeClr val="dk1"/>
              </a:solidFill>
              <a:effectLst/>
              <a:latin typeface="+mn-lt"/>
              <a:ea typeface="+mn-ea"/>
              <a:cs typeface="+mn-cs"/>
            </a:rPr>
            <a:t>ポイントとな</a:t>
          </a:r>
          <a:r>
            <a:rPr kumimoji="1" lang="ja-JP" altLang="en-US" sz="1050">
              <a:solidFill>
                <a:schemeClr val="dk1"/>
              </a:solidFill>
              <a:effectLst/>
              <a:latin typeface="+mn-lt"/>
              <a:ea typeface="+mn-ea"/>
              <a:cs typeface="+mn-cs"/>
            </a:rPr>
            <a:t>り</a:t>
          </a:r>
          <a:r>
            <a:rPr kumimoji="1" lang="ja-JP" altLang="ja-JP" sz="1050">
              <a:solidFill>
                <a:schemeClr val="dk1"/>
              </a:solidFill>
              <a:effectLst/>
              <a:latin typeface="+mn-lt"/>
              <a:ea typeface="+mn-ea"/>
              <a:cs typeface="+mn-cs"/>
            </a:rPr>
            <a:t>、財政構造の硬直化について依然として厳しい状況である。</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77978</xdr:rowOff>
    </xdr:from>
    <xdr:to>
      <xdr:col>23</xdr:col>
      <xdr:colOff>133350</xdr:colOff>
      <xdr:row>66</xdr:row>
      <xdr:rowOff>53594</xdr:rowOff>
    </xdr:to>
    <xdr:cxnSp macro="">
      <xdr:nvCxnSpPr>
        <xdr:cNvPr id="132" name="直線コネクタ 131"/>
        <xdr:cNvCxnSpPr/>
      </xdr:nvCxnSpPr>
      <xdr:spPr>
        <a:xfrm>
          <a:off x="4114800" y="11050778"/>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77978</xdr:rowOff>
    </xdr:from>
    <xdr:to>
      <xdr:col>19</xdr:col>
      <xdr:colOff>133350</xdr:colOff>
      <xdr:row>66</xdr:row>
      <xdr:rowOff>24638</xdr:rowOff>
    </xdr:to>
    <xdr:cxnSp macro="">
      <xdr:nvCxnSpPr>
        <xdr:cNvPr id="135" name="直線コネクタ 134"/>
        <xdr:cNvCxnSpPr/>
      </xdr:nvCxnSpPr>
      <xdr:spPr>
        <a:xfrm flipV="1">
          <a:off x="3225800" y="11050778"/>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24638</xdr:rowOff>
    </xdr:from>
    <xdr:to>
      <xdr:col>15</xdr:col>
      <xdr:colOff>82550</xdr:colOff>
      <xdr:row>66</xdr:row>
      <xdr:rowOff>97028</xdr:rowOff>
    </xdr:to>
    <xdr:cxnSp macro="">
      <xdr:nvCxnSpPr>
        <xdr:cNvPr id="138" name="直線コネクタ 137"/>
        <xdr:cNvCxnSpPr/>
      </xdr:nvCxnSpPr>
      <xdr:spPr>
        <a:xfrm flipV="1">
          <a:off x="2336800" y="1134033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97028</xdr:rowOff>
    </xdr:from>
    <xdr:to>
      <xdr:col>11</xdr:col>
      <xdr:colOff>31750</xdr:colOff>
      <xdr:row>66</xdr:row>
      <xdr:rowOff>125984</xdr:rowOff>
    </xdr:to>
    <xdr:cxnSp macro="">
      <xdr:nvCxnSpPr>
        <xdr:cNvPr id="141" name="直線コネクタ 140"/>
        <xdr:cNvCxnSpPr/>
      </xdr:nvCxnSpPr>
      <xdr:spPr>
        <a:xfrm flipV="1">
          <a:off x="1447800" y="114127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2794</xdr:rowOff>
    </xdr:from>
    <xdr:to>
      <xdr:col>23</xdr:col>
      <xdr:colOff>184150</xdr:colOff>
      <xdr:row>66</xdr:row>
      <xdr:rowOff>104394</xdr:rowOff>
    </xdr:to>
    <xdr:sp macro="" textlink="">
      <xdr:nvSpPr>
        <xdr:cNvPr id="151" name="楕円 150"/>
        <xdr:cNvSpPr/>
      </xdr:nvSpPr>
      <xdr:spPr>
        <a:xfrm>
          <a:off x="49022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70121</xdr:rowOff>
    </xdr:from>
    <xdr:ext cx="762000" cy="259045"/>
    <xdr:sp macro="" textlink="">
      <xdr:nvSpPr>
        <xdr:cNvPr id="152" name="財政構造の弾力性該当値テキスト"/>
        <xdr:cNvSpPr txBox="1"/>
      </xdr:nvSpPr>
      <xdr:spPr>
        <a:xfrm>
          <a:off x="5041900" y="112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27178</xdr:rowOff>
    </xdr:from>
    <xdr:to>
      <xdr:col>19</xdr:col>
      <xdr:colOff>184150</xdr:colOff>
      <xdr:row>64</xdr:row>
      <xdr:rowOff>128778</xdr:rowOff>
    </xdr:to>
    <xdr:sp macro="" textlink="">
      <xdr:nvSpPr>
        <xdr:cNvPr id="153" name="楕円 152"/>
        <xdr:cNvSpPr/>
      </xdr:nvSpPr>
      <xdr:spPr>
        <a:xfrm>
          <a:off x="4064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113555</xdr:rowOff>
    </xdr:from>
    <xdr:ext cx="736600" cy="259045"/>
    <xdr:sp macro="" textlink="">
      <xdr:nvSpPr>
        <xdr:cNvPr id="154" name="テキスト ボックス 153"/>
        <xdr:cNvSpPr txBox="1"/>
      </xdr:nvSpPr>
      <xdr:spPr>
        <a:xfrm>
          <a:off x="3733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145288</xdr:rowOff>
    </xdr:from>
    <xdr:to>
      <xdr:col>15</xdr:col>
      <xdr:colOff>133350</xdr:colOff>
      <xdr:row>66</xdr:row>
      <xdr:rowOff>75438</xdr:rowOff>
    </xdr:to>
    <xdr:sp macro="" textlink="">
      <xdr:nvSpPr>
        <xdr:cNvPr id="155" name="楕円 154"/>
        <xdr:cNvSpPr/>
      </xdr:nvSpPr>
      <xdr:spPr>
        <a:xfrm>
          <a:off x="3175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60215</xdr:rowOff>
    </xdr:from>
    <xdr:ext cx="762000" cy="259045"/>
    <xdr:sp macro="" textlink="">
      <xdr:nvSpPr>
        <xdr:cNvPr id="156" name="テキスト ボックス 155"/>
        <xdr:cNvSpPr txBox="1"/>
      </xdr:nvSpPr>
      <xdr:spPr>
        <a:xfrm>
          <a:off x="2844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46228</xdr:rowOff>
    </xdr:from>
    <xdr:to>
      <xdr:col>11</xdr:col>
      <xdr:colOff>82550</xdr:colOff>
      <xdr:row>66</xdr:row>
      <xdr:rowOff>147828</xdr:rowOff>
    </xdr:to>
    <xdr:sp macro="" textlink="">
      <xdr:nvSpPr>
        <xdr:cNvPr id="157" name="楕円 156"/>
        <xdr:cNvSpPr/>
      </xdr:nvSpPr>
      <xdr:spPr>
        <a:xfrm>
          <a:off x="2286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132605</xdr:rowOff>
    </xdr:from>
    <xdr:ext cx="762000" cy="259045"/>
    <xdr:sp macro="" textlink="">
      <xdr:nvSpPr>
        <xdr:cNvPr id="158" name="テキスト ボックス 157"/>
        <xdr:cNvSpPr txBox="1"/>
      </xdr:nvSpPr>
      <xdr:spPr>
        <a:xfrm>
          <a:off x="1955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75184</xdr:rowOff>
    </xdr:from>
    <xdr:to>
      <xdr:col>7</xdr:col>
      <xdr:colOff>31750</xdr:colOff>
      <xdr:row>67</xdr:row>
      <xdr:rowOff>5334</xdr:rowOff>
    </xdr:to>
    <xdr:sp macro="" textlink="">
      <xdr:nvSpPr>
        <xdr:cNvPr id="159" name="楕円 158"/>
        <xdr:cNvSpPr/>
      </xdr:nvSpPr>
      <xdr:spPr>
        <a:xfrm>
          <a:off x="1397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161561</xdr:rowOff>
    </xdr:from>
    <xdr:ext cx="762000" cy="259045"/>
    <xdr:sp macro="" textlink="">
      <xdr:nvSpPr>
        <xdr:cNvPr id="160" name="テキスト ボックス 159"/>
        <xdr:cNvSpPr txBox="1"/>
      </xdr:nvSpPr>
      <xdr:spPr>
        <a:xfrm>
          <a:off x="1066800" y="1147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新高知市財政再建推進プラン（計画期間：</a:t>
          </a:r>
          <a:r>
            <a:rPr kumimoji="1" lang="en-US" altLang="ja-JP" sz="1050">
              <a:solidFill>
                <a:schemeClr val="dk1"/>
              </a:solidFill>
              <a:effectLst/>
              <a:latin typeface="+mn-lt"/>
              <a:ea typeface="+mn-ea"/>
              <a:cs typeface="+mn-cs"/>
            </a:rPr>
            <a:t>H21</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年度）に基づき、徹底的な事務事業の見直しを行った結果、人口一人当たりの決算額は類似団体と比べて低く推移している。 市民の求める真に必要なサービスを最少のコストで提供する観点から、</a:t>
          </a:r>
          <a:r>
            <a:rPr kumimoji="1" lang="ja-JP" altLang="en-US" sz="1050">
              <a:solidFill>
                <a:schemeClr val="dk1"/>
              </a:solidFill>
              <a:effectLst/>
              <a:latin typeface="+mn-lt"/>
              <a:ea typeface="+mn-ea"/>
              <a:cs typeface="+mn-cs"/>
            </a:rPr>
            <a:t>令和５</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７月</a:t>
          </a:r>
          <a:r>
            <a:rPr kumimoji="1" lang="ja-JP" altLang="ja-JP" sz="1050">
              <a:solidFill>
                <a:schemeClr val="dk1"/>
              </a:solidFill>
              <a:effectLst/>
              <a:latin typeface="+mn-lt"/>
              <a:ea typeface="+mn-ea"/>
              <a:cs typeface="+mn-cs"/>
            </a:rPr>
            <a:t>に策定した高知市財政健全化プラン（</a:t>
          </a:r>
          <a:r>
            <a:rPr kumimoji="1" lang="en-US" altLang="ja-JP" sz="1050">
              <a:solidFill>
                <a:schemeClr val="dk1"/>
              </a:solidFill>
              <a:effectLst/>
              <a:latin typeface="+mn-lt"/>
              <a:ea typeface="+mn-ea"/>
              <a:cs typeface="+mn-cs"/>
            </a:rPr>
            <a:t>2023</a:t>
          </a:r>
          <a:r>
            <a:rPr kumimoji="1" lang="ja-JP" altLang="ja-JP" sz="1050">
              <a:solidFill>
                <a:schemeClr val="dk1"/>
              </a:solidFill>
              <a:effectLst/>
              <a:latin typeface="+mn-lt"/>
              <a:ea typeface="+mn-ea"/>
              <a:cs typeface="+mn-cs"/>
            </a:rPr>
            <a:t>年度版）（計画期間：</a:t>
          </a:r>
          <a:r>
            <a:rPr kumimoji="1" lang="ja-JP" altLang="en-US" sz="1050">
              <a:solidFill>
                <a:schemeClr val="dk1"/>
              </a:solidFill>
              <a:effectLst/>
              <a:latin typeface="+mn-lt"/>
              <a:ea typeface="+mn-ea"/>
              <a:cs typeface="+mn-cs"/>
            </a:rPr>
            <a:t>令和５</a:t>
          </a:r>
          <a:r>
            <a:rPr kumimoji="1" lang="ja-JP" altLang="ja-JP" sz="1050">
              <a:solidFill>
                <a:schemeClr val="dk1"/>
              </a:solidFill>
              <a:effectLst/>
              <a:latin typeface="+mn-lt"/>
              <a:ea typeface="+mn-ea"/>
              <a:cs typeface="+mn-cs"/>
            </a:rPr>
            <a:t>～令和</a:t>
          </a:r>
          <a:r>
            <a:rPr kumimoji="1" lang="ja-JP" altLang="en-US" sz="1050">
              <a:solidFill>
                <a:schemeClr val="dk1"/>
              </a:solidFill>
              <a:effectLst/>
              <a:latin typeface="+mn-lt"/>
              <a:ea typeface="+mn-ea"/>
              <a:cs typeface="+mn-cs"/>
            </a:rPr>
            <a:t>７年</a:t>
          </a:r>
          <a:r>
            <a:rPr kumimoji="1" lang="ja-JP" altLang="ja-JP" sz="1050">
              <a:solidFill>
                <a:schemeClr val="dk1"/>
              </a:solidFill>
              <a:effectLst/>
              <a:latin typeface="+mn-lt"/>
              <a:ea typeface="+mn-ea"/>
              <a:cs typeface="+mn-cs"/>
            </a:rPr>
            <a:t>度）に基づき、事業のスクラップや手法見直しによる事業費の抑制、庶務事務の効率化による人件費の抑制、業務量の削減による時間外勤務の抑制など、常に見直しを行うとともに、計画的・効率的かつ適正な執行に努め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89915</xdr:rowOff>
    </xdr:from>
    <xdr:to>
      <xdr:col>23</xdr:col>
      <xdr:colOff>133350</xdr:colOff>
      <xdr:row>84</xdr:row>
      <xdr:rowOff>9858</xdr:rowOff>
    </xdr:to>
    <xdr:cxnSp macro="">
      <xdr:nvCxnSpPr>
        <xdr:cNvPr id="195" name="直線コネクタ 194"/>
        <xdr:cNvCxnSpPr/>
      </xdr:nvCxnSpPr>
      <xdr:spPr>
        <a:xfrm>
          <a:off x="4114800" y="14320265"/>
          <a:ext cx="838200" cy="9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xdr:cNvSpPr txBox="1"/>
      </xdr:nvSpPr>
      <xdr:spPr>
        <a:xfrm>
          <a:off x="5041900" y="14366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57145</xdr:rowOff>
    </xdr:from>
    <xdr:to>
      <xdr:col>19</xdr:col>
      <xdr:colOff>133350</xdr:colOff>
      <xdr:row>83</xdr:row>
      <xdr:rowOff>89915</xdr:rowOff>
    </xdr:to>
    <xdr:cxnSp macro="">
      <xdr:nvCxnSpPr>
        <xdr:cNvPr id="198" name="直線コネクタ 197"/>
        <xdr:cNvCxnSpPr/>
      </xdr:nvCxnSpPr>
      <xdr:spPr>
        <a:xfrm>
          <a:off x="3225800" y="14116045"/>
          <a:ext cx="889000" cy="20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xdr:cNvSpPr txBox="1"/>
      </xdr:nvSpPr>
      <xdr:spPr>
        <a:xfrm>
          <a:off x="3733800" y="1438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46816</xdr:rowOff>
    </xdr:from>
    <xdr:to>
      <xdr:col>15</xdr:col>
      <xdr:colOff>82550</xdr:colOff>
      <xdr:row>82</xdr:row>
      <xdr:rowOff>57145</xdr:rowOff>
    </xdr:to>
    <xdr:cxnSp macro="">
      <xdr:nvCxnSpPr>
        <xdr:cNvPr id="201" name="直線コネクタ 200"/>
        <xdr:cNvCxnSpPr/>
      </xdr:nvCxnSpPr>
      <xdr:spPr>
        <a:xfrm>
          <a:off x="2336800" y="13934266"/>
          <a:ext cx="889000" cy="18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xdr:cNvSpPr txBox="1"/>
      </xdr:nvSpPr>
      <xdr:spPr>
        <a:xfrm>
          <a:off x="2844800" y="1422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137894</xdr:rowOff>
    </xdr:from>
    <xdr:to>
      <xdr:col>11</xdr:col>
      <xdr:colOff>31750</xdr:colOff>
      <xdr:row>81</xdr:row>
      <xdr:rowOff>46816</xdr:rowOff>
    </xdr:to>
    <xdr:cxnSp macro="">
      <xdr:nvCxnSpPr>
        <xdr:cNvPr id="204" name="直線コネクタ 203"/>
        <xdr:cNvCxnSpPr/>
      </xdr:nvCxnSpPr>
      <xdr:spPr>
        <a:xfrm>
          <a:off x="1447800" y="13853894"/>
          <a:ext cx="889000" cy="8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xdr:cNvSpPr txBox="1"/>
      </xdr:nvSpPr>
      <xdr:spPr>
        <a:xfrm>
          <a:off x="1955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xdr:cNvSpPr txBox="1"/>
      </xdr:nvSpPr>
      <xdr:spPr>
        <a:xfrm>
          <a:off x="1066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130508</xdr:rowOff>
    </xdr:from>
    <xdr:to>
      <xdr:col>23</xdr:col>
      <xdr:colOff>184150</xdr:colOff>
      <xdr:row>84</xdr:row>
      <xdr:rowOff>60658</xdr:rowOff>
    </xdr:to>
    <xdr:sp macro="" textlink="">
      <xdr:nvSpPr>
        <xdr:cNvPr id="214" name="楕円 213"/>
        <xdr:cNvSpPr/>
      </xdr:nvSpPr>
      <xdr:spPr>
        <a:xfrm>
          <a:off x="4902200" y="1436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147035</xdr:rowOff>
    </xdr:from>
    <xdr:ext cx="762000" cy="259045"/>
    <xdr:sp macro="" textlink="">
      <xdr:nvSpPr>
        <xdr:cNvPr id="215" name="人件費・物件費等の状況該当値テキスト"/>
        <xdr:cNvSpPr txBox="1"/>
      </xdr:nvSpPr>
      <xdr:spPr>
        <a:xfrm>
          <a:off x="5041900" y="1420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39115</xdr:rowOff>
    </xdr:from>
    <xdr:to>
      <xdr:col>19</xdr:col>
      <xdr:colOff>184150</xdr:colOff>
      <xdr:row>83</xdr:row>
      <xdr:rowOff>140715</xdr:rowOff>
    </xdr:to>
    <xdr:sp macro="" textlink="">
      <xdr:nvSpPr>
        <xdr:cNvPr id="216" name="楕円 215"/>
        <xdr:cNvSpPr/>
      </xdr:nvSpPr>
      <xdr:spPr>
        <a:xfrm>
          <a:off x="4064000" y="1426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150892</xdr:rowOff>
    </xdr:from>
    <xdr:ext cx="736600" cy="259045"/>
    <xdr:sp macro="" textlink="">
      <xdr:nvSpPr>
        <xdr:cNvPr id="217" name="テキスト ボックス 216"/>
        <xdr:cNvSpPr txBox="1"/>
      </xdr:nvSpPr>
      <xdr:spPr>
        <a:xfrm>
          <a:off x="3733800" y="1403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6345</xdr:rowOff>
    </xdr:from>
    <xdr:to>
      <xdr:col>15</xdr:col>
      <xdr:colOff>133350</xdr:colOff>
      <xdr:row>82</xdr:row>
      <xdr:rowOff>107945</xdr:rowOff>
    </xdr:to>
    <xdr:sp macro="" textlink="">
      <xdr:nvSpPr>
        <xdr:cNvPr id="218" name="楕円 217"/>
        <xdr:cNvSpPr/>
      </xdr:nvSpPr>
      <xdr:spPr>
        <a:xfrm>
          <a:off x="3175000" y="140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118122</xdr:rowOff>
    </xdr:from>
    <xdr:ext cx="762000" cy="259045"/>
    <xdr:sp macro="" textlink="">
      <xdr:nvSpPr>
        <xdr:cNvPr id="219" name="テキスト ボックス 218"/>
        <xdr:cNvSpPr txBox="1"/>
      </xdr:nvSpPr>
      <xdr:spPr>
        <a:xfrm>
          <a:off x="2844800" y="1383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167466</xdr:rowOff>
    </xdr:from>
    <xdr:to>
      <xdr:col>11</xdr:col>
      <xdr:colOff>82550</xdr:colOff>
      <xdr:row>81</xdr:row>
      <xdr:rowOff>97616</xdr:rowOff>
    </xdr:to>
    <xdr:sp macro="" textlink="">
      <xdr:nvSpPr>
        <xdr:cNvPr id="220" name="楕円 219"/>
        <xdr:cNvSpPr/>
      </xdr:nvSpPr>
      <xdr:spPr>
        <a:xfrm>
          <a:off x="2286000" y="138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107793</xdr:rowOff>
    </xdr:from>
    <xdr:ext cx="762000" cy="259045"/>
    <xdr:sp macro="" textlink="">
      <xdr:nvSpPr>
        <xdr:cNvPr id="221" name="テキスト ボックス 220"/>
        <xdr:cNvSpPr txBox="1"/>
      </xdr:nvSpPr>
      <xdr:spPr>
        <a:xfrm>
          <a:off x="1955800" y="1365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87094</xdr:rowOff>
    </xdr:from>
    <xdr:to>
      <xdr:col>7</xdr:col>
      <xdr:colOff>31750</xdr:colOff>
      <xdr:row>81</xdr:row>
      <xdr:rowOff>17244</xdr:rowOff>
    </xdr:to>
    <xdr:sp macro="" textlink="">
      <xdr:nvSpPr>
        <xdr:cNvPr id="222" name="楕円 221"/>
        <xdr:cNvSpPr/>
      </xdr:nvSpPr>
      <xdr:spPr>
        <a:xfrm>
          <a:off x="1397000" y="1380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27421</xdr:rowOff>
    </xdr:from>
    <xdr:ext cx="762000" cy="259045"/>
    <xdr:sp macro="" textlink="">
      <xdr:nvSpPr>
        <xdr:cNvPr id="223" name="テキスト ボックス 222"/>
        <xdr:cNvSpPr txBox="1"/>
      </xdr:nvSpPr>
      <xdr:spPr>
        <a:xfrm>
          <a:off x="1066800" y="1357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年４月１日には、国の給料表の見直し内容を踏まえ、一般行政職の給料表について平均</a:t>
          </a:r>
          <a:r>
            <a:rPr kumimoji="1" lang="en-US" altLang="ja-JP" sz="1100">
              <a:solidFill>
                <a:schemeClr val="dk1"/>
              </a:solidFill>
              <a:effectLst/>
              <a:latin typeface="+mn-lt"/>
              <a:ea typeface="+mn-ea"/>
              <a:cs typeface="+mn-cs"/>
            </a:rPr>
            <a:t>1.49</a:t>
          </a:r>
          <a:r>
            <a:rPr kumimoji="1" lang="ja-JP" altLang="ja-JP" sz="1100">
              <a:solidFill>
                <a:schemeClr val="dk1"/>
              </a:solidFill>
              <a:effectLst/>
              <a:latin typeface="+mn-lt"/>
              <a:ea typeface="+mn-ea"/>
              <a:cs typeface="+mn-cs"/>
            </a:rPr>
            <a:t>％の引下げを行うなど、国に準拠した給与制度の運用による給与の適正化に努めている。</a:t>
          </a:r>
          <a:endParaRPr lang="ja-JP" altLang="ja-JP" sz="1400">
            <a:effectLst/>
          </a:endParaRPr>
        </a:p>
        <a:p>
          <a:r>
            <a:rPr kumimoji="1" lang="ja-JP" altLang="ja-JP" sz="1100">
              <a:solidFill>
                <a:schemeClr val="dk1"/>
              </a:solidFill>
              <a:effectLst/>
              <a:latin typeface="+mn-lt"/>
              <a:ea typeface="+mn-ea"/>
              <a:cs typeface="+mn-cs"/>
            </a:rPr>
            <a:t>　また、類似団体との比較においても、平均水準と同程度で推移している。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48986</xdr:rowOff>
    </xdr:to>
    <xdr:cxnSp macro="">
      <xdr:nvCxnSpPr>
        <xdr:cNvPr id="259" name="直線コネクタ 258"/>
        <xdr:cNvCxnSpPr/>
      </xdr:nvCxnSpPr>
      <xdr:spPr>
        <a:xfrm flipV="1">
          <a:off x="16179800" y="1457052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85</xdr:row>
      <xdr:rowOff>83457</xdr:rowOff>
    </xdr:to>
    <xdr:cxnSp macro="">
      <xdr:nvCxnSpPr>
        <xdr:cNvPr id="262" name="直線コネクタ 261"/>
        <xdr:cNvCxnSpPr/>
      </xdr:nvCxnSpPr>
      <xdr:spPr>
        <a:xfrm flipV="1">
          <a:off x="15290800" y="146222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83457</xdr:rowOff>
    </xdr:to>
    <xdr:cxnSp macro="">
      <xdr:nvCxnSpPr>
        <xdr:cNvPr id="265" name="直線コネクタ 264"/>
        <xdr:cNvCxnSpPr/>
      </xdr:nvCxnSpPr>
      <xdr:spPr>
        <a:xfrm>
          <a:off x="14401800" y="1465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100693</xdr:rowOff>
    </xdr:to>
    <xdr:cxnSp macro="">
      <xdr:nvCxnSpPr>
        <xdr:cNvPr id="268" name="直線コネクタ 267"/>
        <xdr:cNvCxnSpPr/>
      </xdr:nvCxnSpPr>
      <xdr:spPr>
        <a:xfrm flipV="1">
          <a:off x="13512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8" name="楕円 277"/>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9"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80" name="楕円 279"/>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81" name="テキスト ボックス 280"/>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2" name="楕円 281"/>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3" name="テキスト ボックス 28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4" name="楕円 283"/>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5" name="テキスト ボックス 284"/>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6" name="楕円 285"/>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7" name="テキスト ボックス 286"/>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持続可能な行財政運営の確立に向けて、平成</a:t>
          </a:r>
          <a:r>
            <a:rPr kumimoji="1" lang="en-US" altLang="ja-JP" sz="1000">
              <a:solidFill>
                <a:schemeClr val="dk1"/>
              </a:solidFill>
              <a:effectLst/>
              <a:latin typeface="+mn-lt"/>
              <a:ea typeface="+mn-ea"/>
              <a:cs typeface="+mn-cs"/>
            </a:rPr>
            <a:t>11 </a:t>
          </a:r>
          <a:r>
            <a:rPr kumimoji="1" lang="ja-JP" altLang="ja-JP" sz="1000">
              <a:solidFill>
                <a:schemeClr val="dk1"/>
              </a:solidFill>
              <a:effectLst/>
              <a:latin typeface="+mn-lt"/>
              <a:ea typeface="+mn-ea"/>
              <a:cs typeface="+mn-cs"/>
            </a:rPr>
            <a:t>年度に初の定員適正化計画を策定して以降、平成</a:t>
          </a:r>
          <a:r>
            <a:rPr kumimoji="1" lang="en-US" altLang="ja-JP" sz="1000">
              <a:solidFill>
                <a:schemeClr val="dk1"/>
              </a:solidFill>
              <a:effectLst/>
              <a:latin typeface="+mn-lt"/>
              <a:ea typeface="+mn-ea"/>
              <a:cs typeface="+mn-cs"/>
            </a:rPr>
            <a:t>24 </a:t>
          </a:r>
          <a:r>
            <a:rPr kumimoji="1" lang="ja-JP" altLang="ja-JP" sz="1000">
              <a:solidFill>
                <a:schemeClr val="dk1"/>
              </a:solidFill>
              <a:effectLst/>
              <a:latin typeface="+mn-lt"/>
              <a:ea typeface="+mn-ea"/>
              <a:cs typeface="+mn-cs"/>
            </a:rPr>
            <a:t>年度まで３次にわたり定員適正化計画を策定し、職員定数の削減を基本として取り組んできた。 しかし、国・県からの権限移譲による業務範囲の拡大や、将来発生が予想される南海トラフ地震への対策、少子高齢化の進展などに伴う市民ニーズ・行政需要の多様化・複雑化などにより、本市の業務量は確実に増加している</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こうしたことを踏まえて、</a:t>
          </a:r>
          <a:r>
            <a:rPr lang="ja-JP" altLang="en-US" sz="1000"/>
            <a:t>ＡＩ・ＲＰＡなどのデ ジタル技術活用や業務量調査に基づく新たな職員定数の抑制手法に取り組むなど、</a:t>
          </a:r>
          <a:r>
            <a:rPr kumimoji="1" lang="ja-JP" altLang="en-US" sz="1000">
              <a:solidFill>
                <a:schemeClr val="dk1"/>
              </a:solidFill>
              <a:effectLst/>
              <a:latin typeface="+mn-lt"/>
              <a:ea typeface="+mn-ea"/>
              <a:cs typeface="+mn-cs"/>
            </a:rPr>
            <a:t>令和４年度に高知市職員定数管理計画（</a:t>
          </a:r>
          <a:r>
            <a:rPr kumimoji="1" lang="ja-JP" altLang="ja-JP" sz="1050">
              <a:solidFill>
                <a:schemeClr val="dk1"/>
              </a:solidFill>
              <a:effectLst/>
              <a:latin typeface="+mn-lt"/>
              <a:ea typeface="+mn-ea"/>
              <a:cs typeface="+mn-cs"/>
            </a:rPr>
            <a:t>計画期間：令和５～令和７年度</a:t>
          </a:r>
          <a:r>
            <a:rPr kumimoji="1" lang="ja-JP" altLang="en-US" sz="1000">
              <a:solidFill>
                <a:schemeClr val="dk1"/>
              </a:solidFill>
              <a:effectLst/>
              <a:latin typeface="+mn-lt"/>
              <a:ea typeface="+mn-ea"/>
              <a:cs typeface="+mn-cs"/>
            </a:rPr>
            <a:t>）に基づいた</a:t>
          </a:r>
          <a:r>
            <a:rPr kumimoji="1" lang="ja-JP" altLang="ja-JP" sz="1000">
              <a:solidFill>
                <a:schemeClr val="dk1"/>
              </a:solidFill>
              <a:effectLst/>
              <a:latin typeface="+mn-lt"/>
              <a:ea typeface="+mn-ea"/>
              <a:cs typeface="+mn-cs"/>
            </a:rPr>
            <a:t>行政運営の一層の効率化に取り組んでいる。</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95673</xdr:rowOff>
    </xdr:from>
    <xdr:to>
      <xdr:col>81</xdr:col>
      <xdr:colOff>44450</xdr:colOff>
      <xdr:row>64</xdr:row>
      <xdr:rowOff>147955</xdr:rowOff>
    </xdr:to>
    <xdr:cxnSp macro="">
      <xdr:nvCxnSpPr>
        <xdr:cNvPr id="322" name="直線コネクタ 321"/>
        <xdr:cNvCxnSpPr/>
      </xdr:nvCxnSpPr>
      <xdr:spPr>
        <a:xfrm>
          <a:off x="16179800" y="11068473"/>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71544</xdr:rowOff>
    </xdr:from>
    <xdr:to>
      <xdr:col>77</xdr:col>
      <xdr:colOff>44450</xdr:colOff>
      <xdr:row>64</xdr:row>
      <xdr:rowOff>95673</xdr:rowOff>
    </xdr:to>
    <xdr:cxnSp macro="">
      <xdr:nvCxnSpPr>
        <xdr:cNvPr id="325" name="直線コネクタ 324"/>
        <xdr:cNvCxnSpPr/>
      </xdr:nvCxnSpPr>
      <xdr:spPr>
        <a:xfrm>
          <a:off x="15290800" y="110443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11219</xdr:rowOff>
    </xdr:from>
    <xdr:to>
      <xdr:col>72</xdr:col>
      <xdr:colOff>203200</xdr:colOff>
      <xdr:row>64</xdr:row>
      <xdr:rowOff>71544</xdr:rowOff>
    </xdr:to>
    <xdr:cxnSp macro="">
      <xdr:nvCxnSpPr>
        <xdr:cNvPr id="328" name="直線コネクタ 327"/>
        <xdr:cNvCxnSpPr/>
      </xdr:nvCxnSpPr>
      <xdr:spPr>
        <a:xfrm>
          <a:off x="14401800" y="1098401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170604</xdr:rowOff>
    </xdr:from>
    <xdr:to>
      <xdr:col>68</xdr:col>
      <xdr:colOff>152400</xdr:colOff>
      <xdr:row>64</xdr:row>
      <xdr:rowOff>11219</xdr:rowOff>
    </xdr:to>
    <xdr:cxnSp macro="">
      <xdr:nvCxnSpPr>
        <xdr:cNvPr id="331" name="直線コネクタ 330"/>
        <xdr:cNvCxnSpPr/>
      </xdr:nvCxnSpPr>
      <xdr:spPr>
        <a:xfrm>
          <a:off x="13512800" y="1097195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97155</xdr:rowOff>
    </xdr:from>
    <xdr:to>
      <xdr:col>81</xdr:col>
      <xdr:colOff>95250</xdr:colOff>
      <xdr:row>65</xdr:row>
      <xdr:rowOff>27305</xdr:rowOff>
    </xdr:to>
    <xdr:sp macro="" textlink="">
      <xdr:nvSpPr>
        <xdr:cNvPr id="341" name="楕円 340"/>
        <xdr:cNvSpPr/>
      </xdr:nvSpPr>
      <xdr:spPr>
        <a:xfrm>
          <a:off x="16967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69232</xdr:rowOff>
    </xdr:from>
    <xdr:ext cx="762000" cy="259045"/>
    <xdr:sp macro="" textlink="">
      <xdr:nvSpPr>
        <xdr:cNvPr id="342" name="定員管理の状況該当値テキスト"/>
        <xdr:cNvSpPr txBox="1"/>
      </xdr:nvSpPr>
      <xdr:spPr>
        <a:xfrm>
          <a:off x="17106900" y="1104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44873</xdr:rowOff>
    </xdr:from>
    <xdr:to>
      <xdr:col>77</xdr:col>
      <xdr:colOff>95250</xdr:colOff>
      <xdr:row>64</xdr:row>
      <xdr:rowOff>146473</xdr:rowOff>
    </xdr:to>
    <xdr:sp macro="" textlink="">
      <xdr:nvSpPr>
        <xdr:cNvPr id="343" name="楕円 342"/>
        <xdr:cNvSpPr/>
      </xdr:nvSpPr>
      <xdr:spPr>
        <a:xfrm>
          <a:off x="16129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131250</xdr:rowOff>
    </xdr:from>
    <xdr:ext cx="736600" cy="259045"/>
    <xdr:sp macro="" textlink="">
      <xdr:nvSpPr>
        <xdr:cNvPr id="344" name="テキスト ボックス 343"/>
        <xdr:cNvSpPr txBox="1"/>
      </xdr:nvSpPr>
      <xdr:spPr>
        <a:xfrm>
          <a:off x="15798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20744</xdr:rowOff>
    </xdr:from>
    <xdr:to>
      <xdr:col>73</xdr:col>
      <xdr:colOff>44450</xdr:colOff>
      <xdr:row>64</xdr:row>
      <xdr:rowOff>122344</xdr:rowOff>
    </xdr:to>
    <xdr:sp macro="" textlink="">
      <xdr:nvSpPr>
        <xdr:cNvPr id="345" name="楕円 344"/>
        <xdr:cNvSpPr/>
      </xdr:nvSpPr>
      <xdr:spPr>
        <a:xfrm>
          <a:off x="15240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107121</xdr:rowOff>
    </xdr:from>
    <xdr:ext cx="762000" cy="259045"/>
    <xdr:sp macro="" textlink="">
      <xdr:nvSpPr>
        <xdr:cNvPr id="346" name="テキスト ボックス 345"/>
        <xdr:cNvSpPr txBox="1"/>
      </xdr:nvSpPr>
      <xdr:spPr>
        <a:xfrm>
          <a:off x="14909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131869</xdr:rowOff>
    </xdr:from>
    <xdr:to>
      <xdr:col>68</xdr:col>
      <xdr:colOff>203200</xdr:colOff>
      <xdr:row>64</xdr:row>
      <xdr:rowOff>62019</xdr:rowOff>
    </xdr:to>
    <xdr:sp macro="" textlink="">
      <xdr:nvSpPr>
        <xdr:cNvPr id="347" name="楕円 346"/>
        <xdr:cNvSpPr/>
      </xdr:nvSpPr>
      <xdr:spPr>
        <a:xfrm>
          <a:off x="14351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46796</xdr:rowOff>
    </xdr:from>
    <xdr:ext cx="762000" cy="259045"/>
    <xdr:sp macro="" textlink="">
      <xdr:nvSpPr>
        <xdr:cNvPr id="348" name="テキスト ボックス 347"/>
        <xdr:cNvSpPr txBox="1"/>
      </xdr:nvSpPr>
      <xdr:spPr>
        <a:xfrm>
          <a:off x="14020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119804</xdr:rowOff>
    </xdr:from>
    <xdr:to>
      <xdr:col>64</xdr:col>
      <xdr:colOff>152400</xdr:colOff>
      <xdr:row>64</xdr:row>
      <xdr:rowOff>49954</xdr:rowOff>
    </xdr:to>
    <xdr:sp macro="" textlink="">
      <xdr:nvSpPr>
        <xdr:cNvPr id="349" name="楕円 348"/>
        <xdr:cNvSpPr/>
      </xdr:nvSpPr>
      <xdr:spPr>
        <a:xfrm>
          <a:off x="13462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34731</xdr:rowOff>
    </xdr:from>
    <xdr:ext cx="762000" cy="259045"/>
    <xdr:sp macro="" textlink="">
      <xdr:nvSpPr>
        <xdr:cNvPr id="350" name="テキスト ボックス 349"/>
        <xdr:cNvSpPr txBox="1"/>
      </xdr:nvSpPr>
      <xdr:spPr>
        <a:xfrm>
          <a:off x="13131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基幹産業に乏しく、都市計画税を徴収していないなど、脆弱な税財政基盤の中、遅れていた都市基盤整備を行うための財源議論を経て、平成６年度頃から土地区画整理事業、街路事業などの公共事業への重点的な取組に加え、集中豪雨に伴う浸水対策や、本市の喫緊の課題である南海トラフ地震対策等に取り組んできた結果、事業実施による市債発行が進み</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地方債残高は高い状態で推移している。中長期的な視点において投資事業計画を見直し、起債発行額及び残高を低減させ、起債などの将来負担に対して長期的に償還が可能となる財政構造の構築を目指し、実質公債費比率の低減に取り組んでいる。</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43</xdr:row>
      <xdr:rowOff>114554</xdr:rowOff>
    </xdr:to>
    <xdr:cxnSp macro="">
      <xdr:nvCxnSpPr>
        <xdr:cNvPr id="377" name="直線コネクタ 376"/>
        <xdr:cNvCxnSpPr/>
      </xdr:nvCxnSpPr>
      <xdr:spPr>
        <a:xfrm flipV="1">
          <a:off x="17018000" y="613562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86631</xdr:rowOff>
    </xdr:from>
    <xdr:ext cx="762000" cy="259045"/>
    <xdr:sp macro="" textlink="">
      <xdr:nvSpPr>
        <xdr:cNvPr id="378" name="公債費負担の状況最小値テキスト"/>
        <xdr:cNvSpPr txBox="1"/>
      </xdr:nvSpPr>
      <xdr:spPr>
        <a:xfrm>
          <a:off x="17106900" y="74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114554</xdr:rowOff>
    </xdr:from>
    <xdr:to>
      <xdr:col>81</xdr:col>
      <xdr:colOff>133350</xdr:colOff>
      <xdr:row>43</xdr:row>
      <xdr:rowOff>114554</xdr:rowOff>
    </xdr:to>
    <xdr:cxnSp macro="">
      <xdr:nvCxnSpPr>
        <xdr:cNvPr id="379" name="直線コネクタ 378"/>
        <xdr:cNvCxnSpPr/>
      </xdr:nvCxnSpPr>
      <xdr:spPr>
        <a:xfrm>
          <a:off x="16929100" y="74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114554</xdr:rowOff>
    </xdr:from>
    <xdr:to>
      <xdr:col>81</xdr:col>
      <xdr:colOff>44450</xdr:colOff>
      <xdr:row>43</xdr:row>
      <xdr:rowOff>143510</xdr:rowOff>
    </xdr:to>
    <xdr:cxnSp macro="">
      <xdr:nvCxnSpPr>
        <xdr:cNvPr id="382" name="直線コネクタ 381"/>
        <xdr:cNvCxnSpPr/>
      </xdr:nvCxnSpPr>
      <xdr:spPr>
        <a:xfrm flipV="1">
          <a:off x="16179800" y="748690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42181</xdr:rowOff>
    </xdr:from>
    <xdr:ext cx="762000" cy="259045"/>
    <xdr:sp macro="" textlink="">
      <xdr:nvSpPr>
        <xdr:cNvPr id="383" name="公債費負担の状況平均値テキスト"/>
        <xdr:cNvSpPr txBox="1"/>
      </xdr:nvSpPr>
      <xdr:spPr>
        <a:xfrm>
          <a:off x="17106900" y="6557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25654</xdr:rowOff>
    </xdr:from>
    <xdr:to>
      <xdr:col>81</xdr:col>
      <xdr:colOff>95250</xdr:colOff>
      <xdr:row>39</xdr:row>
      <xdr:rowOff>127254</xdr:rowOff>
    </xdr:to>
    <xdr:sp macro="" textlink="">
      <xdr:nvSpPr>
        <xdr:cNvPr id="384" name="フローチャート: 判断 383"/>
        <xdr:cNvSpPr/>
      </xdr:nvSpPr>
      <xdr:spPr>
        <a:xfrm>
          <a:off x="169672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143510</xdr:rowOff>
    </xdr:from>
    <xdr:to>
      <xdr:col>77</xdr:col>
      <xdr:colOff>44450</xdr:colOff>
      <xdr:row>44</xdr:row>
      <xdr:rowOff>29972</xdr:rowOff>
    </xdr:to>
    <xdr:cxnSp macro="">
      <xdr:nvCxnSpPr>
        <xdr:cNvPr id="385" name="直線コネクタ 384"/>
        <xdr:cNvCxnSpPr/>
      </xdr:nvCxnSpPr>
      <xdr:spPr>
        <a:xfrm flipV="1">
          <a:off x="15290800" y="75158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25654</xdr:rowOff>
    </xdr:from>
    <xdr:to>
      <xdr:col>77</xdr:col>
      <xdr:colOff>95250</xdr:colOff>
      <xdr:row>39</xdr:row>
      <xdr:rowOff>127254</xdr:rowOff>
    </xdr:to>
    <xdr:sp macro="" textlink="">
      <xdr:nvSpPr>
        <xdr:cNvPr id="386" name="フローチャート: 判断 385"/>
        <xdr:cNvSpPr/>
      </xdr:nvSpPr>
      <xdr:spPr>
        <a:xfrm>
          <a:off x="16129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137431</xdr:rowOff>
    </xdr:from>
    <xdr:ext cx="736600" cy="259045"/>
    <xdr:sp macro="" textlink="">
      <xdr:nvSpPr>
        <xdr:cNvPr id="387" name="テキスト ボックス 386"/>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29972</xdr:rowOff>
    </xdr:from>
    <xdr:to>
      <xdr:col>72</xdr:col>
      <xdr:colOff>203200</xdr:colOff>
      <xdr:row>44</xdr:row>
      <xdr:rowOff>87884</xdr:rowOff>
    </xdr:to>
    <xdr:cxnSp macro="">
      <xdr:nvCxnSpPr>
        <xdr:cNvPr id="388" name="直線コネクタ 387"/>
        <xdr:cNvCxnSpPr/>
      </xdr:nvCxnSpPr>
      <xdr:spPr>
        <a:xfrm flipV="1">
          <a:off x="14401800" y="75737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44958</xdr:rowOff>
    </xdr:from>
    <xdr:to>
      <xdr:col>73</xdr:col>
      <xdr:colOff>44450</xdr:colOff>
      <xdr:row>39</xdr:row>
      <xdr:rowOff>146558</xdr:rowOff>
    </xdr:to>
    <xdr:sp macro="" textlink="">
      <xdr:nvSpPr>
        <xdr:cNvPr id="389" name="フローチャート: 判断 388"/>
        <xdr:cNvSpPr/>
      </xdr:nvSpPr>
      <xdr:spPr>
        <a:xfrm>
          <a:off x="15240000" y="673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156735</xdr:rowOff>
    </xdr:from>
    <xdr:ext cx="762000" cy="259045"/>
    <xdr:sp macro="" textlink="">
      <xdr:nvSpPr>
        <xdr:cNvPr id="390" name="テキスト ボックス 389"/>
        <xdr:cNvSpPr txBox="1"/>
      </xdr:nvSpPr>
      <xdr:spPr>
        <a:xfrm>
          <a:off x="14909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87884</xdr:rowOff>
    </xdr:from>
    <xdr:to>
      <xdr:col>68</xdr:col>
      <xdr:colOff>152400</xdr:colOff>
      <xdr:row>44</xdr:row>
      <xdr:rowOff>126492</xdr:rowOff>
    </xdr:to>
    <xdr:cxnSp macro="">
      <xdr:nvCxnSpPr>
        <xdr:cNvPr id="391" name="直線コネクタ 390"/>
        <xdr:cNvCxnSpPr/>
      </xdr:nvCxnSpPr>
      <xdr:spPr>
        <a:xfrm flipV="1">
          <a:off x="13512800" y="76316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73914</xdr:rowOff>
    </xdr:from>
    <xdr:to>
      <xdr:col>68</xdr:col>
      <xdr:colOff>203200</xdr:colOff>
      <xdr:row>40</xdr:row>
      <xdr:rowOff>4064</xdr:rowOff>
    </xdr:to>
    <xdr:sp macro="" textlink="">
      <xdr:nvSpPr>
        <xdr:cNvPr id="392" name="フローチャート: 判断 391"/>
        <xdr:cNvSpPr/>
      </xdr:nvSpPr>
      <xdr:spPr>
        <a:xfrm>
          <a:off x="143510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14241</xdr:rowOff>
    </xdr:from>
    <xdr:ext cx="762000" cy="259045"/>
    <xdr:sp macro="" textlink="">
      <xdr:nvSpPr>
        <xdr:cNvPr id="393" name="テキスト ボックス 392"/>
        <xdr:cNvSpPr txBox="1"/>
      </xdr:nvSpPr>
      <xdr:spPr>
        <a:xfrm>
          <a:off x="14020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394" name="フローチャート: 判断 393"/>
        <xdr:cNvSpPr/>
      </xdr:nvSpPr>
      <xdr:spPr>
        <a:xfrm>
          <a:off x="13462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395" name="テキスト ボックス 394"/>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63754</xdr:rowOff>
    </xdr:from>
    <xdr:to>
      <xdr:col>81</xdr:col>
      <xdr:colOff>95250</xdr:colOff>
      <xdr:row>43</xdr:row>
      <xdr:rowOff>165354</xdr:rowOff>
    </xdr:to>
    <xdr:sp macro="" textlink="">
      <xdr:nvSpPr>
        <xdr:cNvPr id="401" name="楕円 400"/>
        <xdr:cNvSpPr/>
      </xdr:nvSpPr>
      <xdr:spPr>
        <a:xfrm>
          <a:off x="169672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131081</xdr:rowOff>
    </xdr:from>
    <xdr:ext cx="762000" cy="259045"/>
    <xdr:sp macro="" textlink="">
      <xdr:nvSpPr>
        <xdr:cNvPr id="402" name="公債費負担の状況該当値テキスト"/>
        <xdr:cNvSpPr txBox="1"/>
      </xdr:nvSpPr>
      <xdr:spPr>
        <a:xfrm>
          <a:off x="17106900" y="733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403" name="楕円 402"/>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404" name="テキスト ボックス 403"/>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150622</xdr:rowOff>
    </xdr:from>
    <xdr:to>
      <xdr:col>73</xdr:col>
      <xdr:colOff>44450</xdr:colOff>
      <xdr:row>44</xdr:row>
      <xdr:rowOff>80772</xdr:rowOff>
    </xdr:to>
    <xdr:sp macro="" textlink="">
      <xdr:nvSpPr>
        <xdr:cNvPr id="405" name="楕円 404"/>
        <xdr:cNvSpPr/>
      </xdr:nvSpPr>
      <xdr:spPr>
        <a:xfrm>
          <a:off x="15240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65549</xdr:rowOff>
    </xdr:from>
    <xdr:ext cx="762000" cy="259045"/>
    <xdr:sp macro="" textlink="">
      <xdr:nvSpPr>
        <xdr:cNvPr id="406" name="テキスト ボックス 405"/>
        <xdr:cNvSpPr txBox="1"/>
      </xdr:nvSpPr>
      <xdr:spPr>
        <a:xfrm>
          <a:off x="14909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37084</xdr:rowOff>
    </xdr:from>
    <xdr:to>
      <xdr:col>68</xdr:col>
      <xdr:colOff>203200</xdr:colOff>
      <xdr:row>44</xdr:row>
      <xdr:rowOff>138684</xdr:rowOff>
    </xdr:to>
    <xdr:sp macro="" textlink="">
      <xdr:nvSpPr>
        <xdr:cNvPr id="407" name="楕円 406"/>
        <xdr:cNvSpPr/>
      </xdr:nvSpPr>
      <xdr:spPr>
        <a:xfrm>
          <a:off x="14351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123461</xdr:rowOff>
    </xdr:from>
    <xdr:ext cx="762000" cy="259045"/>
    <xdr:sp macro="" textlink="">
      <xdr:nvSpPr>
        <xdr:cNvPr id="408" name="テキスト ボックス 407"/>
        <xdr:cNvSpPr txBox="1"/>
      </xdr:nvSpPr>
      <xdr:spPr>
        <a:xfrm>
          <a:off x="14020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75692</xdr:rowOff>
    </xdr:from>
    <xdr:to>
      <xdr:col>64</xdr:col>
      <xdr:colOff>152400</xdr:colOff>
      <xdr:row>45</xdr:row>
      <xdr:rowOff>5842</xdr:rowOff>
    </xdr:to>
    <xdr:sp macro="" textlink="">
      <xdr:nvSpPr>
        <xdr:cNvPr id="409" name="楕円 408"/>
        <xdr:cNvSpPr/>
      </xdr:nvSpPr>
      <xdr:spPr>
        <a:xfrm>
          <a:off x="13462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162069</xdr:rowOff>
    </xdr:from>
    <xdr:ext cx="762000" cy="259045"/>
    <xdr:sp macro="" textlink="">
      <xdr:nvSpPr>
        <xdr:cNvPr id="410" name="テキスト ボックス 409"/>
        <xdr:cNvSpPr txBox="1"/>
      </xdr:nvSpPr>
      <xdr:spPr>
        <a:xfrm>
          <a:off x="13131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基幹産業に乏しく、都市計画税を徴収していないなど、脆弱な税財政基盤の中、集中豪雨に伴う浸水対策や、本市の喫緊の課題である南海トラフ地震対策等に集中的に取り組んできた結果、事業実施による市債発行が進み、地方債残高は高い状態で推移している。中長期的な視点において投資事業計画を見直し、起債発行額及び残高を低減させ、起債などの将来負担に対して長期的に償還が可能となる財政構造の構築を目指し、将来負担比率の低減に取り組んで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64389</xdr:rowOff>
    </xdr:to>
    <xdr:cxnSp macro="">
      <xdr:nvCxnSpPr>
        <xdr:cNvPr id="439" name="直線コネクタ 438"/>
        <xdr:cNvCxnSpPr/>
      </xdr:nvCxnSpPr>
      <xdr:spPr>
        <a:xfrm flipV="1">
          <a:off x="17018000" y="2370667"/>
          <a:ext cx="0" cy="1294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36466</xdr:rowOff>
    </xdr:from>
    <xdr:ext cx="762000" cy="259045"/>
    <xdr:sp macro="" textlink="">
      <xdr:nvSpPr>
        <xdr:cNvPr id="440" name="将来負担の状況最小値テキスト"/>
        <xdr:cNvSpPr txBox="1"/>
      </xdr:nvSpPr>
      <xdr:spPr>
        <a:xfrm>
          <a:off x="17106900" y="363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64389</xdr:rowOff>
    </xdr:from>
    <xdr:to>
      <xdr:col>81</xdr:col>
      <xdr:colOff>133350</xdr:colOff>
      <xdr:row>21</xdr:row>
      <xdr:rowOff>64389</xdr:rowOff>
    </xdr:to>
    <xdr:cxnSp macro="">
      <xdr:nvCxnSpPr>
        <xdr:cNvPr id="441" name="直線コネクタ 440"/>
        <xdr:cNvCxnSpPr/>
      </xdr:nvCxnSpPr>
      <xdr:spPr>
        <a:xfrm>
          <a:off x="16929100" y="366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64389</xdr:rowOff>
    </xdr:from>
    <xdr:to>
      <xdr:col>81</xdr:col>
      <xdr:colOff>44450</xdr:colOff>
      <xdr:row>21</xdr:row>
      <xdr:rowOff>161713</xdr:rowOff>
    </xdr:to>
    <xdr:cxnSp macro="">
      <xdr:nvCxnSpPr>
        <xdr:cNvPr id="444" name="直線コネクタ 443"/>
        <xdr:cNvCxnSpPr/>
      </xdr:nvCxnSpPr>
      <xdr:spPr>
        <a:xfrm flipV="1">
          <a:off x="16179800" y="3664839"/>
          <a:ext cx="838200" cy="9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82482</xdr:rowOff>
    </xdr:from>
    <xdr:ext cx="762000" cy="259045"/>
    <xdr:sp macro="" textlink="">
      <xdr:nvSpPr>
        <xdr:cNvPr id="445" name="将来負担の状況平均値テキスト"/>
        <xdr:cNvSpPr txBox="1"/>
      </xdr:nvSpPr>
      <xdr:spPr>
        <a:xfrm>
          <a:off x="17106900" y="2311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65955</xdr:rowOff>
    </xdr:from>
    <xdr:to>
      <xdr:col>81</xdr:col>
      <xdr:colOff>95250</xdr:colOff>
      <xdr:row>14</xdr:row>
      <xdr:rowOff>167555</xdr:rowOff>
    </xdr:to>
    <xdr:sp macro="" textlink="">
      <xdr:nvSpPr>
        <xdr:cNvPr id="446" name="フローチャート: 判断 445"/>
        <xdr:cNvSpPr/>
      </xdr:nvSpPr>
      <xdr:spPr>
        <a:xfrm>
          <a:off x="16967200" y="24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155279</xdr:rowOff>
    </xdr:from>
    <xdr:to>
      <xdr:col>77</xdr:col>
      <xdr:colOff>44450</xdr:colOff>
      <xdr:row>21</xdr:row>
      <xdr:rowOff>161713</xdr:rowOff>
    </xdr:to>
    <xdr:cxnSp macro="">
      <xdr:nvCxnSpPr>
        <xdr:cNvPr id="447" name="直線コネクタ 446"/>
        <xdr:cNvCxnSpPr/>
      </xdr:nvCxnSpPr>
      <xdr:spPr>
        <a:xfrm>
          <a:off x="15290800" y="3755729"/>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107781</xdr:rowOff>
    </xdr:from>
    <xdr:to>
      <xdr:col>77</xdr:col>
      <xdr:colOff>95250</xdr:colOff>
      <xdr:row>15</xdr:row>
      <xdr:rowOff>37931</xdr:rowOff>
    </xdr:to>
    <xdr:sp macro="" textlink="">
      <xdr:nvSpPr>
        <xdr:cNvPr id="448" name="フローチャート: 判断 447"/>
        <xdr:cNvSpPr/>
      </xdr:nvSpPr>
      <xdr:spPr>
        <a:xfrm>
          <a:off x="161290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48108</xdr:rowOff>
    </xdr:from>
    <xdr:ext cx="736600" cy="259045"/>
    <xdr:sp macro="" textlink="">
      <xdr:nvSpPr>
        <xdr:cNvPr id="449" name="テキスト ボックス 448"/>
        <xdr:cNvSpPr txBox="1"/>
      </xdr:nvSpPr>
      <xdr:spPr>
        <a:xfrm>
          <a:off x="15798800" y="2276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155279</xdr:rowOff>
    </xdr:from>
    <xdr:to>
      <xdr:col>72</xdr:col>
      <xdr:colOff>203200</xdr:colOff>
      <xdr:row>22</xdr:row>
      <xdr:rowOff>48175</xdr:rowOff>
    </xdr:to>
    <xdr:cxnSp macro="">
      <xdr:nvCxnSpPr>
        <xdr:cNvPr id="450" name="直線コネクタ 449"/>
        <xdr:cNvCxnSpPr/>
      </xdr:nvCxnSpPr>
      <xdr:spPr>
        <a:xfrm flipV="1">
          <a:off x="14401800" y="375572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1482</xdr:rowOff>
    </xdr:from>
    <xdr:to>
      <xdr:col>73</xdr:col>
      <xdr:colOff>44450</xdr:colOff>
      <xdr:row>15</xdr:row>
      <xdr:rowOff>103082</xdr:rowOff>
    </xdr:to>
    <xdr:sp macro="" textlink="">
      <xdr:nvSpPr>
        <xdr:cNvPr id="451" name="フローチャート: 判断 450"/>
        <xdr:cNvSpPr/>
      </xdr:nvSpPr>
      <xdr:spPr>
        <a:xfrm>
          <a:off x="15240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113259</xdr:rowOff>
    </xdr:from>
    <xdr:ext cx="762000" cy="259045"/>
    <xdr:sp macro="" textlink="">
      <xdr:nvSpPr>
        <xdr:cNvPr id="452" name="テキスト ボックス 451"/>
        <xdr:cNvSpPr txBox="1"/>
      </xdr:nvSpPr>
      <xdr:spPr>
        <a:xfrm>
          <a:off x="14909800" y="234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104606</xdr:rowOff>
    </xdr:from>
    <xdr:to>
      <xdr:col>68</xdr:col>
      <xdr:colOff>152400</xdr:colOff>
      <xdr:row>22</xdr:row>
      <xdr:rowOff>48175</xdr:rowOff>
    </xdr:to>
    <xdr:cxnSp macro="">
      <xdr:nvCxnSpPr>
        <xdr:cNvPr id="453" name="直線コネクタ 452"/>
        <xdr:cNvCxnSpPr/>
      </xdr:nvCxnSpPr>
      <xdr:spPr>
        <a:xfrm>
          <a:off x="13512800" y="3705056"/>
          <a:ext cx="8890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20786</xdr:rowOff>
    </xdr:from>
    <xdr:to>
      <xdr:col>68</xdr:col>
      <xdr:colOff>203200</xdr:colOff>
      <xdr:row>15</xdr:row>
      <xdr:rowOff>122386</xdr:rowOff>
    </xdr:to>
    <xdr:sp macro="" textlink="">
      <xdr:nvSpPr>
        <xdr:cNvPr id="454" name="フローチャート: 判断 453"/>
        <xdr:cNvSpPr/>
      </xdr:nvSpPr>
      <xdr:spPr>
        <a:xfrm>
          <a:off x="14351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132563</xdr:rowOff>
    </xdr:from>
    <xdr:ext cx="762000" cy="259045"/>
    <xdr:sp macro="" textlink="">
      <xdr:nvSpPr>
        <xdr:cNvPr id="455" name="テキスト ボックス 454"/>
        <xdr:cNvSpPr txBox="1"/>
      </xdr:nvSpPr>
      <xdr:spPr>
        <a:xfrm>
          <a:off x="14020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21590</xdr:rowOff>
    </xdr:from>
    <xdr:to>
      <xdr:col>64</xdr:col>
      <xdr:colOff>152400</xdr:colOff>
      <xdr:row>15</xdr:row>
      <xdr:rowOff>123190</xdr:rowOff>
    </xdr:to>
    <xdr:sp macro="" textlink="">
      <xdr:nvSpPr>
        <xdr:cNvPr id="456" name="フローチャート: 判断 455"/>
        <xdr:cNvSpPr/>
      </xdr:nvSpPr>
      <xdr:spPr>
        <a:xfrm>
          <a:off x="13462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133367</xdr:rowOff>
    </xdr:from>
    <xdr:ext cx="762000" cy="259045"/>
    <xdr:sp macro="" textlink="">
      <xdr:nvSpPr>
        <xdr:cNvPr id="457" name="テキスト ボックス 456"/>
        <xdr:cNvSpPr txBox="1"/>
      </xdr:nvSpPr>
      <xdr:spPr>
        <a:xfrm>
          <a:off x="13131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13589</xdr:rowOff>
    </xdr:from>
    <xdr:to>
      <xdr:col>81</xdr:col>
      <xdr:colOff>95250</xdr:colOff>
      <xdr:row>21</xdr:row>
      <xdr:rowOff>115189</xdr:rowOff>
    </xdr:to>
    <xdr:sp macro="" textlink="">
      <xdr:nvSpPr>
        <xdr:cNvPr id="463" name="楕円 462"/>
        <xdr:cNvSpPr/>
      </xdr:nvSpPr>
      <xdr:spPr>
        <a:xfrm>
          <a:off x="16967200" y="36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80916</xdr:rowOff>
    </xdr:from>
    <xdr:ext cx="762000" cy="259045"/>
    <xdr:sp macro="" textlink="">
      <xdr:nvSpPr>
        <xdr:cNvPr id="464" name="将来負担の状況該当値テキスト"/>
        <xdr:cNvSpPr txBox="1"/>
      </xdr:nvSpPr>
      <xdr:spPr>
        <a:xfrm>
          <a:off x="17106900" y="350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110913</xdr:rowOff>
    </xdr:from>
    <xdr:to>
      <xdr:col>77</xdr:col>
      <xdr:colOff>95250</xdr:colOff>
      <xdr:row>22</xdr:row>
      <xdr:rowOff>41063</xdr:rowOff>
    </xdr:to>
    <xdr:sp macro="" textlink="">
      <xdr:nvSpPr>
        <xdr:cNvPr id="465" name="楕円 464"/>
        <xdr:cNvSpPr/>
      </xdr:nvSpPr>
      <xdr:spPr>
        <a:xfrm>
          <a:off x="16129000" y="37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25840</xdr:rowOff>
    </xdr:from>
    <xdr:ext cx="736600" cy="259045"/>
    <xdr:sp macro="" textlink="">
      <xdr:nvSpPr>
        <xdr:cNvPr id="466" name="テキスト ボックス 465"/>
        <xdr:cNvSpPr txBox="1"/>
      </xdr:nvSpPr>
      <xdr:spPr>
        <a:xfrm>
          <a:off x="15798800" y="379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104479</xdr:rowOff>
    </xdr:from>
    <xdr:to>
      <xdr:col>73</xdr:col>
      <xdr:colOff>44450</xdr:colOff>
      <xdr:row>22</xdr:row>
      <xdr:rowOff>34629</xdr:rowOff>
    </xdr:to>
    <xdr:sp macro="" textlink="">
      <xdr:nvSpPr>
        <xdr:cNvPr id="467" name="楕円 466"/>
        <xdr:cNvSpPr/>
      </xdr:nvSpPr>
      <xdr:spPr>
        <a:xfrm>
          <a:off x="15240000" y="37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19406</xdr:rowOff>
    </xdr:from>
    <xdr:ext cx="762000" cy="259045"/>
    <xdr:sp macro="" textlink="">
      <xdr:nvSpPr>
        <xdr:cNvPr id="468" name="テキスト ボックス 467"/>
        <xdr:cNvSpPr txBox="1"/>
      </xdr:nvSpPr>
      <xdr:spPr>
        <a:xfrm>
          <a:off x="14909800" y="379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168825</xdr:rowOff>
    </xdr:from>
    <xdr:to>
      <xdr:col>68</xdr:col>
      <xdr:colOff>203200</xdr:colOff>
      <xdr:row>22</xdr:row>
      <xdr:rowOff>98975</xdr:rowOff>
    </xdr:to>
    <xdr:sp macro="" textlink="">
      <xdr:nvSpPr>
        <xdr:cNvPr id="469" name="楕円 468"/>
        <xdr:cNvSpPr/>
      </xdr:nvSpPr>
      <xdr:spPr>
        <a:xfrm>
          <a:off x="14351000" y="376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83752</xdr:rowOff>
    </xdr:from>
    <xdr:ext cx="762000" cy="259045"/>
    <xdr:sp macro="" textlink="">
      <xdr:nvSpPr>
        <xdr:cNvPr id="470" name="テキスト ボックス 469"/>
        <xdr:cNvSpPr txBox="1"/>
      </xdr:nvSpPr>
      <xdr:spPr>
        <a:xfrm>
          <a:off x="14020800" y="385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53806</xdr:rowOff>
    </xdr:from>
    <xdr:to>
      <xdr:col>64</xdr:col>
      <xdr:colOff>152400</xdr:colOff>
      <xdr:row>21</xdr:row>
      <xdr:rowOff>155406</xdr:rowOff>
    </xdr:to>
    <xdr:sp macro="" textlink="">
      <xdr:nvSpPr>
        <xdr:cNvPr id="471" name="楕円 470"/>
        <xdr:cNvSpPr/>
      </xdr:nvSpPr>
      <xdr:spPr>
        <a:xfrm>
          <a:off x="13462000" y="365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140183</xdr:rowOff>
    </xdr:from>
    <xdr:ext cx="762000" cy="259045"/>
    <xdr:sp macro="" textlink="">
      <xdr:nvSpPr>
        <xdr:cNvPr id="472" name="テキスト ボックス 471"/>
        <xdr:cNvSpPr txBox="1"/>
      </xdr:nvSpPr>
      <xdr:spPr>
        <a:xfrm>
          <a:off x="13131800" y="374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319,724
317,817
309.00
165,510,132
162,979,477
1,399,271
79,713,370
209,824,716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従来より給与水準の適正化を図っていることに加え、定員管理計画に基づく行政運営の効率化などにより、類似団体平均と同水準で推移して</a:t>
          </a:r>
          <a:r>
            <a:rPr kumimoji="1" lang="ja-JP" altLang="en-US" sz="1100">
              <a:solidFill>
                <a:schemeClr val="dk1"/>
              </a:solidFill>
              <a:effectLst/>
              <a:latin typeface="+mn-lt"/>
              <a:ea typeface="+mn-ea"/>
              <a:cs typeface="+mn-cs"/>
            </a:rPr>
            <a:t>きたが、子育て世帯への物価高騰対策として実施した市立保育所及び放課後児童クラブの保護者負担金減免等の実施に伴う運営経費充当一般財源増等の影響により前年比＋</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ポイントとなっている。</a:t>
          </a:r>
          <a:r>
            <a:rPr kumimoji="1" lang="ja-JP" altLang="ja-JP" sz="1100">
              <a:solidFill>
                <a:schemeClr val="dk1"/>
              </a:solidFill>
              <a:effectLst/>
              <a:latin typeface="+mn-lt"/>
              <a:ea typeface="+mn-ea"/>
              <a:cs typeface="+mn-cs"/>
            </a:rPr>
            <a:t>今後も引き続き人件費関係経費全体について縮減に努める。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107950</xdr:rowOff>
    </xdr:to>
    <xdr:cxnSp macro="">
      <xdr:nvCxnSpPr>
        <xdr:cNvPr id="66" name="直線コネクタ 65"/>
        <xdr:cNvCxnSpPr/>
      </xdr:nvCxnSpPr>
      <xdr:spPr>
        <a:xfrm>
          <a:off x="3987800" y="63144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69850</xdr:rowOff>
    </xdr:to>
    <xdr:cxnSp macro="">
      <xdr:nvCxnSpPr>
        <xdr:cNvPr id="69" name="直線コネクタ 68"/>
        <xdr:cNvCxnSpPr/>
      </xdr:nvCxnSpPr>
      <xdr:spPr>
        <a:xfrm flipV="1">
          <a:off x="3098800" y="6314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37</xdr:row>
      <xdr:rowOff>69850</xdr:rowOff>
    </xdr:to>
    <xdr:cxnSp macro="">
      <xdr:nvCxnSpPr>
        <xdr:cNvPr id="72" name="直線コネクタ 71"/>
        <xdr:cNvCxnSpPr/>
      </xdr:nvCxnSpPr>
      <xdr:spPr>
        <a:xfrm>
          <a:off x="2209800" y="61544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36</xdr:row>
      <xdr:rowOff>35560</xdr:rowOff>
    </xdr:to>
    <xdr:cxnSp macro="">
      <xdr:nvCxnSpPr>
        <xdr:cNvPr id="75" name="直線コネクタ 74"/>
        <xdr:cNvCxnSpPr/>
      </xdr:nvCxnSpPr>
      <xdr:spPr>
        <a:xfrm flipV="1">
          <a:off x="1320800" y="6154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88" name="テキスト ボックス 87"/>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新高知市財政再建推進プラン（計画期間：</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年度）に基づき、徹底的な事務事業の見直しを行った結果、引き続き、類似団体と比べて低い水準で推移している。</a:t>
          </a:r>
          <a:r>
            <a:rPr kumimoji="1" lang="ja-JP" altLang="en-US" sz="1100">
              <a:solidFill>
                <a:schemeClr val="dk1"/>
              </a:solidFill>
              <a:effectLst/>
              <a:latin typeface="+mn-lt"/>
              <a:ea typeface="+mn-ea"/>
              <a:cs typeface="+mn-cs"/>
            </a:rPr>
            <a:t>令和５年度</a:t>
          </a:r>
          <a:r>
            <a:rPr kumimoji="1" lang="ja-JP" altLang="ja-JP" sz="1100">
              <a:solidFill>
                <a:schemeClr val="dk1"/>
              </a:solidFill>
              <a:effectLst/>
              <a:latin typeface="+mn-lt"/>
              <a:ea typeface="+mn-ea"/>
              <a:cs typeface="+mn-cs"/>
            </a:rPr>
            <a:t>に策定した高知市財政健全化プラン（</a:t>
          </a:r>
          <a:r>
            <a:rPr kumimoji="1" lang="en-US" altLang="ja-JP" sz="1100">
              <a:solidFill>
                <a:schemeClr val="dk1"/>
              </a:solidFill>
              <a:effectLst/>
              <a:latin typeface="+mn-lt"/>
              <a:ea typeface="+mn-ea"/>
              <a:cs typeface="+mn-cs"/>
            </a:rPr>
            <a:t>2023</a:t>
          </a:r>
          <a:r>
            <a:rPr kumimoji="1" lang="ja-JP" altLang="ja-JP" sz="1100">
              <a:solidFill>
                <a:schemeClr val="dk1"/>
              </a:solidFill>
              <a:effectLst/>
              <a:latin typeface="+mn-lt"/>
              <a:ea typeface="+mn-ea"/>
              <a:cs typeface="+mn-cs"/>
            </a:rPr>
            <a:t>年度版）（計画期間：</a:t>
          </a:r>
          <a:r>
            <a:rPr kumimoji="1" lang="ja-JP" altLang="en-US" sz="1100">
              <a:solidFill>
                <a:schemeClr val="dk1"/>
              </a:solidFill>
              <a:effectLst/>
              <a:latin typeface="+mn-lt"/>
              <a:ea typeface="+mn-ea"/>
              <a:cs typeface="+mn-cs"/>
            </a:rPr>
            <a:t>令和５</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年度）に基づき、今後も事業のスクラップや手法見直しによる事業費の抑制など、常に見直しを行うとともに、計画的・効率的かつ適正な執行に努める。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102507</xdr:rowOff>
    </xdr:from>
    <xdr:to>
      <xdr:col>82</xdr:col>
      <xdr:colOff>107950</xdr:colOff>
      <xdr:row>14</xdr:row>
      <xdr:rowOff>72571</xdr:rowOff>
    </xdr:to>
    <xdr:cxnSp macro="">
      <xdr:nvCxnSpPr>
        <xdr:cNvPr id="129" name="直線コネクタ 128"/>
        <xdr:cNvCxnSpPr/>
      </xdr:nvCxnSpPr>
      <xdr:spPr>
        <a:xfrm>
          <a:off x="15671800" y="2331357"/>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14</xdr:row>
      <xdr:rowOff>7257</xdr:rowOff>
    </xdr:to>
    <xdr:cxnSp macro="">
      <xdr:nvCxnSpPr>
        <xdr:cNvPr id="132" name="直線コネクタ 131"/>
        <xdr:cNvCxnSpPr/>
      </xdr:nvCxnSpPr>
      <xdr:spPr>
        <a:xfrm flipV="1">
          <a:off x="14782800" y="2331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xdr:rowOff>
    </xdr:from>
    <xdr:to>
      <xdr:col>73</xdr:col>
      <xdr:colOff>180975</xdr:colOff>
      <xdr:row>14</xdr:row>
      <xdr:rowOff>83457</xdr:rowOff>
    </xdr:to>
    <xdr:cxnSp macro="">
      <xdr:nvCxnSpPr>
        <xdr:cNvPr id="135" name="直線コネクタ 134"/>
        <xdr:cNvCxnSpPr/>
      </xdr:nvCxnSpPr>
      <xdr:spPr>
        <a:xfrm flipV="1">
          <a:off x="13893800" y="2407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72571</xdr:rowOff>
    </xdr:from>
    <xdr:to>
      <xdr:col>69</xdr:col>
      <xdr:colOff>92075</xdr:colOff>
      <xdr:row>14</xdr:row>
      <xdr:rowOff>83457</xdr:rowOff>
    </xdr:to>
    <xdr:cxnSp macro="">
      <xdr:nvCxnSpPr>
        <xdr:cNvPr id="138" name="直線コネクタ 137"/>
        <xdr:cNvCxnSpPr/>
      </xdr:nvCxnSpPr>
      <xdr:spPr>
        <a:xfrm>
          <a:off x="13004800" y="2472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21771</xdr:rowOff>
    </xdr:from>
    <xdr:to>
      <xdr:col>82</xdr:col>
      <xdr:colOff>158750</xdr:colOff>
      <xdr:row>14</xdr:row>
      <xdr:rowOff>123371</xdr:rowOff>
    </xdr:to>
    <xdr:sp macro="" textlink="">
      <xdr:nvSpPr>
        <xdr:cNvPr id="148" name="楕円 147"/>
        <xdr:cNvSpPr/>
      </xdr:nvSpPr>
      <xdr:spPr>
        <a:xfrm>
          <a:off x="164592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38298</xdr:rowOff>
    </xdr:from>
    <xdr:ext cx="762000" cy="259045"/>
    <xdr:sp macro="" textlink="">
      <xdr:nvSpPr>
        <xdr:cNvPr id="149" name="物件費該当値テキスト"/>
        <xdr:cNvSpPr txBox="1"/>
      </xdr:nvSpPr>
      <xdr:spPr>
        <a:xfrm>
          <a:off x="165989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51707</xdr:rowOff>
    </xdr:from>
    <xdr:to>
      <xdr:col>78</xdr:col>
      <xdr:colOff>120650</xdr:colOff>
      <xdr:row>13</xdr:row>
      <xdr:rowOff>153307</xdr:rowOff>
    </xdr:to>
    <xdr:sp macro="" textlink="">
      <xdr:nvSpPr>
        <xdr:cNvPr id="150" name="楕円 149"/>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163484</xdr:rowOff>
    </xdr:from>
    <xdr:ext cx="736600" cy="259045"/>
    <xdr:sp macro="" textlink="">
      <xdr:nvSpPr>
        <xdr:cNvPr id="151" name="テキスト ボックス 150"/>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127907</xdr:rowOff>
    </xdr:from>
    <xdr:to>
      <xdr:col>74</xdr:col>
      <xdr:colOff>31750</xdr:colOff>
      <xdr:row>14</xdr:row>
      <xdr:rowOff>58057</xdr:rowOff>
    </xdr:to>
    <xdr:sp macro="" textlink="">
      <xdr:nvSpPr>
        <xdr:cNvPr id="152" name="楕円 151"/>
        <xdr:cNvSpPr/>
      </xdr:nvSpPr>
      <xdr:spPr>
        <a:xfrm>
          <a:off x="14732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53" name="テキスト ボックス 152"/>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32657</xdr:rowOff>
    </xdr:from>
    <xdr:to>
      <xdr:col>69</xdr:col>
      <xdr:colOff>142875</xdr:colOff>
      <xdr:row>14</xdr:row>
      <xdr:rowOff>134257</xdr:rowOff>
    </xdr:to>
    <xdr:sp macro="" textlink="">
      <xdr:nvSpPr>
        <xdr:cNvPr id="154" name="楕円 153"/>
        <xdr:cNvSpPr/>
      </xdr:nvSpPr>
      <xdr:spPr>
        <a:xfrm>
          <a:off x="13843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144434</xdr:rowOff>
    </xdr:from>
    <xdr:ext cx="762000" cy="259045"/>
    <xdr:sp macro="" textlink="">
      <xdr:nvSpPr>
        <xdr:cNvPr id="155" name="テキスト ボックス 154"/>
        <xdr:cNvSpPr txBox="1"/>
      </xdr:nvSpPr>
      <xdr:spPr>
        <a:xfrm>
          <a:off x="13512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21771</xdr:rowOff>
    </xdr:from>
    <xdr:to>
      <xdr:col>65</xdr:col>
      <xdr:colOff>53975</xdr:colOff>
      <xdr:row>14</xdr:row>
      <xdr:rowOff>123371</xdr:rowOff>
    </xdr:to>
    <xdr:sp macro="" textlink="">
      <xdr:nvSpPr>
        <xdr:cNvPr id="156" name="楕円 155"/>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133548</xdr:rowOff>
    </xdr:from>
    <xdr:ext cx="762000" cy="259045"/>
    <xdr:sp macro="" textlink="">
      <xdr:nvSpPr>
        <xdr:cNvPr id="157" name="テキスト ボックス 156"/>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長引く景気低迷や高齢化率の上昇に伴い、生活保護費を中心とする扶助費は、類似団体との比較において高い水準で推移しており、財政構造の硬直化の大きな要因となっているが、社会保障関連経費削減の余地は少な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59</xdr:row>
      <xdr:rowOff>82550</xdr:rowOff>
    </xdr:to>
    <xdr:cxnSp macro="">
      <xdr:nvCxnSpPr>
        <xdr:cNvPr id="190" name="直線コネクタ 189"/>
        <xdr:cNvCxnSpPr/>
      </xdr:nvCxnSpPr>
      <xdr:spPr>
        <a:xfrm>
          <a:off x="3987800" y="99949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69850</xdr:rowOff>
    </xdr:to>
    <xdr:cxnSp macro="">
      <xdr:nvCxnSpPr>
        <xdr:cNvPr id="193" name="直線コネクタ 192"/>
        <xdr:cNvCxnSpPr/>
      </xdr:nvCxnSpPr>
      <xdr:spPr>
        <a:xfrm flipV="1">
          <a:off x="3098800" y="9994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61</xdr:row>
      <xdr:rowOff>69850</xdr:rowOff>
    </xdr:to>
    <xdr:cxnSp macro="">
      <xdr:nvCxnSpPr>
        <xdr:cNvPr id="196" name="直線コネクタ 195"/>
        <xdr:cNvCxnSpPr/>
      </xdr:nvCxnSpPr>
      <xdr:spPr>
        <a:xfrm flipV="1">
          <a:off x="2209800" y="101854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31750</xdr:rowOff>
    </xdr:from>
    <xdr:to>
      <xdr:col>11</xdr:col>
      <xdr:colOff>9525</xdr:colOff>
      <xdr:row>61</xdr:row>
      <xdr:rowOff>69850</xdr:rowOff>
    </xdr:to>
    <xdr:cxnSp macro="">
      <xdr:nvCxnSpPr>
        <xdr:cNvPr id="199" name="直線コネクタ 198"/>
        <xdr:cNvCxnSpPr/>
      </xdr:nvCxnSpPr>
      <xdr:spPr>
        <a:xfrm>
          <a:off x="1320800" y="1049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31750</xdr:rowOff>
    </xdr:from>
    <xdr:to>
      <xdr:col>24</xdr:col>
      <xdr:colOff>76200</xdr:colOff>
      <xdr:row>59</xdr:row>
      <xdr:rowOff>133350</xdr:rowOff>
    </xdr:to>
    <xdr:sp macro="" textlink="">
      <xdr:nvSpPr>
        <xdr:cNvPr id="209" name="楕円 208"/>
        <xdr:cNvSpPr/>
      </xdr:nvSpPr>
      <xdr:spPr>
        <a:xfrm>
          <a:off x="47752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3827</xdr:rowOff>
    </xdr:from>
    <xdr:ext cx="762000" cy="259045"/>
    <xdr:sp macro="" textlink="">
      <xdr:nvSpPr>
        <xdr:cNvPr id="210" name="扶助費該当値テキスト"/>
        <xdr:cNvSpPr txBox="1"/>
      </xdr:nvSpPr>
      <xdr:spPr>
        <a:xfrm>
          <a:off x="4914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11" name="楕円 210"/>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2" name="テキスト ボックス 211"/>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3" name="楕円 212"/>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4" name="テキスト ボックス 213"/>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19050</xdr:rowOff>
    </xdr:from>
    <xdr:to>
      <xdr:col>11</xdr:col>
      <xdr:colOff>60325</xdr:colOff>
      <xdr:row>61</xdr:row>
      <xdr:rowOff>120650</xdr:rowOff>
    </xdr:to>
    <xdr:sp macro="" textlink="">
      <xdr:nvSpPr>
        <xdr:cNvPr id="215" name="楕円 214"/>
        <xdr:cNvSpPr/>
      </xdr:nvSpPr>
      <xdr:spPr>
        <a:xfrm>
          <a:off x="2159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105427</xdr:rowOff>
    </xdr:from>
    <xdr:ext cx="762000" cy="259045"/>
    <xdr:sp macro="" textlink="">
      <xdr:nvSpPr>
        <xdr:cNvPr id="216" name="テキスト ボックス 215"/>
        <xdr:cNvSpPr txBox="1"/>
      </xdr:nvSpPr>
      <xdr:spPr>
        <a:xfrm>
          <a:off x="1828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152400</xdr:rowOff>
    </xdr:from>
    <xdr:to>
      <xdr:col>6</xdr:col>
      <xdr:colOff>171450</xdr:colOff>
      <xdr:row>61</xdr:row>
      <xdr:rowOff>82550</xdr:rowOff>
    </xdr:to>
    <xdr:sp macro="" textlink="">
      <xdr:nvSpPr>
        <xdr:cNvPr id="217" name="楕円 216"/>
        <xdr:cNvSpPr/>
      </xdr:nvSpPr>
      <xdr:spPr>
        <a:xfrm>
          <a:off x="1270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67327</xdr:rowOff>
    </xdr:from>
    <xdr:ext cx="762000" cy="259045"/>
    <xdr:sp macro="" textlink="">
      <xdr:nvSpPr>
        <xdr:cNvPr id="218" name="テキスト ボックス 217"/>
        <xdr:cNvSpPr txBox="1"/>
      </xdr:nvSpPr>
      <xdr:spPr>
        <a:xfrm>
          <a:off x="939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類似団体平均と同水準で推移しており、今後も市税や交付税等の財源確保に努めるとともに、繰出基準に基づく適正な処理を行っていく。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139700</xdr:rowOff>
    </xdr:from>
    <xdr:to>
      <xdr:col>82</xdr:col>
      <xdr:colOff>107950</xdr:colOff>
      <xdr:row>58</xdr:row>
      <xdr:rowOff>165100</xdr:rowOff>
    </xdr:to>
    <xdr:cxnSp macro="">
      <xdr:nvCxnSpPr>
        <xdr:cNvPr id="251" name="直線コネクタ 250"/>
        <xdr:cNvCxnSpPr/>
      </xdr:nvCxnSpPr>
      <xdr:spPr>
        <a:xfrm>
          <a:off x="15671800" y="10083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139700</xdr:rowOff>
    </xdr:from>
    <xdr:to>
      <xdr:col>78</xdr:col>
      <xdr:colOff>69850</xdr:colOff>
      <xdr:row>59</xdr:row>
      <xdr:rowOff>57150</xdr:rowOff>
    </xdr:to>
    <xdr:cxnSp macro="">
      <xdr:nvCxnSpPr>
        <xdr:cNvPr id="254" name="直線コネクタ 253"/>
        <xdr:cNvCxnSpPr/>
      </xdr:nvCxnSpPr>
      <xdr:spPr>
        <a:xfrm flipV="1">
          <a:off x="14782800" y="10083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57150</xdr:rowOff>
    </xdr:to>
    <xdr:cxnSp macro="">
      <xdr:nvCxnSpPr>
        <xdr:cNvPr id="257" name="直線コネクタ 256"/>
        <xdr:cNvCxnSpPr/>
      </xdr:nvCxnSpPr>
      <xdr:spPr>
        <a:xfrm>
          <a:off x="13893800" y="1014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31750</xdr:rowOff>
    </xdr:to>
    <xdr:cxnSp macro="">
      <xdr:nvCxnSpPr>
        <xdr:cNvPr id="260" name="直線コネクタ 259"/>
        <xdr:cNvCxnSpPr/>
      </xdr:nvCxnSpPr>
      <xdr:spPr>
        <a:xfrm>
          <a:off x="13004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70" name="楕円 269"/>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86377</xdr:rowOff>
    </xdr:from>
    <xdr:ext cx="762000" cy="259045"/>
    <xdr:sp macro="" textlink="">
      <xdr:nvSpPr>
        <xdr:cNvPr id="271"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88900</xdr:rowOff>
    </xdr:from>
    <xdr:to>
      <xdr:col>78</xdr:col>
      <xdr:colOff>120650</xdr:colOff>
      <xdr:row>59</xdr:row>
      <xdr:rowOff>19050</xdr:rowOff>
    </xdr:to>
    <xdr:sp macro="" textlink="">
      <xdr:nvSpPr>
        <xdr:cNvPr id="272" name="楕円 271"/>
        <xdr:cNvSpPr/>
      </xdr:nvSpPr>
      <xdr:spPr>
        <a:xfrm>
          <a:off x="15621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3827</xdr:rowOff>
    </xdr:from>
    <xdr:ext cx="736600" cy="259045"/>
    <xdr:sp macro="" textlink="">
      <xdr:nvSpPr>
        <xdr:cNvPr id="273" name="テキスト ボックス 272"/>
        <xdr:cNvSpPr txBox="1"/>
      </xdr:nvSpPr>
      <xdr:spPr>
        <a:xfrm>
          <a:off x="15290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6350</xdr:rowOff>
    </xdr:from>
    <xdr:to>
      <xdr:col>74</xdr:col>
      <xdr:colOff>31750</xdr:colOff>
      <xdr:row>59</xdr:row>
      <xdr:rowOff>107950</xdr:rowOff>
    </xdr:to>
    <xdr:sp macro="" textlink="">
      <xdr:nvSpPr>
        <xdr:cNvPr id="274" name="楕円 273"/>
        <xdr:cNvSpPr/>
      </xdr:nvSpPr>
      <xdr:spPr>
        <a:xfrm>
          <a:off x="14732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92727</xdr:rowOff>
    </xdr:from>
    <xdr:ext cx="762000" cy="259045"/>
    <xdr:sp macro="" textlink="">
      <xdr:nvSpPr>
        <xdr:cNvPr id="275" name="テキスト ボックス 274"/>
        <xdr:cNvSpPr txBox="1"/>
      </xdr:nvSpPr>
      <xdr:spPr>
        <a:xfrm>
          <a:off x="14401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6" name="楕円 275"/>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7" name="テキスト ボックス 276"/>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8" name="楕円 277"/>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9" name="テキスト ボックス 278"/>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類似団体平均と同水準で推移しており、今後も引き続き事務事業の見直しに努める。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66040</xdr:rowOff>
    </xdr:from>
    <xdr:to>
      <xdr:col>82</xdr:col>
      <xdr:colOff>107950</xdr:colOff>
      <xdr:row>34</xdr:row>
      <xdr:rowOff>127000</xdr:rowOff>
    </xdr:to>
    <xdr:cxnSp macro="">
      <xdr:nvCxnSpPr>
        <xdr:cNvPr id="312" name="直線コネクタ 311"/>
        <xdr:cNvCxnSpPr/>
      </xdr:nvCxnSpPr>
      <xdr:spPr>
        <a:xfrm>
          <a:off x="15671800" y="58953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66040</xdr:rowOff>
    </xdr:from>
    <xdr:to>
      <xdr:col>78</xdr:col>
      <xdr:colOff>69850</xdr:colOff>
      <xdr:row>34</xdr:row>
      <xdr:rowOff>104140</xdr:rowOff>
    </xdr:to>
    <xdr:cxnSp macro="">
      <xdr:nvCxnSpPr>
        <xdr:cNvPr id="315" name="直線コネクタ 314"/>
        <xdr:cNvCxnSpPr/>
      </xdr:nvCxnSpPr>
      <xdr:spPr>
        <a:xfrm flipV="1">
          <a:off x="14782800" y="5895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96520</xdr:rowOff>
    </xdr:from>
    <xdr:to>
      <xdr:col>73</xdr:col>
      <xdr:colOff>180975</xdr:colOff>
      <xdr:row>34</xdr:row>
      <xdr:rowOff>104140</xdr:rowOff>
    </xdr:to>
    <xdr:cxnSp macro="">
      <xdr:nvCxnSpPr>
        <xdr:cNvPr id="318" name="直線コネクタ 317"/>
        <xdr:cNvCxnSpPr/>
      </xdr:nvCxnSpPr>
      <xdr:spPr>
        <a:xfrm>
          <a:off x="13893800" y="592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96520</xdr:rowOff>
    </xdr:from>
    <xdr:to>
      <xdr:col>69</xdr:col>
      <xdr:colOff>92075</xdr:colOff>
      <xdr:row>34</xdr:row>
      <xdr:rowOff>96520</xdr:rowOff>
    </xdr:to>
    <xdr:cxnSp macro="">
      <xdr:nvCxnSpPr>
        <xdr:cNvPr id="321" name="直線コネクタ 320"/>
        <xdr:cNvCxnSpPr/>
      </xdr:nvCxnSpPr>
      <xdr:spPr>
        <a:xfrm>
          <a:off x="13004800" y="5925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31" name="楕円 330"/>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48277</xdr:rowOff>
    </xdr:from>
    <xdr:ext cx="762000" cy="259045"/>
    <xdr:sp macro="" textlink="">
      <xdr:nvSpPr>
        <xdr:cNvPr id="332" name="補助費等該当値テキスト"/>
        <xdr:cNvSpPr txBox="1"/>
      </xdr:nvSpPr>
      <xdr:spPr>
        <a:xfrm>
          <a:off x="165989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xdr:rowOff>
    </xdr:from>
    <xdr:to>
      <xdr:col>78</xdr:col>
      <xdr:colOff>120650</xdr:colOff>
      <xdr:row>34</xdr:row>
      <xdr:rowOff>116840</xdr:rowOff>
    </xdr:to>
    <xdr:sp macro="" textlink="">
      <xdr:nvSpPr>
        <xdr:cNvPr id="333" name="楕円 332"/>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127017</xdr:rowOff>
    </xdr:from>
    <xdr:ext cx="736600" cy="259045"/>
    <xdr:sp macro="" textlink="">
      <xdr:nvSpPr>
        <xdr:cNvPr id="334" name="テキスト ボックス 333"/>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53340</xdr:rowOff>
    </xdr:from>
    <xdr:to>
      <xdr:col>74</xdr:col>
      <xdr:colOff>31750</xdr:colOff>
      <xdr:row>34</xdr:row>
      <xdr:rowOff>154940</xdr:rowOff>
    </xdr:to>
    <xdr:sp macro="" textlink="">
      <xdr:nvSpPr>
        <xdr:cNvPr id="335" name="楕円 334"/>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36" name="テキスト ボックス 335"/>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45720</xdr:rowOff>
    </xdr:from>
    <xdr:to>
      <xdr:col>69</xdr:col>
      <xdr:colOff>142875</xdr:colOff>
      <xdr:row>34</xdr:row>
      <xdr:rowOff>147320</xdr:rowOff>
    </xdr:to>
    <xdr:sp macro="" textlink="">
      <xdr:nvSpPr>
        <xdr:cNvPr id="337" name="楕円 336"/>
        <xdr:cNvSpPr/>
      </xdr:nvSpPr>
      <xdr:spPr>
        <a:xfrm>
          <a:off x="13843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157497</xdr:rowOff>
    </xdr:from>
    <xdr:ext cx="762000" cy="259045"/>
    <xdr:sp macro="" textlink="">
      <xdr:nvSpPr>
        <xdr:cNvPr id="338" name="テキスト ボックス 337"/>
        <xdr:cNvSpPr txBox="1"/>
      </xdr:nvSpPr>
      <xdr:spPr>
        <a:xfrm>
          <a:off x="13512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39" name="楕円 338"/>
        <xdr:cNvSpPr/>
      </xdr:nvSpPr>
      <xdr:spPr>
        <a:xfrm>
          <a:off x="12954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40" name="テキスト ボックス 339"/>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プロジェクト事業の実施や国の経済対策との協調、地域経済への配慮等による投資的事業の実施に伴う市債発行に比例し、類似団体との比較においても極めて高い状態となっている。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a:t>
          </a:r>
          <a:endParaRPr lang="ja-JP" altLang="ja-JP" sz="11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111761</xdr:rowOff>
    </xdr:from>
    <xdr:to>
      <xdr:col>24</xdr:col>
      <xdr:colOff>25400</xdr:colOff>
      <xdr:row>79</xdr:row>
      <xdr:rowOff>8889</xdr:rowOff>
    </xdr:to>
    <xdr:cxnSp macro="">
      <xdr:nvCxnSpPr>
        <xdr:cNvPr id="373" name="直線コネクタ 372"/>
        <xdr:cNvCxnSpPr/>
      </xdr:nvCxnSpPr>
      <xdr:spPr>
        <a:xfrm>
          <a:off x="3987800" y="134848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111761</xdr:rowOff>
    </xdr:from>
    <xdr:to>
      <xdr:col>19</xdr:col>
      <xdr:colOff>187325</xdr:colOff>
      <xdr:row>79</xdr:row>
      <xdr:rowOff>39370</xdr:rowOff>
    </xdr:to>
    <xdr:cxnSp macro="">
      <xdr:nvCxnSpPr>
        <xdr:cNvPr id="376" name="直線コネクタ 375"/>
        <xdr:cNvCxnSpPr/>
      </xdr:nvCxnSpPr>
      <xdr:spPr>
        <a:xfrm flipV="1">
          <a:off x="3098800" y="134848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39370</xdr:rowOff>
    </xdr:from>
    <xdr:to>
      <xdr:col>15</xdr:col>
      <xdr:colOff>98425</xdr:colOff>
      <xdr:row>80</xdr:row>
      <xdr:rowOff>5080</xdr:rowOff>
    </xdr:to>
    <xdr:cxnSp macro="">
      <xdr:nvCxnSpPr>
        <xdr:cNvPr id="379" name="直線コネクタ 378"/>
        <xdr:cNvCxnSpPr/>
      </xdr:nvCxnSpPr>
      <xdr:spPr>
        <a:xfrm flipV="1">
          <a:off x="2209800" y="13583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5080</xdr:rowOff>
    </xdr:from>
    <xdr:to>
      <xdr:col>11</xdr:col>
      <xdr:colOff>9525</xdr:colOff>
      <xdr:row>80</xdr:row>
      <xdr:rowOff>50800</xdr:rowOff>
    </xdr:to>
    <xdr:cxnSp macro="">
      <xdr:nvCxnSpPr>
        <xdr:cNvPr id="382" name="直線コネクタ 381"/>
        <xdr:cNvCxnSpPr/>
      </xdr:nvCxnSpPr>
      <xdr:spPr>
        <a:xfrm flipV="1">
          <a:off x="1320800" y="1372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92" name="楕円 391"/>
        <xdr:cNvSpPr/>
      </xdr:nvSpPr>
      <xdr:spPr>
        <a:xfrm>
          <a:off x="4775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101616</xdr:rowOff>
    </xdr:from>
    <xdr:ext cx="762000" cy="259045"/>
    <xdr:sp macro="" textlink="">
      <xdr:nvSpPr>
        <xdr:cNvPr id="393" name="公債費該当値テキスト"/>
        <xdr:cNvSpPr txBox="1"/>
      </xdr:nvSpPr>
      <xdr:spPr>
        <a:xfrm>
          <a:off x="4914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60961</xdr:rowOff>
    </xdr:from>
    <xdr:to>
      <xdr:col>20</xdr:col>
      <xdr:colOff>38100</xdr:colOff>
      <xdr:row>78</xdr:row>
      <xdr:rowOff>162561</xdr:rowOff>
    </xdr:to>
    <xdr:sp macro="" textlink="">
      <xdr:nvSpPr>
        <xdr:cNvPr id="394" name="楕円 393"/>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147338</xdr:rowOff>
    </xdr:from>
    <xdr:ext cx="736600" cy="259045"/>
    <xdr:sp macro="" textlink="">
      <xdr:nvSpPr>
        <xdr:cNvPr id="395" name="テキスト ボックス 394"/>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160020</xdr:rowOff>
    </xdr:from>
    <xdr:to>
      <xdr:col>15</xdr:col>
      <xdr:colOff>149225</xdr:colOff>
      <xdr:row>79</xdr:row>
      <xdr:rowOff>90170</xdr:rowOff>
    </xdr:to>
    <xdr:sp macro="" textlink="">
      <xdr:nvSpPr>
        <xdr:cNvPr id="396" name="楕円 395"/>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74947</xdr:rowOff>
    </xdr:from>
    <xdr:ext cx="762000" cy="259045"/>
    <xdr:sp macro="" textlink="">
      <xdr:nvSpPr>
        <xdr:cNvPr id="397" name="テキスト ボックス 396"/>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125730</xdr:rowOff>
    </xdr:from>
    <xdr:to>
      <xdr:col>11</xdr:col>
      <xdr:colOff>60325</xdr:colOff>
      <xdr:row>80</xdr:row>
      <xdr:rowOff>55880</xdr:rowOff>
    </xdr:to>
    <xdr:sp macro="" textlink="">
      <xdr:nvSpPr>
        <xdr:cNvPr id="398" name="楕円 397"/>
        <xdr:cNvSpPr/>
      </xdr:nvSpPr>
      <xdr:spPr>
        <a:xfrm>
          <a:off x="2159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40657</xdr:rowOff>
    </xdr:from>
    <xdr:ext cx="762000" cy="259045"/>
    <xdr:sp macro="" textlink="">
      <xdr:nvSpPr>
        <xdr:cNvPr id="399" name="テキスト ボックス 398"/>
        <xdr:cNvSpPr txBox="1"/>
      </xdr:nvSpPr>
      <xdr:spPr>
        <a:xfrm>
          <a:off x="1828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400" name="楕円 399"/>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86377</xdr:rowOff>
    </xdr:from>
    <xdr:ext cx="762000" cy="259045"/>
    <xdr:sp macro="" textlink="">
      <xdr:nvSpPr>
        <xdr:cNvPr id="401" name="テキスト ボックス 400"/>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定数管理計画等による行政運営の効率化や事務事業見直しによる経費削減など</a:t>
          </a:r>
          <a:r>
            <a:rPr kumimoji="1" lang="ja-JP" altLang="en-US" sz="1100">
              <a:solidFill>
                <a:schemeClr val="dk1"/>
              </a:solidFill>
              <a:effectLst/>
              <a:latin typeface="+mn-lt"/>
              <a:ea typeface="+mn-ea"/>
              <a:cs typeface="+mn-cs"/>
            </a:rPr>
            <a:t>に努めたが、</a:t>
          </a:r>
          <a:r>
            <a:rPr kumimoji="1" lang="ja-JP" altLang="ja-JP" sz="1100">
              <a:solidFill>
                <a:schemeClr val="dk1"/>
              </a:solidFill>
              <a:effectLst/>
              <a:latin typeface="+mn-lt"/>
              <a:ea typeface="+mn-ea"/>
              <a:cs typeface="+mn-cs"/>
            </a:rPr>
            <a:t>子育て世帯への物価高騰対策</a:t>
          </a:r>
          <a:r>
            <a:rPr kumimoji="1" lang="ja-JP" altLang="en-US" sz="1100">
              <a:solidFill>
                <a:schemeClr val="dk1"/>
              </a:solidFill>
              <a:effectLst/>
              <a:latin typeface="+mn-lt"/>
              <a:ea typeface="+mn-ea"/>
              <a:cs typeface="+mn-cs"/>
            </a:rPr>
            <a:t>等による人件費への充当一般財源の増や、扶助費の高止まり等により</a:t>
          </a:r>
          <a:r>
            <a:rPr kumimoji="1" lang="ja-JP" altLang="ja-JP" sz="1100">
              <a:solidFill>
                <a:schemeClr val="dk1"/>
              </a:solidFill>
              <a:effectLst/>
              <a:latin typeface="+mn-lt"/>
              <a:ea typeface="+mn-ea"/>
              <a:cs typeface="+mn-cs"/>
            </a:rPr>
            <a:t>対前年比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ポイントとなり類似団体平均を</a:t>
          </a:r>
          <a:r>
            <a:rPr kumimoji="1" lang="ja-JP" altLang="en-US" sz="1100">
              <a:solidFill>
                <a:schemeClr val="dk1"/>
              </a:solidFill>
              <a:effectLst/>
              <a:latin typeface="+mn-lt"/>
              <a:ea typeface="+mn-ea"/>
              <a:cs typeface="+mn-cs"/>
            </a:rPr>
            <a:t>上回</a:t>
          </a:r>
          <a:r>
            <a:rPr kumimoji="1" lang="ja-JP" altLang="ja-JP" sz="1100">
              <a:solidFill>
                <a:schemeClr val="dk1"/>
              </a:solidFill>
              <a:effectLst/>
              <a:latin typeface="+mn-lt"/>
              <a:ea typeface="+mn-ea"/>
              <a:cs typeface="+mn-cs"/>
            </a:rPr>
            <a:t>る結果となった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、今後もより一層の歳出削減に努める。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78</xdr:row>
      <xdr:rowOff>44704</xdr:rowOff>
    </xdr:to>
    <xdr:cxnSp macro="">
      <xdr:nvCxnSpPr>
        <xdr:cNvPr id="432" name="直線コネクタ 431"/>
        <xdr:cNvCxnSpPr/>
      </xdr:nvCxnSpPr>
      <xdr:spPr>
        <a:xfrm>
          <a:off x="15671800" y="13157200"/>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170435</xdr:rowOff>
    </xdr:to>
    <xdr:cxnSp macro="">
      <xdr:nvCxnSpPr>
        <xdr:cNvPr id="435" name="直線コネクタ 434"/>
        <xdr:cNvCxnSpPr/>
      </xdr:nvCxnSpPr>
      <xdr:spPr>
        <a:xfrm flipV="1">
          <a:off x="14782800" y="13157200"/>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77</xdr:row>
      <xdr:rowOff>170435</xdr:rowOff>
    </xdr:to>
    <xdr:cxnSp macro="">
      <xdr:nvCxnSpPr>
        <xdr:cNvPr id="438" name="直線コネクタ 437"/>
        <xdr:cNvCxnSpPr/>
      </xdr:nvCxnSpPr>
      <xdr:spPr>
        <a:xfrm>
          <a:off x="13893800" y="133583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77</xdr:row>
      <xdr:rowOff>156718</xdr:rowOff>
    </xdr:to>
    <xdr:cxnSp macro="">
      <xdr:nvCxnSpPr>
        <xdr:cNvPr id="441" name="直線コネクタ 440"/>
        <xdr:cNvCxnSpPr/>
      </xdr:nvCxnSpPr>
      <xdr:spPr>
        <a:xfrm>
          <a:off x="13004800" y="13358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51" name="楕円 450"/>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52" name="公債費以外該当値テキスト"/>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53" name="楕円 452"/>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54" name="テキスト ボックス 453"/>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5" name="楕円 454"/>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6" name="テキスト ボックス 455"/>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7" name="楕円 456"/>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8" name="テキスト ボックス 457"/>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59" name="楕円 458"/>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60" name="テキスト ボックス 459"/>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29388</xdr:rowOff>
    </xdr:from>
    <xdr:to>
      <xdr:col>29</xdr:col>
      <xdr:colOff>127000</xdr:colOff>
      <xdr:row>14</xdr:row>
      <xdr:rowOff>76289</xdr:rowOff>
    </xdr:to>
    <xdr:cxnSp macro="">
      <xdr:nvCxnSpPr>
        <xdr:cNvPr id="50" name="直線コネクタ 49"/>
        <xdr:cNvCxnSpPr/>
      </xdr:nvCxnSpPr>
      <xdr:spPr bwMode="auto">
        <a:xfrm flipV="1">
          <a:off x="5003800" y="2477313"/>
          <a:ext cx="647700" cy="46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76289</xdr:rowOff>
    </xdr:from>
    <xdr:to>
      <xdr:col>26</xdr:col>
      <xdr:colOff>50800</xdr:colOff>
      <xdr:row>14</xdr:row>
      <xdr:rowOff>164986</xdr:rowOff>
    </xdr:to>
    <xdr:cxnSp macro="">
      <xdr:nvCxnSpPr>
        <xdr:cNvPr id="53" name="直線コネクタ 52"/>
        <xdr:cNvCxnSpPr/>
      </xdr:nvCxnSpPr>
      <xdr:spPr bwMode="auto">
        <a:xfrm flipV="1">
          <a:off x="4305300" y="2524214"/>
          <a:ext cx="698500" cy="88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164986</xdr:rowOff>
    </xdr:from>
    <xdr:to>
      <xdr:col>22</xdr:col>
      <xdr:colOff>114300</xdr:colOff>
      <xdr:row>16</xdr:row>
      <xdr:rowOff>44323</xdr:rowOff>
    </xdr:to>
    <xdr:cxnSp macro="">
      <xdr:nvCxnSpPr>
        <xdr:cNvPr id="56" name="直線コネクタ 55"/>
        <xdr:cNvCxnSpPr/>
      </xdr:nvCxnSpPr>
      <xdr:spPr bwMode="auto">
        <a:xfrm flipV="1">
          <a:off x="3606800" y="2612911"/>
          <a:ext cx="698500" cy="222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44323</xdr:rowOff>
    </xdr:from>
    <xdr:to>
      <xdr:col>18</xdr:col>
      <xdr:colOff>177800</xdr:colOff>
      <xdr:row>16</xdr:row>
      <xdr:rowOff>87147</xdr:rowOff>
    </xdr:to>
    <xdr:cxnSp macro="">
      <xdr:nvCxnSpPr>
        <xdr:cNvPr id="59" name="直線コネクタ 58"/>
        <xdr:cNvCxnSpPr/>
      </xdr:nvCxnSpPr>
      <xdr:spPr bwMode="auto">
        <a:xfrm flipV="1">
          <a:off x="2908300" y="2835148"/>
          <a:ext cx="698500" cy="42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150038</xdr:rowOff>
    </xdr:from>
    <xdr:to>
      <xdr:col>29</xdr:col>
      <xdr:colOff>177800</xdr:colOff>
      <xdr:row>14</xdr:row>
      <xdr:rowOff>80188</xdr:rowOff>
    </xdr:to>
    <xdr:sp macro="" textlink="">
      <xdr:nvSpPr>
        <xdr:cNvPr id="69" name="楕円 68"/>
        <xdr:cNvSpPr/>
      </xdr:nvSpPr>
      <xdr:spPr bwMode="auto">
        <a:xfrm>
          <a:off x="5600700" y="2426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166565</xdr:rowOff>
    </xdr:from>
    <xdr:ext cx="762000" cy="259045"/>
    <xdr:sp macro="" textlink="">
      <xdr:nvSpPr>
        <xdr:cNvPr id="70" name="人口1人当たり決算額の推移該当値テキスト130"/>
        <xdr:cNvSpPr txBox="1"/>
      </xdr:nvSpPr>
      <xdr:spPr>
        <a:xfrm>
          <a:off x="5740400" y="227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25489</xdr:rowOff>
    </xdr:from>
    <xdr:to>
      <xdr:col>26</xdr:col>
      <xdr:colOff>101600</xdr:colOff>
      <xdr:row>14</xdr:row>
      <xdr:rowOff>127089</xdr:rowOff>
    </xdr:to>
    <xdr:sp macro="" textlink="">
      <xdr:nvSpPr>
        <xdr:cNvPr id="71" name="楕円 70"/>
        <xdr:cNvSpPr/>
      </xdr:nvSpPr>
      <xdr:spPr bwMode="auto">
        <a:xfrm>
          <a:off x="4953000" y="2473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137266</xdr:rowOff>
    </xdr:from>
    <xdr:ext cx="736600" cy="259045"/>
    <xdr:sp macro="" textlink="">
      <xdr:nvSpPr>
        <xdr:cNvPr id="72" name="テキスト ボックス 71"/>
        <xdr:cNvSpPr txBox="1"/>
      </xdr:nvSpPr>
      <xdr:spPr>
        <a:xfrm>
          <a:off x="4622800" y="2242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114186</xdr:rowOff>
    </xdr:from>
    <xdr:to>
      <xdr:col>22</xdr:col>
      <xdr:colOff>165100</xdr:colOff>
      <xdr:row>15</xdr:row>
      <xdr:rowOff>44336</xdr:rowOff>
    </xdr:to>
    <xdr:sp macro="" textlink="">
      <xdr:nvSpPr>
        <xdr:cNvPr id="73" name="楕円 72"/>
        <xdr:cNvSpPr/>
      </xdr:nvSpPr>
      <xdr:spPr bwMode="auto">
        <a:xfrm>
          <a:off x="4254500" y="2562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54513</xdr:rowOff>
    </xdr:from>
    <xdr:ext cx="762000" cy="259045"/>
    <xdr:sp macro="" textlink="">
      <xdr:nvSpPr>
        <xdr:cNvPr id="74" name="テキスト ボックス 73"/>
        <xdr:cNvSpPr txBox="1"/>
      </xdr:nvSpPr>
      <xdr:spPr>
        <a:xfrm>
          <a:off x="3924300" y="233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164973</xdr:rowOff>
    </xdr:from>
    <xdr:to>
      <xdr:col>19</xdr:col>
      <xdr:colOff>38100</xdr:colOff>
      <xdr:row>16</xdr:row>
      <xdr:rowOff>95123</xdr:rowOff>
    </xdr:to>
    <xdr:sp macro="" textlink="">
      <xdr:nvSpPr>
        <xdr:cNvPr id="75" name="楕円 74"/>
        <xdr:cNvSpPr/>
      </xdr:nvSpPr>
      <xdr:spPr bwMode="auto">
        <a:xfrm>
          <a:off x="3556000" y="2784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105300</xdr:rowOff>
    </xdr:from>
    <xdr:ext cx="762000" cy="259045"/>
    <xdr:sp macro="" textlink="">
      <xdr:nvSpPr>
        <xdr:cNvPr id="76" name="テキスト ボックス 75"/>
        <xdr:cNvSpPr txBox="1"/>
      </xdr:nvSpPr>
      <xdr:spPr>
        <a:xfrm>
          <a:off x="3225800" y="255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36347</xdr:rowOff>
    </xdr:from>
    <xdr:to>
      <xdr:col>15</xdr:col>
      <xdr:colOff>101600</xdr:colOff>
      <xdr:row>16</xdr:row>
      <xdr:rowOff>137947</xdr:rowOff>
    </xdr:to>
    <xdr:sp macro="" textlink="">
      <xdr:nvSpPr>
        <xdr:cNvPr id="77" name="楕円 76"/>
        <xdr:cNvSpPr/>
      </xdr:nvSpPr>
      <xdr:spPr bwMode="auto">
        <a:xfrm>
          <a:off x="2857500" y="2827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148124</xdr:rowOff>
    </xdr:from>
    <xdr:ext cx="762000" cy="259045"/>
    <xdr:sp macro="" textlink="">
      <xdr:nvSpPr>
        <xdr:cNvPr id="78" name="テキスト ボックス 77"/>
        <xdr:cNvSpPr txBox="1"/>
      </xdr:nvSpPr>
      <xdr:spPr>
        <a:xfrm>
          <a:off x="2527300" y="259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178054</xdr:rowOff>
    </xdr:from>
    <xdr:to>
      <xdr:col>29</xdr:col>
      <xdr:colOff>127000</xdr:colOff>
      <xdr:row>33</xdr:row>
      <xdr:rowOff>201371</xdr:rowOff>
    </xdr:to>
    <xdr:cxnSp macro="">
      <xdr:nvCxnSpPr>
        <xdr:cNvPr id="111" name="直線コネクタ 110"/>
        <xdr:cNvCxnSpPr/>
      </xdr:nvCxnSpPr>
      <xdr:spPr bwMode="auto">
        <a:xfrm flipV="1">
          <a:off x="5003800" y="6102604"/>
          <a:ext cx="6477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201371</xdr:rowOff>
    </xdr:from>
    <xdr:to>
      <xdr:col>26</xdr:col>
      <xdr:colOff>50800</xdr:colOff>
      <xdr:row>33</xdr:row>
      <xdr:rowOff>284353</xdr:rowOff>
    </xdr:to>
    <xdr:cxnSp macro="">
      <xdr:nvCxnSpPr>
        <xdr:cNvPr id="114" name="直線コネクタ 113"/>
        <xdr:cNvCxnSpPr/>
      </xdr:nvCxnSpPr>
      <xdr:spPr bwMode="auto">
        <a:xfrm flipV="1">
          <a:off x="4305300" y="6125921"/>
          <a:ext cx="698500" cy="8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171386</xdr:rowOff>
    </xdr:from>
    <xdr:to>
      <xdr:col>22</xdr:col>
      <xdr:colOff>114300</xdr:colOff>
      <xdr:row>33</xdr:row>
      <xdr:rowOff>284353</xdr:rowOff>
    </xdr:to>
    <xdr:cxnSp macro="">
      <xdr:nvCxnSpPr>
        <xdr:cNvPr id="117" name="直線コネクタ 116"/>
        <xdr:cNvCxnSpPr/>
      </xdr:nvCxnSpPr>
      <xdr:spPr bwMode="auto">
        <a:xfrm>
          <a:off x="3606800" y="6095936"/>
          <a:ext cx="698500" cy="112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147079</xdr:rowOff>
    </xdr:from>
    <xdr:to>
      <xdr:col>18</xdr:col>
      <xdr:colOff>177800</xdr:colOff>
      <xdr:row>33</xdr:row>
      <xdr:rowOff>171386</xdr:rowOff>
    </xdr:to>
    <xdr:cxnSp macro="">
      <xdr:nvCxnSpPr>
        <xdr:cNvPr id="120" name="直線コネクタ 119"/>
        <xdr:cNvCxnSpPr/>
      </xdr:nvCxnSpPr>
      <xdr:spPr bwMode="auto">
        <a:xfrm>
          <a:off x="2908300" y="6071629"/>
          <a:ext cx="698500" cy="24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127254</xdr:rowOff>
    </xdr:from>
    <xdr:to>
      <xdr:col>29</xdr:col>
      <xdr:colOff>177800</xdr:colOff>
      <xdr:row>33</xdr:row>
      <xdr:rowOff>228854</xdr:rowOff>
    </xdr:to>
    <xdr:sp macro="" textlink="">
      <xdr:nvSpPr>
        <xdr:cNvPr id="130" name="楕円 129"/>
        <xdr:cNvSpPr/>
      </xdr:nvSpPr>
      <xdr:spPr bwMode="auto">
        <a:xfrm>
          <a:off x="5600700" y="6051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73931</xdr:rowOff>
    </xdr:from>
    <xdr:ext cx="762000" cy="259045"/>
    <xdr:sp macro="" textlink="">
      <xdr:nvSpPr>
        <xdr:cNvPr id="131" name="人口1人当たり決算額の推移該当値テキスト445"/>
        <xdr:cNvSpPr txBox="1"/>
      </xdr:nvSpPr>
      <xdr:spPr>
        <a:xfrm>
          <a:off x="5740400" y="599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150571</xdr:rowOff>
    </xdr:from>
    <xdr:to>
      <xdr:col>26</xdr:col>
      <xdr:colOff>101600</xdr:colOff>
      <xdr:row>33</xdr:row>
      <xdr:rowOff>252171</xdr:rowOff>
    </xdr:to>
    <xdr:sp macro="" textlink="">
      <xdr:nvSpPr>
        <xdr:cNvPr id="132" name="楕円 131"/>
        <xdr:cNvSpPr/>
      </xdr:nvSpPr>
      <xdr:spPr bwMode="auto">
        <a:xfrm>
          <a:off x="4953000" y="6075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90898</xdr:rowOff>
    </xdr:from>
    <xdr:ext cx="736600" cy="259045"/>
    <xdr:sp macro="" textlink="">
      <xdr:nvSpPr>
        <xdr:cNvPr id="133" name="テキスト ボックス 132"/>
        <xdr:cNvSpPr txBox="1"/>
      </xdr:nvSpPr>
      <xdr:spPr>
        <a:xfrm>
          <a:off x="4622800" y="5843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233553</xdr:rowOff>
    </xdr:from>
    <xdr:to>
      <xdr:col>22</xdr:col>
      <xdr:colOff>165100</xdr:colOff>
      <xdr:row>33</xdr:row>
      <xdr:rowOff>335153</xdr:rowOff>
    </xdr:to>
    <xdr:sp macro="" textlink="">
      <xdr:nvSpPr>
        <xdr:cNvPr id="134" name="楕円 133"/>
        <xdr:cNvSpPr/>
      </xdr:nvSpPr>
      <xdr:spPr bwMode="auto">
        <a:xfrm>
          <a:off x="4254500" y="615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2430</xdr:rowOff>
    </xdr:from>
    <xdr:ext cx="762000" cy="259045"/>
    <xdr:sp macro="" textlink="">
      <xdr:nvSpPr>
        <xdr:cNvPr id="135" name="テキスト ボックス 134"/>
        <xdr:cNvSpPr txBox="1"/>
      </xdr:nvSpPr>
      <xdr:spPr>
        <a:xfrm>
          <a:off x="3924300" y="5926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120586</xdr:rowOff>
    </xdr:from>
    <xdr:to>
      <xdr:col>19</xdr:col>
      <xdr:colOff>38100</xdr:colOff>
      <xdr:row>33</xdr:row>
      <xdr:rowOff>222186</xdr:rowOff>
    </xdr:to>
    <xdr:sp macro="" textlink="">
      <xdr:nvSpPr>
        <xdr:cNvPr id="136" name="楕円 135"/>
        <xdr:cNvSpPr/>
      </xdr:nvSpPr>
      <xdr:spPr bwMode="auto">
        <a:xfrm>
          <a:off x="3556000" y="6045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60913</xdr:rowOff>
    </xdr:from>
    <xdr:ext cx="762000" cy="259045"/>
    <xdr:sp macro="" textlink="">
      <xdr:nvSpPr>
        <xdr:cNvPr id="137" name="テキスト ボックス 136"/>
        <xdr:cNvSpPr txBox="1"/>
      </xdr:nvSpPr>
      <xdr:spPr>
        <a:xfrm>
          <a:off x="3225800" y="5814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96279</xdr:rowOff>
    </xdr:from>
    <xdr:to>
      <xdr:col>15</xdr:col>
      <xdr:colOff>101600</xdr:colOff>
      <xdr:row>33</xdr:row>
      <xdr:rowOff>197879</xdr:rowOff>
    </xdr:to>
    <xdr:sp macro="" textlink="">
      <xdr:nvSpPr>
        <xdr:cNvPr id="138" name="楕円 137"/>
        <xdr:cNvSpPr/>
      </xdr:nvSpPr>
      <xdr:spPr bwMode="auto">
        <a:xfrm>
          <a:off x="2857500" y="6020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36606</xdr:rowOff>
    </xdr:from>
    <xdr:ext cx="762000" cy="259045"/>
    <xdr:sp macro="" textlink="">
      <xdr:nvSpPr>
        <xdr:cNvPr id="139" name="テキスト ボックス 138"/>
        <xdr:cNvSpPr txBox="1"/>
      </xdr:nvSpPr>
      <xdr:spPr>
        <a:xfrm>
          <a:off x="2527300" y="578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319,724
317,817
309.00
165,510,132
162,979,477
1,399,271
79,713,370
209,824,716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36471</xdr:rowOff>
    </xdr:from>
    <xdr:to>
      <xdr:col>24</xdr:col>
      <xdr:colOff>63500</xdr:colOff>
      <xdr:row>32</xdr:row>
      <xdr:rowOff>130523</xdr:rowOff>
    </xdr:to>
    <xdr:cxnSp macro="">
      <xdr:nvCxnSpPr>
        <xdr:cNvPr id="63" name="直線コネクタ 62"/>
        <xdr:cNvCxnSpPr/>
      </xdr:nvCxnSpPr>
      <xdr:spPr>
        <a:xfrm flipV="1">
          <a:off x="3797300" y="5522871"/>
          <a:ext cx="8382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130523</xdr:rowOff>
    </xdr:from>
    <xdr:to>
      <xdr:col>19</xdr:col>
      <xdr:colOff>177800</xdr:colOff>
      <xdr:row>33</xdr:row>
      <xdr:rowOff>34348</xdr:rowOff>
    </xdr:to>
    <xdr:cxnSp macro="">
      <xdr:nvCxnSpPr>
        <xdr:cNvPr id="66" name="直線コネクタ 65"/>
        <xdr:cNvCxnSpPr/>
      </xdr:nvCxnSpPr>
      <xdr:spPr>
        <a:xfrm flipV="1">
          <a:off x="2908300" y="5616923"/>
          <a:ext cx="889000" cy="7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34348</xdr:rowOff>
    </xdr:from>
    <xdr:to>
      <xdr:col>15</xdr:col>
      <xdr:colOff>50800</xdr:colOff>
      <xdr:row>35</xdr:row>
      <xdr:rowOff>41272</xdr:rowOff>
    </xdr:to>
    <xdr:cxnSp macro="">
      <xdr:nvCxnSpPr>
        <xdr:cNvPr id="69" name="直線コネクタ 68"/>
        <xdr:cNvCxnSpPr/>
      </xdr:nvCxnSpPr>
      <xdr:spPr>
        <a:xfrm flipV="1">
          <a:off x="2019300" y="5692198"/>
          <a:ext cx="889000" cy="34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23440</xdr:rowOff>
    </xdr:from>
    <xdr:to>
      <xdr:col>10</xdr:col>
      <xdr:colOff>114300</xdr:colOff>
      <xdr:row>35</xdr:row>
      <xdr:rowOff>41272</xdr:rowOff>
    </xdr:to>
    <xdr:cxnSp macro="">
      <xdr:nvCxnSpPr>
        <xdr:cNvPr id="72" name="直線コネクタ 71"/>
        <xdr:cNvCxnSpPr/>
      </xdr:nvCxnSpPr>
      <xdr:spPr>
        <a:xfrm>
          <a:off x="1130300" y="6024190"/>
          <a:ext cx="8890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157121</xdr:rowOff>
    </xdr:from>
    <xdr:to>
      <xdr:col>24</xdr:col>
      <xdr:colOff>114300</xdr:colOff>
      <xdr:row>32</xdr:row>
      <xdr:rowOff>87271</xdr:rowOff>
    </xdr:to>
    <xdr:sp macro="" textlink="">
      <xdr:nvSpPr>
        <xdr:cNvPr id="82" name="楕円 81"/>
        <xdr:cNvSpPr/>
      </xdr:nvSpPr>
      <xdr:spPr>
        <a:xfrm>
          <a:off x="4584700" y="54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8548</xdr:rowOff>
    </xdr:from>
    <xdr:ext cx="534377" cy="259045"/>
    <xdr:sp macro="" textlink="">
      <xdr:nvSpPr>
        <xdr:cNvPr id="83" name="人件費該当値テキスト"/>
        <xdr:cNvSpPr txBox="1"/>
      </xdr:nvSpPr>
      <xdr:spPr>
        <a:xfrm>
          <a:off x="4686300" y="532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79723</xdr:rowOff>
    </xdr:from>
    <xdr:to>
      <xdr:col>20</xdr:col>
      <xdr:colOff>38100</xdr:colOff>
      <xdr:row>33</xdr:row>
      <xdr:rowOff>9873</xdr:rowOff>
    </xdr:to>
    <xdr:sp macro="" textlink="">
      <xdr:nvSpPr>
        <xdr:cNvPr id="84" name="楕円 83"/>
        <xdr:cNvSpPr/>
      </xdr:nvSpPr>
      <xdr:spPr>
        <a:xfrm>
          <a:off x="3746500" y="556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26400</xdr:rowOff>
    </xdr:from>
    <xdr:ext cx="534377" cy="259045"/>
    <xdr:sp macro="" textlink="">
      <xdr:nvSpPr>
        <xdr:cNvPr id="85" name="テキスト ボックス 84"/>
        <xdr:cNvSpPr txBox="1"/>
      </xdr:nvSpPr>
      <xdr:spPr>
        <a:xfrm>
          <a:off x="3530111" y="534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154998</xdr:rowOff>
    </xdr:from>
    <xdr:to>
      <xdr:col>15</xdr:col>
      <xdr:colOff>101600</xdr:colOff>
      <xdr:row>33</xdr:row>
      <xdr:rowOff>85148</xdr:rowOff>
    </xdr:to>
    <xdr:sp macro="" textlink="">
      <xdr:nvSpPr>
        <xdr:cNvPr id="86" name="楕円 85"/>
        <xdr:cNvSpPr/>
      </xdr:nvSpPr>
      <xdr:spPr>
        <a:xfrm>
          <a:off x="2857500" y="564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101675</xdr:rowOff>
    </xdr:from>
    <xdr:ext cx="534377" cy="259045"/>
    <xdr:sp macro="" textlink="">
      <xdr:nvSpPr>
        <xdr:cNvPr id="87" name="テキスト ボックス 86"/>
        <xdr:cNvSpPr txBox="1"/>
      </xdr:nvSpPr>
      <xdr:spPr>
        <a:xfrm>
          <a:off x="2641111" y="541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161922</xdr:rowOff>
    </xdr:from>
    <xdr:to>
      <xdr:col>10</xdr:col>
      <xdr:colOff>165100</xdr:colOff>
      <xdr:row>35</xdr:row>
      <xdr:rowOff>92072</xdr:rowOff>
    </xdr:to>
    <xdr:sp macro="" textlink="">
      <xdr:nvSpPr>
        <xdr:cNvPr id="88" name="楕円 87"/>
        <xdr:cNvSpPr/>
      </xdr:nvSpPr>
      <xdr:spPr>
        <a:xfrm>
          <a:off x="1968500" y="59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108599</xdr:rowOff>
    </xdr:from>
    <xdr:ext cx="534377" cy="259045"/>
    <xdr:sp macro="" textlink="">
      <xdr:nvSpPr>
        <xdr:cNvPr id="89" name="テキスト ボックス 88"/>
        <xdr:cNvSpPr txBox="1"/>
      </xdr:nvSpPr>
      <xdr:spPr>
        <a:xfrm>
          <a:off x="1752111" y="576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144090</xdr:rowOff>
    </xdr:from>
    <xdr:to>
      <xdr:col>6</xdr:col>
      <xdr:colOff>38100</xdr:colOff>
      <xdr:row>35</xdr:row>
      <xdr:rowOff>74240</xdr:rowOff>
    </xdr:to>
    <xdr:sp macro="" textlink="">
      <xdr:nvSpPr>
        <xdr:cNvPr id="90" name="楕円 89"/>
        <xdr:cNvSpPr/>
      </xdr:nvSpPr>
      <xdr:spPr>
        <a:xfrm>
          <a:off x="1079500" y="597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90767</xdr:rowOff>
    </xdr:from>
    <xdr:ext cx="534377" cy="259045"/>
    <xdr:sp macro="" textlink="">
      <xdr:nvSpPr>
        <xdr:cNvPr id="91" name="テキスト ボックス 90"/>
        <xdr:cNvSpPr txBox="1"/>
      </xdr:nvSpPr>
      <xdr:spPr>
        <a:xfrm>
          <a:off x="863111" y="574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19456</xdr:rowOff>
    </xdr:from>
    <xdr:to>
      <xdr:col>24</xdr:col>
      <xdr:colOff>62865</xdr:colOff>
      <xdr:row>57</xdr:row>
      <xdr:rowOff>65794</xdr:rowOff>
    </xdr:to>
    <xdr:cxnSp macro="">
      <xdr:nvCxnSpPr>
        <xdr:cNvPr id="114" name="直線コネクタ 113"/>
        <xdr:cNvCxnSpPr/>
      </xdr:nvCxnSpPr>
      <xdr:spPr>
        <a:xfrm flipV="1">
          <a:off x="4633595" y="8934856"/>
          <a:ext cx="1270" cy="903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69621</xdr:rowOff>
    </xdr:from>
    <xdr:ext cx="534377" cy="259045"/>
    <xdr:sp macro="" textlink="">
      <xdr:nvSpPr>
        <xdr:cNvPr id="115" name="物件費最小値テキスト"/>
        <xdr:cNvSpPr txBox="1"/>
      </xdr:nvSpPr>
      <xdr:spPr>
        <a:xfrm>
          <a:off x="4686300" y="984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65794</xdr:rowOff>
    </xdr:from>
    <xdr:to>
      <xdr:col>24</xdr:col>
      <xdr:colOff>152400</xdr:colOff>
      <xdr:row>57</xdr:row>
      <xdr:rowOff>65794</xdr:rowOff>
    </xdr:to>
    <xdr:cxnSp macro="">
      <xdr:nvCxnSpPr>
        <xdr:cNvPr id="116" name="直線コネクタ 115"/>
        <xdr:cNvCxnSpPr/>
      </xdr:nvCxnSpPr>
      <xdr:spPr>
        <a:xfrm>
          <a:off x="4546600" y="983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137583</xdr:rowOff>
    </xdr:from>
    <xdr:ext cx="534377" cy="259045"/>
    <xdr:sp macro="" textlink="">
      <xdr:nvSpPr>
        <xdr:cNvPr id="117" name="物件費最大値テキスト"/>
        <xdr:cNvSpPr txBox="1"/>
      </xdr:nvSpPr>
      <xdr:spPr>
        <a:xfrm>
          <a:off x="4686300" y="871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19456</xdr:rowOff>
    </xdr:from>
    <xdr:to>
      <xdr:col>24</xdr:col>
      <xdr:colOff>152400</xdr:colOff>
      <xdr:row>52</xdr:row>
      <xdr:rowOff>19456</xdr:rowOff>
    </xdr:to>
    <xdr:cxnSp macro="">
      <xdr:nvCxnSpPr>
        <xdr:cNvPr id="118" name="直線コネクタ 117"/>
        <xdr:cNvCxnSpPr/>
      </xdr:nvCxnSpPr>
      <xdr:spPr>
        <a:xfrm>
          <a:off x="4546600" y="8934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167338</xdr:rowOff>
    </xdr:from>
    <xdr:to>
      <xdr:col>24</xdr:col>
      <xdr:colOff>63500</xdr:colOff>
      <xdr:row>57</xdr:row>
      <xdr:rowOff>91808</xdr:rowOff>
    </xdr:to>
    <xdr:cxnSp macro="">
      <xdr:nvCxnSpPr>
        <xdr:cNvPr id="119" name="直線コネクタ 118"/>
        <xdr:cNvCxnSpPr/>
      </xdr:nvCxnSpPr>
      <xdr:spPr>
        <a:xfrm flipV="1">
          <a:off x="3797300" y="9768538"/>
          <a:ext cx="838200" cy="9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28544</xdr:rowOff>
    </xdr:from>
    <xdr:ext cx="534377" cy="259045"/>
    <xdr:sp macro="" textlink="">
      <xdr:nvSpPr>
        <xdr:cNvPr id="120" name="物件費平均値テキスト"/>
        <xdr:cNvSpPr txBox="1"/>
      </xdr:nvSpPr>
      <xdr:spPr>
        <a:xfrm>
          <a:off x="4686300" y="9286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5667</xdr:rowOff>
    </xdr:from>
    <xdr:to>
      <xdr:col>24</xdr:col>
      <xdr:colOff>114300</xdr:colOff>
      <xdr:row>55</xdr:row>
      <xdr:rowOff>107267</xdr:rowOff>
    </xdr:to>
    <xdr:sp macro="" textlink="">
      <xdr:nvSpPr>
        <xdr:cNvPr id="121" name="フローチャート: 判断 120"/>
        <xdr:cNvSpPr/>
      </xdr:nvSpPr>
      <xdr:spPr>
        <a:xfrm>
          <a:off x="4584700" y="943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91808</xdr:rowOff>
    </xdr:from>
    <xdr:to>
      <xdr:col>19</xdr:col>
      <xdr:colOff>177800</xdr:colOff>
      <xdr:row>58</xdr:row>
      <xdr:rowOff>90277</xdr:rowOff>
    </xdr:to>
    <xdr:cxnSp macro="">
      <xdr:nvCxnSpPr>
        <xdr:cNvPr id="122" name="直線コネクタ 121"/>
        <xdr:cNvCxnSpPr/>
      </xdr:nvCxnSpPr>
      <xdr:spPr>
        <a:xfrm flipV="1">
          <a:off x="2908300" y="9864458"/>
          <a:ext cx="889000" cy="16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103347</xdr:rowOff>
    </xdr:from>
    <xdr:to>
      <xdr:col>20</xdr:col>
      <xdr:colOff>38100</xdr:colOff>
      <xdr:row>56</xdr:row>
      <xdr:rowOff>33497</xdr:rowOff>
    </xdr:to>
    <xdr:sp macro="" textlink="">
      <xdr:nvSpPr>
        <xdr:cNvPr id="123" name="フローチャート: 判断 122"/>
        <xdr:cNvSpPr/>
      </xdr:nvSpPr>
      <xdr:spPr>
        <a:xfrm>
          <a:off x="3746500" y="953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50024</xdr:rowOff>
    </xdr:from>
    <xdr:ext cx="534377" cy="259045"/>
    <xdr:sp macro="" textlink="">
      <xdr:nvSpPr>
        <xdr:cNvPr id="124" name="テキスト ボックス 123"/>
        <xdr:cNvSpPr txBox="1"/>
      </xdr:nvSpPr>
      <xdr:spPr>
        <a:xfrm>
          <a:off x="3530111" y="93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76172</xdr:rowOff>
    </xdr:from>
    <xdr:to>
      <xdr:col>15</xdr:col>
      <xdr:colOff>50800</xdr:colOff>
      <xdr:row>58</xdr:row>
      <xdr:rowOff>90277</xdr:rowOff>
    </xdr:to>
    <xdr:cxnSp macro="">
      <xdr:nvCxnSpPr>
        <xdr:cNvPr id="125" name="直線コネクタ 124"/>
        <xdr:cNvCxnSpPr/>
      </xdr:nvCxnSpPr>
      <xdr:spPr>
        <a:xfrm>
          <a:off x="2019300" y="10020272"/>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95072</xdr:rowOff>
    </xdr:from>
    <xdr:to>
      <xdr:col>15</xdr:col>
      <xdr:colOff>101600</xdr:colOff>
      <xdr:row>57</xdr:row>
      <xdr:rowOff>25222</xdr:rowOff>
    </xdr:to>
    <xdr:sp macro="" textlink="">
      <xdr:nvSpPr>
        <xdr:cNvPr id="126" name="フローチャート: 判断 125"/>
        <xdr:cNvSpPr/>
      </xdr:nvSpPr>
      <xdr:spPr>
        <a:xfrm>
          <a:off x="28575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41749</xdr:rowOff>
    </xdr:from>
    <xdr:ext cx="534377" cy="259045"/>
    <xdr:sp macro="" textlink="">
      <xdr:nvSpPr>
        <xdr:cNvPr id="127" name="テキスト ボックス 126"/>
        <xdr:cNvSpPr txBox="1"/>
      </xdr:nvSpPr>
      <xdr:spPr>
        <a:xfrm>
          <a:off x="2641111" y="94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76172</xdr:rowOff>
    </xdr:from>
    <xdr:to>
      <xdr:col>10</xdr:col>
      <xdr:colOff>114300</xdr:colOff>
      <xdr:row>58</xdr:row>
      <xdr:rowOff>161897</xdr:rowOff>
    </xdr:to>
    <xdr:cxnSp macro="">
      <xdr:nvCxnSpPr>
        <xdr:cNvPr id="128" name="直線コネクタ 127"/>
        <xdr:cNvCxnSpPr/>
      </xdr:nvCxnSpPr>
      <xdr:spPr>
        <a:xfrm flipV="1">
          <a:off x="1130300" y="10020272"/>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166304</xdr:rowOff>
    </xdr:from>
    <xdr:to>
      <xdr:col>10</xdr:col>
      <xdr:colOff>165100</xdr:colOff>
      <xdr:row>57</xdr:row>
      <xdr:rowOff>96454</xdr:rowOff>
    </xdr:to>
    <xdr:sp macro="" textlink="">
      <xdr:nvSpPr>
        <xdr:cNvPr id="129" name="フローチャート: 判断 128"/>
        <xdr:cNvSpPr/>
      </xdr:nvSpPr>
      <xdr:spPr>
        <a:xfrm>
          <a:off x="1968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112981</xdr:rowOff>
    </xdr:from>
    <xdr:ext cx="534377" cy="259045"/>
    <xdr:sp macro="" textlink="">
      <xdr:nvSpPr>
        <xdr:cNvPr id="130" name="テキスト ボックス 129"/>
        <xdr:cNvSpPr txBox="1"/>
      </xdr:nvSpPr>
      <xdr:spPr>
        <a:xfrm>
          <a:off x="1752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44255</xdr:rowOff>
    </xdr:from>
    <xdr:to>
      <xdr:col>6</xdr:col>
      <xdr:colOff>38100</xdr:colOff>
      <xdr:row>57</xdr:row>
      <xdr:rowOff>145855</xdr:rowOff>
    </xdr:to>
    <xdr:sp macro="" textlink="">
      <xdr:nvSpPr>
        <xdr:cNvPr id="131" name="フローチャート: 判断 130"/>
        <xdr:cNvSpPr/>
      </xdr:nvSpPr>
      <xdr:spPr>
        <a:xfrm>
          <a:off x="1079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162382</xdr:rowOff>
    </xdr:from>
    <xdr:ext cx="534377" cy="259045"/>
    <xdr:sp macro="" textlink="">
      <xdr:nvSpPr>
        <xdr:cNvPr id="132" name="テキスト ボックス 131"/>
        <xdr:cNvSpPr txBox="1"/>
      </xdr:nvSpPr>
      <xdr:spPr>
        <a:xfrm>
          <a:off x="863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116538</xdr:rowOff>
    </xdr:from>
    <xdr:to>
      <xdr:col>24</xdr:col>
      <xdr:colOff>114300</xdr:colOff>
      <xdr:row>57</xdr:row>
      <xdr:rowOff>46688</xdr:rowOff>
    </xdr:to>
    <xdr:sp macro="" textlink="">
      <xdr:nvSpPr>
        <xdr:cNvPr id="138" name="楕円 137"/>
        <xdr:cNvSpPr/>
      </xdr:nvSpPr>
      <xdr:spPr>
        <a:xfrm>
          <a:off x="4584700" y="971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31465</xdr:rowOff>
    </xdr:from>
    <xdr:ext cx="534377" cy="259045"/>
    <xdr:sp macro="" textlink="">
      <xdr:nvSpPr>
        <xdr:cNvPr id="139" name="物件費該当値テキスト"/>
        <xdr:cNvSpPr txBox="1"/>
      </xdr:nvSpPr>
      <xdr:spPr>
        <a:xfrm>
          <a:off x="4686300" y="963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41008</xdr:rowOff>
    </xdr:from>
    <xdr:to>
      <xdr:col>20</xdr:col>
      <xdr:colOff>38100</xdr:colOff>
      <xdr:row>57</xdr:row>
      <xdr:rowOff>142608</xdr:rowOff>
    </xdr:to>
    <xdr:sp macro="" textlink="">
      <xdr:nvSpPr>
        <xdr:cNvPr id="140" name="楕円 139"/>
        <xdr:cNvSpPr/>
      </xdr:nvSpPr>
      <xdr:spPr>
        <a:xfrm>
          <a:off x="3746500" y="981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133735</xdr:rowOff>
    </xdr:from>
    <xdr:ext cx="534377" cy="259045"/>
    <xdr:sp macro="" textlink="">
      <xdr:nvSpPr>
        <xdr:cNvPr id="141" name="テキスト ボックス 140"/>
        <xdr:cNvSpPr txBox="1"/>
      </xdr:nvSpPr>
      <xdr:spPr>
        <a:xfrm>
          <a:off x="3530111" y="990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39477</xdr:rowOff>
    </xdr:from>
    <xdr:to>
      <xdr:col>15</xdr:col>
      <xdr:colOff>101600</xdr:colOff>
      <xdr:row>58</xdr:row>
      <xdr:rowOff>141077</xdr:rowOff>
    </xdr:to>
    <xdr:sp macro="" textlink="">
      <xdr:nvSpPr>
        <xdr:cNvPr id="142" name="楕円 141"/>
        <xdr:cNvSpPr/>
      </xdr:nvSpPr>
      <xdr:spPr>
        <a:xfrm>
          <a:off x="2857500" y="998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132204</xdr:rowOff>
    </xdr:from>
    <xdr:ext cx="534377" cy="259045"/>
    <xdr:sp macro="" textlink="">
      <xdr:nvSpPr>
        <xdr:cNvPr id="143" name="テキスト ボックス 142"/>
        <xdr:cNvSpPr txBox="1"/>
      </xdr:nvSpPr>
      <xdr:spPr>
        <a:xfrm>
          <a:off x="2641111" y="1007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25372</xdr:rowOff>
    </xdr:from>
    <xdr:to>
      <xdr:col>10</xdr:col>
      <xdr:colOff>165100</xdr:colOff>
      <xdr:row>58</xdr:row>
      <xdr:rowOff>126972</xdr:rowOff>
    </xdr:to>
    <xdr:sp macro="" textlink="">
      <xdr:nvSpPr>
        <xdr:cNvPr id="144" name="楕円 143"/>
        <xdr:cNvSpPr/>
      </xdr:nvSpPr>
      <xdr:spPr>
        <a:xfrm>
          <a:off x="1968500" y="99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118099</xdr:rowOff>
    </xdr:from>
    <xdr:ext cx="534377" cy="259045"/>
    <xdr:sp macro="" textlink="">
      <xdr:nvSpPr>
        <xdr:cNvPr id="145" name="テキスト ボックス 144"/>
        <xdr:cNvSpPr txBox="1"/>
      </xdr:nvSpPr>
      <xdr:spPr>
        <a:xfrm>
          <a:off x="1752111" y="1006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111097</xdr:rowOff>
    </xdr:from>
    <xdr:to>
      <xdr:col>6</xdr:col>
      <xdr:colOff>38100</xdr:colOff>
      <xdr:row>59</xdr:row>
      <xdr:rowOff>41247</xdr:rowOff>
    </xdr:to>
    <xdr:sp macro="" textlink="">
      <xdr:nvSpPr>
        <xdr:cNvPr id="146" name="楕円 145"/>
        <xdr:cNvSpPr/>
      </xdr:nvSpPr>
      <xdr:spPr>
        <a:xfrm>
          <a:off x="1079500" y="1005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32374</xdr:rowOff>
    </xdr:from>
    <xdr:ext cx="534377" cy="259045"/>
    <xdr:sp macro="" textlink="">
      <xdr:nvSpPr>
        <xdr:cNvPr id="147" name="テキスト ボックス 146"/>
        <xdr:cNvSpPr txBox="1"/>
      </xdr:nvSpPr>
      <xdr:spPr>
        <a:xfrm>
          <a:off x="863111" y="1014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7" name="直線コネクタ 166"/>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68" name="維持補修費最小値テキスト"/>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69" name="直線コネクタ 168"/>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0" name="維持補修費最大値テキスト"/>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1" name="直線コネクタ 170"/>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144501</xdr:rowOff>
    </xdr:from>
    <xdr:to>
      <xdr:col>24</xdr:col>
      <xdr:colOff>63500</xdr:colOff>
      <xdr:row>77</xdr:row>
      <xdr:rowOff>19456</xdr:rowOff>
    </xdr:to>
    <xdr:cxnSp macro="">
      <xdr:nvCxnSpPr>
        <xdr:cNvPr id="172" name="直線コネクタ 171"/>
        <xdr:cNvCxnSpPr/>
      </xdr:nvCxnSpPr>
      <xdr:spPr>
        <a:xfrm>
          <a:off x="3797300" y="13174701"/>
          <a:ext cx="8382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3" name="維持補修費平均値テキスト"/>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4" name="フローチャート: 判断 173"/>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144501</xdr:rowOff>
    </xdr:from>
    <xdr:to>
      <xdr:col>19</xdr:col>
      <xdr:colOff>177800</xdr:colOff>
      <xdr:row>76</xdr:row>
      <xdr:rowOff>158959</xdr:rowOff>
    </xdr:to>
    <xdr:cxnSp macro="">
      <xdr:nvCxnSpPr>
        <xdr:cNvPr id="175" name="直線コネクタ 174"/>
        <xdr:cNvCxnSpPr/>
      </xdr:nvCxnSpPr>
      <xdr:spPr>
        <a:xfrm flipV="1">
          <a:off x="2908300" y="13174701"/>
          <a:ext cx="889000" cy="1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6" name="フローチャート: 判断 175"/>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7" name="テキスト ボックス 176"/>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158959</xdr:rowOff>
    </xdr:from>
    <xdr:to>
      <xdr:col>15</xdr:col>
      <xdr:colOff>50800</xdr:colOff>
      <xdr:row>76</xdr:row>
      <xdr:rowOff>164788</xdr:rowOff>
    </xdr:to>
    <xdr:cxnSp macro="">
      <xdr:nvCxnSpPr>
        <xdr:cNvPr id="178" name="直線コネクタ 177"/>
        <xdr:cNvCxnSpPr/>
      </xdr:nvCxnSpPr>
      <xdr:spPr>
        <a:xfrm flipV="1">
          <a:off x="2019300" y="13189159"/>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79" name="フローチャート: 判断 178"/>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0" name="テキスト ボックス 179"/>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122955</xdr:rowOff>
    </xdr:from>
    <xdr:to>
      <xdr:col>10</xdr:col>
      <xdr:colOff>114300</xdr:colOff>
      <xdr:row>76</xdr:row>
      <xdr:rowOff>164788</xdr:rowOff>
    </xdr:to>
    <xdr:cxnSp macro="">
      <xdr:nvCxnSpPr>
        <xdr:cNvPr id="181" name="直線コネクタ 180"/>
        <xdr:cNvCxnSpPr/>
      </xdr:nvCxnSpPr>
      <xdr:spPr>
        <a:xfrm>
          <a:off x="1130300" y="13153155"/>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2" name="フローチャート: 判断 181"/>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3" name="テキスト ボックス 182"/>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4" name="フローチャート: 判断 183"/>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5" name="テキスト ボックス 184"/>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140106</xdr:rowOff>
    </xdr:from>
    <xdr:to>
      <xdr:col>24</xdr:col>
      <xdr:colOff>114300</xdr:colOff>
      <xdr:row>77</xdr:row>
      <xdr:rowOff>70256</xdr:rowOff>
    </xdr:to>
    <xdr:sp macro="" textlink="">
      <xdr:nvSpPr>
        <xdr:cNvPr id="191" name="楕円 190"/>
        <xdr:cNvSpPr/>
      </xdr:nvSpPr>
      <xdr:spPr>
        <a:xfrm>
          <a:off x="4584700" y="131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118533</xdr:rowOff>
    </xdr:from>
    <xdr:ext cx="469744" cy="259045"/>
    <xdr:sp macro="" textlink="">
      <xdr:nvSpPr>
        <xdr:cNvPr id="192" name="維持補修費該当値テキスト"/>
        <xdr:cNvSpPr txBox="1"/>
      </xdr:nvSpPr>
      <xdr:spPr>
        <a:xfrm>
          <a:off x="4686300" y="1314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93701</xdr:rowOff>
    </xdr:from>
    <xdr:to>
      <xdr:col>20</xdr:col>
      <xdr:colOff>38100</xdr:colOff>
      <xdr:row>77</xdr:row>
      <xdr:rowOff>23851</xdr:rowOff>
    </xdr:to>
    <xdr:sp macro="" textlink="">
      <xdr:nvSpPr>
        <xdr:cNvPr id="193" name="楕円 192"/>
        <xdr:cNvSpPr/>
      </xdr:nvSpPr>
      <xdr:spPr>
        <a:xfrm>
          <a:off x="3746500" y="131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14978</xdr:rowOff>
    </xdr:from>
    <xdr:ext cx="469744" cy="259045"/>
    <xdr:sp macro="" textlink="">
      <xdr:nvSpPr>
        <xdr:cNvPr id="194" name="テキスト ボックス 193"/>
        <xdr:cNvSpPr txBox="1"/>
      </xdr:nvSpPr>
      <xdr:spPr>
        <a:xfrm>
          <a:off x="3562428" y="1321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108159</xdr:rowOff>
    </xdr:from>
    <xdr:to>
      <xdr:col>15</xdr:col>
      <xdr:colOff>101600</xdr:colOff>
      <xdr:row>77</xdr:row>
      <xdr:rowOff>38309</xdr:rowOff>
    </xdr:to>
    <xdr:sp macro="" textlink="">
      <xdr:nvSpPr>
        <xdr:cNvPr id="195" name="楕円 194"/>
        <xdr:cNvSpPr/>
      </xdr:nvSpPr>
      <xdr:spPr>
        <a:xfrm>
          <a:off x="2857500" y="131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29436</xdr:rowOff>
    </xdr:from>
    <xdr:ext cx="469744" cy="259045"/>
    <xdr:sp macro="" textlink="">
      <xdr:nvSpPr>
        <xdr:cNvPr id="196" name="テキスト ボックス 195"/>
        <xdr:cNvSpPr txBox="1"/>
      </xdr:nvSpPr>
      <xdr:spPr>
        <a:xfrm>
          <a:off x="2673428" y="1323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113988</xdr:rowOff>
    </xdr:from>
    <xdr:to>
      <xdr:col>10</xdr:col>
      <xdr:colOff>165100</xdr:colOff>
      <xdr:row>77</xdr:row>
      <xdr:rowOff>44138</xdr:rowOff>
    </xdr:to>
    <xdr:sp macro="" textlink="">
      <xdr:nvSpPr>
        <xdr:cNvPr id="197" name="楕円 196"/>
        <xdr:cNvSpPr/>
      </xdr:nvSpPr>
      <xdr:spPr>
        <a:xfrm>
          <a:off x="1968500" y="1314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35265</xdr:rowOff>
    </xdr:from>
    <xdr:ext cx="469744" cy="259045"/>
    <xdr:sp macro="" textlink="">
      <xdr:nvSpPr>
        <xdr:cNvPr id="198" name="テキスト ボックス 197"/>
        <xdr:cNvSpPr txBox="1"/>
      </xdr:nvSpPr>
      <xdr:spPr>
        <a:xfrm>
          <a:off x="1784428" y="1323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72155</xdr:rowOff>
    </xdr:from>
    <xdr:to>
      <xdr:col>6</xdr:col>
      <xdr:colOff>38100</xdr:colOff>
      <xdr:row>77</xdr:row>
      <xdr:rowOff>2305</xdr:rowOff>
    </xdr:to>
    <xdr:sp macro="" textlink="">
      <xdr:nvSpPr>
        <xdr:cNvPr id="199" name="楕円 198"/>
        <xdr:cNvSpPr/>
      </xdr:nvSpPr>
      <xdr:spPr>
        <a:xfrm>
          <a:off x="1079500" y="131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164882</xdr:rowOff>
    </xdr:from>
    <xdr:ext cx="469744" cy="259045"/>
    <xdr:sp macro="" textlink="">
      <xdr:nvSpPr>
        <xdr:cNvPr id="200" name="テキスト ボックス 199"/>
        <xdr:cNvSpPr txBox="1"/>
      </xdr:nvSpPr>
      <xdr:spPr>
        <a:xfrm>
          <a:off x="895428" y="1319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7" name="直線コネクタ 226"/>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28" name="扶助費最小値テキスト"/>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29" name="直線コネクタ 228"/>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0" name="扶助費最大値テキスト"/>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1" name="直線コネクタ 230"/>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124461</xdr:rowOff>
    </xdr:from>
    <xdr:to>
      <xdr:col>24</xdr:col>
      <xdr:colOff>63500</xdr:colOff>
      <xdr:row>94</xdr:row>
      <xdr:rowOff>98454</xdr:rowOff>
    </xdr:to>
    <xdr:cxnSp macro="">
      <xdr:nvCxnSpPr>
        <xdr:cNvPr id="232" name="直線コネクタ 231"/>
        <xdr:cNvCxnSpPr/>
      </xdr:nvCxnSpPr>
      <xdr:spPr>
        <a:xfrm>
          <a:off x="3797300" y="16069311"/>
          <a:ext cx="838200" cy="14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3" name="扶助費平均値テキスト"/>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4" name="フローチャート: 判断 233"/>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124461</xdr:rowOff>
    </xdr:from>
    <xdr:to>
      <xdr:col>19</xdr:col>
      <xdr:colOff>177800</xdr:colOff>
      <xdr:row>95</xdr:row>
      <xdr:rowOff>61202</xdr:rowOff>
    </xdr:to>
    <xdr:cxnSp macro="">
      <xdr:nvCxnSpPr>
        <xdr:cNvPr id="235" name="直線コネクタ 234"/>
        <xdr:cNvCxnSpPr/>
      </xdr:nvCxnSpPr>
      <xdr:spPr>
        <a:xfrm flipV="1">
          <a:off x="2908300" y="16069311"/>
          <a:ext cx="889000" cy="27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6" name="フローチャート: 判断 235"/>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74827</xdr:rowOff>
    </xdr:from>
    <xdr:ext cx="599010" cy="259045"/>
    <xdr:sp macro="" textlink="">
      <xdr:nvSpPr>
        <xdr:cNvPr id="237" name="テキスト ボックス 236"/>
        <xdr:cNvSpPr txBox="1"/>
      </xdr:nvSpPr>
      <xdr:spPr>
        <a:xfrm>
          <a:off x="3497795" y="165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49642</xdr:rowOff>
    </xdr:from>
    <xdr:to>
      <xdr:col>15</xdr:col>
      <xdr:colOff>50800</xdr:colOff>
      <xdr:row>95</xdr:row>
      <xdr:rowOff>61202</xdr:rowOff>
    </xdr:to>
    <xdr:cxnSp macro="">
      <xdr:nvCxnSpPr>
        <xdr:cNvPr id="238" name="直線コネクタ 237"/>
        <xdr:cNvCxnSpPr/>
      </xdr:nvCxnSpPr>
      <xdr:spPr>
        <a:xfrm>
          <a:off x="2019300" y="16337392"/>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39" name="フローチャート: 判断 238"/>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7216</xdr:rowOff>
    </xdr:from>
    <xdr:ext cx="599010" cy="259045"/>
    <xdr:sp macro="" textlink="">
      <xdr:nvSpPr>
        <xdr:cNvPr id="240" name="テキスト ボックス 239"/>
        <xdr:cNvSpPr txBox="1"/>
      </xdr:nvSpPr>
      <xdr:spPr>
        <a:xfrm>
          <a:off x="2608795" y="168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49642</xdr:rowOff>
    </xdr:from>
    <xdr:to>
      <xdr:col>10</xdr:col>
      <xdr:colOff>114300</xdr:colOff>
      <xdr:row>95</xdr:row>
      <xdr:rowOff>79273</xdr:rowOff>
    </xdr:to>
    <xdr:cxnSp macro="">
      <xdr:nvCxnSpPr>
        <xdr:cNvPr id="241" name="直線コネクタ 240"/>
        <xdr:cNvCxnSpPr/>
      </xdr:nvCxnSpPr>
      <xdr:spPr>
        <a:xfrm flipV="1">
          <a:off x="1130300" y="16337392"/>
          <a:ext cx="889000" cy="2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2" name="フローチャート: 判断 241"/>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53176</xdr:rowOff>
    </xdr:from>
    <xdr:ext cx="599010" cy="259045"/>
    <xdr:sp macro="" textlink="">
      <xdr:nvSpPr>
        <xdr:cNvPr id="243" name="テキスト ボックス 242"/>
        <xdr:cNvSpPr txBox="1"/>
      </xdr:nvSpPr>
      <xdr:spPr>
        <a:xfrm>
          <a:off x="1719795" y="1685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4" name="フローチャート: 判断 243"/>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107179</xdr:rowOff>
    </xdr:from>
    <xdr:ext cx="599010" cy="259045"/>
    <xdr:sp macro="" textlink="">
      <xdr:nvSpPr>
        <xdr:cNvPr id="245" name="テキスト ボックス 244"/>
        <xdr:cNvSpPr txBox="1"/>
      </xdr:nvSpPr>
      <xdr:spPr>
        <a:xfrm>
          <a:off x="830795" y="1690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47654</xdr:rowOff>
    </xdr:from>
    <xdr:to>
      <xdr:col>24</xdr:col>
      <xdr:colOff>114300</xdr:colOff>
      <xdr:row>94</xdr:row>
      <xdr:rowOff>149254</xdr:rowOff>
    </xdr:to>
    <xdr:sp macro="" textlink="">
      <xdr:nvSpPr>
        <xdr:cNvPr id="251" name="楕円 250"/>
        <xdr:cNvSpPr/>
      </xdr:nvSpPr>
      <xdr:spPr>
        <a:xfrm>
          <a:off x="4584700" y="161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70531</xdr:rowOff>
    </xdr:from>
    <xdr:ext cx="599010" cy="259045"/>
    <xdr:sp macro="" textlink="">
      <xdr:nvSpPr>
        <xdr:cNvPr id="252" name="扶助費該当値テキスト"/>
        <xdr:cNvSpPr txBox="1"/>
      </xdr:nvSpPr>
      <xdr:spPr>
        <a:xfrm>
          <a:off x="4686300" y="1601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73661</xdr:rowOff>
    </xdr:from>
    <xdr:to>
      <xdr:col>20</xdr:col>
      <xdr:colOff>38100</xdr:colOff>
      <xdr:row>94</xdr:row>
      <xdr:rowOff>3811</xdr:rowOff>
    </xdr:to>
    <xdr:sp macro="" textlink="">
      <xdr:nvSpPr>
        <xdr:cNvPr id="253" name="楕円 252"/>
        <xdr:cNvSpPr/>
      </xdr:nvSpPr>
      <xdr:spPr>
        <a:xfrm>
          <a:off x="3746500" y="160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20338</xdr:rowOff>
    </xdr:from>
    <xdr:ext cx="599010" cy="259045"/>
    <xdr:sp macro="" textlink="">
      <xdr:nvSpPr>
        <xdr:cNvPr id="254" name="テキスト ボックス 253"/>
        <xdr:cNvSpPr txBox="1"/>
      </xdr:nvSpPr>
      <xdr:spPr>
        <a:xfrm>
          <a:off x="3497795" y="1579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10402</xdr:rowOff>
    </xdr:from>
    <xdr:to>
      <xdr:col>15</xdr:col>
      <xdr:colOff>101600</xdr:colOff>
      <xdr:row>95</xdr:row>
      <xdr:rowOff>112002</xdr:rowOff>
    </xdr:to>
    <xdr:sp macro="" textlink="">
      <xdr:nvSpPr>
        <xdr:cNvPr id="255" name="楕円 254"/>
        <xdr:cNvSpPr/>
      </xdr:nvSpPr>
      <xdr:spPr>
        <a:xfrm>
          <a:off x="2857500" y="1629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128529</xdr:rowOff>
    </xdr:from>
    <xdr:ext cx="599010" cy="259045"/>
    <xdr:sp macro="" textlink="">
      <xdr:nvSpPr>
        <xdr:cNvPr id="256" name="テキスト ボックス 255"/>
        <xdr:cNvSpPr txBox="1"/>
      </xdr:nvSpPr>
      <xdr:spPr>
        <a:xfrm>
          <a:off x="2608795" y="1607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170292</xdr:rowOff>
    </xdr:from>
    <xdr:to>
      <xdr:col>10</xdr:col>
      <xdr:colOff>165100</xdr:colOff>
      <xdr:row>95</xdr:row>
      <xdr:rowOff>100442</xdr:rowOff>
    </xdr:to>
    <xdr:sp macro="" textlink="">
      <xdr:nvSpPr>
        <xdr:cNvPr id="257" name="楕円 256"/>
        <xdr:cNvSpPr/>
      </xdr:nvSpPr>
      <xdr:spPr>
        <a:xfrm>
          <a:off x="1968500" y="162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116969</xdr:rowOff>
    </xdr:from>
    <xdr:ext cx="599010" cy="259045"/>
    <xdr:sp macro="" textlink="">
      <xdr:nvSpPr>
        <xdr:cNvPr id="258" name="テキスト ボックス 257"/>
        <xdr:cNvSpPr txBox="1"/>
      </xdr:nvSpPr>
      <xdr:spPr>
        <a:xfrm>
          <a:off x="1719795" y="1606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28473</xdr:rowOff>
    </xdr:from>
    <xdr:to>
      <xdr:col>6</xdr:col>
      <xdr:colOff>38100</xdr:colOff>
      <xdr:row>95</xdr:row>
      <xdr:rowOff>130073</xdr:rowOff>
    </xdr:to>
    <xdr:sp macro="" textlink="">
      <xdr:nvSpPr>
        <xdr:cNvPr id="259" name="楕円 258"/>
        <xdr:cNvSpPr/>
      </xdr:nvSpPr>
      <xdr:spPr>
        <a:xfrm>
          <a:off x="1079500" y="163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146600</xdr:rowOff>
    </xdr:from>
    <xdr:ext cx="599010" cy="259045"/>
    <xdr:sp macro="" textlink="">
      <xdr:nvSpPr>
        <xdr:cNvPr id="260" name="テキスト ボックス 259"/>
        <xdr:cNvSpPr txBox="1"/>
      </xdr:nvSpPr>
      <xdr:spPr>
        <a:xfrm>
          <a:off x="830795" y="1609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5" name="直線コネクタ 284"/>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6" name="補助費等最小値テキスト"/>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7" name="直線コネクタ 286"/>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88" name="補助費等最大値テキスト"/>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89" name="直線コネクタ 288"/>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97930</xdr:rowOff>
    </xdr:from>
    <xdr:to>
      <xdr:col>55</xdr:col>
      <xdr:colOff>0</xdr:colOff>
      <xdr:row>38</xdr:row>
      <xdr:rowOff>120041</xdr:rowOff>
    </xdr:to>
    <xdr:cxnSp macro="">
      <xdr:nvCxnSpPr>
        <xdr:cNvPr id="290" name="直線コネクタ 289"/>
        <xdr:cNvCxnSpPr/>
      </xdr:nvCxnSpPr>
      <xdr:spPr>
        <a:xfrm flipV="1">
          <a:off x="9639300" y="6441580"/>
          <a:ext cx="838200" cy="19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1" name="補助費等平均値テキスト"/>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2" name="フローチャート: 判断 291"/>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43066</xdr:rowOff>
    </xdr:from>
    <xdr:to>
      <xdr:col>50</xdr:col>
      <xdr:colOff>114300</xdr:colOff>
      <xdr:row>38</xdr:row>
      <xdr:rowOff>120041</xdr:rowOff>
    </xdr:to>
    <xdr:cxnSp macro="">
      <xdr:nvCxnSpPr>
        <xdr:cNvPr id="293" name="直線コネクタ 292"/>
        <xdr:cNvCxnSpPr/>
      </xdr:nvCxnSpPr>
      <xdr:spPr>
        <a:xfrm>
          <a:off x="8750300" y="5358016"/>
          <a:ext cx="889000" cy="127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4" name="フローチャート: 判断 293"/>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168889</xdr:rowOff>
    </xdr:from>
    <xdr:ext cx="534377" cy="259045"/>
    <xdr:sp macro="" textlink="">
      <xdr:nvSpPr>
        <xdr:cNvPr id="295" name="テキスト ボックス 294"/>
        <xdr:cNvSpPr txBox="1"/>
      </xdr:nvSpPr>
      <xdr:spPr>
        <a:xfrm>
          <a:off x="9372111" y="63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43066</xdr:rowOff>
    </xdr:from>
    <xdr:to>
      <xdr:col>45</xdr:col>
      <xdr:colOff>177800</xdr:colOff>
      <xdr:row>39</xdr:row>
      <xdr:rowOff>35826</xdr:rowOff>
    </xdr:to>
    <xdr:cxnSp macro="">
      <xdr:nvCxnSpPr>
        <xdr:cNvPr id="296" name="直線コネクタ 295"/>
        <xdr:cNvCxnSpPr/>
      </xdr:nvCxnSpPr>
      <xdr:spPr>
        <a:xfrm flipV="1">
          <a:off x="7861300" y="5358016"/>
          <a:ext cx="889000" cy="136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7" name="フローチャート: 判断 296"/>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298" name="テキスト ボックス 297"/>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35826</xdr:rowOff>
    </xdr:from>
    <xdr:to>
      <xdr:col>41</xdr:col>
      <xdr:colOff>50800</xdr:colOff>
      <xdr:row>39</xdr:row>
      <xdr:rowOff>40081</xdr:rowOff>
    </xdr:to>
    <xdr:cxnSp macro="">
      <xdr:nvCxnSpPr>
        <xdr:cNvPr id="299" name="直線コネクタ 298"/>
        <xdr:cNvCxnSpPr/>
      </xdr:nvCxnSpPr>
      <xdr:spPr>
        <a:xfrm flipV="1">
          <a:off x="6972300" y="6722376"/>
          <a:ext cx="8890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0" name="フローチャート: 判断 299"/>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92575</xdr:rowOff>
    </xdr:from>
    <xdr:ext cx="534377" cy="259045"/>
    <xdr:sp macro="" textlink="">
      <xdr:nvSpPr>
        <xdr:cNvPr id="301" name="テキスト ボックス 300"/>
        <xdr:cNvSpPr txBox="1"/>
      </xdr:nvSpPr>
      <xdr:spPr>
        <a:xfrm>
          <a:off x="7594111" y="64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2" name="フローチャート: 判断 301"/>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3" name="テキスト ボックス 302"/>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47130</xdr:rowOff>
    </xdr:from>
    <xdr:to>
      <xdr:col>55</xdr:col>
      <xdr:colOff>50800</xdr:colOff>
      <xdr:row>37</xdr:row>
      <xdr:rowOff>148730</xdr:rowOff>
    </xdr:to>
    <xdr:sp macro="" textlink="">
      <xdr:nvSpPr>
        <xdr:cNvPr id="309" name="楕円 308"/>
        <xdr:cNvSpPr/>
      </xdr:nvSpPr>
      <xdr:spPr>
        <a:xfrm>
          <a:off x="10426700" y="63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70007</xdr:rowOff>
    </xdr:from>
    <xdr:ext cx="534377" cy="259045"/>
    <xdr:sp macro="" textlink="">
      <xdr:nvSpPr>
        <xdr:cNvPr id="310" name="補助費等該当値テキスト"/>
        <xdr:cNvSpPr txBox="1"/>
      </xdr:nvSpPr>
      <xdr:spPr>
        <a:xfrm>
          <a:off x="10528300" y="624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69241</xdr:rowOff>
    </xdr:from>
    <xdr:to>
      <xdr:col>50</xdr:col>
      <xdr:colOff>165100</xdr:colOff>
      <xdr:row>38</xdr:row>
      <xdr:rowOff>170841</xdr:rowOff>
    </xdr:to>
    <xdr:sp macro="" textlink="">
      <xdr:nvSpPr>
        <xdr:cNvPr id="311" name="楕円 310"/>
        <xdr:cNvSpPr/>
      </xdr:nvSpPr>
      <xdr:spPr>
        <a:xfrm>
          <a:off x="9588500" y="65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161968</xdr:rowOff>
    </xdr:from>
    <xdr:ext cx="534377" cy="259045"/>
    <xdr:sp macro="" textlink="">
      <xdr:nvSpPr>
        <xdr:cNvPr id="312" name="テキスト ボックス 311"/>
        <xdr:cNvSpPr txBox="1"/>
      </xdr:nvSpPr>
      <xdr:spPr>
        <a:xfrm>
          <a:off x="9372111"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163716</xdr:rowOff>
    </xdr:from>
    <xdr:to>
      <xdr:col>46</xdr:col>
      <xdr:colOff>38100</xdr:colOff>
      <xdr:row>31</xdr:row>
      <xdr:rowOff>93866</xdr:rowOff>
    </xdr:to>
    <xdr:sp macro="" textlink="">
      <xdr:nvSpPr>
        <xdr:cNvPr id="313" name="楕円 312"/>
        <xdr:cNvSpPr/>
      </xdr:nvSpPr>
      <xdr:spPr>
        <a:xfrm>
          <a:off x="8699500" y="530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84993</xdr:rowOff>
    </xdr:from>
    <xdr:ext cx="599010" cy="259045"/>
    <xdr:sp macro="" textlink="">
      <xdr:nvSpPr>
        <xdr:cNvPr id="314" name="テキスト ボックス 313"/>
        <xdr:cNvSpPr txBox="1"/>
      </xdr:nvSpPr>
      <xdr:spPr>
        <a:xfrm>
          <a:off x="8450795" y="5399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156476</xdr:rowOff>
    </xdr:from>
    <xdr:to>
      <xdr:col>41</xdr:col>
      <xdr:colOff>101600</xdr:colOff>
      <xdr:row>39</xdr:row>
      <xdr:rowOff>86626</xdr:rowOff>
    </xdr:to>
    <xdr:sp macro="" textlink="">
      <xdr:nvSpPr>
        <xdr:cNvPr id="315" name="楕円 314"/>
        <xdr:cNvSpPr/>
      </xdr:nvSpPr>
      <xdr:spPr>
        <a:xfrm>
          <a:off x="7810500" y="66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77753</xdr:rowOff>
    </xdr:from>
    <xdr:ext cx="534377" cy="259045"/>
    <xdr:sp macro="" textlink="">
      <xdr:nvSpPr>
        <xdr:cNvPr id="316" name="テキスト ボックス 315"/>
        <xdr:cNvSpPr txBox="1"/>
      </xdr:nvSpPr>
      <xdr:spPr>
        <a:xfrm>
          <a:off x="7594111" y="676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160731</xdr:rowOff>
    </xdr:from>
    <xdr:to>
      <xdr:col>36</xdr:col>
      <xdr:colOff>165100</xdr:colOff>
      <xdr:row>39</xdr:row>
      <xdr:rowOff>90881</xdr:rowOff>
    </xdr:to>
    <xdr:sp macro="" textlink="">
      <xdr:nvSpPr>
        <xdr:cNvPr id="317" name="楕円 316"/>
        <xdr:cNvSpPr/>
      </xdr:nvSpPr>
      <xdr:spPr>
        <a:xfrm>
          <a:off x="6921500" y="6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107408</xdr:rowOff>
    </xdr:from>
    <xdr:ext cx="534377" cy="259045"/>
    <xdr:sp macro="" textlink="">
      <xdr:nvSpPr>
        <xdr:cNvPr id="318" name="テキスト ボックス 317"/>
        <xdr:cNvSpPr txBox="1"/>
      </xdr:nvSpPr>
      <xdr:spPr>
        <a:xfrm>
          <a:off x="6705111" y="645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5" name="直線コネクタ 344"/>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6" name="普通建設事業費最小値テキスト"/>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7" name="直線コネクタ 346"/>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48" name="普通建設事業費最大値テキスト"/>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49" name="直線コネクタ 348"/>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99238</xdr:rowOff>
    </xdr:from>
    <xdr:to>
      <xdr:col>55</xdr:col>
      <xdr:colOff>0</xdr:colOff>
      <xdr:row>57</xdr:row>
      <xdr:rowOff>6786</xdr:rowOff>
    </xdr:to>
    <xdr:cxnSp macro="">
      <xdr:nvCxnSpPr>
        <xdr:cNvPr id="350" name="直線コネクタ 349"/>
        <xdr:cNvCxnSpPr/>
      </xdr:nvCxnSpPr>
      <xdr:spPr>
        <a:xfrm flipV="1">
          <a:off x="9639300" y="9700438"/>
          <a:ext cx="838200" cy="7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1" name="普通建設事業費平均値テキスト"/>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2" name="フローチャート: 判断 351"/>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137088</xdr:rowOff>
    </xdr:from>
    <xdr:to>
      <xdr:col>50</xdr:col>
      <xdr:colOff>114300</xdr:colOff>
      <xdr:row>57</xdr:row>
      <xdr:rowOff>6786</xdr:rowOff>
    </xdr:to>
    <xdr:cxnSp macro="">
      <xdr:nvCxnSpPr>
        <xdr:cNvPr id="353" name="直線コネクタ 352"/>
        <xdr:cNvCxnSpPr/>
      </xdr:nvCxnSpPr>
      <xdr:spPr>
        <a:xfrm>
          <a:off x="8750300" y="97382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4" name="フローチャート: 判断 353"/>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5" name="テキスト ボックス 354"/>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167785</xdr:rowOff>
    </xdr:from>
    <xdr:to>
      <xdr:col>45</xdr:col>
      <xdr:colOff>177800</xdr:colOff>
      <xdr:row>56</xdr:row>
      <xdr:rowOff>137088</xdr:rowOff>
    </xdr:to>
    <xdr:cxnSp macro="">
      <xdr:nvCxnSpPr>
        <xdr:cNvPr id="356" name="直線コネクタ 355"/>
        <xdr:cNvCxnSpPr/>
      </xdr:nvCxnSpPr>
      <xdr:spPr>
        <a:xfrm>
          <a:off x="7861300" y="9254635"/>
          <a:ext cx="889000" cy="48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7" name="フローチャート: 判断 356"/>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58" name="テキスト ボックス 357"/>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167785</xdr:rowOff>
    </xdr:from>
    <xdr:to>
      <xdr:col>41</xdr:col>
      <xdr:colOff>50800</xdr:colOff>
      <xdr:row>55</xdr:row>
      <xdr:rowOff>5446</xdr:rowOff>
    </xdr:to>
    <xdr:cxnSp macro="">
      <xdr:nvCxnSpPr>
        <xdr:cNvPr id="359" name="直線コネクタ 358"/>
        <xdr:cNvCxnSpPr/>
      </xdr:nvCxnSpPr>
      <xdr:spPr>
        <a:xfrm flipV="1">
          <a:off x="6972300" y="9254635"/>
          <a:ext cx="889000" cy="18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0" name="フローチャート: 判断 359"/>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1" name="テキスト ボックス 360"/>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2" name="フローチャート: 判断 361"/>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3" name="テキスト ボックス 362"/>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48438</xdr:rowOff>
    </xdr:from>
    <xdr:to>
      <xdr:col>55</xdr:col>
      <xdr:colOff>50800</xdr:colOff>
      <xdr:row>56</xdr:row>
      <xdr:rowOff>150038</xdr:rowOff>
    </xdr:to>
    <xdr:sp macro="" textlink="">
      <xdr:nvSpPr>
        <xdr:cNvPr id="369" name="楕円 368"/>
        <xdr:cNvSpPr/>
      </xdr:nvSpPr>
      <xdr:spPr>
        <a:xfrm>
          <a:off x="10426700" y="964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71315</xdr:rowOff>
    </xdr:from>
    <xdr:ext cx="534377" cy="259045"/>
    <xdr:sp macro="" textlink="">
      <xdr:nvSpPr>
        <xdr:cNvPr id="370" name="普通建設事業費該当値テキスト"/>
        <xdr:cNvSpPr txBox="1"/>
      </xdr:nvSpPr>
      <xdr:spPr>
        <a:xfrm>
          <a:off x="10528300" y="950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127436</xdr:rowOff>
    </xdr:from>
    <xdr:to>
      <xdr:col>50</xdr:col>
      <xdr:colOff>165100</xdr:colOff>
      <xdr:row>57</xdr:row>
      <xdr:rowOff>57586</xdr:rowOff>
    </xdr:to>
    <xdr:sp macro="" textlink="">
      <xdr:nvSpPr>
        <xdr:cNvPr id="371" name="楕円 370"/>
        <xdr:cNvSpPr/>
      </xdr:nvSpPr>
      <xdr:spPr>
        <a:xfrm>
          <a:off x="9588500" y="972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48713</xdr:rowOff>
    </xdr:from>
    <xdr:ext cx="534377" cy="259045"/>
    <xdr:sp macro="" textlink="">
      <xdr:nvSpPr>
        <xdr:cNvPr id="372" name="テキスト ボックス 371"/>
        <xdr:cNvSpPr txBox="1"/>
      </xdr:nvSpPr>
      <xdr:spPr>
        <a:xfrm>
          <a:off x="9372111" y="982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86288</xdr:rowOff>
    </xdr:from>
    <xdr:to>
      <xdr:col>46</xdr:col>
      <xdr:colOff>38100</xdr:colOff>
      <xdr:row>57</xdr:row>
      <xdr:rowOff>16438</xdr:rowOff>
    </xdr:to>
    <xdr:sp macro="" textlink="">
      <xdr:nvSpPr>
        <xdr:cNvPr id="373" name="楕円 372"/>
        <xdr:cNvSpPr/>
      </xdr:nvSpPr>
      <xdr:spPr>
        <a:xfrm>
          <a:off x="8699500" y="96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7565</xdr:rowOff>
    </xdr:from>
    <xdr:ext cx="534377" cy="259045"/>
    <xdr:sp macro="" textlink="">
      <xdr:nvSpPr>
        <xdr:cNvPr id="374" name="テキスト ボックス 373"/>
        <xdr:cNvSpPr txBox="1"/>
      </xdr:nvSpPr>
      <xdr:spPr>
        <a:xfrm>
          <a:off x="8483111" y="97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116985</xdr:rowOff>
    </xdr:from>
    <xdr:to>
      <xdr:col>41</xdr:col>
      <xdr:colOff>101600</xdr:colOff>
      <xdr:row>54</xdr:row>
      <xdr:rowOff>47135</xdr:rowOff>
    </xdr:to>
    <xdr:sp macro="" textlink="">
      <xdr:nvSpPr>
        <xdr:cNvPr id="375" name="楕円 374"/>
        <xdr:cNvSpPr/>
      </xdr:nvSpPr>
      <xdr:spPr>
        <a:xfrm>
          <a:off x="7810500" y="92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63662</xdr:rowOff>
    </xdr:from>
    <xdr:ext cx="534377" cy="259045"/>
    <xdr:sp macro="" textlink="">
      <xdr:nvSpPr>
        <xdr:cNvPr id="376" name="テキスト ボックス 375"/>
        <xdr:cNvSpPr txBox="1"/>
      </xdr:nvSpPr>
      <xdr:spPr>
        <a:xfrm>
          <a:off x="7594111" y="897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126096</xdr:rowOff>
    </xdr:from>
    <xdr:to>
      <xdr:col>36</xdr:col>
      <xdr:colOff>165100</xdr:colOff>
      <xdr:row>55</xdr:row>
      <xdr:rowOff>56246</xdr:rowOff>
    </xdr:to>
    <xdr:sp macro="" textlink="">
      <xdr:nvSpPr>
        <xdr:cNvPr id="377" name="楕円 376"/>
        <xdr:cNvSpPr/>
      </xdr:nvSpPr>
      <xdr:spPr>
        <a:xfrm>
          <a:off x="6921500" y="938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72773</xdr:rowOff>
    </xdr:from>
    <xdr:ext cx="534377" cy="259045"/>
    <xdr:sp macro="" textlink="">
      <xdr:nvSpPr>
        <xdr:cNvPr id="378" name="テキスト ボックス 377"/>
        <xdr:cNvSpPr txBox="1"/>
      </xdr:nvSpPr>
      <xdr:spPr>
        <a:xfrm>
          <a:off x="6705111" y="915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0" name="直線コネクタ 399"/>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1" name="普通建設事業費 （ うち新規整備　）最小値テキスト"/>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2" name="直線コネクタ 401"/>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3" name="普通建設事業費 （ うち新規整備　）最大値テキスト"/>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4" name="直線コネクタ 403"/>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66594</xdr:rowOff>
    </xdr:from>
    <xdr:to>
      <xdr:col>55</xdr:col>
      <xdr:colOff>0</xdr:colOff>
      <xdr:row>77</xdr:row>
      <xdr:rowOff>115446</xdr:rowOff>
    </xdr:to>
    <xdr:cxnSp macro="">
      <xdr:nvCxnSpPr>
        <xdr:cNvPr id="405" name="直線コネクタ 404"/>
        <xdr:cNvCxnSpPr/>
      </xdr:nvCxnSpPr>
      <xdr:spPr>
        <a:xfrm>
          <a:off x="9639300" y="13268244"/>
          <a:ext cx="838200" cy="4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6" name="普通建設事業費 （ うち新規整備　）平均値テキスト"/>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7" name="フローチャート: 判断 406"/>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158993</xdr:rowOff>
    </xdr:from>
    <xdr:to>
      <xdr:col>50</xdr:col>
      <xdr:colOff>114300</xdr:colOff>
      <xdr:row>77</xdr:row>
      <xdr:rowOff>66594</xdr:rowOff>
    </xdr:to>
    <xdr:cxnSp macro="">
      <xdr:nvCxnSpPr>
        <xdr:cNvPr id="408" name="直線コネクタ 407"/>
        <xdr:cNvCxnSpPr/>
      </xdr:nvCxnSpPr>
      <xdr:spPr>
        <a:xfrm>
          <a:off x="8750300" y="13189193"/>
          <a:ext cx="889000" cy="7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09" name="フローチャート: 判断 408"/>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0" name="テキスト ボックス 409"/>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158993</xdr:rowOff>
    </xdr:from>
    <xdr:to>
      <xdr:col>45</xdr:col>
      <xdr:colOff>177800</xdr:colOff>
      <xdr:row>77</xdr:row>
      <xdr:rowOff>90779</xdr:rowOff>
    </xdr:to>
    <xdr:cxnSp macro="">
      <xdr:nvCxnSpPr>
        <xdr:cNvPr id="411" name="直線コネクタ 410"/>
        <xdr:cNvCxnSpPr/>
      </xdr:nvCxnSpPr>
      <xdr:spPr>
        <a:xfrm flipV="1">
          <a:off x="7861300" y="13189193"/>
          <a:ext cx="889000" cy="10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2" name="フローチャート: 判断 411"/>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37518</xdr:rowOff>
    </xdr:from>
    <xdr:ext cx="534377" cy="259045"/>
    <xdr:sp macro="" textlink="">
      <xdr:nvSpPr>
        <xdr:cNvPr id="413" name="テキスト ボックス 412"/>
        <xdr:cNvSpPr txBox="1"/>
      </xdr:nvSpPr>
      <xdr:spPr>
        <a:xfrm>
          <a:off x="8483111" y="132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82390</xdr:rowOff>
    </xdr:from>
    <xdr:to>
      <xdr:col>41</xdr:col>
      <xdr:colOff>50800</xdr:colOff>
      <xdr:row>77</xdr:row>
      <xdr:rowOff>90779</xdr:rowOff>
    </xdr:to>
    <xdr:cxnSp macro="">
      <xdr:nvCxnSpPr>
        <xdr:cNvPr id="414" name="直線コネクタ 413"/>
        <xdr:cNvCxnSpPr/>
      </xdr:nvCxnSpPr>
      <xdr:spPr>
        <a:xfrm>
          <a:off x="6972300" y="13112590"/>
          <a:ext cx="889000" cy="17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5" name="フローチャート: 判断 414"/>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16" name="テキスト ボックス 415"/>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7" name="フローチャート: 判断 416"/>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122328</xdr:rowOff>
    </xdr:from>
    <xdr:ext cx="534377" cy="259045"/>
    <xdr:sp macro="" textlink="">
      <xdr:nvSpPr>
        <xdr:cNvPr id="418" name="テキスト ボックス 417"/>
        <xdr:cNvSpPr txBox="1"/>
      </xdr:nvSpPr>
      <xdr:spPr>
        <a:xfrm>
          <a:off x="6705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64646</xdr:rowOff>
    </xdr:from>
    <xdr:to>
      <xdr:col>55</xdr:col>
      <xdr:colOff>50800</xdr:colOff>
      <xdr:row>77</xdr:row>
      <xdr:rowOff>166246</xdr:rowOff>
    </xdr:to>
    <xdr:sp macro="" textlink="">
      <xdr:nvSpPr>
        <xdr:cNvPr id="424" name="楕円 423"/>
        <xdr:cNvSpPr/>
      </xdr:nvSpPr>
      <xdr:spPr>
        <a:xfrm>
          <a:off x="10426700" y="1326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43073</xdr:rowOff>
    </xdr:from>
    <xdr:ext cx="469744" cy="259045"/>
    <xdr:sp macro="" textlink="">
      <xdr:nvSpPr>
        <xdr:cNvPr id="425" name="普通建設事業費 （ うち新規整備　）該当値テキスト"/>
        <xdr:cNvSpPr txBox="1"/>
      </xdr:nvSpPr>
      <xdr:spPr>
        <a:xfrm>
          <a:off x="10528300" y="1324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15794</xdr:rowOff>
    </xdr:from>
    <xdr:to>
      <xdr:col>50</xdr:col>
      <xdr:colOff>165100</xdr:colOff>
      <xdr:row>77</xdr:row>
      <xdr:rowOff>117394</xdr:rowOff>
    </xdr:to>
    <xdr:sp macro="" textlink="">
      <xdr:nvSpPr>
        <xdr:cNvPr id="426" name="楕円 425"/>
        <xdr:cNvSpPr/>
      </xdr:nvSpPr>
      <xdr:spPr>
        <a:xfrm>
          <a:off x="9588500" y="1321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108521</xdr:rowOff>
    </xdr:from>
    <xdr:ext cx="534377" cy="259045"/>
    <xdr:sp macro="" textlink="">
      <xdr:nvSpPr>
        <xdr:cNvPr id="427" name="テキスト ボックス 426"/>
        <xdr:cNvSpPr txBox="1"/>
      </xdr:nvSpPr>
      <xdr:spPr>
        <a:xfrm>
          <a:off x="9372111" y="1331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108193</xdr:rowOff>
    </xdr:from>
    <xdr:to>
      <xdr:col>46</xdr:col>
      <xdr:colOff>38100</xdr:colOff>
      <xdr:row>77</xdr:row>
      <xdr:rowOff>38343</xdr:rowOff>
    </xdr:to>
    <xdr:sp macro="" textlink="">
      <xdr:nvSpPr>
        <xdr:cNvPr id="428" name="楕円 427"/>
        <xdr:cNvSpPr/>
      </xdr:nvSpPr>
      <xdr:spPr>
        <a:xfrm>
          <a:off x="8699500" y="1313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54871</xdr:rowOff>
    </xdr:from>
    <xdr:ext cx="534377" cy="259045"/>
    <xdr:sp macro="" textlink="">
      <xdr:nvSpPr>
        <xdr:cNvPr id="429" name="テキスト ボックス 428"/>
        <xdr:cNvSpPr txBox="1"/>
      </xdr:nvSpPr>
      <xdr:spPr>
        <a:xfrm>
          <a:off x="8483111" y="1291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39979</xdr:rowOff>
    </xdr:from>
    <xdr:to>
      <xdr:col>41</xdr:col>
      <xdr:colOff>101600</xdr:colOff>
      <xdr:row>77</xdr:row>
      <xdr:rowOff>141579</xdr:rowOff>
    </xdr:to>
    <xdr:sp macro="" textlink="">
      <xdr:nvSpPr>
        <xdr:cNvPr id="430" name="楕円 429"/>
        <xdr:cNvSpPr/>
      </xdr:nvSpPr>
      <xdr:spPr>
        <a:xfrm>
          <a:off x="7810500" y="1324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132706</xdr:rowOff>
    </xdr:from>
    <xdr:ext cx="469744" cy="259045"/>
    <xdr:sp macro="" textlink="">
      <xdr:nvSpPr>
        <xdr:cNvPr id="431" name="テキスト ボックス 430"/>
        <xdr:cNvSpPr txBox="1"/>
      </xdr:nvSpPr>
      <xdr:spPr>
        <a:xfrm>
          <a:off x="7626428" y="1333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31590</xdr:rowOff>
    </xdr:from>
    <xdr:to>
      <xdr:col>36</xdr:col>
      <xdr:colOff>165100</xdr:colOff>
      <xdr:row>76</xdr:row>
      <xdr:rowOff>133190</xdr:rowOff>
    </xdr:to>
    <xdr:sp macro="" textlink="">
      <xdr:nvSpPr>
        <xdr:cNvPr id="432" name="楕円 431"/>
        <xdr:cNvSpPr/>
      </xdr:nvSpPr>
      <xdr:spPr>
        <a:xfrm>
          <a:off x="6921500" y="130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149717</xdr:rowOff>
    </xdr:from>
    <xdr:ext cx="534377" cy="259045"/>
    <xdr:sp macro="" textlink="">
      <xdr:nvSpPr>
        <xdr:cNvPr id="433" name="テキスト ボックス 432"/>
        <xdr:cNvSpPr txBox="1"/>
      </xdr:nvSpPr>
      <xdr:spPr>
        <a:xfrm>
          <a:off x="6705111" y="1283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5" name="直線コネクタ 454"/>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6" name="普通建設事業費 （ うち更新整備　）最小値テキスト"/>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7" name="直線コネクタ 456"/>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58" name="普通建設事業費 （ うち更新整備　）最大値テキスト"/>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59" name="直線コネクタ 458"/>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68720</xdr:rowOff>
    </xdr:from>
    <xdr:to>
      <xdr:col>55</xdr:col>
      <xdr:colOff>0</xdr:colOff>
      <xdr:row>95</xdr:row>
      <xdr:rowOff>56924</xdr:rowOff>
    </xdr:to>
    <xdr:cxnSp macro="">
      <xdr:nvCxnSpPr>
        <xdr:cNvPr id="460" name="直線コネクタ 459"/>
        <xdr:cNvCxnSpPr/>
      </xdr:nvCxnSpPr>
      <xdr:spPr>
        <a:xfrm flipV="1">
          <a:off x="9639300" y="16185020"/>
          <a:ext cx="838200" cy="15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1" name="普通建設事業費 （ うち更新整備　）平均値テキスト"/>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2" name="フローチャート: 判断 461"/>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56924</xdr:rowOff>
    </xdr:from>
    <xdr:to>
      <xdr:col>50</xdr:col>
      <xdr:colOff>114300</xdr:colOff>
      <xdr:row>95</xdr:row>
      <xdr:rowOff>122098</xdr:rowOff>
    </xdr:to>
    <xdr:cxnSp macro="">
      <xdr:nvCxnSpPr>
        <xdr:cNvPr id="463" name="直線コネクタ 462"/>
        <xdr:cNvCxnSpPr/>
      </xdr:nvCxnSpPr>
      <xdr:spPr>
        <a:xfrm flipV="1">
          <a:off x="8750300" y="16344674"/>
          <a:ext cx="889000" cy="6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4" name="フローチャート: 判断 463"/>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5" name="テキスト ボックス 464"/>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45540</xdr:rowOff>
    </xdr:from>
    <xdr:to>
      <xdr:col>45</xdr:col>
      <xdr:colOff>177800</xdr:colOff>
      <xdr:row>95</xdr:row>
      <xdr:rowOff>122098</xdr:rowOff>
    </xdr:to>
    <xdr:cxnSp macro="">
      <xdr:nvCxnSpPr>
        <xdr:cNvPr id="466" name="直線コネクタ 465"/>
        <xdr:cNvCxnSpPr/>
      </xdr:nvCxnSpPr>
      <xdr:spPr>
        <a:xfrm>
          <a:off x="7861300" y="15647490"/>
          <a:ext cx="889000" cy="76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7" name="フローチャート: 判断 466"/>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68" name="テキスト ボックス 467"/>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45540</xdr:rowOff>
    </xdr:from>
    <xdr:to>
      <xdr:col>41</xdr:col>
      <xdr:colOff>50800</xdr:colOff>
      <xdr:row>93</xdr:row>
      <xdr:rowOff>125047</xdr:rowOff>
    </xdr:to>
    <xdr:cxnSp macro="">
      <xdr:nvCxnSpPr>
        <xdr:cNvPr id="469" name="直線コネクタ 468"/>
        <xdr:cNvCxnSpPr/>
      </xdr:nvCxnSpPr>
      <xdr:spPr>
        <a:xfrm flipV="1">
          <a:off x="6972300" y="15647490"/>
          <a:ext cx="889000" cy="4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0" name="フローチャート: 判断 469"/>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1" name="テキスト ボックス 470"/>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2" name="フローチャート: 判断 471"/>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3" name="テキスト ボックス 472"/>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17920</xdr:rowOff>
    </xdr:from>
    <xdr:to>
      <xdr:col>55</xdr:col>
      <xdr:colOff>50800</xdr:colOff>
      <xdr:row>94</xdr:row>
      <xdr:rowOff>119520</xdr:rowOff>
    </xdr:to>
    <xdr:sp macro="" textlink="">
      <xdr:nvSpPr>
        <xdr:cNvPr id="479" name="楕円 478"/>
        <xdr:cNvSpPr/>
      </xdr:nvSpPr>
      <xdr:spPr>
        <a:xfrm>
          <a:off x="10426700" y="161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40797</xdr:rowOff>
    </xdr:from>
    <xdr:ext cx="534377" cy="259045"/>
    <xdr:sp macro="" textlink="">
      <xdr:nvSpPr>
        <xdr:cNvPr id="480" name="普通建設事業費 （ うち更新整備　）該当値テキスト"/>
        <xdr:cNvSpPr txBox="1"/>
      </xdr:nvSpPr>
      <xdr:spPr>
        <a:xfrm>
          <a:off x="10528300" y="1598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6124</xdr:rowOff>
    </xdr:from>
    <xdr:to>
      <xdr:col>50</xdr:col>
      <xdr:colOff>165100</xdr:colOff>
      <xdr:row>95</xdr:row>
      <xdr:rowOff>107724</xdr:rowOff>
    </xdr:to>
    <xdr:sp macro="" textlink="">
      <xdr:nvSpPr>
        <xdr:cNvPr id="481" name="楕円 480"/>
        <xdr:cNvSpPr/>
      </xdr:nvSpPr>
      <xdr:spPr>
        <a:xfrm>
          <a:off x="9588500" y="162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124251</xdr:rowOff>
    </xdr:from>
    <xdr:ext cx="534377" cy="259045"/>
    <xdr:sp macro="" textlink="">
      <xdr:nvSpPr>
        <xdr:cNvPr id="482" name="テキスト ボックス 481"/>
        <xdr:cNvSpPr txBox="1"/>
      </xdr:nvSpPr>
      <xdr:spPr>
        <a:xfrm>
          <a:off x="9372111" y="1606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71298</xdr:rowOff>
    </xdr:from>
    <xdr:to>
      <xdr:col>46</xdr:col>
      <xdr:colOff>38100</xdr:colOff>
      <xdr:row>96</xdr:row>
      <xdr:rowOff>1448</xdr:rowOff>
    </xdr:to>
    <xdr:sp macro="" textlink="">
      <xdr:nvSpPr>
        <xdr:cNvPr id="483" name="楕円 482"/>
        <xdr:cNvSpPr/>
      </xdr:nvSpPr>
      <xdr:spPr>
        <a:xfrm>
          <a:off x="8699500" y="163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164025</xdr:rowOff>
    </xdr:from>
    <xdr:ext cx="534377" cy="259045"/>
    <xdr:sp macro="" textlink="">
      <xdr:nvSpPr>
        <xdr:cNvPr id="484" name="テキスト ボックス 483"/>
        <xdr:cNvSpPr txBox="1"/>
      </xdr:nvSpPr>
      <xdr:spPr>
        <a:xfrm>
          <a:off x="8483111" y="1645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166190</xdr:rowOff>
    </xdr:from>
    <xdr:to>
      <xdr:col>41</xdr:col>
      <xdr:colOff>101600</xdr:colOff>
      <xdr:row>91</xdr:row>
      <xdr:rowOff>96340</xdr:rowOff>
    </xdr:to>
    <xdr:sp macro="" textlink="">
      <xdr:nvSpPr>
        <xdr:cNvPr id="485" name="楕円 484"/>
        <xdr:cNvSpPr/>
      </xdr:nvSpPr>
      <xdr:spPr>
        <a:xfrm>
          <a:off x="7810500" y="155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112867</xdr:rowOff>
    </xdr:from>
    <xdr:ext cx="534377" cy="259045"/>
    <xdr:sp macro="" textlink="">
      <xdr:nvSpPr>
        <xdr:cNvPr id="486" name="テキスト ボックス 485"/>
        <xdr:cNvSpPr txBox="1"/>
      </xdr:nvSpPr>
      <xdr:spPr>
        <a:xfrm>
          <a:off x="7594111" y="1537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74247</xdr:rowOff>
    </xdr:from>
    <xdr:to>
      <xdr:col>36</xdr:col>
      <xdr:colOff>165100</xdr:colOff>
      <xdr:row>94</xdr:row>
      <xdr:rowOff>4397</xdr:rowOff>
    </xdr:to>
    <xdr:sp macro="" textlink="">
      <xdr:nvSpPr>
        <xdr:cNvPr id="487" name="楕円 486"/>
        <xdr:cNvSpPr/>
      </xdr:nvSpPr>
      <xdr:spPr>
        <a:xfrm>
          <a:off x="6921500" y="1601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20924</xdr:rowOff>
    </xdr:from>
    <xdr:ext cx="534377" cy="259045"/>
    <xdr:sp macro="" textlink="">
      <xdr:nvSpPr>
        <xdr:cNvPr id="488" name="テキスト ボックス 487"/>
        <xdr:cNvSpPr txBox="1"/>
      </xdr:nvSpPr>
      <xdr:spPr>
        <a:xfrm>
          <a:off x="6705111" y="1579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2" name="直線コネクタ 511"/>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5" name="災害復旧事業費最大値テキスト"/>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6" name="直線コネクタ 515"/>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146050</xdr:rowOff>
    </xdr:from>
    <xdr:to>
      <xdr:col>85</xdr:col>
      <xdr:colOff>127000</xdr:colOff>
      <xdr:row>39</xdr:row>
      <xdr:rowOff>381</xdr:rowOff>
    </xdr:to>
    <xdr:cxnSp macro="">
      <xdr:nvCxnSpPr>
        <xdr:cNvPr id="517" name="直線コネクタ 516"/>
        <xdr:cNvCxnSpPr/>
      </xdr:nvCxnSpPr>
      <xdr:spPr>
        <a:xfrm flipV="1">
          <a:off x="15481300" y="6661150"/>
          <a:ext cx="8382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18" name="災害復旧事業費平均値テキスト"/>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19" name="フローチャート: 判断 518"/>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100203</xdr:rowOff>
    </xdr:from>
    <xdr:to>
      <xdr:col>81</xdr:col>
      <xdr:colOff>50800</xdr:colOff>
      <xdr:row>39</xdr:row>
      <xdr:rowOff>381</xdr:rowOff>
    </xdr:to>
    <xdr:cxnSp macro="">
      <xdr:nvCxnSpPr>
        <xdr:cNvPr id="520" name="直線コネクタ 519"/>
        <xdr:cNvCxnSpPr/>
      </xdr:nvCxnSpPr>
      <xdr:spPr>
        <a:xfrm>
          <a:off x="14592300" y="6615303"/>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1" name="フローチャート: 判断 520"/>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2" name="テキスト ボックス 521"/>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98679</xdr:rowOff>
    </xdr:from>
    <xdr:to>
      <xdr:col>76</xdr:col>
      <xdr:colOff>114300</xdr:colOff>
      <xdr:row>38</xdr:row>
      <xdr:rowOff>100203</xdr:rowOff>
    </xdr:to>
    <xdr:cxnSp macro="">
      <xdr:nvCxnSpPr>
        <xdr:cNvPr id="523" name="直線コネクタ 522"/>
        <xdr:cNvCxnSpPr/>
      </xdr:nvCxnSpPr>
      <xdr:spPr>
        <a:xfrm>
          <a:off x="13703300" y="661377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4" name="フローチャート: 判断 523"/>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5" name="テキスト ボックス 524"/>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98679</xdr:rowOff>
    </xdr:from>
    <xdr:to>
      <xdr:col>71</xdr:col>
      <xdr:colOff>177800</xdr:colOff>
      <xdr:row>38</xdr:row>
      <xdr:rowOff>115189</xdr:rowOff>
    </xdr:to>
    <xdr:cxnSp macro="">
      <xdr:nvCxnSpPr>
        <xdr:cNvPr id="526" name="直線コネクタ 525"/>
        <xdr:cNvCxnSpPr/>
      </xdr:nvCxnSpPr>
      <xdr:spPr>
        <a:xfrm flipV="1">
          <a:off x="12814300" y="6613779"/>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7" name="フローチャート: 判断 526"/>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28" name="テキスト ボックス 527"/>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29" name="フローチャート: 判断 528"/>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0" name="テキスト ボックス 529"/>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95250</xdr:rowOff>
    </xdr:from>
    <xdr:to>
      <xdr:col>85</xdr:col>
      <xdr:colOff>177800</xdr:colOff>
      <xdr:row>39</xdr:row>
      <xdr:rowOff>25400</xdr:rowOff>
    </xdr:to>
    <xdr:sp macro="" textlink="">
      <xdr:nvSpPr>
        <xdr:cNvPr id="536" name="楕円 535"/>
        <xdr:cNvSpPr/>
      </xdr:nvSpPr>
      <xdr:spPr>
        <a:xfrm>
          <a:off x="162687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45483</xdr:rowOff>
    </xdr:from>
    <xdr:ext cx="378565" cy="259045"/>
    <xdr:sp macro="" textlink="">
      <xdr:nvSpPr>
        <xdr:cNvPr id="537" name="災害復旧事業費該当値テキスト"/>
        <xdr:cNvSpPr txBox="1"/>
      </xdr:nvSpPr>
      <xdr:spPr>
        <a:xfrm>
          <a:off x="16370300" y="656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121031</xdr:rowOff>
    </xdr:from>
    <xdr:to>
      <xdr:col>81</xdr:col>
      <xdr:colOff>101600</xdr:colOff>
      <xdr:row>39</xdr:row>
      <xdr:rowOff>51181</xdr:rowOff>
    </xdr:to>
    <xdr:sp macro="" textlink="">
      <xdr:nvSpPr>
        <xdr:cNvPr id="538" name="楕円 537"/>
        <xdr:cNvSpPr/>
      </xdr:nvSpPr>
      <xdr:spPr>
        <a:xfrm>
          <a:off x="15430500" y="66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42308</xdr:rowOff>
    </xdr:from>
    <xdr:ext cx="378565" cy="259045"/>
    <xdr:sp macro="" textlink="">
      <xdr:nvSpPr>
        <xdr:cNvPr id="539" name="テキスト ボックス 538"/>
        <xdr:cNvSpPr txBox="1"/>
      </xdr:nvSpPr>
      <xdr:spPr>
        <a:xfrm>
          <a:off x="15292017" y="6728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49403</xdr:rowOff>
    </xdr:from>
    <xdr:to>
      <xdr:col>76</xdr:col>
      <xdr:colOff>165100</xdr:colOff>
      <xdr:row>38</xdr:row>
      <xdr:rowOff>151003</xdr:rowOff>
    </xdr:to>
    <xdr:sp macro="" textlink="">
      <xdr:nvSpPr>
        <xdr:cNvPr id="540" name="楕円 539"/>
        <xdr:cNvSpPr/>
      </xdr:nvSpPr>
      <xdr:spPr>
        <a:xfrm>
          <a:off x="14541500" y="656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142130</xdr:rowOff>
    </xdr:from>
    <xdr:ext cx="378565" cy="259045"/>
    <xdr:sp macro="" textlink="">
      <xdr:nvSpPr>
        <xdr:cNvPr id="541" name="テキスト ボックス 540"/>
        <xdr:cNvSpPr txBox="1"/>
      </xdr:nvSpPr>
      <xdr:spPr>
        <a:xfrm>
          <a:off x="14403017" y="6657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47879</xdr:rowOff>
    </xdr:from>
    <xdr:to>
      <xdr:col>72</xdr:col>
      <xdr:colOff>38100</xdr:colOff>
      <xdr:row>38</xdr:row>
      <xdr:rowOff>149479</xdr:rowOff>
    </xdr:to>
    <xdr:sp macro="" textlink="">
      <xdr:nvSpPr>
        <xdr:cNvPr id="542" name="楕円 541"/>
        <xdr:cNvSpPr/>
      </xdr:nvSpPr>
      <xdr:spPr>
        <a:xfrm>
          <a:off x="13652500" y="65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140606</xdr:rowOff>
    </xdr:from>
    <xdr:ext cx="378565" cy="259045"/>
    <xdr:sp macro="" textlink="">
      <xdr:nvSpPr>
        <xdr:cNvPr id="543" name="テキスト ボックス 542"/>
        <xdr:cNvSpPr txBox="1"/>
      </xdr:nvSpPr>
      <xdr:spPr>
        <a:xfrm>
          <a:off x="13514017" y="6655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64389</xdr:rowOff>
    </xdr:from>
    <xdr:to>
      <xdr:col>67</xdr:col>
      <xdr:colOff>101600</xdr:colOff>
      <xdr:row>38</xdr:row>
      <xdr:rowOff>165989</xdr:rowOff>
    </xdr:to>
    <xdr:sp macro="" textlink="">
      <xdr:nvSpPr>
        <xdr:cNvPr id="544" name="楕円 543"/>
        <xdr:cNvSpPr/>
      </xdr:nvSpPr>
      <xdr:spPr>
        <a:xfrm>
          <a:off x="12763500" y="65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157116</xdr:rowOff>
    </xdr:from>
    <xdr:ext cx="378565" cy="259045"/>
    <xdr:sp macro="" textlink="">
      <xdr:nvSpPr>
        <xdr:cNvPr id="545" name="テキスト ボックス 544"/>
        <xdr:cNvSpPr txBox="1"/>
      </xdr:nvSpPr>
      <xdr:spPr>
        <a:xfrm>
          <a:off x="12625017" y="6672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7" name="テキスト ボックス 60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7" name="テキスト ボックス 61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1" name="直線コネクタ 620"/>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2"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3" name="直線コネクタ 622"/>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4" name="公債費最大値テキスト"/>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5" name="直線コネクタ 624"/>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113215</xdr:rowOff>
    </xdr:from>
    <xdr:to>
      <xdr:col>85</xdr:col>
      <xdr:colOff>127000</xdr:colOff>
      <xdr:row>71</xdr:row>
      <xdr:rowOff>142737</xdr:rowOff>
    </xdr:to>
    <xdr:cxnSp macro="">
      <xdr:nvCxnSpPr>
        <xdr:cNvPr id="626" name="直線コネクタ 625"/>
        <xdr:cNvCxnSpPr/>
      </xdr:nvCxnSpPr>
      <xdr:spPr>
        <a:xfrm flipV="1">
          <a:off x="15481300" y="12286165"/>
          <a:ext cx="8382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7" name="公債費平均値テキスト"/>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28" name="フローチャート: 判断 627"/>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142737</xdr:rowOff>
    </xdr:from>
    <xdr:to>
      <xdr:col>81</xdr:col>
      <xdr:colOff>50800</xdr:colOff>
      <xdr:row>71</xdr:row>
      <xdr:rowOff>170397</xdr:rowOff>
    </xdr:to>
    <xdr:cxnSp macro="">
      <xdr:nvCxnSpPr>
        <xdr:cNvPr id="629" name="直線コネクタ 628"/>
        <xdr:cNvCxnSpPr/>
      </xdr:nvCxnSpPr>
      <xdr:spPr>
        <a:xfrm flipV="1">
          <a:off x="14592300" y="12315687"/>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0" name="フローチャート: 判断 629"/>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1" name="テキスト ボックス 630"/>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18901</xdr:rowOff>
    </xdr:from>
    <xdr:to>
      <xdr:col>76</xdr:col>
      <xdr:colOff>114300</xdr:colOff>
      <xdr:row>71</xdr:row>
      <xdr:rowOff>170397</xdr:rowOff>
    </xdr:to>
    <xdr:cxnSp macro="">
      <xdr:nvCxnSpPr>
        <xdr:cNvPr id="632" name="直線コネクタ 631"/>
        <xdr:cNvCxnSpPr/>
      </xdr:nvCxnSpPr>
      <xdr:spPr>
        <a:xfrm>
          <a:off x="13703300" y="12191851"/>
          <a:ext cx="889000" cy="15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3" name="フローチャート: 判断 632"/>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4" name="テキスト ボックス 633"/>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3454</xdr:rowOff>
    </xdr:from>
    <xdr:to>
      <xdr:col>71</xdr:col>
      <xdr:colOff>177800</xdr:colOff>
      <xdr:row>71</xdr:row>
      <xdr:rowOff>18901</xdr:rowOff>
    </xdr:to>
    <xdr:cxnSp macro="">
      <xdr:nvCxnSpPr>
        <xdr:cNvPr id="635" name="直線コネクタ 634"/>
        <xdr:cNvCxnSpPr/>
      </xdr:nvCxnSpPr>
      <xdr:spPr>
        <a:xfrm>
          <a:off x="12814300" y="12176404"/>
          <a:ext cx="8890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6" name="フローチャート: 判断 635"/>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37" name="テキスト ボックス 636"/>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38" name="フローチャート: 判断 637"/>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39" name="テキスト ボックス 638"/>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62415</xdr:rowOff>
    </xdr:from>
    <xdr:to>
      <xdr:col>85</xdr:col>
      <xdr:colOff>177800</xdr:colOff>
      <xdr:row>71</xdr:row>
      <xdr:rowOff>164015</xdr:rowOff>
    </xdr:to>
    <xdr:sp macro="" textlink="">
      <xdr:nvSpPr>
        <xdr:cNvPr id="645" name="楕円 644"/>
        <xdr:cNvSpPr/>
      </xdr:nvSpPr>
      <xdr:spPr>
        <a:xfrm>
          <a:off x="16268700" y="1223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85292</xdr:rowOff>
    </xdr:from>
    <xdr:ext cx="534377" cy="259045"/>
    <xdr:sp macro="" textlink="">
      <xdr:nvSpPr>
        <xdr:cNvPr id="646" name="公債費該当値テキスト"/>
        <xdr:cNvSpPr txBox="1"/>
      </xdr:nvSpPr>
      <xdr:spPr>
        <a:xfrm>
          <a:off x="16370300" y="1208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91937</xdr:rowOff>
    </xdr:from>
    <xdr:to>
      <xdr:col>81</xdr:col>
      <xdr:colOff>101600</xdr:colOff>
      <xdr:row>72</xdr:row>
      <xdr:rowOff>22087</xdr:rowOff>
    </xdr:to>
    <xdr:sp macro="" textlink="">
      <xdr:nvSpPr>
        <xdr:cNvPr id="647" name="楕円 646"/>
        <xdr:cNvSpPr/>
      </xdr:nvSpPr>
      <xdr:spPr>
        <a:xfrm>
          <a:off x="15430500" y="1226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38614</xdr:rowOff>
    </xdr:from>
    <xdr:ext cx="534377" cy="259045"/>
    <xdr:sp macro="" textlink="">
      <xdr:nvSpPr>
        <xdr:cNvPr id="648" name="テキスト ボックス 647"/>
        <xdr:cNvSpPr txBox="1"/>
      </xdr:nvSpPr>
      <xdr:spPr>
        <a:xfrm>
          <a:off x="15214111" y="1204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119597</xdr:rowOff>
    </xdr:from>
    <xdr:to>
      <xdr:col>76</xdr:col>
      <xdr:colOff>165100</xdr:colOff>
      <xdr:row>72</xdr:row>
      <xdr:rowOff>49747</xdr:rowOff>
    </xdr:to>
    <xdr:sp macro="" textlink="">
      <xdr:nvSpPr>
        <xdr:cNvPr id="649" name="楕円 648"/>
        <xdr:cNvSpPr/>
      </xdr:nvSpPr>
      <xdr:spPr>
        <a:xfrm>
          <a:off x="14541500" y="1229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66274</xdr:rowOff>
    </xdr:from>
    <xdr:ext cx="534377" cy="259045"/>
    <xdr:sp macro="" textlink="">
      <xdr:nvSpPr>
        <xdr:cNvPr id="650" name="テキスト ボックス 649"/>
        <xdr:cNvSpPr txBox="1"/>
      </xdr:nvSpPr>
      <xdr:spPr>
        <a:xfrm>
          <a:off x="14325111" y="1206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139551</xdr:rowOff>
    </xdr:from>
    <xdr:to>
      <xdr:col>72</xdr:col>
      <xdr:colOff>38100</xdr:colOff>
      <xdr:row>71</xdr:row>
      <xdr:rowOff>69701</xdr:rowOff>
    </xdr:to>
    <xdr:sp macro="" textlink="">
      <xdr:nvSpPr>
        <xdr:cNvPr id="651" name="楕円 650"/>
        <xdr:cNvSpPr/>
      </xdr:nvSpPr>
      <xdr:spPr>
        <a:xfrm>
          <a:off x="13652500" y="1214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86228</xdr:rowOff>
    </xdr:from>
    <xdr:ext cx="534377" cy="259045"/>
    <xdr:sp macro="" textlink="">
      <xdr:nvSpPr>
        <xdr:cNvPr id="652" name="テキスト ボックス 651"/>
        <xdr:cNvSpPr txBox="1"/>
      </xdr:nvSpPr>
      <xdr:spPr>
        <a:xfrm>
          <a:off x="13436111" y="1191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124104</xdr:rowOff>
    </xdr:from>
    <xdr:to>
      <xdr:col>67</xdr:col>
      <xdr:colOff>101600</xdr:colOff>
      <xdr:row>71</xdr:row>
      <xdr:rowOff>54254</xdr:rowOff>
    </xdr:to>
    <xdr:sp macro="" textlink="">
      <xdr:nvSpPr>
        <xdr:cNvPr id="653" name="楕円 652"/>
        <xdr:cNvSpPr/>
      </xdr:nvSpPr>
      <xdr:spPr>
        <a:xfrm>
          <a:off x="12763500" y="1212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70781</xdr:rowOff>
    </xdr:from>
    <xdr:ext cx="534377" cy="259045"/>
    <xdr:sp macro="" textlink="">
      <xdr:nvSpPr>
        <xdr:cNvPr id="654" name="テキスト ボックス 653"/>
        <xdr:cNvSpPr txBox="1"/>
      </xdr:nvSpPr>
      <xdr:spPr>
        <a:xfrm>
          <a:off x="12547111" y="1190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6" name="直線コネクタ 675"/>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7" name="積立金最小値テキスト"/>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78" name="直線コネクタ 677"/>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79" name="積立金最大値テキスト"/>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0" name="直線コネクタ 679"/>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166401</xdr:rowOff>
    </xdr:from>
    <xdr:to>
      <xdr:col>85</xdr:col>
      <xdr:colOff>127000</xdr:colOff>
      <xdr:row>98</xdr:row>
      <xdr:rowOff>120543</xdr:rowOff>
    </xdr:to>
    <xdr:cxnSp macro="">
      <xdr:nvCxnSpPr>
        <xdr:cNvPr id="681" name="直線コネクタ 680"/>
        <xdr:cNvCxnSpPr/>
      </xdr:nvCxnSpPr>
      <xdr:spPr>
        <a:xfrm>
          <a:off x="15481300" y="16797051"/>
          <a:ext cx="838200" cy="12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2" name="積立金平均値テキスト"/>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3" name="フローチャート: 判断 682"/>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166401</xdr:rowOff>
    </xdr:from>
    <xdr:to>
      <xdr:col>81</xdr:col>
      <xdr:colOff>50800</xdr:colOff>
      <xdr:row>98</xdr:row>
      <xdr:rowOff>124110</xdr:rowOff>
    </xdr:to>
    <xdr:cxnSp macro="">
      <xdr:nvCxnSpPr>
        <xdr:cNvPr id="684" name="直線コネクタ 683"/>
        <xdr:cNvCxnSpPr/>
      </xdr:nvCxnSpPr>
      <xdr:spPr>
        <a:xfrm flipV="1">
          <a:off x="14592300" y="16797051"/>
          <a:ext cx="8890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5" name="フローチャート: 判断 684"/>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86" name="テキスト ボックス 685"/>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96678</xdr:rowOff>
    </xdr:from>
    <xdr:to>
      <xdr:col>76</xdr:col>
      <xdr:colOff>114300</xdr:colOff>
      <xdr:row>98</xdr:row>
      <xdr:rowOff>124110</xdr:rowOff>
    </xdr:to>
    <xdr:cxnSp macro="">
      <xdr:nvCxnSpPr>
        <xdr:cNvPr id="687" name="直線コネクタ 686"/>
        <xdr:cNvCxnSpPr/>
      </xdr:nvCxnSpPr>
      <xdr:spPr>
        <a:xfrm>
          <a:off x="13703300" y="1689877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88" name="フローチャート: 判断 687"/>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89" name="テキスト ボックス 688"/>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96678</xdr:rowOff>
    </xdr:from>
    <xdr:to>
      <xdr:col>71</xdr:col>
      <xdr:colOff>177800</xdr:colOff>
      <xdr:row>98</xdr:row>
      <xdr:rowOff>129916</xdr:rowOff>
    </xdr:to>
    <xdr:cxnSp macro="">
      <xdr:nvCxnSpPr>
        <xdr:cNvPr id="690" name="直線コネクタ 689"/>
        <xdr:cNvCxnSpPr/>
      </xdr:nvCxnSpPr>
      <xdr:spPr>
        <a:xfrm flipV="1">
          <a:off x="12814300" y="16898778"/>
          <a:ext cx="889000" cy="3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1" name="フローチャート: 判断 690"/>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2" name="テキスト ボックス 691"/>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3" name="フローチャート: 判断 692"/>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4" name="テキスト ボックス 693"/>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69743</xdr:rowOff>
    </xdr:from>
    <xdr:to>
      <xdr:col>85</xdr:col>
      <xdr:colOff>177800</xdr:colOff>
      <xdr:row>98</xdr:row>
      <xdr:rowOff>171343</xdr:rowOff>
    </xdr:to>
    <xdr:sp macro="" textlink="">
      <xdr:nvSpPr>
        <xdr:cNvPr id="700" name="楕円 699"/>
        <xdr:cNvSpPr/>
      </xdr:nvSpPr>
      <xdr:spPr>
        <a:xfrm>
          <a:off x="16268700" y="168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156120</xdr:rowOff>
    </xdr:from>
    <xdr:ext cx="378565" cy="259045"/>
    <xdr:sp macro="" textlink="">
      <xdr:nvSpPr>
        <xdr:cNvPr id="701" name="積立金該当値テキスト"/>
        <xdr:cNvSpPr txBox="1"/>
      </xdr:nvSpPr>
      <xdr:spPr>
        <a:xfrm>
          <a:off x="16370300" y="16786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115601</xdr:rowOff>
    </xdr:from>
    <xdr:to>
      <xdr:col>81</xdr:col>
      <xdr:colOff>101600</xdr:colOff>
      <xdr:row>98</xdr:row>
      <xdr:rowOff>45751</xdr:rowOff>
    </xdr:to>
    <xdr:sp macro="" textlink="">
      <xdr:nvSpPr>
        <xdr:cNvPr id="702" name="楕円 701"/>
        <xdr:cNvSpPr/>
      </xdr:nvSpPr>
      <xdr:spPr>
        <a:xfrm>
          <a:off x="15430500" y="1674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36878</xdr:rowOff>
    </xdr:from>
    <xdr:ext cx="469744" cy="259045"/>
    <xdr:sp macro="" textlink="">
      <xdr:nvSpPr>
        <xdr:cNvPr id="703" name="テキスト ボックス 702"/>
        <xdr:cNvSpPr txBox="1"/>
      </xdr:nvSpPr>
      <xdr:spPr>
        <a:xfrm>
          <a:off x="15246428" y="1683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73310</xdr:rowOff>
    </xdr:from>
    <xdr:to>
      <xdr:col>76</xdr:col>
      <xdr:colOff>165100</xdr:colOff>
      <xdr:row>99</xdr:row>
      <xdr:rowOff>3460</xdr:rowOff>
    </xdr:to>
    <xdr:sp macro="" textlink="">
      <xdr:nvSpPr>
        <xdr:cNvPr id="704" name="楕円 703"/>
        <xdr:cNvSpPr/>
      </xdr:nvSpPr>
      <xdr:spPr>
        <a:xfrm>
          <a:off x="14541500" y="168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166037</xdr:rowOff>
    </xdr:from>
    <xdr:ext cx="378565" cy="259045"/>
    <xdr:sp macro="" textlink="">
      <xdr:nvSpPr>
        <xdr:cNvPr id="705" name="テキスト ボックス 704"/>
        <xdr:cNvSpPr txBox="1"/>
      </xdr:nvSpPr>
      <xdr:spPr>
        <a:xfrm>
          <a:off x="14403017" y="1696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45878</xdr:rowOff>
    </xdr:from>
    <xdr:to>
      <xdr:col>72</xdr:col>
      <xdr:colOff>38100</xdr:colOff>
      <xdr:row>98</xdr:row>
      <xdr:rowOff>147478</xdr:rowOff>
    </xdr:to>
    <xdr:sp macro="" textlink="">
      <xdr:nvSpPr>
        <xdr:cNvPr id="706" name="楕円 705"/>
        <xdr:cNvSpPr/>
      </xdr:nvSpPr>
      <xdr:spPr>
        <a:xfrm>
          <a:off x="13652500" y="1684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138605</xdr:rowOff>
    </xdr:from>
    <xdr:ext cx="469744" cy="259045"/>
    <xdr:sp macro="" textlink="">
      <xdr:nvSpPr>
        <xdr:cNvPr id="707" name="テキスト ボックス 706"/>
        <xdr:cNvSpPr txBox="1"/>
      </xdr:nvSpPr>
      <xdr:spPr>
        <a:xfrm>
          <a:off x="13468428" y="1694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79116</xdr:rowOff>
    </xdr:from>
    <xdr:to>
      <xdr:col>67</xdr:col>
      <xdr:colOff>101600</xdr:colOff>
      <xdr:row>99</xdr:row>
      <xdr:rowOff>9266</xdr:rowOff>
    </xdr:to>
    <xdr:sp macro="" textlink="">
      <xdr:nvSpPr>
        <xdr:cNvPr id="708" name="楕円 707"/>
        <xdr:cNvSpPr/>
      </xdr:nvSpPr>
      <xdr:spPr>
        <a:xfrm>
          <a:off x="12763500" y="168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393</xdr:rowOff>
    </xdr:from>
    <xdr:ext cx="378565" cy="259045"/>
    <xdr:sp macro="" textlink="">
      <xdr:nvSpPr>
        <xdr:cNvPr id="709" name="テキスト ボックス 708"/>
        <xdr:cNvSpPr txBox="1"/>
      </xdr:nvSpPr>
      <xdr:spPr>
        <a:xfrm>
          <a:off x="12625017" y="16973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3" name="直線コネクタ 732"/>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6" name="投資及び出資金最大値テキスト"/>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7" name="直線コネクタ 736"/>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61404</xdr:rowOff>
    </xdr:from>
    <xdr:to>
      <xdr:col>116</xdr:col>
      <xdr:colOff>63500</xdr:colOff>
      <xdr:row>38</xdr:row>
      <xdr:rowOff>40449</xdr:rowOff>
    </xdr:to>
    <xdr:cxnSp macro="">
      <xdr:nvCxnSpPr>
        <xdr:cNvPr id="738" name="直線コネクタ 737"/>
        <xdr:cNvCxnSpPr/>
      </xdr:nvCxnSpPr>
      <xdr:spPr>
        <a:xfrm flipV="1">
          <a:off x="21323300" y="6405054"/>
          <a:ext cx="8382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39" name="投資及び出資金平均値テキスト"/>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0" name="フローチャート: 判断 739"/>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13398</xdr:rowOff>
    </xdr:from>
    <xdr:to>
      <xdr:col>111</xdr:col>
      <xdr:colOff>177800</xdr:colOff>
      <xdr:row>38</xdr:row>
      <xdr:rowOff>40449</xdr:rowOff>
    </xdr:to>
    <xdr:cxnSp macro="">
      <xdr:nvCxnSpPr>
        <xdr:cNvPr id="741" name="直線コネクタ 740"/>
        <xdr:cNvCxnSpPr/>
      </xdr:nvCxnSpPr>
      <xdr:spPr>
        <a:xfrm>
          <a:off x="20434300" y="6528498"/>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2" name="フローチャート: 判断 741"/>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3" name="テキスト ボックス 742"/>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22733</xdr:rowOff>
    </xdr:from>
    <xdr:to>
      <xdr:col>107</xdr:col>
      <xdr:colOff>50800</xdr:colOff>
      <xdr:row>38</xdr:row>
      <xdr:rowOff>13398</xdr:rowOff>
    </xdr:to>
    <xdr:cxnSp macro="">
      <xdr:nvCxnSpPr>
        <xdr:cNvPr id="744" name="直線コネクタ 743"/>
        <xdr:cNvCxnSpPr/>
      </xdr:nvCxnSpPr>
      <xdr:spPr>
        <a:xfrm>
          <a:off x="19545300" y="5852033"/>
          <a:ext cx="889000" cy="67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5" name="フローチャート: 判断 744"/>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46" name="テキスト ボックス 745"/>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92647</xdr:rowOff>
    </xdr:from>
    <xdr:to>
      <xdr:col>102</xdr:col>
      <xdr:colOff>114300</xdr:colOff>
      <xdr:row>34</xdr:row>
      <xdr:rowOff>22733</xdr:rowOff>
    </xdr:to>
    <xdr:cxnSp macro="">
      <xdr:nvCxnSpPr>
        <xdr:cNvPr id="747" name="直線コネクタ 746"/>
        <xdr:cNvCxnSpPr/>
      </xdr:nvCxnSpPr>
      <xdr:spPr>
        <a:xfrm>
          <a:off x="18656300" y="5750497"/>
          <a:ext cx="889000" cy="10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48" name="フローチャート: 判断 747"/>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49" name="テキスト ボックス 748"/>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0" name="フローチャート: 判断 749"/>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32847</xdr:rowOff>
    </xdr:from>
    <xdr:ext cx="469744" cy="259045"/>
    <xdr:sp macro="" textlink="">
      <xdr:nvSpPr>
        <xdr:cNvPr id="751" name="テキスト ボックス 750"/>
        <xdr:cNvSpPr txBox="1"/>
      </xdr:nvSpPr>
      <xdr:spPr>
        <a:xfrm>
          <a:off x="18421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10604</xdr:rowOff>
    </xdr:from>
    <xdr:to>
      <xdr:col>116</xdr:col>
      <xdr:colOff>114300</xdr:colOff>
      <xdr:row>37</xdr:row>
      <xdr:rowOff>112204</xdr:rowOff>
    </xdr:to>
    <xdr:sp macro="" textlink="">
      <xdr:nvSpPr>
        <xdr:cNvPr id="757" name="楕円 756"/>
        <xdr:cNvSpPr/>
      </xdr:nvSpPr>
      <xdr:spPr>
        <a:xfrm>
          <a:off x="22110700" y="63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160481</xdr:rowOff>
    </xdr:from>
    <xdr:ext cx="469744" cy="259045"/>
    <xdr:sp macro="" textlink="">
      <xdr:nvSpPr>
        <xdr:cNvPr id="758" name="投資及び出資金該当値テキスト"/>
        <xdr:cNvSpPr txBox="1"/>
      </xdr:nvSpPr>
      <xdr:spPr>
        <a:xfrm>
          <a:off x="22212300" y="63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161099</xdr:rowOff>
    </xdr:from>
    <xdr:to>
      <xdr:col>112</xdr:col>
      <xdr:colOff>38100</xdr:colOff>
      <xdr:row>38</xdr:row>
      <xdr:rowOff>91249</xdr:rowOff>
    </xdr:to>
    <xdr:sp macro="" textlink="">
      <xdr:nvSpPr>
        <xdr:cNvPr id="759" name="楕円 758"/>
        <xdr:cNvSpPr/>
      </xdr:nvSpPr>
      <xdr:spPr>
        <a:xfrm>
          <a:off x="21272500" y="65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82376</xdr:rowOff>
    </xdr:from>
    <xdr:ext cx="378565" cy="259045"/>
    <xdr:sp macro="" textlink="">
      <xdr:nvSpPr>
        <xdr:cNvPr id="760" name="テキスト ボックス 759"/>
        <xdr:cNvSpPr txBox="1"/>
      </xdr:nvSpPr>
      <xdr:spPr>
        <a:xfrm>
          <a:off x="21134017" y="6597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134048</xdr:rowOff>
    </xdr:from>
    <xdr:to>
      <xdr:col>107</xdr:col>
      <xdr:colOff>101600</xdr:colOff>
      <xdr:row>38</xdr:row>
      <xdr:rowOff>64198</xdr:rowOff>
    </xdr:to>
    <xdr:sp macro="" textlink="">
      <xdr:nvSpPr>
        <xdr:cNvPr id="761" name="楕円 760"/>
        <xdr:cNvSpPr/>
      </xdr:nvSpPr>
      <xdr:spPr>
        <a:xfrm>
          <a:off x="20383500" y="64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55325</xdr:rowOff>
    </xdr:from>
    <xdr:ext cx="469744" cy="259045"/>
    <xdr:sp macro="" textlink="">
      <xdr:nvSpPr>
        <xdr:cNvPr id="762" name="テキスト ボックス 761"/>
        <xdr:cNvSpPr txBox="1"/>
      </xdr:nvSpPr>
      <xdr:spPr>
        <a:xfrm>
          <a:off x="20199428" y="65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143383</xdr:rowOff>
    </xdr:from>
    <xdr:to>
      <xdr:col>102</xdr:col>
      <xdr:colOff>165100</xdr:colOff>
      <xdr:row>34</xdr:row>
      <xdr:rowOff>73533</xdr:rowOff>
    </xdr:to>
    <xdr:sp macro="" textlink="">
      <xdr:nvSpPr>
        <xdr:cNvPr id="763" name="楕円 762"/>
        <xdr:cNvSpPr/>
      </xdr:nvSpPr>
      <xdr:spPr>
        <a:xfrm>
          <a:off x="19494500" y="580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90060</xdr:rowOff>
    </xdr:from>
    <xdr:ext cx="469744" cy="259045"/>
    <xdr:sp macro="" textlink="">
      <xdr:nvSpPr>
        <xdr:cNvPr id="764" name="テキスト ボックス 763"/>
        <xdr:cNvSpPr txBox="1"/>
      </xdr:nvSpPr>
      <xdr:spPr>
        <a:xfrm>
          <a:off x="19310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41847</xdr:rowOff>
    </xdr:from>
    <xdr:to>
      <xdr:col>98</xdr:col>
      <xdr:colOff>38100</xdr:colOff>
      <xdr:row>33</xdr:row>
      <xdr:rowOff>143447</xdr:rowOff>
    </xdr:to>
    <xdr:sp macro="" textlink="">
      <xdr:nvSpPr>
        <xdr:cNvPr id="765" name="楕円 764"/>
        <xdr:cNvSpPr/>
      </xdr:nvSpPr>
      <xdr:spPr>
        <a:xfrm>
          <a:off x="18605500" y="569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159974</xdr:rowOff>
    </xdr:from>
    <xdr:ext cx="469744" cy="259045"/>
    <xdr:sp macro="" textlink="">
      <xdr:nvSpPr>
        <xdr:cNvPr id="766" name="テキスト ボックス 765"/>
        <xdr:cNvSpPr txBox="1"/>
      </xdr:nvSpPr>
      <xdr:spPr>
        <a:xfrm>
          <a:off x="18421428" y="547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0" name="直線コネクタ 789"/>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1" name="貸付金最小値テキスト"/>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2" name="直線コネクタ 791"/>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3" name="貸付金最大値テキスト"/>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4" name="直線コネクタ 793"/>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30924</xdr:rowOff>
    </xdr:from>
    <xdr:to>
      <xdr:col>116</xdr:col>
      <xdr:colOff>63500</xdr:colOff>
      <xdr:row>59</xdr:row>
      <xdr:rowOff>30962</xdr:rowOff>
    </xdr:to>
    <xdr:cxnSp macro="">
      <xdr:nvCxnSpPr>
        <xdr:cNvPr id="795" name="直線コネクタ 794"/>
        <xdr:cNvCxnSpPr/>
      </xdr:nvCxnSpPr>
      <xdr:spPr>
        <a:xfrm flipV="1">
          <a:off x="21323300" y="10146474"/>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6" name="貸付金平均値テキスト"/>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7" name="フローチャート: 判断 796"/>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30829</xdr:rowOff>
    </xdr:from>
    <xdr:to>
      <xdr:col>111</xdr:col>
      <xdr:colOff>177800</xdr:colOff>
      <xdr:row>59</xdr:row>
      <xdr:rowOff>30962</xdr:rowOff>
    </xdr:to>
    <xdr:cxnSp macro="">
      <xdr:nvCxnSpPr>
        <xdr:cNvPr id="798" name="直線コネクタ 797"/>
        <xdr:cNvCxnSpPr/>
      </xdr:nvCxnSpPr>
      <xdr:spPr>
        <a:xfrm>
          <a:off x="20434300" y="10146379"/>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799" name="フローチャート: 判断 798"/>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0" name="テキスト ボックス 799"/>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30200</xdr:rowOff>
    </xdr:from>
    <xdr:to>
      <xdr:col>107</xdr:col>
      <xdr:colOff>50800</xdr:colOff>
      <xdr:row>59</xdr:row>
      <xdr:rowOff>30829</xdr:rowOff>
    </xdr:to>
    <xdr:cxnSp macro="">
      <xdr:nvCxnSpPr>
        <xdr:cNvPr id="801" name="直線コネクタ 800"/>
        <xdr:cNvCxnSpPr/>
      </xdr:nvCxnSpPr>
      <xdr:spPr>
        <a:xfrm>
          <a:off x="19545300" y="10145750"/>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2" name="フローチャート: 判断 801"/>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3" name="テキスト ボックス 802"/>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30200</xdr:rowOff>
    </xdr:from>
    <xdr:to>
      <xdr:col>102</xdr:col>
      <xdr:colOff>114300</xdr:colOff>
      <xdr:row>59</xdr:row>
      <xdr:rowOff>32468</xdr:rowOff>
    </xdr:to>
    <xdr:cxnSp macro="">
      <xdr:nvCxnSpPr>
        <xdr:cNvPr id="804" name="直線コネクタ 803"/>
        <xdr:cNvCxnSpPr/>
      </xdr:nvCxnSpPr>
      <xdr:spPr>
        <a:xfrm flipV="1">
          <a:off x="18656300" y="10145750"/>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5" name="フローチャート: 判断 804"/>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06" name="テキスト ボックス 805"/>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7" name="フローチャート: 判断 806"/>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08" name="テキスト ボックス 807"/>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151574</xdr:rowOff>
    </xdr:from>
    <xdr:to>
      <xdr:col>116</xdr:col>
      <xdr:colOff>114300</xdr:colOff>
      <xdr:row>59</xdr:row>
      <xdr:rowOff>81724</xdr:rowOff>
    </xdr:to>
    <xdr:sp macro="" textlink="">
      <xdr:nvSpPr>
        <xdr:cNvPr id="814" name="楕円 813"/>
        <xdr:cNvSpPr/>
      </xdr:nvSpPr>
      <xdr:spPr>
        <a:xfrm>
          <a:off x="22110700" y="100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66501</xdr:rowOff>
    </xdr:from>
    <xdr:ext cx="378565" cy="259045"/>
    <xdr:sp macro="" textlink="">
      <xdr:nvSpPr>
        <xdr:cNvPr id="815" name="貸付金該当値テキスト"/>
        <xdr:cNvSpPr txBox="1"/>
      </xdr:nvSpPr>
      <xdr:spPr>
        <a:xfrm>
          <a:off x="22212300" y="1001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151612</xdr:rowOff>
    </xdr:from>
    <xdr:to>
      <xdr:col>112</xdr:col>
      <xdr:colOff>38100</xdr:colOff>
      <xdr:row>59</xdr:row>
      <xdr:rowOff>81762</xdr:rowOff>
    </xdr:to>
    <xdr:sp macro="" textlink="">
      <xdr:nvSpPr>
        <xdr:cNvPr id="816" name="楕円 815"/>
        <xdr:cNvSpPr/>
      </xdr:nvSpPr>
      <xdr:spPr>
        <a:xfrm>
          <a:off x="21272500" y="1009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72889</xdr:rowOff>
    </xdr:from>
    <xdr:ext cx="378565" cy="259045"/>
    <xdr:sp macro="" textlink="">
      <xdr:nvSpPr>
        <xdr:cNvPr id="817" name="テキスト ボックス 816"/>
        <xdr:cNvSpPr txBox="1"/>
      </xdr:nvSpPr>
      <xdr:spPr>
        <a:xfrm>
          <a:off x="21134017" y="1018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151479</xdr:rowOff>
    </xdr:from>
    <xdr:to>
      <xdr:col>107</xdr:col>
      <xdr:colOff>101600</xdr:colOff>
      <xdr:row>59</xdr:row>
      <xdr:rowOff>81629</xdr:rowOff>
    </xdr:to>
    <xdr:sp macro="" textlink="">
      <xdr:nvSpPr>
        <xdr:cNvPr id="818" name="楕円 817"/>
        <xdr:cNvSpPr/>
      </xdr:nvSpPr>
      <xdr:spPr>
        <a:xfrm>
          <a:off x="20383500" y="100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72756</xdr:rowOff>
    </xdr:from>
    <xdr:ext cx="378565" cy="259045"/>
    <xdr:sp macro="" textlink="">
      <xdr:nvSpPr>
        <xdr:cNvPr id="819" name="テキスト ボックス 818"/>
        <xdr:cNvSpPr txBox="1"/>
      </xdr:nvSpPr>
      <xdr:spPr>
        <a:xfrm>
          <a:off x="20245017" y="10188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150850</xdr:rowOff>
    </xdr:from>
    <xdr:to>
      <xdr:col>102</xdr:col>
      <xdr:colOff>165100</xdr:colOff>
      <xdr:row>59</xdr:row>
      <xdr:rowOff>81000</xdr:rowOff>
    </xdr:to>
    <xdr:sp macro="" textlink="">
      <xdr:nvSpPr>
        <xdr:cNvPr id="820" name="楕円 819"/>
        <xdr:cNvSpPr/>
      </xdr:nvSpPr>
      <xdr:spPr>
        <a:xfrm>
          <a:off x="19494500" y="100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72127</xdr:rowOff>
    </xdr:from>
    <xdr:ext cx="378565" cy="259045"/>
    <xdr:sp macro="" textlink="">
      <xdr:nvSpPr>
        <xdr:cNvPr id="821" name="テキスト ボックス 820"/>
        <xdr:cNvSpPr txBox="1"/>
      </xdr:nvSpPr>
      <xdr:spPr>
        <a:xfrm>
          <a:off x="19356017" y="10187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153118</xdr:rowOff>
    </xdr:from>
    <xdr:to>
      <xdr:col>98</xdr:col>
      <xdr:colOff>38100</xdr:colOff>
      <xdr:row>59</xdr:row>
      <xdr:rowOff>83268</xdr:rowOff>
    </xdr:to>
    <xdr:sp macro="" textlink="">
      <xdr:nvSpPr>
        <xdr:cNvPr id="822" name="楕円 821"/>
        <xdr:cNvSpPr/>
      </xdr:nvSpPr>
      <xdr:spPr>
        <a:xfrm>
          <a:off x="18605500" y="1009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74395</xdr:rowOff>
    </xdr:from>
    <xdr:ext cx="378565" cy="259045"/>
    <xdr:sp macro="" textlink="">
      <xdr:nvSpPr>
        <xdr:cNvPr id="823" name="テキスト ボックス 822"/>
        <xdr:cNvSpPr txBox="1"/>
      </xdr:nvSpPr>
      <xdr:spPr>
        <a:xfrm>
          <a:off x="18467017" y="1018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48" name="直線コネクタ 847"/>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49" name="繰出金最小値テキスト"/>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0" name="直線コネクタ 849"/>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1" name="繰出金最大値テキスト"/>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2" name="直線コネクタ 851"/>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91389</xdr:rowOff>
    </xdr:from>
    <xdr:to>
      <xdr:col>116</xdr:col>
      <xdr:colOff>63500</xdr:colOff>
      <xdr:row>73</xdr:row>
      <xdr:rowOff>118440</xdr:rowOff>
    </xdr:to>
    <xdr:cxnSp macro="">
      <xdr:nvCxnSpPr>
        <xdr:cNvPr id="853" name="直線コネクタ 852"/>
        <xdr:cNvCxnSpPr/>
      </xdr:nvCxnSpPr>
      <xdr:spPr>
        <a:xfrm flipV="1">
          <a:off x="21323300" y="12607239"/>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4" name="繰出金平均値テキスト"/>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5" name="フローチャート: 判断 854"/>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118440</xdr:rowOff>
    </xdr:from>
    <xdr:to>
      <xdr:col>111</xdr:col>
      <xdr:colOff>177800</xdr:colOff>
      <xdr:row>73</xdr:row>
      <xdr:rowOff>153416</xdr:rowOff>
    </xdr:to>
    <xdr:cxnSp macro="">
      <xdr:nvCxnSpPr>
        <xdr:cNvPr id="856" name="直線コネクタ 855"/>
        <xdr:cNvCxnSpPr/>
      </xdr:nvCxnSpPr>
      <xdr:spPr>
        <a:xfrm flipV="1">
          <a:off x="20434300" y="12634290"/>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7" name="フローチャート: 判断 856"/>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58" name="テキスト ボックス 857"/>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153416</xdr:rowOff>
    </xdr:from>
    <xdr:to>
      <xdr:col>107</xdr:col>
      <xdr:colOff>50800</xdr:colOff>
      <xdr:row>74</xdr:row>
      <xdr:rowOff>27724</xdr:rowOff>
    </xdr:to>
    <xdr:cxnSp macro="">
      <xdr:nvCxnSpPr>
        <xdr:cNvPr id="859" name="直線コネクタ 858"/>
        <xdr:cNvCxnSpPr/>
      </xdr:nvCxnSpPr>
      <xdr:spPr>
        <a:xfrm flipV="1">
          <a:off x="19545300" y="12669266"/>
          <a:ext cx="889000" cy="4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0" name="フローチャート: 判断 859"/>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1" name="テキスト ボックス 860"/>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27724</xdr:rowOff>
    </xdr:from>
    <xdr:to>
      <xdr:col>102</xdr:col>
      <xdr:colOff>114300</xdr:colOff>
      <xdr:row>74</xdr:row>
      <xdr:rowOff>60376</xdr:rowOff>
    </xdr:to>
    <xdr:cxnSp macro="">
      <xdr:nvCxnSpPr>
        <xdr:cNvPr id="862" name="直線コネクタ 861"/>
        <xdr:cNvCxnSpPr/>
      </xdr:nvCxnSpPr>
      <xdr:spPr>
        <a:xfrm flipV="1">
          <a:off x="18656300" y="12715024"/>
          <a:ext cx="889000" cy="3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3" name="フローチャート: 判断 862"/>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4" name="テキスト ボックス 863"/>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5" name="フローチャート: 判断 864"/>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66" name="テキスト ボックス 865"/>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40589</xdr:rowOff>
    </xdr:from>
    <xdr:to>
      <xdr:col>116</xdr:col>
      <xdr:colOff>114300</xdr:colOff>
      <xdr:row>73</xdr:row>
      <xdr:rowOff>142189</xdr:rowOff>
    </xdr:to>
    <xdr:sp macro="" textlink="">
      <xdr:nvSpPr>
        <xdr:cNvPr id="872" name="楕円 871"/>
        <xdr:cNvSpPr/>
      </xdr:nvSpPr>
      <xdr:spPr>
        <a:xfrm>
          <a:off x="22110700" y="1255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63466</xdr:rowOff>
    </xdr:from>
    <xdr:ext cx="534377" cy="259045"/>
    <xdr:sp macro="" textlink="">
      <xdr:nvSpPr>
        <xdr:cNvPr id="873" name="繰出金該当値テキスト"/>
        <xdr:cNvSpPr txBox="1"/>
      </xdr:nvSpPr>
      <xdr:spPr>
        <a:xfrm>
          <a:off x="22212300" y="1240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67640</xdr:rowOff>
    </xdr:from>
    <xdr:to>
      <xdr:col>112</xdr:col>
      <xdr:colOff>38100</xdr:colOff>
      <xdr:row>73</xdr:row>
      <xdr:rowOff>169240</xdr:rowOff>
    </xdr:to>
    <xdr:sp macro="" textlink="">
      <xdr:nvSpPr>
        <xdr:cNvPr id="874" name="楕円 873"/>
        <xdr:cNvSpPr/>
      </xdr:nvSpPr>
      <xdr:spPr>
        <a:xfrm>
          <a:off x="21272500" y="125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14317</xdr:rowOff>
    </xdr:from>
    <xdr:ext cx="534377" cy="259045"/>
    <xdr:sp macro="" textlink="">
      <xdr:nvSpPr>
        <xdr:cNvPr id="875" name="テキスト ボックス 874"/>
        <xdr:cNvSpPr txBox="1"/>
      </xdr:nvSpPr>
      <xdr:spPr>
        <a:xfrm>
          <a:off x="21056111" y="1235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102616</xdr:rowOff>
    </xdr:from>
    <xdr:to>
      <xdr:col>107</xdr:col>
      <xdr:colOff>101600</xdr:colOff>
      <xdr:row>74</xdr:row>
      <xdr:rowOff>32766</xdr:rowOff>
    </xdr:to>
    <xdr:sp macro="" textlink="">
      <xdr:nvSpPr>
        <xdr:cNvPr id="876" name="楕円 875"/>
        <xdr:cNvSpPr/>
      </xdr:nvSpPr>
      <xdr:spPr>
        <a:xfrm>
          <a:off x="20383500" y="1261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49293</xdr:rowOff>
    </xdr:from>
    <xdr:ext cx="534377" cy="259045"/>
    <xdr:sp macro="" textlink="">
      <xdr:nvSpPr>
        <xdr:cNvPr id="877" name="テキスト ボックス 876"/>
        <xdr:cNvSpPr txBox="1"/>
      </xdr:nvSpPr>
      <xdr:spPr>
        <a:xfrm>
          <a:off x="20167111" y="1239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148374</xdr:rowOff>
    </xdr:from>
    <xdr:to>
      <xdr:col>102</xdr:col>
      <xdr:colOff>165100</xdr:colOff>
      <xdr:row>74</xdr:row>
      <xdr:rowOff>78524</xdr:rowOff>
    </xdr:to>
    <xdr:sp macro="" textlink="">
      <xdr:nvSpPr>
        <xdr:cNvPr id="878" name="楕円 877"/>
        <xdr:cNvSpPr/>
      </xdr:nvSpPr>
      <xdr:spPr>
        <a:xfrm>
          <a:off x="19494500" y="1266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95051</xdr:rowOff>
    </xdr:from>
    <xdr:ext cx="534377" cy="259045"/>
    <xdr:sp macro="" textlink="">
      <xdr:nvSpPr>
        <xdr:cNvPr id="879" name="テキスト ボックス 878"/>
        <xdr:cNvSpPr txBox="1"/>
      </xdr:nvSpPr>
      <xdr:spPr>
        <a:xfrm>
          <a:off x="19278111" y="124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9576</xdr:rowOff>
    </xdr:from>
    <xdr:to>
      <xdr:col>98</xdr:col>
      <xdr:colOff>38100</xdr:colOff>
      <xdr:row>74</xdr:row>
      <xdr:rowOff>111176</xdr:rowOff>
    </xdr:to>
    <xdr:sp macro="" textlink="">
      <xdr:nvSpPr>
        <xdr:cNvPr id="880" name="楕円 879"/>
        <xdr:cNvSpPr/>
      </xdr:nvSpPr>
      <xdr:spPr>
        <a:xfrm>
          <a:off x="18605500" y="126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127703</xdr:rowOff>
    </xdr:from>
    <xdr:ext cx="534377" cy="259045"/>
    <xdr:sp macro="" textlink="">
      <xdr:nvSpPr>
        <xdr:cNvPr id="881" name="テキスト ボックス 880"/>
        <xdr:cNvSpPr txBox="1"/>
      </xdr:nvSpPr>
      <xdr:spPr>
        <a:xfrm>
          <a:off x="18389111" y="1247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509,751</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そのうち、約１／３を占める扶助費については、生活保護率が高いことや介護給付・訓練等給付の増加等により、類似団体の平均よりも高い水準で推移している。</a:t>
          </a:r>
          <a:endParaRPr lang="ja-JP" altLang="ja-JP" sz="1400">
            <a:effectLst/>
          </a:endParaRPr>
        </a:p>
        <a:p>
          <a:r>
            <a:rPr kumimoji="1" lang="ja-JP" altLang="ja-JP" sz="1100">
              <a:solidFill>
                <a:schemeClr val="dk1"/>
              </a:solidFill>
              <a:effectLst/>
              <a:latin typeface="+mn-lt"/>
              <a:ea typeface="+mn-ea"/>
              <a:cs typeface="+mn-cs"/>
            </a:rPr>
            <a:t>また、公債費においては、南海トラフ地震対策を集中的に取り組んできたことから高水準で推移し、類似団体内でも高い水準となっている。</a:t>
          </a:r>
          <a:endParaRPr lang="ja-JP" altLang="ja-JP" sz="1400">
            <a:effectLst/>
          </a:endParaRPr>
        </a:p>
        <a:p>
          <a:r>
            <a:rPr kumimoji="1" lang="ja-JP" altLang="ja-JP" sz="1100">
              <a:solidFill>
                <a:schemeClr val="dk1"/>
              </a:solidFill>
              <a:effectLst/>
              <a:latin typeface="+mn-lt"/>
              <a:ea typeface="+mn-ea"/>
              <a:cs typeface="+mn-cs"/>
            </a:rPr>
            <a:t>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319,724
317,817
309.00
165,510,132
162,979,477
1,399,271
79,713,370
209,824,716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45974</xdr:rowOff>
    </xdr:from>
    <xdr:to>
      <xdr:col>24</xdr:col>
      <xdr:colOff>63500</xdr:colOff>
      <xdr:row>35</xdr:row>
      <xdr:rowOff>62738</xdr:rowOff>
    </xdr:to>
    <xdr:cxnSp macro="">
      <xdr:nvCxnSpPr>
        <xdr:cNvPr id="61" name="直線コネクタ 60"/>
        <xdr:cNvCxnSpPr/>
      </xdr:nvCxnSpPr>
      <xdr:spPr>
        <a:xfrm flipV="1">
          <a:off x="3797300" y="6046724"/>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55880</xdr:rowOff>
    </xdr:from>
    <xdr:to>
      <xdr:col>19</xdr:col>
      <xdr:colOff>177800</xdr:colOff>
      <xdr:row>35</xdr:row>
      <xdr:rowOff>62738</xdr:rowOff>
    </xdr:to>
    <xdr:cxnSp macro="">
      <xdr:nvCxnSpPr>
        <xdr:cNvPr id="64" name="直線コネクタ 63"/>
        <xdr:cNvCxnSpPr/>
      </xdr:nvCxnSpPr>
      <xdr:spPr>
        <a:xfrm>
          <a:off x="2908300" y="605663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40640</xdr:rowOff>
    </xdr:from>
    <xdr:to>
      <xdr:col>15</xdr:col>
      <xdr:colOff>50800</xdr:colOff>
      <xdr:row>35</xdr:row>
      <xdr:rowOff>55880</xdr:rowOff>
    </xdr:to>
    <xdr:cxnSp macro="">
      <xdr:nvCxnSpPr>
        <xdr:cNvPr id="67" name="直線コネクタ 66"/>
        <xdr:cNvCxnSpPr/>
      </xdr:nvCxnSpPr>
      <xdr:spPr>
        <a:xfrm>
          <a:off x="2019300" y="60413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30734</xdr:rowOff>
    </xdr:from>
    <xdr:to>
      <xdr:col>10</xdr:col>
      <xdr:colOff>114300</xdr:colOff>
      <xdr:row>35</xdr:row>
      <xdr:rowOff>40640</xdr:rowOff>
    </xdr:to>
    <xdr:cxnSp macro="">
      <xdr:nvCxnSpPr>
        <xdr:cNvPr id="70" name="直線コネクタ 69"/>
        <xdr:cNvCxnSpPr/>
      </xdr:nvCxnSpPr>
      <xdr:spPr>
        <a:xfrm>
          <a:off x="1130300" y="603148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166624</xdr:rowOff>
    </xdr:from>
    <xdr:to>
      <xdr:col>24</xdr:col>
      <xdr:colOff>114300</xdr:colOff>
      <xdr:row>35</xdr:row>
      <xdr:rowOff>96774</xdr:rowOff>
    </xdr:to>
    <xdr:sp macro="" textlink="">
      <xdr:nvSpPr>
        <xdr:cNvPr id="80" name="楕円 79"/>
        <xdr:cNvSpPr/>
      </xdr:nvSpPr>
      <xdr:spPr>
        <a:xfrm>
          <a:off x="45847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18051</xdr:rowOff>
    </xdr:from>
    <xdr:ext cx="469744" cy="259045"/>
    <xdr:sp macro="" textlink="">
      <xdr:nvSpPr>
        <xdr:cNvPr id="81" name="議会費該当値テキスト"/>
        <xdr:cNvSpPr txBox="1"/>
      </xdr:nvSpPr>
      <xdr:spPr>
        <a:xfrm>
          <a:off x="4686300" y="584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11938</xdr:rowOff>
    </xdr:from>
    <xdr:to>
      <xdr:col>20</xdr:col>
      <xdr:colOff>38100</xdr:colOff>
      <xdr:row>35</xdr:row>
      <xdr:rowOff>113538</xdr:rowOff>
    </xdr:to>
    <xdr:sp macro="" textlink="">
      <xdr:nvSpPr>
        <xdr:cNvPr id="82" name="楕円 81"/>
        <xdr:cNvSpPr/>
      </xdr:nvSpPr>
      <xdr:spPr>
        <a:xfrm>
          <a:off x="3746500" y="60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130065</xdr:rowOff>
    </xdr:from>
    <xdr:ext cx="469744" cy="259045"/>
    <xdr:sp macro="" textlink="">
      <xdr:nvSpPr>
        <xdr:cNvPr id="83" name="テキスト ボックス 82"/>
        <xdr:cNvSpPr txBox="1"/>
      </xdr:nvSpPr>
      <xdr:spPr>
        <a:xfrm>
          <a:off x="3562428" y="578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5080</xdr:rowOff>
    </xdr:from>
    <xdr:to>
      <xdr:col>15</xdr:col>
      <xdr:colOff>101600</xdr:colOff>
      <xdr:row>35</xdr:row>
      <xdr:rowOff>106680</xdr:rowOff>
    </xdr:to>
    <xdr:sp macro="" textlink="">
      <xdr:nvSpPr>
        <xdr:cNvPr id="84" name="楕円 83"/>
        <xdr:cNvSpPr/>
      </xdr:nvSpPr>
      <xdr:spPr>
        <a:xfrm>
          <a:off x="28575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123207</xdr:rowOff>
    </xdr:from>
    <xdr:ext cx="469744" cy="259045"/>
    <xdr:sp macro="" textlink="">
      <xdr:nvSpPr>
        <xdr:cNvPr id="85" name="テキスト ボックス 84"/>
        <xdr:cNvSpPr txBox="1"/>
      </xdr:nvSpPr>
      <xdr:spPr>
        <a:xfrm>
          <a:off x="2673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161290</xdr:rowOff>
    </xdr:from>
    <xdr:to>
      <xdr:col>10</xdr:col>
      <xdr:colOff>165100</xdr:colOff>
      <xdr:row>35</xdr:row>
      <xdr:rowOff>91440</xdr:rowOff>
    </xdr:to>
    <xdr:sp macro="" textlink="">
      <xdr:nvSpPr>
        <xdr:cNvPr id="86" name="楕円 85"/>
        <xdr:cNvSpPr/>
      </xdr:nvSpPr>
      <xdr:spPr>
        <a:xfrm>
          <a:off x="1968500" y="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87" name="テキスト ボックス 86"/>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151384</xdr:rowOff>
    </xdr:from>
    <xdr:to>
      <xdr:col>6</xdr:col>
      <xdr:colOff>38100</xdr:colOff>
      <xdr:row>35</xdr:row>
      <xdr:rowOff>81534</xdr:rowOff>
    </xdr:to>
    <xdr:sp macro="" textlink="">
      <xdr:nvSpPr>
        <xdr:cNvPr id="88" name="楕円 87"/>
        <xdr:cNvSpPr/>
      </xdr:nvSpPr>
      <xdr:spPr>
        <a:xfrm>
          <a:off x="1079500" y="59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98061</xdr:rowOff>
    </xdr:from>
    <xdr:ext cx="469744" cy="259045"/>
    <xdr:sp macro="" textlink="">
      <xdr:nvSpPr>
        <xdr:cNvPr id="89" name="テキスト ボックス 88"/>
        <xdr:cNvSpPr txBox="1"/>
      </xdr:nvSpPr>
      <xdr:spPr>
        <a:xfrm>
          <a:off x="895428" y="575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69367</xdr:rowOff>
    </xdr:from>
    <xdr:to>
      <xdr:col>24</xdr:col>
      <xdr:colOff>63500</xdr:colOff>
      <xdr:row>57</xdr:row>
      <xdr:rowOff>78849</xdr:rowOff>
    </xdr:to>
    <xdr:cxnSp macro="">
      <xdr:nvCxnSpPr>
        <xdr:cNvPr id="120" name="直線コネクタ 119"/>
        <xdr:cNvCxnSpPr/>
      </xdr:nvCxnSpPr>
      <xdr:spPr>
        <a:xfrm>
          <a:off x="3797300" y="9842017"/>
          <a:ext cx="838200" cy="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72121</xdr:rowOff>
    </xdr:from>
    <xdr:to>
      <xdr:col>19</xdr:col>
      <xdr:colOff>177800</xdr:colOff>
      <xdr:row>57</xdr:row>
      <xdr:rowOff>69367</xdr:rowOff>
    </xdr:to>
    <xdr:cxnSp macro="">
      <xdr:nvCxnSpPr>
        <xdr:cNvPr id="123" name="直線コネクタ 122"/>
        <xdr:cNvCxnSpPr/>
      </xdr:nvCxnSpPr>
      <xdr:spPr>
        <a:xfrm>
          <a:off x="2908300" y="8816071"/>
          <a:ext cx="889000" cy="10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72121</xdr:rowOff>
    </xdr:from>
    <xdr:to>
      <xdr:col>15</xdr:col>
      <xdr:colOff>50800</xdr:colOff>
      <xdr:row>56</xdr:row>
      <xdr:rowOff>10976</xdr:rowOff>
    </xdr:to>
    <xdr:cxnSp macro="">
      <xdr:nvCxnSpPr>
        <xdr:cNvPr id="126" name="直線コネクタ 125"/>
        <xdr:cNvCxnSpPr/>
      </xdr:nvCxnSpPr>
      <xdr:spPr>
        <a:xfrm flipV="1">
          <a:off x="2019300" y="8816071"/>
          <a:ext cx="889000" cy="79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10976</xdr:rowOff>
    </xdr:from>
    <xdr:to>
      <xdr:col>10</xdr:col>
      <xdr:colOff>114300</xdr:colOff>
      <xdr:row>56</xdr:row>
      <xdr:rowOff>155070</xdr:rowOff>
    </xdr:to>
    <xdr:cxnSp macro="">
      <xdr:nvCxnSpPr>
        <xdr:cNvPr id="129" name="直線コネクタ 128"/>
        <xdr:cNvCxnSpPr/>
      </xdr:nvCxnSpPr>
      <xdr:spPr>
        <a:xfrm flipV="1">
          <a:off x="1130300" y="9612176"/>
          <a:ext cx="889000" cy="14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69406</xdr:rowOff>
    </xdr:from>
    <xdr:ext cx="534377" cy="259045"/>
    <xdr:sp macro="" textlink="">
      <xdr:nvSpPr>
        <xdr:cNvPr id="131" name="テキスト ボックス 130"/>
        <xdr:cNvSpPr txBox="1"/>
      </xdr:nvSpPr>
      <xdr:spPr>
        <a:xfrm>
          <a:off x="1752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94726</xdr:rowOff>
    </xdr:from>
    <xdr:ext cx="534377" cy="259045"/>
    <xdr:sp macro="" textlink="">
      <xdr:nvSpPr>
        <xdr:cNvPr id="133" name="テキスト ボックス 132"/>
        <xdr:cNvSpPr txBox="1"/>
      </xdr:nvSpPr>
      <xdr:spPr>
        <a:xfrm>
          <a:off x="863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28049</xdr:rowOff>
    </xdr:from>
    <xdr:to>
      <xdr:col>24</xdr:col>
      <xdr:colOff>114300</xdr:colOff>
      <xdr:row>57</xdr:row>
      <xdr:rowOff>129649</xdr:rowOff>
    </xdr:to>
    <xdr:sp macro="" textlink="">
      <xdr:nvSpPr>
        <xdr:cNvPr id="139" name="楕円 138"/>
        <xdr:cNvSpPr/>
      </xdr:nvSpPr>
      <xdr:spPr>
        <a:xfrm>
          <a:off x="4584700" y="98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114426</xdr:rowOff>
    </xdr:from>
    <xdr:ext cx="534377" cy="259045"/>
    <xdr:sp macro="" textlink="">
      <xdr:nvSpPr>
        <xdr:cNvPr id="140" name="総務費該当値テキスト"/>
        <xdr:cNvSpPr txBox="1"/>
      </xdr:nvSpPr>
      <xdr:spPr>
        <a:xfrm>
          <a:off x="4686300" y="971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18567</xdr:rowOff>
    </xdr:from>
    <xdr:to>
      <xdr:col>20</xdr:col>
      <xdr:colOff>38100</xdr:colOff>
      <xdr:row>57</xdr:row>
      <xdr:rowOff>120167</xdr:rowOff>
    </xdr:to>
    <xdr:sp macro="" textlink="">
      <xdr:nvSpPr>
        <xdr:cNvPr id="141" name="楕円 140"/>
        <xdr:cNvSpPr/>
      </xdr:nvSpPr>
      <xdr:spPr>
        <a:xfrm>
          <a:off x="3746500" y="979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111294</xdr:rowOff>
    </xdr:from>
    <xdr:ext cx="534377" cy="259045"/>
    <xdr:sp macro="" textlink="">
      <xdr:nvSpPr>
        <xdr:cNvPr id="142" name="テキスト ボックス 141"/>
        <xdr:cNvSpPr txBox="1"/>
      </xdr:nvSpPr>
      <xdr:spPr>
        <a:xfrm>
          <a:off x="3530111" y="988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21321</xdr:rowOff>
    </xdr:from>
    <xdr:to>
      <xdr:col>15</xdr:col>
      <xdr:colOff>101600</xdr:colOff>
      <xdr:row>51</xdr:row>
      <xdr:rowOff>122921</xdr:rowOff>
    </xdr:to>
    <xdr:sp macro="" textlink="">
      <xdr:nvSpPr>
        <xdr:cNvPr id="143" name="楕円 142"/>
        <xdr:cNvSpPr/>
      </xdr:nvSpPr>
      <xdr:spPr>
        <a:xfrm>
          <a:off x="2857500" y="87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114048</xdr:rowOff>
    </xdr:from>
    <xdr:ext cx="599010" cy="259045"/>
    <xdr:sp macro="" textlink="">
      <xdr:nvSpPr>
        <xdr:cNvPr id="144" name="テキスト ボックス 143"/>
        <xdr:cNvSpPr txBox="1"/>
      </xdr:nvSpPr>
      <xdr:spPr>
        <a:xfrm>
          <a:off x="2608795" y="88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131626</xdr:rowOff>
    </xdr:from>
    <xdr:to>
      <xdr:col>10</xdr:col>
      <xdr:colOff>165100</xdr:colOff>
      <xdr:row>56</xdr:row>
      <xdr:rowOff>61776</xdr:rowOff>
    </xdr:to>
    <xdr:sp macro="" textlink="">
      <xdr:nvSpPr>
        <xdr:cNvPr id="145" name="楕円 144"/>
        <xdr:cNvSpPr/>
      </xdr:nvSpPr>
      <xdr:spPr>
        <a:xfrm>
          <a:off x="1968500" y="956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78303</xdr:rowOff>
    </xdr:from>
    <xdr:ext cx="534377" cy="259045"/>
    <xdr:sp macro="" textlink="">
      <xdr:nvSpPr>
        <xdr:cNvPr id="146" name="テキスト ボックス 145"/>
        <xdr:cNvSpPr txBox="1"/>
      </xdr:nvSpPr>
      <xdr:spPr>
        <a:xfrm>
          <a:off x="1752111" y="93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104270</xdr:rowOff>
    </xdr:from>
    <xdr:to>
      <xdr:col>6</xdr:col>
      <xdr:colOff>38100</xdr:colOff>
      <xdr:row>57</xdr:row>
      <xdr:rowOff>34420</xdr:rowOff>
    </xdr:to>
    <xdr:sp macro="" textlink="">
      <xdr:nvSpPr>
        <xdr:cNvPr id="147" name="楕円 146"/>
        <xdr:cNvSpPr/>
      </xdr:nvSpPr>
      <xdr:spPr>
        <a:xfrm>
          <a:off x="1079500" y="970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50947</xdr:rowOff>
    </xdr:from>
    <xdr:ext cx="534377" cy="259045"/>
    <xdr:sp macro="" textlink="">
      <xdr:nvSpPr>
        <xdr:cNvPr id="148" name="テキスト ボックス 147"/>
        <xdr:cNvSpPr txBox="1"/>
      </xdr:nvSpPr>
      <xdr:spPr>
        <a:xfrm>
          <a:off x="863111" y="948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55493</xdr:rowOff>
    </xdr:from>
    <xdr:to>
      <xdr:col>24</xdr:col>
      <xdr:colOff>63500</xdr:colOff>
      <xdr:row>73</xdr:row>
      <xdr:rowOff>60568</xdr:rowOff>
    </xdr:to>
    <xdr:cxnSp macro="">
      <xdr:nvCxnSpPr>
        <xdr:cNvPr id="176" name="直線コネクタ 175"/>
        <xdr:cNvCxnSpPr/>
      </xdr:nvCxnSpPr>
      <xdr:spPr>
        <a:xfrm flipV="1">
          <a:off x="3797300" y="12571343"/>
          <a:ext cx="8382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7" name="民生費平均値テキスト"/>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60568</xdr:rowOff>
    </xdr:from>
    <xdr:to>
      <xdr:col>19</xdr:col>
      <xdr:colOff>177800</xdr:colOff>
      <xdr:row>74</xdr:row>
      <xdr:rowOff>145881</xdr:rowOff>
    </xdr:to>
    <xdr:cxnSp macro="">
      <xdr:nvCxnSpPr>
        <xdr:cNvPr id="179" name="直線コネクタ 178"/>
        <xdr:cNvCxnSpPr/>
      </xdr:nvCxnSpPr>
      <xdr:spPr>
        <a:xfrm flipV="1">
          <a:off x="2908300" y="12576418"/>
          <a:ext cx="889000" cy="25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1" name="テキスト ボックス 180"/>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145881</xdr:rowOff>
    </xdr:from>
    <xdr:to>
      <xdr:col>15</xdr:col>
      <xdr:colOff>50800</xdr:colOff>
      <xdr:row>75</xdr:row>
      <xdr:rowOff>8393</xdr:rowOff>
    </xdr:to>
    <xdr:cxnSp macro="">
      <xdr:nvCxnSpPr>
        <xdr:cNvPr id="182" name="直線コネクタ 181"/>
        <xdr:cNvCxnSpPr/>
      </xdr:nvCxnSpPr>
      <xdr:spPr>
        <a:xfrm flipV="1">
          <a:off x="2019300" y="12833181"/>
          <a:ext cx="889000" cy="3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4" name="テキスト ボックス 183"/>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8393</xdr:rowOff>
    </xdr:from>
    <xdr:to>
      <xdr:col>10</xdr:col>
      <xdr:colOff>114300</xdr:colOff>
      <xdr:row>75</xdr:row>
      <xdr:rowOff>57029</xdr:rowOff>
    </xdr:to>
    <xdr:cxnSp macro="">
      <xdr:nvCxnSpPr>
        <xdr:cNvPr id="185" name="直線コネクタ 184"/>
        <xdr:cNvCxnSpPr/>
      </xdr:nvCxnSpPr>
      <xdr:spPr>
        <a:xfrm flipV="1">
          <a:off x="1130300" y="12867143"/>
          <a:ext cx="889000" cy="4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7" name="テキスト ボックス 186"/>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59802</xdr:rowOff>
    </xdr:from>
    <xdr:ext cx="599010" cy="259045"/>
    <xdr:sp macro="" textlink="">
      <xdr:nvSpPr>
        <xdr:cNvPr id="189" name="テキスト ボックス 188"/>
        <xdr:cNvSpPr txBox="1"/>
      </xdr:nvSpPr>
      <xdr:spPr>
        <a:xfrm>
          <a:off x="830795" y="134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4693</xdr:rowOff>
    </xdr:from>
    <xdr:to>
      <xdr:col>24</xdr:col>
      <xdr:colOff>114300</xdr:colOff>
      <xdr:row>73</xdr:row>
      <xdr:rowOff>106293</xdr:rowOff>
    </xdr:to>
    <xdr:sp macro="" textlink="">
      <xdr:nvSpPr>
        <xdr:cNvPr id="195" name="楕円 194"/>
        <xdr:cNvSpPr/>
      </xdr:nvSpPr>
      <xdr:spPr>
        <a:xfrm>
          <a:off x="4584700" y="12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27570</xdr:rowOff>
    </xdr:from>
    <xdr:ext cx="599010" cy="259045"/>
    <xdr:sp macro="" textlink="">
      <xdr:nvSpPr>
        <xdr:cNvPr id="196" name="民生費該当値テキスト"/>
        <xdr:cNvSpPr txBox="1"/>
      </xdr:nvSpPr>
      <xdr:spPr>
        <a:xfrm>
          <a:off x="4686300" y="1237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9768</xdr:rowOff>
    </xdr:from>
    <xdr:to>
      <xdr:col>20</xdr:col>
      <xdr:colOff>38100</xdr:colOff>
      <xdr:row>73</xdr:row>
      <xdr:rowOff>111368</xdr:rowOff>
    </xdr:to>
    <xdr:sp macro="" textlink="">
      <xdr:nvSpPr>
        <xdr:cNvPr id="197" name="楕円 196"/>
        <xdr:cNvSpPr/>
      </xdr:nvSpPr>
      <xdr:spPr>
        <a:xfrm>
          <a:off x="3746500" y="125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127895</xdr:rowOff>
    </xdr:from>
    <xdr:ext cx="599010" cy="259045"/>
    <xdr:sp macro="" textlink="">
      <xdr:nvSpPr>
        <xdr:cNvPr id="198" name="テキスト ボックス 197"/>
        <xdr:cNvSpPr txBox="1"/>
      </xdr:nvSpPr>
      <xdr:spPr>
        <a:xfrm>
          <a:off x="3497795" y="1230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95081</xdr:rowOff>
    </xdr:from>
    <xdr:to>
      <xdr:col>15</xdr:col>
      <xdr:colOff>101600</xdr:colOff>
      <xdr:row>75</xdr:row>
      <xdr:rowOff>25231</xdr:rowOff>
    </xdr:to>
    <xdr:sp macro="" textlink="">
      <xdr:nvSpPr>
        <xdr:cNvPr id="199" name="楕円 198"/>
        <xdr:cNvSpPr/>
      </xdr:nvSpPr>
      <xdr:spPr>
        <a:xfrm>
          <a:off x="2857500" y="127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41758</xdr:rowOff>
    </xdr:from>
    <xdr:ext cx="599010" cy="259045"/>
    <xdr:sp macro="" textlink="">
      <xdr:nvSpPr>
        <xdr:cNvPr id="200" name="テキスト ボックス 199"/>
        <xdr:cNvSpPr txBox="1"/>
      </xdr:nvSpPr>
      <xdr:spPr>
        <a:xfrm>
          <a:off x="2608795" y="1255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129043</xdr:rowOff>
    </xdr:from>
    <xdr:to>
      <xdr:col>10</xdr:col>
      <xdr:colOff>165100</xdr:colOff>
      <xdr:row>75</xdr:row>
      <xdr:rowOff>59193</xdr:rowOff>
    </xdr:to>
    <xdr:sp macro="" textlink="">
      <xdr:nvSpPr>
        <xdr:cNvPr id="201" name="楕円 200"/>
        <xdr:cNvSpPr/>
      </xdr:nvSpPr>
      <xdr:spPr>
        <a:xfrm>
          <a:off x="1968500" y="1281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75720</xdr:rowOff>
    </xdr:from>
    <xdr:ext cx="599010" cy="259045"/>
    <xdr:sp macro="" textlink="">
      <xdr:nvSpPr>
        <xdr:cNvPr id="202" name="テキスト ボックス 201"/>
        <xdr:cNvSpPr txBox="1"/>
      </xdr:nvSpPr>
      <xdr:spPr>
        <a:xfrm>
          <a:off x="1719795" y="1259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6229</xdr:rowOff>
    </xdr:from>
    <xdr:to>
      <xdr:col>6</xdr:col>
      <xdr:colOff>38100</xdr:colOff>
      <xdr:row>75</xdr:row>
      <xdr:rowOff>107829</xdr:rowOff>
    </xdr:to>
    <xdr:sp macro="" textlink="">
      <xdr:nvSpPr>
        <xdr:cNvPr id="203" name="楕円 202"/>
        <xdr:cNvSpPr/>
      </xdr:nvSpPr>
      <xdr:spPr>
        <a:xfrm>
          <a:off x="1079500" y="1286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124356</xdr:rowOff>
    </xdr:from>
    <xdr:ext cx="599010" cy="259045"/>
    <xdr:sp macro="" textlink="">
      <xdr:nvSpPr>
        <xdr:cNvPr id="204" name="テキスト ボックス 203"/>
        <xdr:cNvSpPr txBox="1"/>
      </xdr:nvSpPr>
      <xdr:spPr>
        <a:xfrm>
          <a:off x="830795" y="1264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135193</xdr:rowOff>
    </xdr:from>
    <xdr:to>
      <xdr:col>24</xdr:col>
      <xdr:colOff>63500</xdr:colOff>
      <xdr:row>97</xdr:row>
      <xdr:rowOff>134051</xdr:rowOff>
    </xdr:to>
    <xdr:cxnSp macro="">
      <xdr:nvCxnSpPr>
        <xdr:cNvPr id="236" name="直線コネクタ 235"/>
        <xdr:cNvCxnSpPr/>
      </xdr:nvCxnSpPr>
      <xdr:spPr>
        <a:xfrm flipV="1">
          <a:off x="3797300" y="16594393"/>
          <a:ext cx="838200" cy="17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146883</xdr:rowOff>
    </xdr:from>
    <xdr:ext cx="534377" cy="259045"/>
    <xdr:sp macro="" textlink="">
      <xdr:nvSpPr>
        <xdr:cNvPr id="237" name="衛生費平均値テキスト"/>
        <xdr:cNvSpPr txBox="1"/>
      </xdr:nvSpPr>
      <xdr:spPr>
        <a:xfrm>
          <a:off x="4686300" y="1626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134051</xdr:rowOff>
    </xdr:from>
    <xdr:to>
      <xdr:col>19</xdr:col>
      <xdr:colOff>177800</xdr:colOff>
      <xdr:row>99</xdr:row>
      <xdr:rowOff>82877</xdr:rowOff>
    </xdr:to>
    <xdr:cxnSp macro="">
      <xdr:nvCxnSpPr>
        <xdr:cNvPr id="239" name="直線コネクタ 238"/>
        <xdr:cNvCxnSpPr/>
      </xdr:nvCxnSpPr>
      <xdr:spPr>
        <a:xfrm flipV="1">
          <a:off x="2908300" y="16764701"/>
          <a:ext cx="889000" cy="29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138022</xdr:rowOff>
    </xdr:from>
    <xdr:ext cx="534377" cy="259045"/>
    <xdr:sp macro="" textlink="">
      <xdr:nvSpPr>
        <xdr:cNvPr id="241" name="テキスト ボックス 240"/>
        <xdr:cNvSpPr txBox="1"/>
      </xdr:nvSpPr>
      <xdr:spPr>
        <a:xfrm>
          <a:off x="3530111" y="1625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137708</xdr:rowOff>
    </xdr:from>
    <xdr:to>
      <xdr:col>15</xdr:col>
      <xdr:colOff>50800</xdr:colOff>
      <xdr:row>99</xdr:row>
      <xdr:rowOff>82877</xdr:rowOff>
    </xdr:to>
    <xdr:cxnSp macro="">
      <xdr:nvCxnSpPr>
        <xdr:cNvPr id="242" name="直線コネクタ 241"/>
        <xdr:cNvCxnSpPr/>
      </xdr:nvCxnSpPr>
      <xdr:spPr>
        <a:xfrm>
          <a:off x="2019300" y="16939808"/>
          <a:ext cx="889000" cy="1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153077</xdr:rowOff>
    </xdr:from>
    <xdr:ext cx="534377" cy="259045"/>
    <xdr:sp macro="" textlink="">
      <xdr:nvSpPr>
        <xdr:cNvPr id="244" name="テキスト ボックス 243"/>
        <xdr:cNvSpPr txBox="1"/>
      </xdr:nvSpPr>
      <xdr:spPr>
        <a:xfrm>
          <a:off x="2641111" y="166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137708</xdr:rowOff>
    </xdr:from>
    <xdr:to>
      <xdr:col>10</xdr:col>
      <xdr:colOff>114300</xdr:colOff>
      <xdr:row>99</xdr:row>
      <xdr:rowOff>189</xdr:rowOff>
    </xdr:to>
    <xdr:cxnSp macro="">
      <xdr:nvCxnSpPr>
        <xdr:cNvPr id="245" name="直線コネクタ 244"/>
        <xdr:cNvCxnSpPr/>
      </xdr:nvCxnSpPr>
      <xdr:spPr>
        <a:xfrm flipV="1">
          <a:off x="1130300" y="16939808"/>
          <a:ext cx="8890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xdr:rowOff>
    </xdr:from>
    <xdr:ext cx="534377" cy="259045"/>
    <xdr:sp macro="" textlink="">
      <xdr:nvSpPr>
        <xdr:cNvPr id="247" name="テキスト ボックス 246"/>
        <xdr:cNvSpPr txBox="1"/>
      </xdr:nvSpPr>
      <xdr:spPr>
        <a:xfrm>
          <a:off x="1752111" y="166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26204</xdr:rowOff>
    </xdr:from>
    <xdr:ext cx="534377" cy="259045"/>
    <xdr:sp macro="" textlink="">
      <xdr:nvSpPr>
        <xdr:cNvPr id="249" name="テキスト ボックス 248"/>
        <xdr:cNvSpPr txBox="1"/>
      </xdr:nvSpPr>
      <xdr:spPr>
        <a:xfrm>
          <a:off x="863111" y="166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84393</xdr:rowOff>
    </xdr:from>
    <xdr:to>
      <xdr:col>24</xdr:col>
      <xdr:colOff>114300</xdr:colOff>
      <xdr:row>97</xdr:row>
      <xdr:rowOff>14543</xdr:rowOff>
    </xdr:to>
    <xdr:sp macro="" textlink="">
      <xdr:nvSpPr>
        <xdr:cNvPr id="255" name="楕円 254"/>
        <xdr:cNvSpPr/>
      </xdr:nvSpPr>
      <xdr:spPr>
        <a:xfrm>
          <a:off x="4584700" y="1654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62820</xdr:rowOff>
    </xdr:from>
    <xdr:ext cx="534377" cy="259045"/>
    <xdr:sp macro="" textlink="">
      <xdr:nvSpPr>
        <xdr:cNvPr id="256" name="衛生費該当値テキスト"/>
        <xdr:cNvSpPr txBox="1"/>
      </xdr:nvSpPr>
      <xdr:spPr>
        <a:xfrm>
          <a:off x="4686300" y="165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83251</xdr:rowOff>
    </xdr:from>
    <xdr:to>
      <xdr:col>20</xdr:col>
      <xdr:colOff>38100</xdr:colOff>
      <xdr:row>98</xdr:row>
      <xdr:rowOff>13401</xdr:rowOff>
    </xdr:to>
    <xdr:sp macro="" textlink="">
      <xdr:nvSpPr>
        <xdr:cNvPr id="257" name="楕円 256"/>
        <xdr:cNvSpPr/>
      </xdr:nvSpPr>
      <xdr:spPr>
        <a:xfrm>
          <a:off x="3746500" y="167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4528</xdr:rowOff>
    </xdr:from>
    <xdr:ext cx="534377" cy="259045"/>
    <xdr:sp macro="" textlink="">
      <xdr:nvSpPr>
        <xdr:cNvPr id="258" name="テキスト ボックス 257"/>
        <xdr:cNvSpPr txBox="1"/>
      </xdr:nvSpPr>
      <xdr:spPr>
        <a:xfrm>
          <a:off x="3530111" y="168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32077</xdr:rowOff>
    </xdr:from>
    <xdr:to>
      <xdr:col>15</xdr:col>
      <xdr:colOff>101600</xdr:colOff>
      <xdr:row>99</xdr:row>
      <xdr:rowOff>133677</xdr:rowOff>
    </xdr:to>
    <xdr:sp macro="" textlink="">
      <xdr:nvSpPr>
        <xdr:cNvPr id="259" name="楕円 258"/>
        <xdr:cNvSpPr/>
      </xdr:nvSpPr>
      <xdr:spPr>
        <a:xfrm>
          <a:off x="2857500" y="170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124804</xdr:rowOff>
    </xdr:from>
    <xdr:ext cx="534377" cy="259045"/>
    <xdr:sp macro="" textlink="">
      <xdr:nvSpPr>
        <xdr:cNvPr id="260" name="テキスト ボックス 259"/>
        <xdr:cNvSpPr txBox="1"/>
      </xdr:nvSpPr>
      <xdr:spPr>
        <a:xfrm>
          <a:off x="2641111" y="1709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86908</xdr:rowOff>
    </xdr:from>
    <xdr:to>
      <xdr:col>10</xdr:col>
      <xdr:colOff>165100</xdr:colOff>
      <xdr:row>99</xdr:row>
      <xdr:rowOff>17058</xdr:rowOff>
    </xdr:to>
    <xdr:sp macro="" textlink="">
      <xdr:nvSpPr>
        <xdr:cNvPr id="261" name="楕円 260"/>
        <xdr:cNvSpPr/>
      </xdr:nvSpPr>
      <xdr:spPr>
        <a:xfrm>
          <a:off x="1968500" y="1688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8185</xdr:rowOff>
    </xdr:from>
    <xdr:ext cx="534377" cy="259045"/>
    <xdr:sp macro="" textlink="">
      <xdr:nvSpPr>
        <xdr:cNvPr id="262" name="テキスト ボックス 261"/>
        <xdr:cNvSpPr txBox="1"/>
      </xdr:nvSpPr>
      <xdr:spPr>
        <a:xfrm>
          <a:off x="1752111" y="169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120839</xdr:rowOff>
    </xdr:from>
    <xdr:to>
      <xdr:col>6</xdr:col>
      <xdr:colOff>38100</xdr:colOff>
      <xdr:row>99</xdr:row>
      <xdr:rowOff>50989</xdr:rowOff>
    </xdr:to>
    <xdr:sp macro="" textlink="">
      <xdr:nvSpPr>
        <xdr:cNvPr id="263" name="楕円 262"/>
        <xdr:cNvSpPr/>
      </xdr:nvSpPr>
      <xdr:spPr>
        <a:xfrm>
          <a:off x="1079500" y="1692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42116</xdr:rowOff>
    </xdr:from>
    <xdr:ext cx="534377" cy="259045"/>
    <xdr:sp macro="" textlink="">
      <xdr:nvSpPr>
        <xdr:cNvPr id="264" name="テキスト ボックス 263"/>
        <xdr:cNvSpPr txBox="1"/>
      </xdr:nvSpPr>
      <xdr:spPr>
        <a:xfrm>
          <a:off x="863111" y="1701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57861</xdr:rowOff>
    </xdr:from>
    <xdr:to>
      <xdr:col>55</xdr:col>
      <xdr:colOff>0</xdr:colOff>
      <xdr:row>37</xdr:row>
      <xdr:rowOff>74778</xdr:rowOff>
    </xdr:to>
    <xdr:cxnSp macro="">
      <xdr:nvCxnSpPr>
        <xdr:cNvPr id="291" name="直線コネクタ 290"/>
        <xdr:cNvCxnSpPr/>
      </xdr:nvCxnSpPr>
      <xdr:spPr>
        <a:xfrm>
          <a:off x="9639300" y="6401511"/>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2" name="労働費平均値テキスト"/>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36830</xdr:rowOff>
    </xdr:from>
    <xdr:to>
      <xdr:col>50</xdr:col>
      <xdr:colOff>114300</xdr:colOff>
      <xdr:row>37</xdr:row>
      <xdr:rowOff>57861</xdr:rowOff>
    </xdr:to>
    <xdr:cxnSp macro="">
      <xdr:nvCxnSpPr>
        <xdr:cNvPr id="294" name="直線コネクタ 293"/>
        <xdr:cNvCxnSpPr/>
      </xdr:nvCxnSpPr>
      <xdr:spPr>
        <a:xfrm>
          <a:off x="8750300" y="638048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6" name="テキスト ボックス 295"/>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36830</xdr:rowOff>
    </xdr:from>
    <xdr:to>
      <xdr:col>45</xdr:col>
      <xdr:colOff>177800</xdr:colOff>
      <xdr:row>37</xdr:row>
      <xdr:rowOff>80264</xdr:rowOff>
    </xdr:to>
    <xdr:cxnSp macro="">
      <xdr:nvCxnSpPr>
        <xdr:cNvPr id="297" name="直線コネクタ 296"/>
        <xdr:cNvCxnSpPr/>
      </xdr:nvCxnSpPr>
      <xdr:spPr>
        <a:xfrm flipV="1">
          <a:off x="7861300" y="63804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9" name="テキスト ボックス 298"/>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168961</xdr:rowOff>
    </xdr:from>
    <xdr:to>
      <xdr:col>41</xdr:col>
      <xdr:colOff>50800</xdr:colOff>
      <xdr:row>37</xdr:row>
      <xdr:rowOff>80264</xdr:rowOff>
    </xdr:to>
    <xdr:cxnSp macro="">
      <xdr:nvCxnSpPr>
        <xdr:cNvPr id="300" name="直線コネクタ 299"/>
        <xdr:cNvCxnSpPr/>
      </xdr:nvCxnSpPr>
      <xdr:spPr>
        <a:xfrm>
          <a:off x="6972300" y="6341161"/>
          <a:ext cx="8890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2" name="テキスト ボックス 301"/>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4" name="テキスト ボックス 303"/>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23978</xdr:rowOff>
    </xdr:from>
    <xdr:to>
      <xdr:col>55</xdr:col>
      <xdr:colOff>50800</xdr:colOff>
      <xdr:row>37</xdr:row>
      <xdr:rowOff>125578</xdr:rowOff>
    </xdr:to>
    <xdr:sp macro="" textlink="">
      <xdr:nvSpPr>
        <xdr:cNvPr id="310" name="楕円 309"/>
        <xdr:cNvSpPr/>
      </xdr:nvSpPr>
      <xdr:spPr>
        <a:xfrm>
          <a:off x="10426700" y="63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2405</xdr:rowOff>
    </xdr:from>
    <xdr:ext cx="378565" cy="259045"/>
    <xdr:sp macro="" textlink="">
      <xdr:nvSpPr>
        <xdr:cNvPr id="311" name="労働費該当値テキスト"/>
        <xdr:cNvSpPr txBox="1"/>
      </xdr:nvSpPr>
      <xdr:spPr>
        <a:xfrm>
          <a:off x="10528300" y="63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7061</xdr:rowOff>
    </xdr:from>
    <xdr:to>
      <xdr:col>50</xdr:col>
      <xdr:colOff>165100</xdr:colOff>
      <xdr:row>37</xdr:row>
      <xdr:rowOff>108661</xdr:rowOff>
    </xdr:to>
    <xdr:sp macro="" textlink="">
      <xdr:nvSpPr>
        <xdr:cNvPr id="312" name="楕円 311"/>
        <xdr:cNvSpPr/>
      </xdr:nvSpPr>
      <xdr:spPr>
        <a:xfrm>
          <a:off x="9588500" y="6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99788</xdr:rowOff>
    </xdr:from>
    <xdr:ext cx="378565" cy="259045"/>
    <xdr:sp macro="" textlink="">
      <xdr:nvSpPr>
        <xdr:cNvPr id="313" name="テキスト ボックス 312"/>
        <xdr:cNvSpPr txBox="1"/>
      </xdr:nvSpPr>
      <xdr:spPr>
        <a:xfrm>
          <a:off x="9450017" y="6443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157480</xdr:rowOff>
    </xdr:from>
    <xdr:to>
      <xdr:col>46</xdr:col>
      <xdr:colOff>38100</xdr:colOff>
      <xdr:row>37</xdr:row>
      <xdr:rowOff>87630</xdr:rowOff>
    </xdr:to>
    <xdr:sp macro="" textlink="">
      <xdr:nvSpPr>
        <xdr:cNvPr id="314" name="楕円 313"/>
        <xdr:cNvSpPr/>
      </xdr:nvSpPr>
      <xdr:spPr>
        <a:xfrm>
          <a:off x="8699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78757</xdr:rowOff>
    </xdr:from>
    <xdr:ext cx="378565" cy="259045"/>
    <xdr:sp macro="" textlink="">
      <xdr:nvSpPr>
        <xdr:cNvPr id="315" name="テキスト ボックス 314"/>
        <xdr:cNvSpPr txBox="1"/>
      </xdr:nvSpPr>
      <xdr:spPr>
        <a:xfrm>
          <a:off x="8561017" y="6422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29464</xdr:rowOff>
    </xdr:from>
    <xdr:to>
      <xdr:col>41</xdr:col>
      <xdr:colOff>101600</xdr:colOff>
      <xdr:row>37</xdr:row>
      <xdr:rowOff>131064</xdr:rowOff>
    </xdr:to>
    <xdr:sp macro="" textlink="">
      <xdr:nvSpPr>
        <xdr:cNvPr id="316" name="楕円 315"/>
        <xdr:cNvSpPr/>
      </xdr:nvSpPr>
      <xdr:spPr>
        <a:xfrm>
          <a:off x="7810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122191</xdr:rowOff>
    </xdr:from>
    <xdr:ext cx="378565" cy="259045"/>
    <xdr:sp macro="" textlink="">
      <xdr:nvSpPr>
        <xdr:cNvPr id="317" name="テキスト ボックス 316"/>
        <xdr:cNvSpPr txBox="1"/>
      </xdr:nvSpPr>
      <xdr:spPr>
        <a:xfrm>
          <a:off x="7672017" y="64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118161</xdr:rowOff>
    </xdr:from>
    <xdr:to>
      <xdr:col>36</xdr:col>
      <xdr:colOff>165100</xdr:colOff>
      <xdr:row>37</xdr:row>
      <xdr:rowOff>48311</xdr:rowOff>
    </xdr:to>
    <xdr:sp macro="" textlink="">
      <xdr:nvSpPr>
        <xdr:cNvPr id="318" name="楕円 317"/>
        <xdr:cNvSpPr/>
      </xdr:nvSpPr>
      <xdr:spPr>
        <a:xfrm>
          <a:off x="6921500" y="62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64838</xdr:rowOff>
    </xdr:from>
    <xdr:ext cx="378565" cy="259045"/>
    <xdr:sp macro="" textlink="">
      <xdr:nvSpPr>
        <xdr:cNvPr id="319" name="テキスト ボックス 318"/>
        <xdr:cNvSpPr txBox="1"/>
      </xdr:nvSpPr>
      <xdr:spPr>
        <a:xfrm>
          <a:off x="6783017" y="6065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46717</xdr:rowOff>
    </xdr:from>
    <xdr:to>
      <xdr:col>55</xdr:col>
      <xdr:colOff>0</xdr:colOff>
      <xdr:row>55</xdr:row>
      <xdr:rowOff>78663</xdr:rowOff>
    </xdr:to>
    <xdr:cxnSp macro="">
      <xdr:nvCxnSpPr>
        <xdr:cNvPr id="344" name="直線コネクタ 343"/>
        <xdr:cNvCxnSpPr/>
      </xdr:nvCxnSpPr>
      <xdr:spPr>
        <a:xfrm flipV="1">
          <a:off x="9639300" y="9476467"/>
          <a:ext cx="838200" cy="3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5" name="農林水産業費平均値テキスト"/>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78663</xdr:rowOff>
    </xdr:from>
    <xdr:to>
      <xdr:col>50</xdr:col>
      <xdr:colOff>114300</xdr:colOff>
      <xdr:row>55</xdr:row>
      <xdr:rowOff>109239</xdr:rowOff>
    </xdr:to>
    <xdr:cxnSp macro="">
      <xdr:nvCxnSpPr>
        <xdr:cNvPr id="347" name="直線コネクタ 346"/>
        <xdr:cNvCxnSpPr/>
      </xdr:nvCxnSpPr>
      <xdr:spPr>
        <a:xfrm flipV="1">
          <a:off x="8750300" y="9508413"/>
          <a:ext cx="889000" cy="3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9" name="テキスト ボックス 348"/>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97295</xdr:rowOff>
    </xdr:from>
    <xdr:to>
      <xdr:col>45</xdr:col>
      <xdr:colOff>177800</xdr:colOff>
      <xdr:row>55</xdr:row>
      <xdr:rowOff>109239</xdr:rowOff>
    </xdr:to>
    <xdr:cxnSp macro="">
      <xdr:nvCxnSpPr>
        <xdr:cNvPr id="350" name="直線コネクタ 349"/>
        <xdr:cNvCxnSpPr/>
      </xdr:nvCxnSpPr>
      <xdr:spPr>
        <a:xfrm>
          <a:off x="7861300" y="9527045"/>
          <a:ext cx="8890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52" name="テキスト ボックス 351"/>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97295</xdr:rowOff>
    </xdr:from>
    <xdr:to>
      <xdr:col>41</xdr:col>
      <xdr:colOff>50800</xdr:colOff>
      <xdr:row>55</xdr:row>
      <xdr:rowOff>147186</xdr:rowOff>
    </xdr:to>
    <xdr:cxnSp macro="">
      <xdr:nvCxnSpPr>
        <xdr:cNvPr id="353" name="直線コネクタ 352"/>
        <xdr:cNvCxnSpPr/>
      </xdr:nvCxnSpPr>
      <xdr:spPr>
        <a:xfrm flipV="1">
          <a:off x="6972300" y="9527045"/>
          <a:ext cx="889000" cy="4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5" name="テキスト ボックス 354"/>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7" name="テキスト ボックス 356"/>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167367</xdr:rowOff>
    </xdr:from>
    <xdr:to>
      <xdr:col>55</xdr:col>
      <xdr:colOff>50800</xdr:colOff>
      <xdr:row>55</xdr:row>
      <xdr:rowOff>97517</xdr:rowOff>
    </xdr:to>
    <xdr:sp macro="" textlink="">
      <xdr:nvSpPr>
        <xdr:cNvPr id="363" name="楕円 362"/>
        <xdr:cNvSpPr/>
      </xdr:nvSpPr>
      <xdr:spPr>
        <a:xfrm>
          <a:off x="10426700" y="94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18794</xdr:rowOff>
    </xdr:from>
    <xdr:ext cx="469744" cy="259045"/>
    <xdr:sp macro="" textlink="">
      <xdr:nvSpPr>
        <xdr:cNvPr id="364" name="農林水産業費該当値テキスト"/>
        <xdr:cNvSpPr txBox="1"/>
      </xdr:nvSpPr>
      <xdr:spPr>
        <a:xfrm>
          <a:off x="10528300" y="927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27863</xdr:rowOff>
    </xdr:from>
    <xdr:to>
      <xdr:col>50</xdr:col>
      <xdr:colOff>165100</xdr:colOff>
      <xdr:row>55</xdr:row>
      <xdr:rowOff>129463</xdr:rowOff>
    </xdr:to>
    <xdr:sp macro="" textlink="">
      <xdr:nvSpPr>
        <xdr:cNvPr id="365" name="楕円 364"/>
        <xdr:cNvSpPr/>
      </xdr:nvSpPr>
      <xdr:spPr>
        <a:xfrm>
          <a:off x="9588500" y="945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145990</xdr:rowOff>
    </xdr:from>
    <xdr:ext cx="469744" cy="259045"/>
    <xdr:sp macro="" textlink="">
      <xdr:nvSpPr>
        <xdr:cNvPr id="366" name="テキスト ボックス 365"/>
        <xdr:cNvSpPr txBox="1"/>
      </xdr:nvSpPr>
      <xdr:spPr>
        <a:xfrm>
          <a:off x="9404428" y="923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58439</xdr:rowOff>
    </xdr:from>
    <xdr:to>
      <xdr:col>46</xdr:col>
      <xdr:colOff>38100</xdr:colOff>
      <xdr:row>55</xdr:row>
      <xdr:rowOff>160039</xdr:rowOff>
    </xdr:to>
    <xdr:sp macro="" textlink="">
      <xdr:nvSpPr>
        <xdr:cNvPr id="367" name="楕円 366"/>
        <xdr:cNvSpPr/>
      </xdr:nvSpPr>
      <xdr:spPr>
        <a:xfrm>
          <a:off x="8699500" y="94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5116</xdr:rowOff>
    </xdr:from>
    <xdr:ext cx="469744" cy="259045"/>
    <xdr:sp macro="" textlink="">
      <xdr:nvSpPr>
        <xdr:cNvPr id="368" name="テキスト ボックス 367"/>
        <xdr:cNvSpPr txBox="1"/>
      </xdr:nvSpPr>
      <xdr:spPr>
        <a:xfrm>
          <a:off x="8515428" y="926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46495</xdr:rowOff>
    </xdr:from>
    <xdr:to>
      <xdr:col>41</xdr:col>
      <xdr:colOff>101600</xdr:colOff>
      <xdr:row>55</xdr:row>
      <xdr:rowOff>148095</xdr:rowOff>
    </xdr:to>
    <xdr:sp macro="" textlink="">
      <xdr:nvSpPr>
        <xdr:cNvPr id="369" name="楕円 368"/>
        <xdr:cNvSpPr/>
      </xdr:nvSpPr>
      <xdr:spPr>
        <a:xfrm>
          <a:off x="7810500" y="94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164622</xdr:rowOff>
    </xdr:from>
    <xdr:ext cx="469744" cy="259045"/>
    <xdr:sp macro="" textlink="">
      <xdr:nvSpPr>
        <xdr:cNvPr id="370" name="テキスト ボックス 369"/>
        <xdr:cNvSpPr txBox="1"/>
      </xdr:nvSpPr>
      <xdr:spPr>
        <a:xfrm>
          <a:off x="7626428" y="925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96386</xdr:rowOff>
    </xdr:from>
    <xdr:to>
      <xdr:col>36</xdr:col>
      <xdr:colOff>165100</xdr:colOff>
      <xdr:row>56</xdr:row>
      <xdr:rowOff>26536</xdr:rowOff>
    </xdr:to>
    <xdr:sp macro="" textlink="">
      <xdr:nvSpPr>
        <xdr:cNvPr id="371" name="楕円 370"/>
        <xdr:cNvSpPr/>
      </xdr:nvSpPr>
      <xdr:spPr>
        <a:xfrm>
          <a:off x="6921500" y="9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43063</xdr:rowOff>
    </xdr:from>
    <xdr:ext cx="469744" cy="259045"/>
    <xdr:sp macro="" textlink="">
      <xdr:nvSpPr>
        <xdr:cNvPr id="372" name="テキスト ボックス 371"/>
        <xdr:cNvSpPr txBox="1"/>
      </xdr:nvSpPr>
      <xdr:spPr>
        <a:xfrm>
          <a:off x="6737428" y="9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105296</xdr:rowOff>
    </xdr:from>
    <xdr:to>
      <xdr:col>55</xdr:col>
      <xdr:colOff>0</xdr:colOff>
      <xdr:row>78</xdr:row>
      <xdr:rowOff>116481</xdr:rowOff>
    </xdr:to>
    <xdr:cxnSp macro="">
      <xdr:nvCxnSpPr>
        <xdr:cNvPr id="403" name="直線コネクタ 402"/>
        <xdr:cNvCxnSpPr/>
      </xdr:nvCxnSpPr>
      <xdr:spPr>
        <a:xfrm flipV="1">
          <a:off x="9639300" y="13478396"/>
          <a:ext cx="838200" cy="1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4" name="商工費平均値テキスト"/>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51281</xdr:rowOff>
    </xdr:from>
    <xdr:to>
      <xdr:col>50</xdr:col>
      <xdr:colOff>114300</xdr:colOff>
      <xdr:row>78</xdr:row>
      <xdr:rowOff>116481</xdr:rowOff>
    </xdr:to>
    <xdr:cxnSp macro="">
      <xdr:nvCxnSpPr>
        <xdr:cNvPr id="406" name="直線コネクタ 405"/>
        <xdr:cNvCxnSpPr/>
      </xdr:nvCxnSpPr>
      <xdr:spPr>
        <a:xfrm>
          <a:off x="8750300" y="13424381"/>
          <a:ext cx="889000" cy="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8" name="テキスト ボックス 407"/>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51281</xdr:rowOff>
    </xdr:from>
    <xdr:to>
      <xdr:col>45</xdr:col>
      <xdr:colOff>177800</xdr:colOff>
      <xdr:row>79</xdr:row>
      <xdr:rowOff>384</xdr:rowOff>
    </xdr:to>
    <xdr:cxnSp macro="">
      <xdr:nvCxnSpPr>
        <xdr:cNvPr id="409" name="直線コネクタ 408"/>
        <xdr:cNvCxnSpPr/>
      </xdr:nvCxnSpPr>
      <xdr:spPr>
        <a:xfrm flipV="1">
          <a:off x="7861300" y="13424381"/>
          <a:ext cx="889000" cy="12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1" name="テキスト ボックス 410"/>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384</xdr:rowOff>
    </xdr:from>
    <xdr:to>
      <xdr:col>41</xdr:col>
      <xdr:colOff>50800</xdr:colOff>
      <xdr:row>79</xdr:row>
      <xdr:rowOff>3683</xdr:rowOff>
    </xdr:to>
    <xdr:cxnSp macro="">
      <xdr:nvCxnSpPr>
        <xdr:cNvPr id="412" name="直線コネクタ 411"/>
        <xdr:cNvCxnSpPr/>
      </xdr:nvCxnSpPr>
      <xdr:spPr>
        <a:xfrm flipV="1">
          <a:off x="6972300" y="13544934"/>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4" name="テキスト ボックス 413"/>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6" name="テキスト ボックス 415"/>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54496</xdr:rowOff>
    </xdr:from>
    <xdr:to>
      <xdr:col>55</xdr:col>
      <xdr:colOff>50800</xdr:colOff>
      <xdr:row>78</xdr:row>
      <xdr:rowOff>156096</xdr:rowOff>
    </xdr:to>
    <xdr:sp macro="" textlink="">
      <xdr:nvSpPr>
        <xdr:cNvPr id="422" name="楕円 421"/>
        <xdr:cNvSpPr/>
      </xdr:nvSpPr>
      <xdr:spPr>
        <a:xfrm>
          <a:off x="10426700" y="1342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32923</xdr:rowOff>
    </xdr:from>
    <xdr:ext cx="534377" cy="259045"/>
    <xdr:sp macro="" textlink="">
      <xdr:nvSpPr>
        <xdr:cNvPr id="423" name="商工費該当値テキスト"/>
        <xdr:cNvSpPr txBox="1"/>
      </xdr:nvSpPr>
      <xdr:spPr>
        <a:xfrm>
          <a:off x="10528300" y="134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65681</xdr:rowOff>
    </xdr:from>
    <xdr:to>
      <xdr:col>50</xdr:col>
      <xdr:colOff>165100</xdr:colOff>
      <xdr:row>78</xdr:row>
      <xdr:rowOff>167281</xdr:rowOff>
    </xdr:to>
    <xdr:sp macro="" textlink="">
      <xdr:nvSpPr>
        <xdr:cNvPr id="424" name="楕円 423"/>
        <xdr:cNvSpPr/>
      </xdr:nvSpPr>
      <xdr:spPr>
        <a:xfrm>
          <a:off x="9588500" y="1343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158408</xdr:rowOff>
    </xdr:from>
    <xdr:ext cx="469744" cy="259045"/>
    <xdr:sp macro="" textlink="">
      <xdr:nvSpPr>
        <xdr:cNvPr id="425" name="テキスト ボックス 424"/>
        <xdr:cNvSpPr txBox="1"/>
      </xdr:nvSpPr>
      <xdr:spPr>
        <a:xfrm>
          <a:off x="9404428" y="1353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481</xdr:rowOff>
    </xdr:from>
    <xdr:to>
      <xdr:col>46</xdr:col>
      <xdr:colOff>38100</xdr:colOff>
      <xdr:row>78</xdr:row>
      <xdr:rowOff>102081</xdr:rowOff>
    </xdr:to>
    <xdr:sp macro="" textlink="">
      <xdr:nvSpPr>
        <xdr:cNvPr id="426" name="楕円 425"/>
        <xdr:cNvSpPr/>
      </xdr:nvSpPr>
      <xdr:spPr>
        <a:xfrm>
          <a:off x="8699500" y="1337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93208</xdr:rowOff>
    </xdr:from>
    <xdr:ext cx="534377" cy="259045"/>
    <xdr:sp macro="" textlink="">
      <xdr:nvSpPr>
        <xdr:cNvPr id="427" name="テキスト ボックス 426"/>
        <xdr:cNvSpPr txBox="1"/>
      </xdr:nvSpPr>
      <xdr:spPr>
        <a:xfrm>
          <a:off x="8483111" y="1346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121034</xdr:rowOff>
    </xdr:from>
    <xdr:to>
      <xdr:col>41</xdr:col>
      <xdr:colOff>101600</xdr:colOff>
      <xdr:row>79</xdr:row>
      <xdr:rowOff>51184</xdr:rowOff>
    </xdr:to>
    <xdr:sp macro="" textlink="">
      <xdr:nvSpPr>
        <xdr:cNvPr id="428" name="楕円 427"/>
        <xdr:cNvSpPr/>
      </xdr:nvSpPr>
      <xdr:spPr>
        <a:xfrm>
          <a:off x="7810500" y="134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42311</xdr:rowOff>
    </xdr:from>
    <xdr:ext cx="469744" cy="259045"/>
    <xdr:sp macro="" textlink="">
      <xdr:nvSpPr>
        <xdr:cNvPr id="429" name="テキスト ボックス 428"/>
        <xdr:cNvSpPr txBox="1"/>
      </xdr:nvSpPr>
      <xdr:spPr>
        <a:xfrm>
          <a:off x="7626428" y="1358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124333</xdr:rowOff>
    </xdr:from>
    <xdr:to>
      <xdr:col>36</xdr:col>
      <xdr:colOff>165100</xdr:colOff>
      <xdr:row>79</xdr:row>
      <xdr:rowOff>54483</xdr:rowOff>
    </xdr:to>
    <xdr:sp macro="" textlink="">
      <xdr:nvSpPr>
        <xdr:cNvPr id="430" name="楕円 429"/>
        <xdr:cNvSpPr/>
      </xdr:nvSpPr>
      <xdr:spPr>
        <a:xfrm>
          <a:off x="6921500" y="1349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45610</xdr:rowOff>
    </xdr:from>
    <xdr:ext cx="469744" cy="259045"/>
    <xdr:sp macro="" textlink="">
      <xdr:nvSpPr>
        <xdr:cNvPr id="431" name="テキスト ボックス 430"/>
        <xdr:cNvSpPr txBox="1"/>
      </xdr:nvSpPr>
      <xdr:spPr>
        <a:xfrm>
          <a:off x="6737428" y="1359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160486</xdr:rowOff>
    </xdr:from>
    <xdr:to>
      <xdr:col>55</xdr:col>
      <xdr:colOff>0</xdr:colOff>
      <xdr:row>97</xdr:row>
      <xdr:rowOff>41042</xdr:rowOff>
    </xdr:to>
    <xdr:cxnSp macro="">
      <xdr:nvCxnSpPr>
        <xdr:cNvPr id="463" name="直線コネクタ 462"/>
        <xdr:cNvCxnSpPr/>
      </xdr:nvCxnSpPr>
      <xdr:spPr>
        <a:xfrm>
          <a:off x="9639300" y="16619686"/>
          <a:ext cx="8382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4" name="土木費平均値テキスト"/>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160486</xdr:rowOff>
    </xdr:from>
    <xdr:to>
      <xdr:col>50</xdr:col>
      <xdr:colOff>114300</xdr:colOff>
      <xdr:row>97</xdr:row>
      <xdr:rowOff>18934</xdr:rowOff>
    </xdr:to>
    <xdr:cxnSp macro="">
      <xdr:nvCxnSpPr>
        <xdr:cNvPr id="466" name="直線コネクタ 465"/>
        <xdr:cNvCxnSpPr/>
      </xdr:nvCxnSpPr>
      <xdr:spPr>
        <a:xfrm flipV="1">
          <a:off x="8750300" y="16619686"/>
          <a:ext cx="889000" cy="2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68" name="テキスト ボックス 467"/>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18934</xdr:rowOff>
    </xdr:from>
    <xdr:to>
      <xdr:col>45</xdr:col>
      <xdr:colOff>177800</xdr:colOff>
      <xdr:row>97</xdr:row>
      <xdr:rowOff>92135</xdr:rowOff>
    </xdr:to>
    <xdr:cxnSp macro="">
      <xdr:nvCxnSpPr>
        <xdr:cNvPr id="469" name="直線コネクタ 468"/>
        <xdr:cNvCxnSpPr/>
      </xdr:nvCxnSpPr>
      <xdr:spPr>
        <a:xfrm flipV="1">
          <a:off x="7861300" y="16649584"/>
          <a:ext cx="889000" cy="7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71" name="テキスト ボックス 470"/>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17562</xdr:rowOff>
    </xdr:from>
    <xdr:to>
      <xdr:col>41</xdr:col>
      <xdr:colOff>50800</xdr:colOff>
      <xdr:row>97</xdr:row>
      <xdr:rowOff>92135</xdr:rowOff>
    </xdr:to>
    <xdr:cxnSp macro="">
      <xdr:nvCxnSpPr>
        <xdr:cNvPr id="472" name="直線コネクタ 471"/>
        <xdr:cNvCxnSpPr/>
      </xdr:nvCxnSpPr>
      <xdr:spPr>
        <a:xfrm>
          <a:off x="6972300" y="16648212"/>
          <a:ext cx="889000" cy="7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4" name="テキスト ボックス 473"/>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6" name="テキスト ボックス 475"/>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161692</xdr:rowOff>
    </xdr:from>
    <xdr:to>
      <xdr:col>55</xdr:col>
      <xdr:colOff>50800</xdr:colOff>
      <xdr:row>97</xdr:row>
      <xdr:rowOff>91842</xdr:rowOff>
    </xdr:to>
    <xdr:sp macro="" textlink="">
      <xdr:nvSpPr>
        <xdr:cNvPr id="482" name="楕円 481"/>
        <xdr:cNvSpPr/>
      </xdr:nvSpPr>
      <xdr:spPr>
        <a:xfrm>
          <a:off x="10426700" y="1662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13119</xdr:rowOff>
    </xdr:from>
    <xdr:ext cx="534377" cy="259045"/>
    <xdr:sp macro="" textlink="">
      <xdr:nvSpPr>
        <xdr:cNvPr id="483" name="土木費該当値テキスト"/>
        <xdr:cNvSpPr txBox="1"/>
      </xdr:nvSpPr>
      <xdr:spPr>
        <a:xfrm>
          <a:off x="10528300" y="1647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109686</xdr:rowOff>
    </xdr:from>
    <xdr:to>
      <xdr:col>50</xdr:col>
      <xdr:colOff>165100</xdr:colOff>
      <xdr:row>97</xdr:row>
      <xdr:rowOff>39836</xdr:rowOff>
    </xdr:to>
    <xdr:sp macro="" textlink="">
      <xdr:nvSpPr>
        <xdr:cNvPr id="484" name="楕円 483"/>
        <xdr:cNvSpPr/>
      </xdr:nvSpPr>
      <xdr:spPr>
        <a:xfrm>
          <a:off x="9588500" y="1656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56363</xdr:rowOff>
    </xdr:from>
    <xdr:ext cx="534377" cy="259045"/>
    <xdr:sp macro="" textlink="">
      <xdr:nvSpPr>
        <xdr:cNvPr id="485" name="テキスト ボックス 484"/>
        <xdr:cNvSpPr txBox="1"/>
      </xdr:nvSpPr>
      <xdr:spPr>
        <a:xfrm>
          <a:off x="9372111" y="1634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139584</xdr:rowOff>
    </xdr:from>
    <xdr:to>
      <xdr:col>46</xdr:col>
      <xdr:colOff>38100</xdr:colOff>
      <xdr:row>97</xdr:row>
      <xdr:rowOff>69734</xdr:rowOff>
    </xdr:to>
    <xdr:sp macro="" textlink="">
      <xdr:nvSpPr>
        <xdr:cNvPr id="486" name="楕円 485"/>
        <xdr:cNvSpPr/>
      </xdr:nvSpPr>
      <xdr:spPr>
        <a:xfrm>
          <a:off x="8699500" y="1659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86261</xdr:rowOff>
    </xdr:from>
    <xdr:ext cx="534377" cy="259045"/>
    <xdr:sp macro="" textlink="">
      <xdr:nvSpPr>
        <xdr:cNvPr id="487" name="テキスト ボックス 486"/>
        <xdr:cNvSpPr txBox="1"/>
      </xdr:nvSpPr>
      <xdr:spPr>
        <a:xfrm>
          <a:off x="8483111" y="1637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41335</xdr:rowOff>
    </xdr:from>
    <xdr:to>
      <xdr:col>41</xdr:col>
      <xdr:colOff>101600</xdr:colOff>
      <xdr:row>97</xdr:row>
      <xdr:rowOff>142935</xdr:rowOff>
    </xdr:to>
    <xdr:sp macro="" textlink="">
      <xdr:nvSpPr>
        <xdr:cNvPr id="488" name="楕円 487"/>
        <xdr:cNvSpPr/>
      </xdr:nvSpPr>
      <xdr:spPr>
        <a:xfrm>
          <a:off x="7810500" y="1667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134062</xdr:rowOff>
    </xdr:from>
    <xdr:ext cx="534377" cy="259045"/>
    <xdr:sp macro="" textlink="">
      <xdr:nvSpPr>
        <xdr:cNvPr id="489" name="テキスト ボックス 488"/>
        <xdr:cNvSpPr txBox="1"/>
      </xdr:nvSpPr>
      <xdr:spPr>
        <a:xfrm>
          <a:off x="7594111" y="1676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138212</xdr:rowOff>
    </xdr:from>
    <xdr:to>
      <xdr:col>36</xdr:col>
      <xdr:colOff>165100</xdr:colOff>
      <xdr:row>97</xdr:row>
      <xdr:rowOff>68362</xdr:rowOff>
    </xdr:to>
    <xdr:sp macro="" textlink="">
      <xdr:nvSpPr>
        <xdr:cNvPr id="490" name="楕円 489"/>
        <xdr:cNvSpPr/>
      </xdr:nvSpPr>
      <xdr:spPr>
        <a:xfrm>
          <a:off x="6921500" y="1659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84889</xdr:rowOff>
    </xdr:from>
    <xdr:ext cx="534377" cy="259045"/>
    <xdr:sp macro="" textlink="">
      <xdr:nvSpPr>
        <xdr:cNvPr id="491" name="テキスト ボックス 490"/>
        <xdr:cNvSpPr txBox="1"/>
      </xdr:nvSpPr>
      <xdr:spPr>
        <a:xfrm>
          <a:off x="6705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62792</xdr:rowOff>
    </xdr:from>
    <xdr:to>
      <xdr:col>85</xdr:col>
      <xdr:colOff>127000</xdr:colOff>
      <xdr:row>33</xdr:row>
      <xdr:rowOff>120432</xdr:rowOff>
    </xdr:to>
    <xdr:cxnSp macro="">
      <xdr:nvCxnSpPr>
        <xdr:cNvPr id="523" name="直線コネクタ 522"/>
        <xdr:cNvCxnSpPr/>
      </xdr:nvCxnSpPr>
      <xdr:spPr>
        <a:xfrm flipV="1">
          <a:off x="15481300" y="5720642"/>
          <a:ext cx="8382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4" name="消防費平均値テキスト"/>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103777</xdr:rowOff>
    </xdr:from>
    <xdr:to>
      <xdr:col>81</xdr:col>
      <xdr:colOff>50800</xdr:colOff>
      <xdr:row>33</xdr:row>
      <xdr:rowOff>120432</xdr:rowOff>
    </xdr:to>
    <xdr:cxnSp macro="">
      <xdr:nvCxnSpPr>
        <xdr:cNvPr id="526" name="直線コネクタ 525"/>
        <xdr:cNvCxnSpPr/>
      </xdr:nvCxnSpPr>
      <xdr:spPr>
        <a:xfrm>
          <a:off x="14592300" y="5590177"/>
          <a:ext cx="889000" cy="18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8" name="テキスト ボックス 527"/>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32421</xdr:rowOff>
    </xdr:from>
    <xdr:to>
      <xdr:col>76</xdr:col>
      <xdr:colOff>114300</xdr:colOff>
      <xdr:row>32</xdr:row>
      <xdr:rowOff>103777</xdr:rowOff>
    </xdr:to>
    <xdr:cxnSp macro="">
      <xdr:nvCxnSpPr>
        <xdr:cNvPr id="529" name="直線コネクタ 528"/>
        <xdr:cNvCxnSpPr/>
      </xdr:nvCxnSpPr>
      <xdr:spPr>
        <a:xfrm>
          <a:off x="13703300" y="5347371"/>
          <a:ext cx="889000" cy="24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31" name="テキスト ボックス 530"/>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32421</xdr:rowOff>
    </xdr:from>
    <xdr:to>
      <xdr:col>71</xdr:col>
      <xdr:colOff>177800</xdr:colOff>
      <xdr:row>32</xdr:row>
      <xdr:rowOff>12500</xdr:rowOff>
    </xdr:to>
    <xdr:cxnSp macro="">
      <xdr:nvCxnSpPr>
        <xdr:cNvPr id="532" name="直線コネクタ 531"/>
        <xdr:cNvCxnSpPr/>
      </xdr:nvCxnSpPr>
      <xdr:spPr>
        <a:xfrm flipV="1">
          <a:off x="12814300" y="5347371"/>
          <a:ext cx="889000" cy="15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125947</xdr:rowOff>
    </xdr:from>
    <xdr:ext cx="534377" cy="259045"/>
    <xdr:sp macro="" textlink="">
      <xdr:nvSpPr>
        <xdr:cNvPr id="534" name="テキスト ボックス 533"/>
        <xdr:cNvSpPr txBox="1"/>
      </xdr:nvSpPr>
      <xdr:spPr>
        <a:xfrm>
          <a:off x="13436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6" name="テキスト ボックス 535"/>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11992</xdr:rowOff>
    </xdr:from>
    <xdr:to>
      <xdr:col>85</xdr:col>
      <xdr:colOff>177800</xdr:colOff>
      <xdr:row>33</xdr:row>
      <xdr:rowOff>113592</xdr:rowOff>
    </xdr:to>
    <xdr:sp macro="" textlink="">
      <xdr:nvSpPr>
        <xdr:cNvPr id="542" name="楕円 541"/>
        <xdr:cNvSpPr/>
      </xdr:nvSpPr>
      <xdr:spPr>
        <a:xfrm>
          <a:off x="16268700" y="56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34869</xdr:rowOff>
    </xdr:from>
    <xdr:ext cx="534377" cy="259045"/>
    <xdr:sp macro="" textlink="">
      <xdr:nvSpPr>
        <xdr:cNvPr id="543" name="消防費該当値テキスト"/>
        <xdr:cNvSpPr txBox="1"/>
      </xdr:nvSpPr>
      <xdr:spPr>
        <a:xfrm>
          <a:off x="16370300" y="552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69632</xdr:rowOff>
    </xdr:from>
    <xdr:to>
      <xdr:col>81</xdr:col>
      <xdr:colOff>101600</xdr:colOff>
      <xdr:row>33</xdr:row>
      <xdr:rowOff>171232</xdr:rowOff>
    </xdr:to>
    <xdr:sp macro="" textlink="">
      <xdr:nvSpPr>
        <xdr:cNvPr id="544" name="楕円 543"/>
        <xdr:cNvSpPr/>
      </xdr:nvSpPr>
      <xdr:spPr>
        <a:xfrm>
          <a:off x="15430500" y="57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16309</xdr:rowOff>
    </xdr:from>
    <xdr:ext cx="534377" cy="259045"/>
    <xdr:sp macro="" textlink="">
      <xdr:nvSpPr>
        <xdr:cNvPr id="545" name="テキスト ボックス 544"/>
        <xdr:cNvSpPr txBox="1"/>
      </xdr:nvSpPr>
      <xdr:spPr>
        <a:xfrm>
          <a:off x="15214111" y="550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52977</xdr:rowOff>
    </xdr:from>
    <xdr:to>
      <xdr:col>76</xdr:col>
      <xdr:colOff>165100</xdr:colOff>
      <xdr:row>32</xdr:row>
      <xdr:rowOff>154577</xdr:rowOff>
    </xdr:to>
    <xdr:sp macro="" textlink="">
      <xdr:nvSpPr>
        <xdr:cNvPr id="546" name="楕円 545"/>
        <xdr:cNvSpPr/>
      </xdr:nvSpPr>
      <xdr:spPr>
        <a:xfrm>
          <a:off x="14541500" y="55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171104</xdr:rowOff>
    </xdr:from>
    <xdr:ext cx="534377" cy="259045"/>
    <xdr:sp macro="" textlink="">
      <xdr:nvSpPr>
        <xdr:cNvPr id="547" name="テキスト ボックス 546"/>
        <xdr:cNvSpPr txBox="1"/>
      </xdr:nvSpPr>
      <xdr:spPr>
        <a:xfrm>
          <a:off x="14325111" y="531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153071</xdr:rowOff>
    </xdr:from>
    <xdr:to>
      <xdr:col>72</xdr:col>
      <xdr:colOff>38100</xdr:colOff>
      <xdr:row>31</xdr:row>
      <xdr:rowOff>83221</xdr:rowOff>
    </xdr:to>
    <xdr:sp macro="" textlink="">
      <xdr:nvSpPr>
        <xdr:cNvPr id="548" name="楕円 547"/>
        <xdr:cNvSpPr/>
      </xdr:nvSpPr>
      <xdr:spPr>
        <a:xfrm>
          <a:off x="13652500" y="5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99748</xdr:rowOff>
    </xdr:from>
    <xdr:ext cx="534377" cy="259045"/>
    <xdr:sp macro="" textlink="">
      <xdr:nvSpPr>
        <xdr:cNvPr id="549" name="テキスト ボックス 548"/>
        <xdr:cNvSpPr txBox="1"/>
      </xdr:nvSpPr>
      <xdr:spPr>
        <a:xfrm>
          <a:off x="13436111" y="507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133150</xdr:rowOff>
    </xdr:from>
    <xdr:to>
      <xdr:col>67</xdr:col>
      <xdr:colOff>101600</xdr:colOff>
      <xdr:row>32</xdr:row>
      <xdr:rowOff>63300</xdr:rowOff>
    </xdr:to>
    <xdr:sp macro="" textlink="">
      <xdr:nvSpPr>
        <xdr:cNvPr id="550" name="楕円 549"/>
        <xdr:cNvSpPr/>
      </xdr:nvSpPr>
      <xdr:spPr>
        <a:xfrm>
          <a:off x="12763500" y="54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79827</xdr:rowOff>
    </xdr:from>
    <xdr:ext cx="534377" cy="259045"/>
    <xdr:sp macro="" textlink="">
      <xdr:nvSpPr>
        <xdr:cNvPr id="551" name="テキスト ボックス 550"/>
        <xdr:cNvSpPr txBox="1"/>
      </xdr:nvSpPr>
      <xdr:spPr>
        <a:xfrm>
          <a:off x="12547111" y="522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54204</xdr:rowOff>
    </xdr:from>
    <xdr:to>
      <xdr:col>85</xdr:col>
      <xdr:colOff>127000</xdr:colOff>
      <xdr:row>56</xdr:row>
      <xdr:rowOff>162655</xdr:rowOff>
    </xdr:to>
    <xdr:cxnSp macro="">
      <xdr:nvCxnSpPr>
        <xdr:cNvPr id="581" name="直線コネクタ 580"/>
        <xdr:cNvCxnSpPr/>
      </xdr:nvCxnSpPr>
      <xdr:spPr>
        <a:xfrm flipV="1">
          <a:off x="15481300" y="9655404"/>
          <a:ext cx="838200" cy="10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82" name="教育費平均値テキスト"/>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145282</xdr:rowOff>
    </xdr:from>
    <xdr:to>
      <xdr:col>81</xdr:col>
      <xdr:colOff>50800</xdr:colOff>
      <xdr:row>56</xdr:row>
      <xdr:rowOff>162655</xdr:rowOff>
    </xdr:to>
    <xdr:cxnSp macro="">
      <xdr:nvCxnSpPr>
        <xdr:cNvPr id="584" name="直線コネクタ 583"/>
        <xdr:cNvCxnSpPr/>
      </xdr:nvCxnSpPr>
      <xdr:spPr>
        <a:xfrm>
          <a:off x="14592300" y="9746482"/>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6" name="テキスト ボックス 585"/>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142177</xdr:rowOff>
    </xdr:from>
    <xdr:to>
      <xdr:col>76</xdr:col>
      <xdr:colOff>114300</xdr:colOff>
      <xdr:row>56</xdr:row>
      <xdr:rowOff>145282</xdr:rowOff>
    </xdr:to>
    <xdr:cxnSp macro="">
      <xdr:nvCxnSpPr>
        <xdr:cNvPr id="587" name="直線コネクタ 586"/>
        <xdr:cNvCxnSpPr/>
      </xdr:nvCxnSpPr>
      <xdr:spPr>
        <a:xfrm>
          <a:off x="13703300" y="9743377"/>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9" name="テキスト ボックス 588"/>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142177</xdr:rowOff>
    </xdr:from>
    <xdr:to>
      <xdr:col>71</xdr:col>
      <xdr:colOff>177800</xdr:colOff>
      <xdr:row>57</xdr:row>
      <xdr:rowOff>2121</xdr:rowOff>
    </xdr:to>
    <xdr:cxnSp macro="">
      <xdr:nvCxnSpPr>
        <xdr:cNvPr id="590" name="直線コネクタ 589"/>
        <xdr:cNvCxnSpPr/>
      </xdr:nvCxnSpPr>
      <xdr:spPr>
        <a:xfrm flipV="1">
          <a:off x="12814300" y="9743377"/>
          <a:ext cx="8890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2" name="テキスト ボックス 591"/>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4" name="テキスト ボックス 593"/>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3404</xdr:rowOff>
    </xdr:from>
    <xdr:to>
      <xdr:col>85</xdr:col>
      <xdr:colOff>177800</xdr:colOff>
      <xdr:row>56</xdr:row>
      <xdr:rowOff>105004</xdr:rowOff>
    </xdr:to>
    <xdr:sp macro="" textlink="">
      <xdr:nvSpPr>
        <xdr:cNvPr id="600" name="楕円 599"/>
        <xdr:cNvSpPr/>
      </xdr:nvSpPr>
      <xdr:spPr>
        <a:xfrm>
          <a:off x="16268700" y="960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153281</xdr:rowOff>
    </xdr:from>
    <xdr:ext cx="534377" cy="259045"/>
    <xdr:sp macro="" textlink="">
      <xdr:nvSpPr>
        <xdr:cNvPr id="601" name="教育費該当値テキスト"/>
        <xdr:cNvSpPr txBox="1"/>
      </xdr:nvSpPr>
      <xdr:spPr>
        <a:xfrm>
          <a:off x="16370300" y="95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111855</xdr:rowOff>
    </xdr:from>
    <xdr:to>
      <xdr:col>81</xdr:col>
      <xdr:colOff>101600</xdr:colOff>
      <xdr:row>57</xdr:row>
      <xdr:rowOff>42005</xdr:rowOff>
    </xdr:to>
    <xdr:sp macro="" textlink="">
      <xdr:nvSpPr>
        <xdr:cNvPr id="602" name="楕円 601"/>
        <xdr:cNvSpPr/>
      </xdr:nvSpPr>
      <xdr:spPr>
        <a:xfrm>
          <a:off x="15430500" y="97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33132</xdr:rowOff>
    </xdr:from>
    <xdr:ext cx="534377" cy="259045"/>
    <xdr:sp macro="" textlink="">
      <xdr:nvSpPr>
        <xdr:cNvPr id="603" name="テキスト ボックス 602"/>
        <xdr:cNvSpPr txBox="1"/>
      </xdr:nvSpPr>
      <xdr:spPr>
        <a:xfrm>
          <a:off x="15214111" y="98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94482</xdr:rowOff>
    </xdr:from>
    <xdr:to>
      <xdr:col>76</xdr:col>
      <xdr:colOff>165100</xdr:colOff>
      <xdr:row>57</xdr:row>
      <xdr:rowOff>24632</xdr:rowOff>
    </xdr:to>
    <xdr:sp macro="" textlink="">
      <xdr:nvSpPr>
        <xdr:cNvPr id="604" name="楕円 603"/>
        <xdr:cNvSpPr/>
      </xdr:nvSpPr>
      <xdr:spPr>
        <a:xfrm>
          <a:off x="14541500" y="969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15759</xdr:rowOff>
    </xdr:from>
    <xdr:ext cx="534377" cy="259045"/>
    <xdr:sp macro="" textlink="">
      <xdr:nvSpPr>
        <xdr:cNvPr id="605" name="テキスト ボックス 604"/>
        <xdr:cNvSpPr txBox="1"/>
      </xdr:nvSpPr>
      <xdr:spPr>
        <a:xfrm>
          <a:off x="14325111" y="978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91377</xdr:rowOff>
    </xdr:from>
    <xdr:to>
      <xdr:col>72</xdr:col>
      <xdr:colOff>38100</xdr:colOff>
      <xdr:row>57</xdr:row>
      <xdr:rowOff>21527</xdr:rowOff>
    </xdr:to>
    <xdr:sp macro="" textlink="">
      <xdr:nvSpPr>
        <xdr:cNvPr id="606" name="楕円 605"/>
        <xdr:cNvSpPr/>
      </xdr:nvSpPr>
      <xdr:spPr>
        <a:xfrm>
          <a:off x="13652500" y="969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12654</xdr:rowOff>
    </xdr:from>
    <xdr:ext cx="534377" cy="259045"/>
    <xdr:sp macro="" textlink="">
      <xdr:nvSpPr>
        <xdr:cNvPr id="607" name="テキスト ボックス 606"/>
        <xdr:cNvSpPr txBox="1"/>
      </xdr:nvSpPr>
      <xdr:spPr>
        <a:xfrm>
          <a:off x="13436111" y="978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122771</xdr:rowOff>
    </xdr:from>
    <xdr:to>
      <xdr:col>67</xdr:col>
      <xdr:colOff>101600</xdr:colOff>
      <xdr:row>57</xdr:row>
      <xdr:rowOff>52921</xdr:rowOff>
    </xdr:to>
    <xdr:sp macro="" textlink="">
      <xdr:nvSpPr>
        <xdr:cNvPr id="608" name="楕円 607"/>
        <xdr:cNvSpPr/>
      </xdr:nvSpPr>
      <xdr:spPr>
        <a:xfrm>
          <a:off x="12763500" y="972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69448</xdr:rowOff>
    </xdr:from>
    <xdr:ext cx="534377" cy="259045"/>
    <xdr:sp macro="" textlink="">
      <xdr:nvSpPr>
        <xdr:cNvPr id="609" name="テキスト ボックス 608"/>
        <xdr:cNvSpPr txBox="1"/>
      </xdr:nvSpPr>
      <xdr:spPr>
        <a:xfrm>
          <a:off x="12547111" y="949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146050</xdr:rowOff>
    </xdr:from>
    <xdr:to>
      <xdr:col>85</xdr:col>
      <xdr:colOff>127000</xdr:colOff>
      <xdr:row>79</xdr:row>
      <xdr:rowOff>381</xdr:rowOff>
    </xdr:to>
    <xdr:cxnSp macro="">
      <xdr:nvCxnSpPr>
        <xdr:cNvPr id="638" name="直線コネクタ 637"/>
        <xdr:cNvCxnSpPr/>
      </xdr:nvCxnSpPr>
      <xdr:spPr>
        <a:xfrm flipV="1">
          <a:off x="15481300" y="13519150"/>
          <a:ext cx="8382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9" name="災害復旧費平均値テキスト"/>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100203</xdr:rowOff>
    </xdr:from>
    <xdr:to>
      <xdr:col>81</xdr:col>
      <xdr:colOff>50800</xdr:colOff>
      <xdr:row>79</xdr:row>
      <xdr:rowOff>381</xdr:rowOff>
    </xdr:to>
    <xdr:cxnSp macro="">
      <xdr:nvCxnSpPr>
        <xdr:cNvPr id="641" name="直線コネクタ 640"/>
        <xdr:cNvCxnSpPr/>
      </xdr:nvCxnSpPr>
      <xdr:spPr>
        <a:xfrm>
          <a:off x="14592300" y="13473303"/>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3" name="テキスト ボックス 642"/>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98679</xdr:rowOff>
    </xdr:from>
    <xdr:to>
      <xdr:col>76</xdr:col>
      <xdr:colOff>114300</xdr:colOff>
      <xdr:row>78</xdr:row>
      <xdr:rowOff>100203</xdr:rowOff>
    </xdr:to>
    <xdr:cxnSp macro="">
      <xdr:nvCxnSpPr>
        <xdr:cNvPr id="644" name="直線コネクタ 643"/>
        <xdr:cNvCxnSpPr/>
      </xdr:nvCxnSpPr>
      <xdr:spPr>
        <a:xfrm>
          <a:off x="13703300" y="1347177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98679</xdr:rowOff>
    </xdr:from>
    <xdr:to>
      <xdr:col>71</xdr:col>
      <xdr:colOff>177800</xdr:colOff>
      <xdr:row>78</xdr:row>
      <xdr:rowOff>115188</xdr:rowOff>
    </xdr:to>
    <xdr:cxnSp macro="">
      <xdr:nvCxnSpPr>
        <xdr:cNvPr id="647" name="直線コネクタ 646"/>
        <xdr:cNvCxnSpPr/>
      </xdr:nvCxnSpPr>
      <xdr:spPr>
        <a:xfrm flipV="1">
          <a:off x="12814300" y="13471779"/>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95250</xdr:rowOff>
    </xdr:from>
    <xdr:to>
      <xdr:col>85</xdr:col>
      <xdr:colOff>177800</xdr:colOff>
      <xdr:row>79</xdr:row>
      <xdr:rowOff>25400</xdr:rowOff>
    </xdr:to>
    <xdr:sp macro="" textlink="">
      <xdr:nvSpPr>
        <xdr:cNvPr id="657" name="楕円 656"/>
        <xdr:cNvSpPr/>
      </xdr:nvSpPr>
      <xdr:spPr>
        <a:xfrm>
          <a:off x="162687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45483</xdr:rowOff>
    </xdr:from>
    <xdr:ext cx="378565" cy="259045"/>
    <xdr:sp macro="" textlink="">
      <xdr:nvSpPr>
        <xdr:cNvPr id="658" name="災害復旧費該当値テキスト"/>
        <xdr:cNvSpPr txBox="1"/>
      </xdr:nvSpPr>
      <xdr:spPr>
        <a:xfrm>
          <a:off x="16370300" y="13418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121031</xdr:rowOff>
    </xdr:from>
    <xdr:to>
      <xdr:col>81</xdr:col>
      <xdr:colOff>101600</xdr:colOff>
      <xdr:row>79</xdr:row>
      <xdr:rowOff>51181</xdr:rowOff>
    </xdr:to>
    <xdr:sp macro="" textlink="">
      <xdr:nvSpPr>
        <xdr:cNvPr id="659" name="楕円 658"/>
        <xdr:cNvSpPr/>
      </xdr:nvSpPr>
      <xdr:spPr>
        <a:xfrm>
          <a:off x="15430500" y="1349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42308</xdr:rowOff>
    </xdr:from>
    <xdr:ext cx="378565" cy="259045"/>
    <xdr:sp macro="" textlink="">
      <xdr:nvSpPr>
        <xdr:cNvPr id="660" name="テキスト ボックス 659"/>
        <xdr:cNvSpPr txBox="1"/>
      </xdr:nvSpPr>
      <xdr:spPr>
        <a:xfrm>
          <a:off x="15292017" y="13586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49403</xdr:rowOff>
    </xdr:from>
    <xdr:to>
      <xdr:col>76</xdr:col>
      <xdr:colOff>165100</xdr:colOff>
      <xdr:row>78</xdr:row>
      <xdr:rowOff>151003</xdr:rowOff>
    </xdr:to>
    <xdr:sp macro="" textlink="">
      <xdr:nvSpPr>
        <xdr:cNvPr id="661" name="楕円 660"/>
        <xdr:cNvSpPr/>
      </xdr:nvSpPr>
      <xdr:spPr>
        <a:xfrm>
          <a:off x="14541500" y="134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142130</xdr:rowOff>
    </xdr:from>
    <xdr:ext cx="378565" cy="259045"/>
    <xdr:sp macro="" textlink="">
      <xdr:nvSpPr>
        <xdr:cNvPr id="662" name="テキスト ボックス 661"/>
        <xdr:cNvSpPr txBox="1"/>
      </xdr:nvSpPr>
      <xdr:spPr>
        <a:xfrm>
          <a:off x="14403017" y="13515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47879</xdr:rowOff>
    </xdr:from>
    <xdr:to>
      <xdr:col>72</xdr:col>
      <xdr:colOff>38100</xdr:colOff>
      <xdr:row>78</xdr:row>
      <xdr:rowOff>149479</xdr:rowOff>
    </xdr:to>
    <xdr:sp macro="" textlink="">
      <xdr:nvSpPr>
        <xdr:cNvPr id="663" name="楕円 662"/>
        <xdr:cNvSpPr/>
      </xdr:nvSpPr>
      <xdr:spPr>
        <a:xfrm>
          <a:off x="13652500" y="134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140606</xdr:rowOff>
    </xdr:from>
    <xdr:ext cx="378565" cy="259045"/>
    <xdr:sp macro="" textlink="">
      <xdr:nvSpPr>
        <xdr:cNvPr id="664" name="テキスト ボックス 663"/>
        <xdr:cNvSpPr txBox="1"/>
      </xdr:nvSpPr>
      <xdr:spPr>
        <a:xfrm>
          <a:off x="13514017" y="13513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64388</xdr:rowOff>
    </xdr:from>
    <xdr:to>
      <xdr:col>67</xdr:col>
      <xdr:colOff>101600</xdr:colOff>
      <xdr:row>78</xdr:row>
      <xdr:rowOff>165988</xdr:rowOff>
    </xdr:to>
    <xdr:sp macro="" textlink="">
      <xdr:nvSpPr>
        <xdr:cNvPr id="665" name="楕円 664"/>
        <xdr:cNvSpPr/>
      </xdr:nvSpPr>
      <xdr:spPr>
        <a:xfrm>
          <a:off x="12763500" y="1343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157115</xdr:rowOff>
    </xdr:from>
    <xdr:ext cx="378565" cy="259045"/>
    <xdr:sp macro="" textlink="">
      <xdr:nvSpPr>
        <xdr:cNvPr id="666" name="テキスト ボックス 665"/>
        <xdr:cNvSpPr txBox="1"/>
      </xdr:nvSpPr>
      <xdr:spPr>
        <a:xfrm>
          <a:off x="12625017" y="1353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113150</xdr:rowOff>
    </xdr:from>
    <xdr:to>
      <xdr:col>85</xdr:col>
      <xdr:colOff>127000</xdr:colOff>
      <xdr:row>91</xdr:row>
      <xdr:rowOff>142672</xdr:rowOff>
    </xdr:to>
    <xdr:cxnSp macro="">
      <xdr:nvCxnSpPr>
        <xdr:cNvPr id="698" name="直線コネクタ 697"/>
        <xdr:cNvCxnSpPr/>
      </xdr:nvCxnSpPr>
      <xdr:spPr>
        <a:xfrm flipV="1">
          <a:off x="15481300" y="15715100"/>
          <a:ext cx="8382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9" name="公債費平均値テキスト"/>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142672</xdr:rowOff>
    </xdr:from>
    <xdr:to>
      <xdr:col>81</xdr:col>
      <xdr:colOff>50800</xdr:colOff>
      <xdr:row>91</xdr:row>
      <xdr:rowOff>170300</xdr:rowOff>
    </xdr:to>
    <xdr:cxnSp macro="">
      <xdr:nvCxnSpPr>
        <xdr:cNvPr id="701" name="直線コネクタ 700"/>
        <xdr:cNvCxnSpPr/>
      </xdr:nvCxnSpPr>
      <xdr:spPr>
        <a:xfrm flipV="1">
          <a:off x="14592300" y="15744622"/>
          <a:ext cx="8890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3" name="テキスト ボックス 702"/>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18901</xdr:rowOff>
    </xdr:from>
    <xdr:to>
      <xdr:col>76</xdr:col>
      <xdr:colOff>114300</xdr:colOff>
      <xdr:row>91</xdr:row>
      <xdr:rowOff>170300</xdr:rowOff>
    </xdr:to>
    <xdr:cxnSp macro="">
      <xdr:nvCxnSpPr>
        <xdr:cNvPr id="704" name="直線コネクタ 703"/>
        <xdr:cNvCxnSpPr/>
      </xdr:nvCxnSpPr>
      <xdr:spPr>
        <a:xfrm>
          <a:off x="13703300" y="15620851"/>
          <a:ext cx="889000" cy="15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6" name="テキスト ボックス 705"/>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3454</xdr:rowOff>
    </xdr:from>
    <xdr:to>
      <xdr:col>71</xdr:col>
      <xdr:colOff>177800</xdr:colOff>
      <xdr:row>91</xdr:row>
      <xdr:rowOff>18901</xdr:rowOff>
    </xdr:to>
    <xdr:cxnSp macro="">
      <xdr:nvCxnSpPr>
        <xdr:cNvPr id="707" name="直線コネクタ 706"/>
        <xdr:cNvCxnSpPr/>
      </xdr:nvCxnSpPr>
      <xdr:spPr>
        <a:xfrm>
          <a:off x="12814300" y="15605404"/>
          <a:ext cx="8890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9" name="テキスト ボックス 708"/>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11" name="テキスト ボックス 710"/>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62350</xdr:rowOff>
    </xdr:from>
    <xdr:to>
      <xdr:col>85</xdr:col>
      <xdr:colOff>177800</xdr:colOff>
      <xdr:row>91</xdr:row>
      <xdr:rowOff>163950</xdr:rowOff>
    </xdr:to>
    <xdr:sp macro="" textlink="">
      <xdr:nvSpPr>
        <xdr:cNvPr id="717" name="楕円 716"/>
        <xdr:cNvSpPr/>
      </xdr:nvSpPr>
      <xdr:spPr>
        <a:xfrm>
          <a:off x="16268700" y="156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85227</xdr:rowOff>
    </xdr:from>
    <xdr:ext cx="534377" cy="259045"/>
    <xdr:sp macro="" textlink="">
      <xdr:nvSpPr>
        <xdr:cNvPr id="718" name="公債費該当値テキスト"/>
        <xdr:cNvSpPr txBox="1"/>
      </xdr:nvSpPr>
      <xdr:spPr>
        <a:xfrm>
          <a:off x="16370300" y="1551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91872</xdr:rowOff>
    </xdr:from>
    <xdr:to>
      <xdr:col>81</xdr:col>
      <xdr:colOff>101600</xdr:colOff>
      <xdr:row>92</xdr:row>
      <xdr:rowOff>22022</xdr:rowOff>
    </xdr:to>
    <xdr:sp macro="" textlink="">
      <xdr:nvSpPr>
        <xdr:cNvPr id="719" name="楕円 718"/>
        <xdr:cNvSpPr/>
      </xdr:nvSpPr>
      <xdr:spPr>
        <a:xfrm>
          <a:off x="15430500" y="1569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38549</xdr:rowOff>
    </xdr:from>
    <xdr:ext cx="534377" cy="259045"/>
    <xdr:sp macro="" textlink="">
      <xdr:nvSpPr>
        <xdr:cNvPr id="720" name="テキスト ボックス 719"/>
        <xdr:cNvSpPr txBox="1"/>
      </xdr:nvSpPr>
      <xdr:spPr>
        <a:xfrm>
          <a:off x="15214111" y="1546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119500</xdr:rowOff>
    </xdr:from>
    <xdr:to>
      <xdr:col>76</xdr:col>
      <xdr:colOff>165100</xdr:colOff>
      <xdr:row>92</xdr:row>
      <xdr:rowOff>49650</xdr:rowOff>
    </xdr:to>
    <xdr:sp macro="" textlink="">
      <xdr:nvSpPr>
        <xdr:cNvPr id="721" name="楕円 720"/>
        <xdr:cNvSpPr/>
      </xdr:nvSpPr>
      <xdr:spPr>
        <a:xfrm>
          <a:off x="14541500" y="157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66177</xdr:rowOff>
    </xdr:from>
    <xdr:ext cx="534377" cy="259045"/>
    <xdr:sp macro="" textlink="">
      <xdr:nvSpPr>
        <xdr:cNvPr id="722" name="テキスト ボックス 721"/>
        <xdr:cNvSpPr txBox="1"/>
      </xdr:nvSpPr>
      <xdr:spPr>
        <a:xfrm>
          <a:off x="14325111" y="1549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139551</xdr:rowOff>
    </xdr:from>
    <xdr:to>
      <xdr:col>72</xdr:col>
      <xdr:colOff>38100</xdr:colOff>
      <xdr:row>91</xdr:row>
      <xdr:rowOff>69701</xdr:rowOff>
    </xdr:to>
    <xdr:sp macro="" textlink="">
      <xdr:nvSpPr>
        <xdr:cNvPr id="723" name="楕円 722"/>
        <xdr:cNvSpPr/>
      </xdr:nvSpPr>
      <xdr:spPr>
        <a:xfrm>
          <a:off x="13652500" y="1557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86228</xdr:rowOff>
    </xdr:from>
    <xdr:ext cx="534377" cy="259045"/>
    <xdr:sp macro="" textlink="">
      <xdr:nvSpPr>
        <xdr:cNvPr id="724" name="テキスト ボックス 723"/>
        <xdr:cNvSpPr txBox="1"/>
      </xdr:nvSpPr>
      <xdr:spPr>
        <a:xfrm>
          <a:off x="13436111" y="1534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124104</xdr:rowOff>
    </xdr:from>
    <xdr:to>
      <xdr:col>67</xdr:col>
      <xdr:colOff>101600</xdr:colOff>
      <xdr:row>91</xdr:row>
      <xdr:rowOff>54254</xdr:rowOff>
    </xdr:to>
    <xdr:sp macro="" textlink="">
      <xdr:nvSpPr>
        <xdr:cNvPr id="725" name="楕円 724"/>
        <xdr:cNvSpPr/>
      </xdr:nvSpPr>
      <xdr:spPr>
        <a:xfrm>
          <a:off x="12763500" y="1555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70781</xdr:rowOff>
    </xdr:from>
    <xdr:ext cx="534377" cy="259045"/>
    <xdr:sp macro="" textlink="">
      <xdr:nvSpPr>
        <xdr:cNvPr id="726" name="テキスト ボックス 725"/>
        <xdr:cNvSpPr txBox="1"/>
      </xdr:nvSpPr>
      <xdr:spPr>
        <a:xfrm>
          <a:off x="12547111" y="1532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6" name="諸支出金平均値テキスト"/>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0" name="テキスト ボックス 759"/>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3" name="テキスト ボックス 762"/>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6" name="テキスト ボックス 765"/>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8" name="テキスト ボックス 767"/>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5" name="諸支出金該当値テキスト"/>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509,751</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消防費については、類似団体の平均と比較して、大幅に高い水準となっているが、本市の喫緊の課題である南海トラフ地震対策や、署所再編に取り組んだものであり、高知県平均も全国平均より高い水準となっている。</a:t>
          </a:r>
          <a:endParaRPr lang="ja-JP" altLang="ja-JP" sz="1400">
            <a:effectLst/>
          </a:endParaRPr>
        </a:p>
        <a:p>
          <a:r>
            <a:rPr kumimoji="1" lang="ja-JP" altLang="ja-JP" sz="1100">
              <a:solidFill>
                <a:schemeClr val="dk1"/>
              </a:solidFill>
              <a:effectLst/>
              <a:latin typeface="+mn-lt"/>
              <a:ea typeface="+mn-ea"/>
              <a:cs typeface="+mn-cs"/>
            </a:rPr>
            <a:t>民生費については、性質別と同様に、生活保護率が高いことや介護給付・訓練等給付の増加等により、類似団体の平均よりも高い水準で推移している。</a:t>
          </a:r>
          <a:endParaRPr lang="ja-JP" altLang="ja-JP" sz="1400">
            <a:effectLst/>
          </a:endParaRPr>
        </a:p>
        <a:p>
          <a:r>
            <a:rPr kumimoji="1" lang="ja-JP" altLang="ja-JP" sz="1100">
              <a:solidFill>
                <a:schemeClr val="dk1"/>
              </a:solidFill>
              <a:effectLst/>
              <a:latin typeface="+mn-lt"/>
              <a:ea typeface="+mn-ea"/>
              <a:cs typeface="+mn-cs"/>
            </a:rPr>
            <a:t>公債費においては、依然として類似団体内でも高い水準となっており、引き続き義務的経費の縮減に向けた、投資事業の平準化と先送りによる起債発行額の抑制や、借入条件の見直しによる単年度元利償還金の縮減など、計画的な市債の発行を行う。</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年度は財政調整基金や減債基金を取り崩すこと</a:t>
          </a:r>
          <a:r>
            <a:rPr kumimoji="1" lang="ja-JP" altLang="en-US" sz="1100">
              <a:solidFill>
                <a:schemeClr val="dk1"/>
              </a:solidFill>
              <a:effectLst/>
              <a:latin typeface="+mn-lt"/>
              <a:ea typeface="+mn-ea"/>
              <a:cs typeface="+mn-cs"/>
            </a:rPr>
            <a:t>はなかったが、令和３年度に新型コロナウイルス対策に関する国庫支出金等の超過受入をしたことにより、令和４年度に返還を行ったため、単年度収支が悪化したため、３年ぶりに実質単年度収支額が赤字に転じる結果となった。令和５年度以降の収支見通しで財源不足が見込まれていることから財政構造の硬直化が著しい状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過去の施設建設経費等による多額の公債費負担が要因となり、収益事業、国民宿舎運営事業、駐車場事業の３特別会計が赤字となっているが、その他の会計は黒字を保っている。</a:t>
          </a:r>
          <a:endParaRPr lang="ja-JP" altLang="ja-JP" sz="1400">
            <a:effectLst/>
          </a:endParaRPr>
        </a:p>
        <a:p>
          <a:r>
            <a:rPr kumimoji="1" lang="ja-JP" altLang="ja-JP" sz="1100">
              <a:solidFill>
                <a:schemeClr val="dk1"/>
              </a:solidFill>
              <a:effectLst/>
              <a:latin typeface="+mn-lt"/>
              <a:ea typeface="+mn-ea"/>
              <a:cs typeface="+mn-cs"/>
            </a:rPr>
            <a:t>　収益事業については、平成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年度から包括委託制度を導入し経費削減を行った。単年度黒字の確保により累積赤字額の圧縮を目指し、</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ミッドナイト競輪やモーニング競輪の開催などによる売上の増加や経費の削減を図っていく。</a:t>
          </a:r>
          <a:endParaRPr lang="ja-JP" altLang="ja-JP" sz="1400">
            <a:effectLst/>
          </a:endParaRPr>
        </a:p>
        <a:p>
          <a:r>
            <a:rPr kumimoji="1" lang="ja-JP" altLang="ja-JP" sz="1100">
              <a:solidFill>
                <a:schemeClr val="dk1"/>
              </a:solidFill>
              <a:effectLst/>
              <a:latin typeface="+mn-lt"/>
              <a:ea typeface="+mn-ea"/>
              <a:cs typeface="+mn-cs"/>
            </a:rPr>
            <a:t>　駐車場事業については、平成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年度決算から単年度黒字となり、累積赤字も減少している。</a:t>
          </a:r>
          <a:r>
            <a:rPr kumimoji="1" lang="ja-JP" altLang="en-US" sz="1100">
              <a:solidFill>
                <a:schemeClr val="dk1"/>
              </a:solidFill>
              <a:effectLst/>
              <a:latin typeface="+mn-lt"/>
              <a:ea typeface="+mn-ea"/>
              <a:cs typeface="+mn-cs"/>
            </a:rPr>
            <a:t>駐車場経営戦略では、令和８年度に累積赤字は解消予定である。</a:t>
          </a:r>
          <a:endParaRPr lang="ja-JP" altLang="ja-JP" sz="1400">
            <a:effectLst/>
          </a:endParaRPr>
        </a:p>
        <a:p>
          <a:r>
            <a:rPr kumimoji="1" lang="ja-JP" altLang="ja-JP" sz="1100">
              <a:solidFill>
                <a:schemeClr val="dk1"/>
              </a:solidFill>
              <a:effectLst/>
              <a:latin typeface="+mn-lt"/>
              <a:ea typeface="+mn-ea"/>
              <a:cs typeface="+mn-cs"/>
            </a:rPr>
            <a:t>　国民宿舎運営事業については、新型コロナウイルス感染症等の影響により、先行きが見通せず、令和３年９月末で休館を行っている。令和</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に民間事業者への</a:t>
          </a:r>
          <a:r>
            <a:rPr kumimoji="1" lang="ja-JP" altLang="ja-JP" sz="1100">
              <a:solidFill>
                <a:schemeClr val="dk1"/>
              </a:solidFill>
              <a:effectLst/>
              <a:latin typeface="+mn-lt"/>
              <a:ea typeface="+mn-ea"/>
              <a:cs typeface="+mn-cs"/>
            </a:rPr>
            <a:t>サウンディング型市場調査等を実施し、</a:t>
          </a:r>
          <a:r>
            <a:rPr kumimoji="1" lang="ja-JP" altLang="en-US" sz="1100">
              <a:solidFill>
                <a:schemeClr val="dk1"/>
              </a:solidFill>
              <a:effectLst/>
              <a:latin typeface="+mn-lt"/>
              <a:ea typeface="+mn-ea"/>
              <a:cs typeface="+mn-cs"/>
            </a:rPr>
            <a:t>有効な施設の利活用方法を決定のうえ、令和６年度以降、必要な手続きをを進めていく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5" zeroHeight="1" x14ac:dyDescent="0.25"/>
  <cols>
    <col min="1" max="11" width="2.1328125" style="180" customWidth="1"/>
    <col min="12" max="12" width="2.265625" style="180" customWidth="1"/>
    <col min="13" max="17" width="2.3984375" style="180" customWidth="1"/>
    <col min="18" max="119" width="2.1328125" style="180" customWidth="1"/>
    <col min="120" max="16384" width="0" style="180" hidden="1"/>
  </cols>
  <sheetData>
    <row r="1" spans="1:119" ht="33" customHeight="1" x14ac:dyDescent="0.2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3.25" thickBot="1" x14ac:dyDescent="0.3">
      <c r="B2" s="182" t="s">
        <v>83</v>
      </c>
      <c r="C2" s="182"/>
      <c r="D2" s="183"/>
    </row>
    <row r="3" spans="1:119" ht="18.75" customHeight="1" thickBot="1" x14ac:dyDescent="0.3">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165510132</v>
      </c>
      <c r="BO4" s="371"/>
      <c r="BP4" s="371"/>
      <c r="BQ4" s="371"/>
      <c r="BR4" s="371"/>
      <c r="BS4" s="371"/>
      <c r="BT4" s="371"/>
      <c r="BU4" s="372"/>
      <c r="BV4" s="370">
        <v>168628997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1.8</v>
      </c>
      <c r="CU4" s="377"/>
      <c r="CV4" s="377"/>
      <c r="CW4" s="377"/>
      <c r="CX4" s="377"/>
      <c r="CY4" s="377"/>
      <c r="CZ4" s="377"/>
      <c r="DA4" s="378"/>
      <c r="DB4" s="376">
        <v>6</v>
      </c>
      <c r="DC4" s="377"/>
      <c r="DD4" s="377"/>
      <c r="DE4" s="377"/>
      <c r="DF4" s="377"/>
      <c r="DG4" s="377"/>
      <c r="DH4" s="377"/>
      <c r="DI4" s="378"/>
    </row>
    <row r="5" spans="1:119" ht="18.75" customHeight="1" x14ac:dyDescent="0.2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162979477</v>
      </c>
      <c r="BO5" s="408"/>
      <c r="BP5" s="408"/>
      <c r="BQ5" s="408"/>
      <c r="BR5" s="408"/>
      <c r="BS5" s="408"/>
      <c r="BT5" s="408"/>
      <c r="BU5" s="409"/>
      <c r="BV5" s="407">
        <v>161151284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96.9</v>
      </c>
      <c r="CU5" s="405"/>
      <c r="CV5" s="405"/>
      <c r="CW5" s="405"/>
      <c r="CX5" s="405"/>
      <c r="CY5" s="405"/>
      <c r="CZ5" s="405"/>
      <c r="DA5" s="406"/>
      <c r="DB5" s="404">
        <v>90.3</v>
      </c>
      <c r="DC5" s="405"/>
      <c r="DD5" s="405"/>
      <c r="DE5" s="405"/>
      <c r="DF5" s="405"/>
      <c r="DG5" s="405"/>
      <c r="DH5" s="405"/>
      <c r="DI5" s="406"/>
    </row>
    <row r="6" spans="1:119" ht="18.75" customHeight="1" x14ac:dyDescent="0.2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2530655</v>
      </c>
      <c r="BO6" s="408"/>
      <c r="BP6" s="408"/>
      <c r="BQ6" s="408"/>
      <c r="BR6" s="408"/>
      <c r="BS6" s="408"/>
      <c r="BT6" s="408"/>
      <c r="BU6" s="409"/>
      <c r="BV6" s="407">
        <v>7477713</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100.2</v>
      </c>
      <c r="CU6" s="445"/>
      <c r="CV6" s="445"/>
      <c r="CW6" s="445"/>
      <c r="CX6" s="445"/>
      <c r="CY6" s="445"/>
      <c r="CZ6" s="445"/>
      <c r="DA6" s="446"/>
      <c r="DB6" s="444">
        <v>97</v>
      </c>
      <c r="DC6" s="445"/>
      <c r="DD6" s="445"/>
      <c r="DE6" s="445"/>
      <c r="DF6" s="445"/>
      <c r="DG6" s="445"/>
      <c r="DH6" s="445"/>
      <c r="DI6" s="446"/>
    </row>
    <row r="7" spans="1:119" ht="18.75" customHeight="1" x14ac:dyDescent="0.2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1131384</v>
      </c>
      <c r="BO7" s="408"/>
      <c r="BP7" s="408"/>
      <c r="BQ7" s="408"/>
      <c r="BR7" s="408"/>
      <c r="BS7" s="408"/>
      <c r="BT7" s="408"/>
      <c r="BU7" s="409"/>
      <c r="BV7" s="407">
        <v>2590930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79713370</v>
      </c>
      <c r="CU7" s="408"/>
      <c r="CV7" s="408"/>
      <c r="CW7" s="408"/>
      <c r="CX7" s="408"/>
      <c r="CY7" s="408"/>
      <c r="CZ7" s="408"/>
      <c r="DA7" s="409"/>
      <c r="DB7" s="407">
        <v>81358548</v>
      </c>
      <c r="DC7" s="408"/>
      <c r="DD7" s="408"/>
      <c r="DE7" s="408"/>
      <c r="DF7" s="408"/>
      <c r="DG7" s="408"/>
      <c r="DH7" s="408"/>
      <c r="DI7" s="409"/>
    </row>
    <row r="8" spans="1:119" ht="18.75" customHeight="1" thickBot="1" x14ac:dyDescent="0.3">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1399271</v>
      </c>
      <c r="BO8" s="408"/>
      <c r="BP8" s="408"/>
      <c r="BQ8" s="408"/>
      <c r="BR8" s="408"/>
      <c r="BS8" s="408"/>
      <c r="BT8" s="408"/>
      <c r="BU8" s="409"/>
      <c r="BV8" s="407">
        <v>4886783</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0.64</v>
      </c>
      <c r="CU8" s="448"/>
      <c r="CV8" s="448"/>
      <c r="CW8" s="448"/>
      <c r="CX8" s="448"/>
      <c r="CY8" s="448"/>
      <c r="CZ8" s="448"/>
      <c r="DA8" s="449"/>
      <c r="DB8" s="447">
        <v>0.63</v>
      </c>
      <c r="DC8" s="448"/>
      <c r="DD8" s="448"/>
      <c r="DE8" s="448"/>
      <c r="DF8" s="448"/>
      <c r="DG8" s="448"/>
      <c r="DH8" s="448"/>
      <c r="DI8" s="449"/>
    </row>
    <row r="9" spans="1:119" ht="18.75" customHeight="1" thickBot="1" x14ac:dyDescent="0.3">
      <c r="A9" s="181"/>
      <c r="B9" s="401" t="s">
        <v>114</v>
      </c>
      <c r="C9" s="402"/>
      <c r="D9" s="402"/>
      <c r="E9" s="402"/>
      <c r="F9" s="402"/>
      <c r="G9" s="402"/>
      <c r="H9" s="402"/>
      <c r="I9" s="402"/>
      <c r="J9" s="402"/>
      <c r="K9" s="450"/>
      <c r="L9" s="451" t="s">
        <v>115</v>
      </c>
      <c r="M9" s="452"/>
      <c r="N9" s="452"/>
      <c r="O9" s="452"/>
      <c r="P9" s="452"/>
      <c r="Q9" s="453"/>
      <c r="R9" s="454">
        <v>326545</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-3487512</v>
      </c>
      <c r="BO9" s="408"/>
      <c r="BP9" s="408"/>
      <c r="BQ9" s="408"/>
      <c r="BR9" s="408"/>
      <c r="BS9" s="408"/>
      <c r="BT9" s="408"/>
      <c r="BU9" s="409"/>
      <c r="BV9" s="407">
        <v>4341637</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16.399999999999999</v>
      </c>
      <c r="CU9" s="405"/>
      <c r="CV9" s="405"/>
      <c r="CW9" s="405"/>
      <c r="CX9" s="405"/>
      <c r="CY9" s="405"/>
      <c r="CZ9" s="405"/>
      <c r="DA9" s="406"/>
      <c r="DB9" s="404">
        <v>16.2</v>
      </c>
      <c r="DC9" s="405"/>
      <c r="DD9" s="405"/>
      <c r="DE9" s="405"/>
      <c r="DF9" s="405"/>
      <c r="DG9" s="405"/>
      <c r="DH9" s="405"/>
      <c r="DI9" s="406"/>
    </row>
    <row r="10" spans="1:119" ht="18.75" customHeight="1" thickBot="1" x14ac:dyDescent="0.3">
      <c r="A10" s="181"/>
      <c r="B10" s="401"/>
      <c r="C10" s="402"/>
      <c r="D10" s="402"/>
      <c r="E10" s="402"/>
      <c r="F10" s="402"/>
      <c r="G10" s="402"/>
      <c r="H10" s="402"/>
      <c r="I10" s="402"/>
      <c r="J10" s="402"/>
      <c r="K10" s="450"/>
      <c r="L10" s="457" t="s">
        <v>120</v>
      </c>
      <c r="M10" s="437"/>
      <c r="N10" s="437"/>
      <c r="O10" s="437"/>
      <c r="P10" s="437"/>
      <c r="Q10" s="438"/>
      <c r="R10" s="458">
        <v>337190</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111</v>
      </c>
      <c r="BO10" s="408"/>
      <c r="BP10" s="408"/>
      <c r="BQ10" s="408"/>
      <c r="BR10" s="408"/>
      <c r="BS10" s="408"/>
      <c r="BT10" s="408"/>
      <c r="BU10" s="409"/>
      <c r="BV10" s="407">
        <v>65</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3">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2247</v>
      </c>
      <c r="BO11" s="408"/>
      <c r="BP11" s="408"/>
      <c r="BQ11" s="408"/>
      <c r="BR11" s="408"/>
      <c r="BS11" s="408"/>
      <c r="BT11" s="408"/>
      <c r="BU11" s="409"/>
      <c r="BV11" s="407">
        <v>60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5">
      <c r="A12" s="181"/>
      <c r="B12" s="467" t="s">
        <v>133</v>
      </c>
      <c r="C12" s="468"/>
      <c r="D12" s="468"/>
      <c r="E12" s="468"/>
      <c r="F12" s="468"/>
      <c r="G12" s="468"/>
      <c r="H12" s="468"/>
      <c r="I12" s="468"/>
      <c r="J12" s="468"/>
      <c r="K12" s="469"/>
      <c r="L12" s="476" t="s">
        <v>134</v>
      </c>
      <c r="M12" s="477"/>
      <c r="N12" s="477"/>
      <c r="O12" s="477"/>
      <c r="P12" s="477"/>
      <c r="Q12" s="478"/>
      <c r="R12" s="479">
        <v>319724</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141</v>
      </c>
      <c r="DC12" s="448"/>
      <c r="DD12" s="448"/>
      <c r="DE12" s="448"/>
      <c r="DF12" s="448"/>
      <c r="DG12" s="448"/>
      <c r="DH12" s="448"/>
      <c r="DI12" s="449"/>
    </row>
    <row r="13" spans="1:119" ht="18.75" customHeight="1" x14ac:dyDescent="0.25">
      <c r="A13" s="181"/>
      <c r="B13" s="470"/>
      <c r="C13" s="471"/>
      <c r="D13" s="471"/>
      <c r="E13" s="471"/>
      <c r="F13" s="471"/>
      <c r="G13" s="471"/>
      <c r="H13" s="471"/>
      <c r="I13" s="471"/>
      <c r="J13" s="471"/>
      <c r="K13" s="472"/>
      <c r="L13" s="190"/>
      <c r="M13" s="498" t="s">
        <v>142</v>
      </c>
      <c r="N13" s="499"/>
      <c r="O13" s="499"/>
      <c r="P13" s="499"/>
      <c r="Q13" s="500"/>
      <c r="R13" s="491">
        <v>317817</v>
      </c>
      <c r="S13" s="492"/>
      <c r="T13" s="492"/>
      <c r="U13" s="492"/>
      <c r="V13" s="493"/>
      <c r="W13" s="423" t="s">
        <v>143</v>
      </c>
      <c r="X13" s="424"/>
      <c r="Y13" s="424"/>
      <c r="Z13" s="424"/>
      <c r="AA13" s="424"/>
      <c r="AB13" s="414"/>
      <c r="AC13" s="458">
        <v>3929</v>
      </c>
      <c r="AD13" s="459"/>
      <c r="AE13" s="459"/>
      <c r="AF13" s="459"/>
      <c r="AG13" s="501"/>
      <c r="AH13" s="458">
        <v>4176</v>
      </c>
      <c r="AI13" s="459"/>
      <c r="AJ13" s="459"/>
      <c r="AK13" s="459"/>
      <c r="AL13" s="460"/>
      <c r="AM13" s="436" t="s">
        <v>144</v>
      </c>
      <c r="AN13" s="437"/>
      <c r="AO13" s="437"/>
      <c r="AP13" s="437"/>
      <c r="AQ13" s="437"/>
      <c r="AR13" s="437"/>
      <c r="AS13" s="437"/>
      <c r="AT13" s="438"/>
      <c r="AU13" s="439" t="s">
        <v>128</v>
      </c>
      <c r="AV13" s="440"/>
      <c r="AW13" s="440"/>
      <c r="AX13" s="440"/>
      <c r="AY13" s="441" t="s">
        <v>145</v>
      </c>
      <c r="AZ13" s="442"/>
      <c r="BA13" s="442"/>
      <c r="BB13" s="442"/>
      <c r="BC13" s="442"/>
      <c r="BD13" s="442"/>
      <c r="BE13" s="442"/>
      <c r="BF13" s="442"/>
      <c r="BG13" s="442"/>
      <c r="BH13" s="442"/>
      <c r="BI13" s="442"/>
      <c r="BJ13" s="442"/>
      <c r="BK13" s="442"/>
      <c r="BL13" s="442"/>
      <c r="BM13" s="443"/>
      <c r="BN13" s="407">
        <v>-3485154</v>
      </c>
      <c r="BO13" s="408"/>
      <c r="BP13" s="408"/>
      <c r="BQ13" s="408"/>
      <c r="BR13" s="408"/>
      <c r="BS13" s="408"/>
      <c r="BT13" s="408"/>
      <c r="BU13" s="409"/>
      <c r="BV13" s="407">
        <v>4341762</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12.7</v>
      </c>
      <c r="CU13" s="405"/>
      <c r="CV13" s="405"/>
      <c r="CW13" s="405"/>
      <c r="CX13" s="405"/>
      <c r="CY13" s="405"/>
      <c r="CZ13" s="405"/>
      <c r="DA13" s="406"/>
      <c r="DB13" s="404">
        <v>13</v>
      </c>
      <c r="DC13" s="405"/>
      <c r="DD13" s="405"/>
      <c r="DE13" s="405"/>
      <c r="DF13" s="405"/>
      <c r="DG13" s="405"/>
      <c r="DH13" s="405"/>
      <c r="DI13" s="406"/>
    </row>
    <row r="14" spans="1:119" ht="18.75" customHeight="1" thickBot="1" x14ac:dyDescent="0.3">
      <c r="A14" s="181"/>
      <c r="B14" s="470"/>
      <c r="C14" s="471"/>
      <c r="D14" s="471"/>
      <c r="E14" s="471"/>
      <c r="F14" s="471"/>
      <c r="G14" s="471"/>
      <c r="H14" s="471"/>
      <c r="I14" s="471"/>
      <c r="J14" s="471"/>
      <c r="K14" s="472"/>
      <c r="L14" s="488" t="s">
        <v>147</v>
      </c>
      <c r="M14" s="489"/>
      <c r="N14" s="489"/>
      <c r="O14" s="489"/>
      <c r="P14" s="489"/>
      <c r="Q14" s="490"/>
      <c r="R14" s="491">
        <v>322526</v>
      </c>
      <c r="S14" s="492"/>
      <c r="T14" s="492"/>
      <c r="U14" s="492"/>
      <c r="V14" s="493"/>
      <c r="W14" s="397"/>
      <c r="X14" s="398"/>
      <c r="Y14" s="398"/>
      <c r="Z14" s="398"/>
      <c r="AA14" s="398"/>
      <c r="AB14" s="387"/>
      <c r="AC14" s="494">
        <v>2.9</v>
      </c>
      <c r="AD14" s="495"/>
      <c r="AE14" s="495"/>
      <c r="AF14" s="495"/>
      <c r="AG14" s="496"/>
      <c r="AH14" s="494">
        <v>3.1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160.9</v>
      </c>
      <c r="CU14" s="506"/>
      <c r="CV14" s="506"/>
      <c r="CW14" s="506"/>
      <c r="CX14" s="506"/>
      <c r="CY14" s="506"/>
      <c r="CZ14" s="506"/>
      <c r="DA14" s="507"/>
      <c r="DB14" s="505">
        <v>173</v>
      </c>
      <c r="DC14" s="506"/>
      <c r="DD14" s="506"/>
      <c r="DE14" s="506"/>
      <c r="DF14" s="506"/>
      <c r="DG14" s="506"/>
      <c r="DH14" s="506"/>
      <c r="DI14" s="507"/>
    </row>
    <row r="15" spans="1:119" ht="18.75" customHeight="1" x14ac:dyDescent="0.25">
      <c r="A15" s="181"/>
      <c r="B15" s="470"/>
      <c r="C15" s="471"/>
      <c r="D15" s="471"/>
      <c r="E15" s="471"/>
      <c r="F15" s="471"/>
      <c r="G15" s="471"/>
      <c r="H15" s="471"/>
      <c r="I15" s="471"/>
      <c r="J15" s="471"/>
      <c r="K15" s="472"/>
      <c r="L15" s="190"/>
      <c r="M15" s="498" t="s">
        <v>149</v>
      </c>
      <c r="N15" s="499"/>
      <c r="O15" s="499"/>
      <c r="P15" s="499"/>
      <c r="Q15" s="500"/>
      <c r="R15" s="491">
        <v>320822</v>
      </c>
      <c r="S15" s="492"/>
      <c r="T15" s="492"/>
      <c r="U15" s="492"/>
      <c r="V15" s="493"/>
      <c r="W15" s="423" t="s">
        <v>150</v>
      </c>
      <c r="X15" s="424"/>
      <c r="Y15" s="424"/>
      <c r="Z15" s="424"/>
      <c r="AA15" s="424"/>
      <c r="AB15" s="414"/>
      <c r="AC15" s="458">
        <v>21075</v>
      </c>
      <c r="AD15" s="459"/>
      <c r="AE15" s="459"/>
      <c r="AF15" s="459"/>
      <c r="AG15" s="501"/>
      <c r="AH15" s="458">
        <v>21559</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42003632</v>
      </c>
      <c r="BO15" s="371"/>
      <c r="BP15" s="371"/>
      <c r="BQ15" s="371"/>
      <c r="BR15" s="371"/>
      <c r="BS15" s="371"/>
      <c r="BT15" s="371"/>
      <c r="BU15" s="372"/>
      <c r="BV15" s="370">
        <v>39894029</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15.6</v>
      </c>
      <c r="AD16" s="495"/>
      <c r="AE16" s="495"/>
      <c r="AF16" s="495"/>
      <c r="AG16" s="496"/>
      <c r="AH16" s="494">
        <v>16</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65530798</v>
      </c>
      <c r="BO16" s="408"/>
      <c r="BP16" s="408"/>
      <c r="BQ16" s="408"/>
      <c r="BR16" s="408"/>
      <c r="BS16" s="408"/>
      <c r="BT16" s="408"/>
      <c r="BU16" s="409"/>
      <c r="BV16" s="407">
        <v>64543614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3">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110162</v>
      </c>
      <c r="AD17" s="459"/>
      <c r="AE17" s="459"/>
      <c r="AF17" s="459"/>
      <c r="AG17" s="501"/>
      <c r="AH17" s="458">
        <v>108937</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53441048</v>
      </c>
      <c r="BO17" s="408"/>
      <c r="BP17" s="408"/>
      <c r="BQ17" s="408"/>
      <c r="BR17" s="408"/>
      <c r="BS17" s="408"/>
      <c r="BT17" s="408"/>
      <c r="BU17" s="409"/>
      <c r="BV17" s="407">
        <v>50692345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3">
      <c r="A18" s="181"/>
      <c r="B18" s="529" t="s">
        <v>160</v>
      </c>
      <c r="C18" s="450"/>
      <c r="D18" s="450"/>
      <c r="E18" s="530"/>
      <c r="F18" s="530"/>
      <c r="G18" s="530"/>
      <c r="H18" s="530"/>
      <c r="I18" s="530"/>
      <c r="J18" s="530"/>
      <c r="K18" s="530"/>
      <c r="L18" s="531">
        <v>309</v>
      </c>
      <c r="M18" s="531"/>
      <c r="N18" s="531"/>
      <c r="O18" s="531"/>
      <c r="P18" s="531"/>
      <c r="Q18" s="531"/>
      <c r="R18" s="532"/>
      <c r="S18" s="532"/>
      <c r="T18" s="532"/>
      <c r="U18" s="532"/>
      <c r="V18" s="533"/>
      <c r="W18" s="425"/>
      <c r="X18" s="426"/>
      <c r="Y18" s="426"/>
      <c r="Z18" s="426"/>
      <c r="AA18" s="426"/>
      <c r="AB18" s="417"/>
      <c r="AC18" s="534">
        <v>81.5</v>
      </c>
      <c r="AD18" s="535"/>
      <c r="AE18" s="535"/>
      <c r="AF18" s="535"/>
      <c r="AG18" s="536"/>
      <c r="AH18" s="534">
        <v>80.900000000000006</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80551370</v>
      </c>
      <c r="BO18" s="408"/>
      <c r="BP18" s="408"/>
      <c r="BQ18" s="408"/>
      <c r="BR18" s="408"/>
      <c r="BS18" s="408"/>
      <c r="BT18" s="408"/>
      <c r="BU18" s="409"/>
      <c r="BV18" s="407">
        <v>78497303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3">
      <c r="A19" s="181"/>
      <c r="B19" s="529" t="s">
        <v>162</v>
      </c>
      <c r="C19" s="450"/>
      <c r="D19" s="450"/>
      <c r="E19" s="530"/>
      <c r="F19" s="530"/>
      <c r="G19" s="530"/>
      <c r="H19" s="530"/>
      <c r="I19" s="530"/>
      <c r="J19" s="530"/>
      <c r="K19" s="530"/>
      <c r="L19" s="538">
        <v>1057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95349500</v>
      </c>
      <c r="BO19" s="408"/>
      <c r="BP19" s="408"/>
      <c r="BQ19" s="408"/>
      <c r="BR19" s="408"/>
      <c r="BS19" s="408"/>
      <c r="BT19" s="408"/>
      <c r="BU19" s="409"/>
      <c r="BV19" s="407">
        <v>96402102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3">
      <c r="A20" s="181"/>
      <c r="B20" s="529" t="s">
        <v>164</v>
      </c>
      <c r="C20" s="450"/>
      <c r="D20" s="450"/>
      <c r="E20" s="530"/>
      <c r="F20" s="530"/>
      <c r="G20" s="530"/>
      <c r="H20" s="530"/>
      <c r="I20" s="530"/>
      <c r="J20" s="530"/>
      <c r="K20" s="530"/>
      <c r="L20" s="538">
        <v>154171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3">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209824716</v>
      </c>
      <c r="BO22" s="371"/>
      <c r="BP22" s="371"/>
      <c r="BQ22" s="371"/>
      <c r="BR22" s="371"/>
      <c r="BS22" s="371"/>
      <c r="BT22" s="371"/>
      <c r="BU22" s="372"/>
      <c r="BV22" s="370">
        <v>210490850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105731216</v>
      </c>
      <c r="BO23" s="408"/>
      <c r="BP23" s="408"/>
      <c r="BQ23" s="408"/>
      <c r="BR23" s="408"/>
      <c r="BS23" s="408"/>
      <c r="BT23" s="408"/>
      <c r="BU23" s="409"/>
      <c r="BV23" s="407">
        <v>110418030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3">
      <c r="A24" s="181"/>
      <c r="B24" s="578"/>
      <c r="C24" s="554"/>
      <c r="D24" s="555"/>
      <c r="E24" s="457" t="s">
        <v>174</v>
      </c>
      <c r="F24" s="437"/>
      <c r="G24" s="437"/>
      <c r="H24" s="437"/>
      <c r="I24" s="437"/>
      <c r="J24" s="437"/>
      <c r="K24" s="438"/>
      <c r="L24" s="458">
        <v>1</v>
      </c>
      <c r="M24" s="459"/>
      <c r="N24" s="459"/>
      <c r="O24" s="459"/>
      <c r="P24" s="501"/>
      <c r="Q24" s="458">
        <v>9675</v>
      </c>
      <c r="R24" s="459"/>
      <c r="S24" s="459"/>
      <c r="T24" s="459"/>
      <c r="U24" s="459"/>
      <c r="V24" s="501"/>
      <c r="W24" s="553"/>
      <c r="X24" s="554"/>
      <c r="Y24" s="555"/>
      <c r="Z24" s="457" t="s">
        <v>175</v>
      </c>
      <c r="AA24" s="437"/>
      <c r="AB24" s="437"/>
      <c r="AC24" s="437"/>
      <c r="AD24" s="437"/>
      <c r="AE24" s="437"/>
      <c r="AF24" s="437"/>
      <c r="AG24" s="438"/>
      <c r="AH24" s="458">
        <v>2393</v>
      </c>
      <c r="AI24" s="459"/>
      <c r="AJ24" s="459"/>
      <c r="AK24" s="459"/>
      <c r="AL24" s="501"/>
      <c r="AM24" s="458">
        <v>7406335</v>
      </c>
      <c r="AN24" s="459"/>
      <c r="AO24" s="459"/>
      <c r="AP24" s="459"/>
      <c r="AQ24" s="459"/>
      <c r="AR24" s="501"/>
      <c r="AS24" s="458">
        <v>3095</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147876889</v>
      </c>
      <c r="BO24" s="408"/>
      <c r="BP24" s="408"/>
      <c r="BQ24" s="408"/>
      <c r="BR24" s="408"/>
      <c r="BS24" s="408"/>
      <c r="BT24" s="408"/>
      <c r="BU24" s="409"/>
      <c r="BV24" s="407">
        <v>146184279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5">
      <c r="A25" s="181"/>
      <c r="B25" s="578"/>
      <c r="C25" s="554"/>
      <c r="D25" s="555"/>
      <c r="E25" s="457" t="s">
        <v>177</v>
      </c>
      <c r="F25" s="437"/>
      <c r="G25" s="437"/>
      <c r="H25" s="437"/>
      <c r="I25" s="437"/>
      <c r="J25" s="437"/>
      <c r="K25" s="438"/>
      <c r="L25" s="458">
        <v>2</v>
      </c>
      <c r="M25" s="459"/>
      <c r="N25" s="459"/>
      <c r="O25" s="459"/>
      <c r="P25" s="501"/>
      <c r="Q25" s="458">
        <v>8444</v>
      </c>
      <c r="R25" s="459"/>
      <c r="S25" s="459"/>
      <c r="T25" s="459"/>
      <c r="U25" s="459"/>
      <c r="V25" s="501"/>
      <c r="W25" s="553"/>
      <c r="X25" s="554"/>
      <c r="Y25" s="555"/>
      <c r="Z25" s="457" t="s">
        <v>178</v>
      </c>
      <c r="AA25" s="437"/>
      <c r="AB25" s="437"/>
      <c r="AC25" s="437"/>
      <c r="AD25" s="437"/>
      <c r="AE25" s="437"/>
      <c r="AF25" s="437"/>
      <c r="AG25" s="438"/>
      <c r="AH25" s="458">
        <v>385</v>
      </c>
      <c r="AI25" s="459"/>
      <c r="AJ25" s="459"/>
      <c r="AK25" s="459"/>
      <c r="AL25" s="501"/>
      <c r="AM25" s="458">
        <v>1200430</v>
      </c>
      <c r="AN25" s="459"/>
      <c r="AO25" s="459"/>
      <c r="AP25" s="459"/>
      <c r="AQ25" s="459"/>
      <c r="AR25" s="501"/>
      <c r="AS25" s="458">
        <v>3118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12500806</v>
      </c>
      <c r="BO25" s="371"/>
      <c r="BP25" s="371"/>
      <c r="BQ25" s="371"/>
      <c r="BR25" s="371"/>
      <c r="BS25" s="371"/>
      <c r="BT25" s="371"/>
      <c r="BU25" s="372"/>
      <c r="BV25" s="370">
        <v>11069041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5">
      <c r="A26" s="181"/>
      <c r="B26" s="578"/>
      <c r="C26" s="554"/>
      <c r="D26" s="555"/>
      <c r="E26" s="457" t="s">
        <v>180</v>
      </c>
      <c r="F26" s="437"/>
      <c r="G26" s="437"/>
      <c r="H26" s="437"/>
      <c r="I26" s="437"/>
      <c r="J26" s="437"/>
      <c r="K26" s="438"/>
      <c r="L26" s="458">
        <v>1</v>
      </c>
      <c r="M26" s="459"/>
      <c r="N26" s="459"/>
      <c r="O26" s="459"/>
      <c r="P26" s="501"/>
      <c r="Q26" s="458">
        <v>6831</v>
      </c>
      <c r="R26" s="459"/>
      <c r="S26" s="459"/>
      <c r="T26" s="459"/>
      <c r="U26" s="459"/>
      <c r="V26" s="501"/>
      <c r="W26" s="553"/>
      <c r="X26" s="554"/>
      <c r="Y26" s="555"/>
      <c r="Z26" s="457" t="s">
        <v>181</v>
      </c>
      <c r="AA26" s="559"/>
      <c r="AB26" s="559"/>
      <c r="AC26" s="559"/>
      <c r="AD26" s="559"/>
      <c r="AE26" s="559"/>
      <c r="AF26" s="559"/>
      <c r="AG26" s="560"/>
      <c r="AH26" s="458">
        <v>211</v>
      </c>
      <c r="AI26" s="459"/>
      <c r="AJ26" s="459"/>
      <c r="AK26" s="459"/>
      <c r="AL26" s="501"/>
      <c r="AM26" s="458">
        <v>600506</v>
      </c>
      <c r="AN26" s="459"/>
      <c r="AO26" s="459"/>
      <c r="AP26" s="459"/>
      <c r="AQ26" s="459"/>
      <c r="AR26" s="501"/>
      <c r="AS26" s="458">
        <v>2846</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v>379766</v>
      </c>
      <c r="BO26" s="408"/>
      <c r="BP26" s="408"/>
      <c r="BQ26" s="408"/>
      <c r="BR26" s="408"/>
      <c r="BS26" s="408"/>
      <c r="BT26" s="408"/>
      <c r="BU26" s="409"/>
      <c r="BV26" s="407">
        <v>341654</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3">
      <c r="A27" s="181"/>
      <c r="B27" s="578"/>
      <c r="C27" s="554"/>
      <c r="D27" s="555"/>
      <c r="E27" s="457" t="s">
        <v>183</v>
      </c>
      <c r="F27" s="437"/>
      <c r="G27" s="437"/>
      <c r="H27" s="437"/>
      <c r="I27" s="437"/>
      <c r="J27" s="437"/>
      <c r="K27" s="438"/>
      <c r="L27" s="458">
        <v>1</v>
      </c>
      <c r="M27" s="459"/>
      <c r="N27" s="459"/>
      <c r="O27" s="459"/>
      <c r="P27" s="501"/>
      <c r="Q27" s="458">
        <v>6780</v>
      </c>
      <c r="R27" s="459"/>
      <c r="S27" s="459"/>
      <c r="T27" s="459"/>
      <c r="U27" s="459"/>
      <c r="V27" s="501"/>
      <c r="W27" s="553"/>
      <c r="X27" s="554"/>
      <c r="Y27" s="555"/>
      <c r="Z27" s="457" t="s">
        <v>184</v>
      </c>
      <c r="AA27" s="437"/>
      <c r="AB27" s="437"/>
      <c r="AC27" s="437"/>
      <c r="AD27" s="437"/>
      <c r="AE27" s="437"/>
      <c r="AF27" s="437"/>
      <c r="AG27" s="438"/>
      <c r="AH27" s="458">
        <v>98</v>
      </c>
      <c r="AI27" s="459"/>
      <c r="AJ27" s="459"/>
      <c r="AK27" s="459"/>
      <c r="AL27" s="501"/>
      <c r="AM27" s="458">
        <v>371018</v>
      </c>
      <c r="AN27" s="459"/>
      <c r="AO27" s="459"/>
      <c r="AP27" s="459"/>
      <c r="AQ27" s="459"/>
      <c r="AR27" s="501"/>
      <c r="AS27" s="458">
        <v>3786</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2709088</v>
      </c>
      <c r="BO27" s="527"/>
      <c r="BP27" s="527"/>
      <c r="BQ27" s="527"/>
      <c r="BR27" s="527"/>
      <c r="BS27" s="527"/>
      <c r="BT27" s="527"/>
      <c r="BU27" s="528"/>
      <c r="BV27" s="526">
        <v>2709018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5">
      <c r="A28" s="181"/>
      <c r="B28" s="578"/>
      <c r="C28" s="554"/>
      <c r="D28" s="555"/>
      <c r="E28" s="457" t="s">
        <v>186</v>
      </c>
      <c r="F28" s="437"/>
      <c r="G28" s="437"/>
      <c r="H28" s="437"/>
      <c r="I28" s="437"/>
      <c r="J28" s="437"/>
      <c r="K28" s="438"/>
      <c r="L28" s="458">
        <v>1</v>
      </c>
      <c r="M28" s="459"/>
      <c r="N28" s="459"/>
      <c r="O28" s="459"/>
      <c r="P28" s="501"/>
      <c r="Q28" s="458">
        <v>6150</v>
      </c>
      <c r="R28" s="459"/>
      <c r="S28" s="459"/>
      <c r="T28" s="459"/>
      <c r="U28" s="459"/>
      <c r="V28" s="501"/>
      <c r="W28" s="553"/>
      <c r="X28" s="554"/>
      <c r="Y28" s="555"/>
      <c r="Z28" s="457" t="s">
        <v>187</v>
      </c>
      <c r="AA28" s="437"/>
      <c r="AB28" s="437"/>
      <c r="AC28" s="437"/>
      <c r="AD28" s="437"/>
      <c r="AE28" s="437"/>
      <c r="AF28" s="437"/>
      <c r="AG28" s="438"/>
      <c r="AH28" s="458">
        <v>5</v>
      </c>
      <c r="AI28" s="459"/>
      <c r="AJ28" s="459"/>
      <c r="AK28" s="459"/>
      <c r="AL28" s="501"/>
      <c r="AM28" s="458">
        <v>12460</v>
      </c>
      <c r="AN28" s="459"/>
      <c r="AO28" s="459"/>
      <c r="AP28" s="459"/>
      <c r="AQ28" s="459"/>
      <c r="AR28" s="501"/>
      <c r="AS28" s="458">
        <v>2492</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5776544</v>
      </c>
      <c r="BO28" s="371"/>
      <c r="BP28" s="371"/>
      <c r="BQ28" s="371"/>
      <c r="BR28" s="371"/>
      <c r="BS28" s="371"/>
      <c r="BT28" s="371"/>
      <c r="BU28" s="372"/>
      <c r="BV28" s="370">
        <v>3326433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5">
      <c r="A29" s="181"/>
      <c r="B29" s="578"/>
      <c r="C29" s="554"/>
      <c r="D29" s="555"/>
      <c r="E29" s="457" t="s">
        <v>189</v>
      </c>
      <c r="F29" s="437"/>
      <c r="G29" s="437"/>
      <c r="H29" s="437"/>
      <c r="I29" s="437"/>
      <c r="J29" s="437"/>
      <c r="K29" s="438"/>
      <c r="L29" s="458">
        <v>32</v>
      </c>
      <c r="M29" s="459"/>
      <c r="N29" s="459"/>
      <c r="O29" s="459"/>
      <c r="P29" s="501"/>
      <c r="Q29" s="458">
        <v>5850</v>
      </c>
      <c r="R29" s="459"/>
      <c r="S29" s="459"/>
      <c r="T29" s="459"/>
      <c r="U29" s="459"/>
      <c r="V29" s="501"/>
      <c r="W29" s="556"/>
      <c r="X29" s="557"/>
      <c r="Y29" s="558"/>
      <c r="Z29" s="457" t="s">
        <v>190</v>
      </c>
      <c r="AA29" s="437"/>
      <c r="AB29" s="437"/>
      <c r="AC29" s="437"/>
      <c r="AD29" s="437"/>
      <c r="AE29" s="437"/>
      <c r="AF29" s="437"/>
      <c r="AG29" s="438"/>
      <c r="AH29" s="458">
        <v>2496</v>
      </c>
      <c r="AI29" s="459"/>
      <c r="AJ29" s="459"/>
      <c r="AK29" s="459"/>
      <c r="AL29" s="501"/>
      <c r="AM29" s="458">
        <v>7789813</v>
      </c>
      <c r="AN29" s="459"/>
      <c r="AO29" s="459"/>
      <c r="AP29" s="459"/>
      <c r="AQ29" s="459"/>
      <c r="AR29" s="501"/>
      <c r="AS29" s="458">
        <v>3121</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3358404</v>
      </c>
      <c r="BO29" s="408"/>
      <c r="BP29" s="408"/>
      <c r="BQ29" s="408"/>
      <c r="BR29" s="408"/>
      <c r="BS29" s="408"/>
      <c r="BT29" s="408"/>
      <c r="BU29" s="409"/>
      <c r="BV29" s="407">
        <v>3348194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3">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98.8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5648789</v>
      </c>
      <c r="BO30" s="527"/>
      <c r="BP30" s="527"/>
      <c r="BQ30" s="527"/>
      <c r="BR30" s="527"/>
      <c r="BS30" s="527"/>
      <c r="BT30" s="527"/>
      <c r="BU30" s="528"/>
      <c r="BV30" s="526">
        <v>5694935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5">
      <c r="A31" s="181"/>
      <c r="B31" s="203"/>
      <c r="DI31" s="204"/>
    </row>
    <row r="32" spans="1:113" ht="13.5" customHeight="1" x14ac:dyDescent="0.2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199</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10</v>
      </c>
      <c r="AN34" s="597"/>
      <c r="AO34" s="598" t="str">
        <f>IF('各会計、関係団体の財政状況及び健全化判断比率'!B33="","",'各会計、関係団体の財政状況及び健全化判断比率'!B33)</f>
        <v>水道事業会計</v>
      </c>
      <c r="AP34" s="598"/>
      <c r="AQ34" s="598"/>
      <c r="AR34" s="598"/>
      <c r="AS34" s="598"/>
      <c r="AT34" s="598"/>
      <c r="AU34" s="598"/>
      <c r="AV34" s="598"/>
      <c r="AW34" s="598"/>
      <c r="AX34" s="598"/>
      <c r="AY34" s="598"/>
      <c r="AZ34" s="598"/>
      <c r="BA34" s="598"/>
      <c r="BB34" s="598"/>
      <c r="BC34" s="598"/>
      <c r="BD34" s="181"/>
      <c r="BE34" s="597">
        <f>IF(BG34="","",MAX(C34:D43,U34:V43,AM34:AN43)+1)</f>
        <v>12</v>
      </c>
      <c r="BF34" s="597"/>
      <c r="BG34" s="598" t="str">
        <f>IF('各会計、関係団体の財政状況及び健全化判断比率'!B35="","",'各会計、関係団体の財政状況及び健全化判断比率'!B35)</f>
        <v>卸売市場事業特別会計</v>
      </c>
      <c r="BH34" s="598"/>
      <c r="BI34" s="598"/>
      <c r="BJ34" s="598"/>
      <c r="BK34" s="598"/>
      <c r="BL34" s="598"/>
      <c r="BM34" s="598"/>
      <c r="BN34" s="598"/>
      <c r="BO34" s="598"/>
      <c r="BP34" s="598"/>
      <c r="BQ34" s="598"/>
      <c r="BR34" s="598"/>
      <c r="BS34" s="598"/>
      <c r="BT34" s="598"/>
      <c r="BU34" s="598"/>
      <c r="BV34" s="181"/>
      <c r="BW34" s="597">
        <f>IF(BY34="","",MAX(C34:D43,U34:V43,AM34:AN43,BE34:BF43)+1)</f>
        <v>16</v>
      </c>
      <c r="BX34" s="597"/>
      <c r="BY34" s="598" t="str">
        <f>IF('各会計、関係団体の財政状況及び健全化判断比率'!B68="","",'各会計、関係団体の財政状況及び健全化判断比率'!B68)</f>
        <v>こうち人づくり広域連合（一般会計）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22</v>
      </c>
      <c r="CP34" s="597"/>
      <c r="CQ34" s="598" t="str">
        <f>IF('各会計、関係団体の財政状況及び健全化判断比率'!BS7="","",'各会計、関係団体の財政状況及び健全化判断比率'!BS7)</f>
        <v>公益財団法人高知市文化振興事業団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5">
      <c r="A35" s="181"/>
      <c r="B35" s="205"/>
      <c r="C35" s="597">
        <f>IF(E35="","",C34+1)</f>
        <v>2</v>
      </c>
      <c r="D35" s="597"/>
      <c r="E35" s="598" t="str">
        <f>IF('各会計、関係団体の財政状況及び健全化判断比率'!B8="","",'各会計、関係団体の財政状況及び健全化判断比率'!B8)</f>
        <v>へき地診療所事業特別会計</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収益事業特別会計</v>
      </c>
      <c r="X35" s="598"/>
      <c r="Y35" s="598"/>
      <c r="Z35" s="598"/>
      <c r="AA35" s="598"/>
      <c r="AB35" s="598"/>
      <c r="AC35" s="598"/>
      <c r="AD35" s="598"/>
      <c r="AE35" s="598"/>
      <c r="AF35" s="598"/>
      <c r="AG35" s="598"/>
      <c r="AH35" s="598"/>
      <c r="AI35" s="598"/>
      <c r="AJ35" s="598"/>
      <c r="AK35" s="598"/>
      <c r="AL35" s="181"/>
      <c r="AM35" s="597">
        <f t="shared" ref="AM35:AM43" si="0">IF(AO35="","",AM34+1)</f>
        <v>11</v>
      </c>
      <c r="AN35" s="597"/>
      <c r="AO35" s="598" t="str">
        <f>IF('各会計、関係団体の財政状況及び健全化判断比率'!B34="","",'各会計、関係団体の財政状況及び健全化判断比率'!B34)</f>
        <v>公共下水道事業会計</v>
      </c>
      <c r="AP35" s="598"/>
      <c r="AQ35" s="598"/>
      <c r="AR35" s="598"/>
      <c r="AS35" s="598"/>
      <c r="AT35" s="598"/>
      <c r="AU35" s="598"/>
      <c r="AV35" s="598"/>
      <c r="AW35" s="598"/>
      <c r="AX35" s="598"/>
      <c r="AY35" s="598"/>
      <c r="AZ35" s="598"/>
      <c r="BA35" s="598"/>
      <c r="BB35" s="598"/>
      <c r="BC35" s="598"/>
      <c r="BD35" s="181"/>
      <c r="BE35" s="597">
        <f t="shared" ref="BE35:BE43" si="1">IF(BG35="","",BE34+1)</f>
        <v>13</v>
      </c>
      <c r="BF35" s="597"/>
      <c r="BG35" s="598" t="str">
        <f>IF('各会計、関係団体の財政状況及び健全化判断比率'!B36="","",'各会計、関係団体の財政状況及び健全化判断比率'!B36)</f>
        <v>国民宿舎運営事業特別会計</v>
      </c>
      <c r="BH35" s="598"/>
      <c r="BI35" s="598"/>
      <c r="BJ35" s="598"/>
      <c r="BK35" s="598"/>
      <c r="BL35" s="598"/>
      <c r="BM35" s="598"/>
      <c r="BN35" s="598"/>
      <c r="BO35" s="598"/>
      <c r="BP35" s="598"/>
      <c r="BQ35" s="598"/>
      <c r="BR35" s="598"/>
      <c r="BS35" s="598"/>
      <c r="BT35" s="598"/>
      <c r="BU35" s="598"/>
      <c r="BV35" s="181"/>
      <c r="BW35" s="597">
        <f t="shared" ref="BW35:BW43" si="2">IF(BY35="","",BW34+1)</f>
        <v>17</v>
      </c>
      <c r="BX35" s="597"/>
      <c r="BY35" s="598" t="str">
        <f>IF('各会計、関係団体の財政状況及び健全化判断比率'!B69="","",'各会計、関係団体の財政状況及び健全化判断比率'!B69)</f>
        <v>高知県・高知市病院企業団（病院企業会計）</v>
      </c>
      <c r="BZ35" s="598"/>
      <c r="CA35" s="598"/>
      <c r="CB35" s="598"/>
      <c r="CC35" s="598"/>
      <c r="CD35" s="598"/>
      <c r="CE35" s="598"/>
      <c r="CF35" s="598"/>
      <c r="CG35" s="598"/>
      <c r="CH35" s="598"/>
      <c r="CI35" s="598"/>
      <c r="CJ35" s="598"/>
      <c r="CK35" s="598"/>
      <c r="CL35" s="598"/>
      <c r="CM35" s="598"/>
      <c r="CN35" s="181"/>
      <c r="CO35" s="597">
        <f t="shared" ref="CO35:CO43" si="3">IF(CQ35="","",CO34+1)</f>
        <v>23</v>
      </c>
      <c r="CP35" s="597"/>
      <c r="CQ35" s="598" t="str">
        <f>IF('各会計、関係団体の財政状況及び健全化判断比率'!BS8="","",'各会計、関係団体の財政状況及び健全化判断比率'!BS8)</f>
        <v>公益財団法人高知市環境事業公社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5">
      <c r="A36" s="181"/>
      <c r="B36" s="205"/>
      <c r="C36" s="597">
        <f>IF(E36="","",C35+1)</f>
        <v>3</v>
      </c>
      <c r="D36" s="597"/>
      <c r="E36" s="598" t="str">
        <f>IF('各会計、関係団体の財政状況及び健全化判断比率'!B9="","",'各会計、関係団体の財政状況及び健全化判断比率'!B9)</f>
        <v>母子父子寡婦福祉資金貸付事業特別会計</v>
      </c>
      <c r="F36" s="598"/>
      <c r="G36" s="598"/>
      <c r="H36" s="598"/>
      <c r="I36" s="598"/>
      <c r="J36" s="598"/>
      <c r="K36" s="598"/>
      <c r="L36" s="598"/>
      <c r="M36" s="598"/>
      <c r="N36" s="598"/>
      <c r="O36" s="598"/>
      <c r="P36" s="598"/>
      <c r="Q36" s="598"/>
      <c r="R36" s="598"/>
      <c r="S36" s="598"/>
      <c r="T36" s="181"/>
      <c r="U36" s="597">
        <f t="shared" ref="U36:U43" si="4">IF(W36="","",U35+1)</f>
        <v>7</v>
      </c>
      <c r="V36" s="597"/>
      <c r="W36" s="598" t="str">
        <f>IF('各会計、関係団体の財政状況及び健全化判断比率'!B30="","",'各会計、関係団体の財政状況及び健全化判断比率'!B30)</f>
        <v>駐車場事業特別会計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14</v>
      </c>
      <c r="BF36" s="597"/>
      <c r="BG36" s="598" t="str">
        <f>IF('各会計、関係団体の財政状況及び健全化判断比率'!B37="","",'各会計、関係団体の財政状況及び健全化判断比率'!B37)</f>
        <v>農業集落排水事業特別会計</v>
      </c>
      <c r="BH36" s="598"/>
      <c r="BI36" s="598"/>
      <c r="BJ36" s="598"/>
      <c r="BK36" s="598"/>
      <c r="BL36" s="598"/>
      <c r="BM36" s="598"/>
      <c r="BN36" s="598"/>
      <c r="BO36" s="598"/>
      <c r="BP36" s="598"/>
      <c r="BQ36" s="598"/>
      <c r="BR36" s="598"/>
      <c r="BS36" s="598"/>
      <c r="BT36" s="598"/>
      <c r="BU36" s="598"/>
      <c r="BV36" s="181"/>
      <c r="BW36" s="597">
        <f t="shared" si="2"/>
        <v>18</v>
      </c>
      <c r="BX36" s="597"/>
      <c r="BY36" s="598" t="str">
        <f>IF('各会計、関係団体の財政状況及び健全化判断比率'!B70="","",'各会計、関係団体の財政状況及び健全化判断比率'!B70)</f>
        <v>高知県広域食肉センター事務組合（一般会計）</v>
      </c>
      <c r="BZ36" s="598"/>
      <c r="CA36" s="598"/>
      <c r="CB36" s="598"/>
      <c r="CC36" s="598"/>
      <c r="CD36" s="598"/>
      <c r="CE36" s="598"/>
      <c r="CF36" s="598"/>
      <c r="CG36" s="598"/>
      <c r="CH36" s="598"/>
      <c r="CI36" s="598"/>
      <c r="CJ36" s="598"/>
      <c r="CK36" s="598"/>
      <c r="CL36" s="598"/>
      <c r="CM36" s="598"/>
      <c r="CN36" s="181"/>
      <c r="CO36" s="597">
        <f t="shared" si="3"/>
        <v>24</v>
      </c>
      <c r="CP36" s="597"/>
      <c r="CQ36" s="598" t="str">
        <f>IF('各会計、関係団体の財政状況及び健全化判断比率'!BS9="","",'各会計、関係団体の財政状況及び健全化判断比率'!BS9)</f>
        <v>公益財団法人高知市学校給食会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5">
      <c r="A37" s="181"/>
      <c r="B37" s="205"/>
      <c r="C37" s="597">
        <f>IF(E37="","",C36+1)</f>
        <v>4</v>
      </c>
      <c r="D37" s="597"/>
      <c r="E37" s="598" t="str">
        <f>IF('各会計、関係団体の財政状況及び健全化判断比率'!B10="","",'各会計、関係団体の財政状況及び健全化判断比率'!B10)</f>
        <v>土地区画整理事業清算金特別会計</v>
      </c>
      <c r="F37" s="598"/>
      <c r="G37" s="598"/>
      <c r="H37" s="598"/>
      <c r="I37" s="598"/>
      <c r="J37" s="598"/>
      <c r="K37" s="598"/>
      <c r="L37" s="598"/>
      <c r="M37" s="598"/>
      <c r="N37" s="598"/>
      <c r="O37" s="598"/>
      <c r="P37" s="598"/>
      <c r="Q37" s="598"/>
      <c r="R37" s="598"/>
      <c r="S37" s="598"/>
      <c r="T37" s="181"/>
      <c r="U37" s="597">
        <f t="shared" si="4"/>
        <v>8</v>
      </c>
      <c r="V37" s="597"/>
      <c r="W37" s="598" t="str">
        <f>IF('各会計、関係団体の財政状況及び健全化判断比率'!B31="","",'各会計、関係団体の財政状況及び健全化判断比率'!B31)</f>
        <v>介護保険事業特別会計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15</v>
      </c>
      <c r="BF37" s="597"/>
      <c r="BG37" s="598" t="str">
        <f>IF('各会計、関係団体の財政状況及び健全化判断比率'!B38="","",'各会計、関係団体の財政状況及び健全化判断比率'!B38)</f>
        <v>産業立地推進事業特別会計</v>
      </c>
      <c r="BH37" s="598"/>
      <c r="BI37" s="598"/>
      <c r="BJ37" s="598"/>
      <c r="BK37" s="598"/>
      <c r="BL37" s="598"/>
      <c r="BM37" s="598"/>
      <c r="BN37" s="598"/>
      <c r="BO37" s="598"/>
      <c r="BP37" s="598"/>
      <c r="BQ37" s="598"/>
      <c r="BR37" s="598"/>
      <c r="BS37" s="598"/>
      <c r="BT37" s="598"/>
      <c r="BU37" s="598"/>
      <c r="BV37" s="181"/>
      <c r="BW37" s="597">
        <f t="shared" si="2"/>
        <v>19</v>
      </c>
      <c r="BX37" s="597"/>
      <c r="BY37" s="598" t="str">
        <f>IF('各会計、関係団体の財政状況及び健全化判断比率'!B71="","",'各会計、関係団体の財政状況及び健全化判断比率'!B71)</f>
        <v>高知県後期高齢者医療広域連合（一般会計）</v>
      </c>
      <c r="BZ37" s="598"/>
      <c r="CA37" s="598"/>
      <c r="CB37" s="598"/>
      <c r="CC37" s="598"/>
      <c r="CD37" s="598"/>
      <c r="CE37" s="598"/>
      <c r="CF37" s="598"/>
      <c r="CG37" s="598"/>
      <c r="CH37" s="598"/>
      <c r="CI37" s="598"/>
      <c r="CJ37" s="598"/>
      <c r="CK37" s="598"/>
      <c r="CL37" s="598"/>
      <c r="CM37" s="598"/>
      <c r="CN37" s="181"/>
      <c r="CO37" s="597">
        <f t="shared" si="3"/>
        <v>25</v>
      </c>
      <c r="CP37" s="597"/>
      <c r="CQ37" s="598" t="str">
        <f>IF('各会計、関係団体の財政状況及び健全化判断比率'!BS10="","",'各会計、関係団体の財政状況及び健全化判断比率'!BS10)</f>
        <v>公益財団法人高知市都市整備公社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9</v>
      </c>
      <c r="V38" s="597"/>
      <c r="W38" s="598" t="str">
        <f>IF('各会計、関係団体の財政状況及び健全化判断比率'!B32="","",'各会計、関係団体の財政状況及び健全化判断比率'!B32)</f>
        <v>後期高齢者医療事業特別会計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20</v>
      </c>
      <c r="BX38" s="597"/>
      <c r="BY38" s="598" t="str">
        <f>IF('各会計、関係団体の財政状況及び健全化判断比率'!B72="","",'各会計、関係団体の財政状況及び健全化判断比率'!B72)</f>
        <v>高知県後期高齢者医療広域連合（後期高齢者医療特別会計）</v>
      </c>
      <c r="BZ38" s="598"/>
      <c r="CA38" s="598"/>
      <c r="CB38" s="598"/>
      <c r="CC38" s="598"/>
      <c r="CD38" s="598"/>
      <c r="CE38" s="598"/>
      <c r="CF38" s="598"/>
      <c r="CG38" s="598"/>
      <c r="CH38" s="598"/>
      <c r="CI38" s="598"/>
      <c r="CJ38" s="598"/>
      <c r="CK38" s="598"/>
      <c r="CL38" s="598"/>
      <c r="CM38" s="598"/>
      <c r="CN38" s="181"/>
      <c r="CO38" s="597">
        <f t="shared" si="3"/>
        <v>26</v>
      </c>
      <c r="CP38" s="597"/>
      <c r="CQ38" s="598" t="str">
        <f>IF('各会計、関係団体の財政状況及び健全化判断比率'!BS11="","",'各会計、関係団体の財政状況及び健全化判断比率'!BS11)</f>
        <v>公益財団法人こうち男女共同参画社会づくり財団</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21</v>
      </c>
      <c r="BX39" s="597"/>
      <c r="BY39" s="598" t="str">
        <f>IF('各会計、関係団体の財政状況及び健全化判断比率'!B73="","",'各会計、関係団体の財政状況及び健全化判断比率'!B73)</f>
        <v>高知県競馬組合（収益事業会計）</v>
      </c>
      <c r="BZ39" s="598"/>
      <c r="CA39" s="598"/>
      <c r="CB39" s="598"/>
      <c r="CC39" s="598"/>
      <c r="CD39" s="598"/>
      <c r="CE39" s="598"/>
      <c r="CF39" s="598"/>
      <c r="CG39" s="598"/>
      <c r="CH39" s="598"/>
      <c r="CI39" s="598"/>
      <c r="CJ39" s="598"/>
      <c r="CK39" s="598"/>
      <c r="CL39" s="598"/>
      <c r="CM39" s="598"/>
      <c r="CN39" s="181"/>
      <c r="CO39" s="597">
        <f t="shared" si="3"/>
        <v>27</v>
      </c>
      <c r="CP39" s="597"/>
      <c r="CQ39" s="598" t="str">
        <f>IF('各会計、関係団体の財政状況及び健全化判断比率'!BS12="","",'各会計、関係団体の財政状況及び健全化判断比率'!BS12)</f>
        <v>公益財団法人高知市スポーツ振興事業団</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28</v>
      </c>
      <c r="CP40" s="597"/>
      <c r="CQ40" s="598" t="str">
        <f>IF('各会計、関係団体の財政状況及び健全化判断比率'!BS13="","",'各会計、関係団体の財政状況及び健全化判断比率'!BS13)</f>
        <v>公益財団法人高知県観光コンベンション協会</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29</v>
      </c>
      <c r="CP41" s="597"/>
      <c r="CQ41" s="598" t="str">
        <f>IF('各会計、関係団体の財政状況及び健全化判断比率'!BS14="","",'各会計、関係団体の財政状況及び健全化判断比率'!BS14)</f>
        <v>公益財団法人高知県魚さい加工公社</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f t="shared" si="3"/>
        <v>30</v>
      </c>
      <c r="CP42" s="597"/>
      <c r="CQ42" s="598" t="str">
        <f>IF('各会計、関係団体の財政状況及び健全化判断比率'!BS15="","",'各会計、関係団体の財政状況及び健全化判断比率'!BS15)</f>
        <v>公益財団法人土佐山内記念財団</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f t="shared" si="3"/>
        <v>31</v>
      </c>
      <c r="CP43" s="597"/>
      <c r="CQ43" s="598" t="str">
        <f>IF('各会計、関係団体の財政状況及び健全化判断比率'!BS16="","",'各会計、関係団体の財政状況及び健全化判断比率'!BS16)</f>
        <v>公益財団法人高知勤労者福祉サービスセンター</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3">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5"/>
    <row r="46" spans="1:113" x14ac:dyDescent="0.2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5"/>
    <row r="55" spans="5:113" x14ac:dyDescent="0.25"/>
    <row r="56" spans="5:113" x14ac:dyDescent="0.25"/>
  </sheetData>
  <sheetProtection algorithmName="SHA-512" hashValue="WgAY9m4kHF/eCg8TsweWfkJOFLC+Eu/iwj4FBRpj0JYPmK7pWrAb+4sgXKliHqyfDmFBTYIoM3040Rm0dxfPDQ==" saltValue="AZnGJdq3h9CyrMqFsJUc7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5"/>
  <cols>
    <col min="1" max="1" width="6.59765625" style="23" customWidth="1"/>
    <col min="2" max="2" width="11" style="23" customWidth="1"/>
    <col min="3" max="3" width="17" style="23" customWidth="1"/>
    <col min="4" max="5" width="16.59765625" style="23" customWidth="1"/>
    <col min="6" max="15" width="15" style="23" customWidth="1"/>
    <col min="16" max="16" width="24" style="23" customWidth="1"/>
    <col min="17" max="16384" width="0" style="23" hidden="1"/>
  </cols>
  <sheetData>
    <row r="1" spans="1:16" ht="16.5" customHeight="1" x14ac:dyDescent="0.25">
      <c r="A1" s="22"/>
      <c r="B1" s="22"/>
      <c r="C1" s="22"/>
      <c r="D1" s="22"/>
      <c r="E1" s="22"/>
      <c r="F1" s="22"/>
      <c r="G1" s="22"/>
      <c r="H1" s="22"/>
      <c r="I1" s="22"/>
      <c r="J1" s="22"/>
      <c r="K1" s="22"/>
      <c r="L1" s="22"/>
      <c r="M1" s="22"/>
      <c r="N1" s="22"/>
      <c r="O1" s="22"/>
      <c r="P1" s="22"/>
    </row>
    <row r="2" spans="1:16" ht="16.5" customHeight="1" x14ac:dyDescent="0.25">
      <c r="A2" s="22"/>
      <c r="B2" s="22"/>
      <c r="C2" s="22"/>
      <c r="D2" s="22"/>
      <c r="E2" s="22"/>
      <c r="F2" s="22"/>
      <c r="G2" s="22"/>
      <c r="H2" s="22"/>
      <c r="I2" s="22"/>
      <c r="J2" s="22"/>
      <c r="K2" s="22"/>
      <c r="L2" s="22"/>
      <c r="M2" s="22"/>
      <c r="N2" s="22"/>
      <c r="O2" s="22"/>
      <c r="P2" s="22"/>
    </row>
    <row r="3" spans="1:16" ht="16.5" customHeight="1" x14ac:dyDescent="0.25">
      <c r="A3" s="22"/>
      <c r="B3" s="22"/>
      <c r="C3" s="22"/>
      <c r="D3" s="22"/>
      <c r="E3" s="22"/>
      <c r="F3" s="22"/>
      <c r="G3" s="22"/>
      <c r="H3" s="22"/>
      <c r="I3" s="22"/>
      <c r="J3" s="22"/>
      <c r="K3" s="22"/>
      <c r="L3" s="22"/>
      <c r="M3" s="22"/>
      <c r="N3" s="22"/>
      <c r="O3" s="22"/>
      <c r="P3" s="22"/>
    </row>
    <row r="4" spans="1:16" ht="16.5" customHeight="1" x14ac:dyDescent="0.25">
      <c r="A4" s="22"/>
      <c r="B4" s="22"/>
      <c r="C4" s="22"/>
      <c r="D4" s="22"/>
      <c r="E4" s="22"/>
      <c r="F4" s="22"/>
      <c r="G4" s="22"/>
      <c r="H4" s="22"/>
      <c r="I4" s="22"/>
      <c r="J4" s="22"/>
      <c r="K4" s="22"/>
      <c r="L4" s="22"/>
      <c r="M4" s="22"/>
      <c r="N4" s="22"/>
      <c r="O4" s="22"/>
      <c r="P4" s="22"/>
    </row>
    <row r="5" spans="1:16" ht="16.5" customHeight="1" x14ac:dyDescent="0.25">
      <c r="A5" s="22"/>
      <c r="B5" s="22"/>
      <c r="C5" s="22"/>
      <c r="D5" s="22"/>
      <c r="E5" s="22"/>
      <c r="F5" s="22"/>
      <c r="G5" s="22"/>
      <c r="H5" s="22"/>
      <c r="I5" s="22"/>
      <c r="J5" s="22"/>
      <c r="K5" s="22"/>
      <c r="L5" s="22"/>
      <c r="M5" s="22"/>
      <c r="N5" s="22"/>
      <c r="O5" s="22"/>
      <c r="P5" s="22"/>
    </row>
    <row r="6" spans="1:16" ht="16.5" customHeight="1" x14ac:dyDescent="0.25">
      <c r="A6" s="22"/>
      <c r="B6" s="22"/>
      <c r="C6" s="22"/>
      <c r="D6" s="22"/>
      <c r="E6" s="22"/>
      <c r="F6" s="22"/>
      <c r="G6" s="22"/>
      <c r="H6" s="22"/>
      <c r="I6" s="22"/>
      <c r="J6" s="22"/>
      <c r="K6" s="22"/>
      <c r="L6" s="22"/>
      <c r="M6" s="22"/>
      <c r="N6" s="22"/>
      <c r="O6" s="22"/>
      <c r="P6" s="22"/>
    </row>
    <row r="7" spans="1:16" ht="16.5" customHeight="1" x14ac:dyDescent="0.25">
      <c r="A7" s="22"/>
      <c r="B7" s="22"/>
      <c r="C7" s="22"/>
      <c r="D7" s="22"/>
      <c r="E7" s="22"/>
      <c r="F7" s="22"/>
      <c r="G7" s="22"/>
      <c r="H7" s="22"/>
      <c r="I7" s="22"/>
      <c r="J7" s="22"/>
      <c r="K7" s="22"/>
      <c r="L7" s="22"/>
      <c r="M7" s="22"/>
      <c r="N7" s="22"/>
      <c r="O7" s="22"/>
      <c r="P7" s="22"/>
    </row>
    <row r="8" spans="1:16" ht="16.5" customHeight="1" x14ac:dyDescent="0.25">
      <c r="A8" s="22"/>
      <c r="B8" s="22"/>
      <c r="C8" s="22"/>
      <c r="D8" s="22"/>
      <c r="E8" s="22"/>
      <c r="F8" s="22"/>
      <c r="G8" s="22"/>
      <c r="H8" s="22"/>
      <c r="I8" s="22"/>
      <c r="J8" s="22"/>
      <c r="K8" s="22"/>
      <c r="L8" s="22"/>
      <c r="M8" s="22"/>
      <c r="N8" s="22"/>
      <c r="O8" s="22"/>
      <c r="P8" s="22"/>
    </row>
    <row r="9" spans="1:16" ht="16.5" customHeight="1" x14ac:dyDescent="0.25">
      <c r="A9" s="22"/>
      <c r="B9" s="22"/>
      <c r="C9" s="22"/>
      <c r="D9" s="22"/>
      <c r="E9" s="22"/>
      <c r="F9" s="22"/>
      <c r="G9" s="22"/>
      <c r="H9" s="22"/>
      <c r="I9" s="22"/>
      <c r="J9" s="22"/>
      <c r="K9" s="22"/>
      <c r="L9" s="22"/>
      <c r="M9" s="22"/>
      <c r="N9" s="22"/>
      <c r="O9" s="22"/>
      <c r="P9" s="22"/>
    </row>
    <row r="10" spans="1:16" ht="16.5" customHeight="1" x14ac:dyDescent="0.25">
      <c r="A10" s="22"/>
      <c r="B10" s="22"/>
      <c r="C10" s="22"/>
      <c r="D10" s="22"/>
      <c r="E10" s="22"/>
      <c r="F10" s="22"/>
      <c r="G10" s="22"/>
      <c r="H10" s="22"/>
      <c r="I10" s="22"/>
      <c r="J10" s="22"/>
      <c r="K10" s="22"/>
      <c r="L10" s="22"/>
      <c r="M10" s="22"/>
      <c r="N10" s="22"/>
      <c r="O10" s="22"/>
      <c r="P10" s="22"/>
    </row>
    <row r="11" spans="1:16" ht="16.5" customHeight="1" x14ac:dyDescent="0.25">
      <c r="A11" s="22"/>
      <c r="B11" s="22"/>
      <c r="C11" s="22"/>
      <c r="D11" s="22"/>
      <c r="E11" s="22"/>
      <c r="F11" s="22"/>
      <c r="G11" s="22"/>
      <c r="H11" s="22"/>
      <c r="I11" s="22"/>
      <c r="J11" s="22"/>
      <c r="K11" s="22"/>
      <c r="L11" s="22"/>
      <c r="M11" s="22"/>
      <c r="N11" s="22"/>
      <c r="O11" s="22"/>
      <c r="P11" s="22"/>
    </row>
    <row r="12" spans="1:16" ht="16.5" customHeight="1" x14ac:dyDescent="0.25">
      <c r="A12" s="22"/>
      <c r="B12" s="22"/>
      <c r="C12" s="22"/>
      <c r="D12" s="22"/>
      <c r="E12" s="22"/>
      <c r="F12" s="22"/>
      <c r="G12" s="22"/>
      <c r="H12" s="22"/>
      <c r="I12" s="22"/>
      <c r="J12" s="22"/>
      <c r="K12" s="22"/>
      <c r="L12" s="22"/>
      <c r="M12" s="22"/>
      <c r="N12" s="22"/>
      <c r="O12" s="22"/>
      <c r="P12" s="22"/>
    </row>
    <row r="13" spans="1:16" ht="16.5" customHeight="1" x14ac:dyDescent="0.25">
      <c r="A13" s="22"/>
      <c r="B13" s="22"/>
      <c r="C13" s="22"/>
      <c r="D13" s="22"/>
      <c r="E13" s="22"/>
      <c r="F13" s="22"/>
      <c r="G13" s="22"/>
      <c r="H13" s="22"/>
      <c r="I13" s="22"/>
      <c r="J13" s="22"/>
      <c r="K13" s="22"/>
      <c r="L13" s="22"/>
      <c r="M13" s="22"/>
      <c r="N13" s="22"/>
      <c r="O13" s="22"/>
      <c r="P13" s="22"/>
    </row>
    <row r="14" spans="1:16" ht="16.5" customHeight="1" x14ac:dyDescent="0.25">
      <c r="A14" s="22"/>
      <c r="B14" s="22"/>
      <c r="C14" s="22"/>
      <c r="D14" s="22"/>
      <c r="E14" s="22"/>
      <c r="F14" s="22"/>
      <c r="G14" s="22"/>
      <c r="H14" s="22"/>
      <c r="I14" s="22"/>
      <c r="J14" s="22"/>
      <c r="K14" s="22"/>
      <c r="L14" s="22"/>
      <c r="M14" s="22"/>
      <c r="N14" s="22"/>
      <c r="O14" s="22"/>
      <c r="P14" s="22"/>
    </row>
    <row r="15" spans="1:16" ht="16.5" customHeight="1" x14ac:dyDescent="0.25">
      <c r="A15" s="22"/>
      <c r="B15" s="22"/>
      <c r="C15" s="22"/>
      <c r="D15" s="22"/>
      <c r="E15" s="22"/>
      <c r="F15" s="22"/>
      <c r="G15" s="22"/>
      <c r="H15" s="22"/>
      <c r="I15" s="22"/>
      <c r="J15" s="22"/>
      <c r="K15" s="22"/>
      <c r="L15" s="22"/>
      <c r="M15" s="22"/>
      <c r="N15" s="22"/>
      <c r="O15" s="22"/>
      <c r="P15" s="22"/>
    </row>
    <row r="16" spans="1:16" ht="16.5" customHeight="1" x14ac:dyDescent="0.25">
      <c r="A16" s="22"/>
      <c r="B16" s="22"/>
      <c r="C16" s="22"/>
      <c r="D16" s="22"/>
      <c r="E16" s="22"/>
      <c r="F16" s="22"/>
      <c r="G16" s="22"/>
      <c r="H16" s="22"/>
      <c r="I16" s="22"/>
      <c r="J16" s="22"/>
      <c r="K16" s="22"/>
      <c r="L16" s="22"/>
      <c r="M16" s="22"/>
      <c r="N16" s="22"/>
      <c r="O16" s="22"/>
      <c r="P16" s="22"/>
    </row>
    <row r="17" spans="1:16" ht="16.5" customHeight="1" x14ac:dyDescent="0.25">
      <c r="A17" s="22"/>
      <c r="B17" s="22"/>
      <c r="C17" s="22"/>
      <c r="D17" s="22"/>
      <c r="E17" s="22"/>
      <c r="F17" s="22"/>
      <c r="G17" s="22"/>
      <c r="H17" s="22"/>
      <c r="I17" s="22"/>
      <c r="J17" s="22"/>
      <c r="K17" s="22"/>
      <c r="L17" s="22"/>
      <c r="M17" s="22"/>
      <c r="N17" s="22"/>
      <c r="O17" s="22"/>
      <c r="P17" s="22"/>
    </row>
    <row r="18" spans="1:16" ht="16.5" customHeight="1" x14ac:dyDescent="0.25">
      <c r="A18" s="22"/>
      <c r="B18" s="22"/>
      <c r="C18" s="22"/>
      <c r="D18" s="22"/>
      <c r="E18" s="22"/>
      <c r="F18" s="22"/>
      <c r="G18" s="22"/>
      <c r="H18" s="22"/>
      <c r="I18" s="22"/>
      <c r="J18" s="22"/>
      <c r="K18" s="22"/>
      <c r="L18" s="22"/>
      <c r="M18" s="22"/>
      <c r="N18" s="22"/>
      <c r="O18" s="22"/>
      <c r="P18" s="22"/>
    </row>
    <row r="19" spans="1:16" ht="16.5" customHeight="1" x14ac:dyDescent="0.25">
      <c r="A19" s="22"/>
      <c r="B19" s="22"/>
      <c r="C19" s="22"/>
      <c r="D19" s="22"/>
      <c r="E19" s="22"/>
      <c r="F19" s="22"/>
      <c r="G19" s="22"/>
      <c r="H19" s="22"/>
      <c r="I19" s="22"/>
      <c r="J19" s="22"/>
      <c r="K19" s="22"/>
      <c r="L19" s="22"/>
      <c r="M19" s="22"/>
      <c r="N19" s="22"/>
      <c r="O19" s="22"/>
      <c r="P19" s="22"/>
    </row>
    <row r="20" spans="1:16" ht="16.5" customHeight="1" x14ac:dyDescent="0.25">
      <c r="A20" s="22"/>
      <c r="B20" s="22"/>
      <c r="C20" s="22"/>
      <c r="D20" s="22"/>
      <c r="E20" s="22"/>
      <c r="F20" s="22"/>
      <c r="G20" s="22"/>
      <c r="H20" s="22"/>
      <c r="I20" s="22"/>
      <c r="J20" s="22"/>
      <c r="K20" s="22"/>
      <c r="L20" s="22"/>
      <c r="M20" s="22"/>
      <c r="N20" s="22"/>
      <c r="O20" s="22"/>
      <c r="P20" s="22"/>
    </row>
    <row r="21" spans="1:16" ht="16.5" customHeight="1" x14ac:dyDescent="0.25">
      <c r="A21" s="22"/>
      <c r="B21" s="22"/>
      <c r="C21" s="22"/>
      <c r="D21" s="22"/>
      <c r="E21" s="22"/>
      <c r="F21" s="22"/>
      <c r="G21" s="22"/>
      <c r="H21" s="22"/>
      <c r="I21" s="22"/>
      <c r="J21" s="22"/>
      <c r="K21" s="22"/>
      <c r="L21" s="22"/>
      <c r="M21" s="22"/>
      <c r="N21" s="22"/>
      <c r="O21" s="22"/>
      <c r="P21" s="22"/>
    </row>
    <row r="22" spans="1:16" ht="16.5" customHeight="1" x14ac:dyDescent="0.25">
      <c r="A22" s="22"/>
      <c r="B22" s="22"/>
      <c r="C22" s="22"/>
      <c r="D22" s="22"/>
      <c r="E22" s="22"/>
      <c r="F22" s="22"/>
      <c r="G22" s="22"/>
      <c r="H22" s="22"/>
      <c r="I22" s="22"/>
      <c r="J22" s="22"/>
      <c r="K22" s="22"/>
      <c r="L22" s="22"/>
      <c r="M22" s="22"/>
      <c r="N22" s="22"/>
      <c r="O22" s="22"/>
      <c r="P22" s="22"/>
    </row>
    <row r="23" spans="1:16" ht="16.5" customHeight="1" x14ac:dyDescent="0.25">
      <c r="A23" s="22"/>
      <c r="B23" s="22"/>
      <c r="C23" s="22"/>
      <c r="D23" s="22"/>
      <c r="E23" s="22"/>
      <c r="F23" s="22"/>
      <c r="G23" s="22"/>
      <c r="H23" s="22"/>
      <c r="I23" s="22"/>
      <c r="J23" s="22"/>
      <c r="K23" s="22"/>
      <c r="L23" s="22"/>
      <c r="M23" s="22"/>
      <c r="N23" s="22"/>
      <c r="O23" s="22"/>
      <c r="P23" s="22"/>
    </row>
    <row r="24" spans="1:16" ht="16.5" customHeight="1" x14ac:dyDescent="0.25">
      <c r="A24" s="22"/>
      <c r="B24" s="22"/>
      <c r="C24" s="22"/>
      <c r="D24" s="22"/>
      <c r="E24" s="22"/>
      <c r="F24" s="22"/>
      <c r="G24" s="22"/>
      <c r="H24" s="22"/>
      <c r="I24" s="22"/>
      <c r="J24" s="22"/>
      <c r="K24" s="22"/>
      <c r="L24" s="22"/>
      <c r="M24" s="22"/>
      <c r="N24" s="22"/>
      <c r="O24" s="22"/>
      <c r="P24" s="22"/>
    </row>
    <row r="25" spans="1:16" ht="16.5" customHeight="1" x14ac:dyDescent="0.25">
      <c r="A25" s="22"/>
      <c r="B25" s="22"/>
      <c r="C25" s="22"/>
      <c r="D25" s="22"/>
      <c r="E25" s="22"/>
      <c r="F25" s="22"/>
      <c r="G25" s="22"/>
      <c r="H25" s="22"/>
      <c r="I25" s="22"/>
      <c r="J25" s="22"/>
      <c r="K25" s="22"/>
      <c r="L25" s="22"/>
      <c r="M25" s="22"/>
      <c r="N25" s="22"/>
      <c r="O25" s="22"/>
      <c r="P25" s="22"/>
    </row>
    <row r="26" spans="1:16" ht="16.5" customHeight="1" x14ac:dyDescent="0.25">
      <c r="A26" s="22"/>
      <c r="B26" s="22"/>
      <c r="C26" s="22"/>
      <c r="D26" s="22"/>
      <c r="E26" s="22"/>
      <c r="F26" s="22"/>
      <c r="G26" s="22"/>
      <c r="H26" s="22"/>
      <c r="I26" s="22"/>
      <c r="J26" s="22"/>
      <c r="K26" s="22"/>
      <c r="L26" s="22"/>
      <c r="M26" s="22"/>
      <c r="N26" s="22"/>
      <c r="O26" s="22"/>
      <c r="P26" s="22"/>
    </row>
    <row r="27" spans="1:16" ht="16.5" customHeight="1" x14ac:dyDescent="0.25">
      <c r="A27" s="22"/>
      <c r="B27" s="22"/>
      <c r="C27" s="22"/>
      <c r="D27" s="22"/>
      <c r="E27" s="22"/>
      <c r="F27" s="22"/>
      <c r="G27" s="22"/>
      <c r="H27" s="22"/>
      <c r="I27" s="22"/>
      <c r="J27" s="22"/>
      <c r="K27" s="22"/>
      <c r="L27" s="22"/>
      <c r="M27" s="22"/>
      <c r="N27" s="22"/>
      <c r="O27" s="22"/>
      <c r="P27" s="22"/>
    </row>
    <row r="28" spans="1:16" ht="16.5" customHeight="1" x14ac:dyDescent="0.25">
      <c r="A28" s="22"/>
      <c r="B28" s="22"/>
      <c r="C28" s="22"/>
      <c r="D28" s="22"/>
      <c r="E28" s="22"/>
      <c r="F28" s="22"/>
      <c r="G28" s="22"/>
      <c r="H28" s="22"/>
      <c r="I28" s="22"/>
      <c r="J28" s="22"/>
      <c r="K28" s="22"/>
      <c r="L28" s="22"/>
      <c r="M28" s="22"/>
      <c r="N28" s="22"/>
      <c r="O28" s="22"/>
      <c r="P28" s="22"/>
    </row>
    <row r="29" spans="1:16" ht="16.5" customHeight="1" x14ac:dyDescent="0.25">
      <c r="A29" s="22"/>
      <c r="B29" s="22"/>
      <c r="C29" s="22"/>
      <c r="D29" s="22"/>
      <c r="E29" s="22"/>
      <c r="F29" s="22"/>
      <c r="G29" s="22"/>
      <c r="H29" s="22"/>
      <c r="I29" s="22"/>
      <c r="J29" s="22"/>
      <c r="K29" s="22"/>
      <c r="L29" s="22"/>
      <c r="M29" s="22"/>
      <c r="N29" s="22"/>
      <c r="O29" s="22"/>
      <c r="P29" s="22"/>
    </row>
    <row r="30" spans="1:16" ht="16.5" customHeight="1" x14ac:dyDescent="0.25">
      <c r="A30" s="22"/>
      <c r="B30" s="22"/>
      <c r="C30" s="22"/>
      <c r="D30" s="22"/>
      <c r="E30" s="22"/>
      <c r="F30" s="22"/>
      <c r="G30" s="22"/>
      <c r="H30" s="22"/>
      <c r="I30" s="22"/>
      <c r="J30" s="22"/>
      <c r="K30" s="22"/>
      <c r="L30" s="22"/>
      <c r="M30" s="22"/>
      <c r="N30" s="22"/>
      <c r="O30" s="22"/>
      <c r="P30" s="22"/>
    </row>
    <row r="31" spans="1:16" ht="16.5" customHeight="1" x14ac:dyDescent="0.25">
      <c r="A31" s="22"/>
      <c r="B31" s="22"/>
      <c r="C31" s="22"/>
      <c r="D31" s="22"/>
      <c r="E31" s="22"/>
      <c r="F31" s="22"/>
      <c r="G31" s="22"/>
      <c r="H31" s="22"/>
      <c r="I31" s="22"/>
      <c r="J31" s="22"/>
      <c r="K31" s="22"/>
      <c r="L31" s="22"/>
      <c r="M31" s="22"/>
      <c r="N31" s="22"/>
      <c r="O31" s="22"/>
      <c r="P31" s="22"/>
    </row>
    <row r="32" spans="1:16" ht="31.5" customHeight="1" thickBot="1" x14ac:dyDescent="0.3">
      <c r="A32" s="22"/>
      <c r="B32" s="22"/>
      <c r="C32" s="22"/>
      <c r="D32" s="22"/>
      <c r="E32" s="22"/>
      <c r="F32" s="22"/>
      <c r="G32" s="22"/>
      <c r="H32" s="22"/>
      <c r="I32" s="22"/>
      <c r="J32" s="24" t="s">
        <v>6</v>
      </c>
      <c r="K32" s="22"/>
      <c r="L32" s="22"/>
      <c r="M32" s="22"/>
      <c r="N32" s="22"/>
      <c r="O32" s="22"/>
      <c r="P32" s="22"/>
    </row>
    <row r="33" spans="1:16" ht="39" customHeight="1" thickBot="1" x14ac:dyDescent="0.35">
      <c r="A33" s="22"/>
      <c r="B33" s="25" t="s">
        <v>7</v>
      </c>
      <c r="C33" s="26"/>
      <c r="D33" s="26"/>
      <c r="E33" s="27" t="s">
        <v>2</v>
      </c>
      <c r="F33" s="28" t="s">
        <v>584</v>
      </c>
      <c r="G33" s="29" t="s">
        <v>585</v>
      </c>
      <c r="H33" s="29" t="s">
        <v>586</v>
      </c>
      <c r="I33" s="29" t="s">
        <v>587</v>
      </c>
      <c r="J33" s="30" t="s">
        <v>588</v>
      </c>
      <c r="K33" s="22"/>
      <c r="L33" s="22"/>
      <c r="M33" s="22"/>
      <c r="N33" s="22"/>
      <c r="O33" s="22"/>
      <c r="P33" s="22"/>
    </row>
    <row r="34" spans="1:16" ht="39" customHeight="1" x14ac:dyDescent="0.25">
      <c r="A34" s="22"/>
      <c r="B34" s="31"/>
      <c r="C34" s="1151" t="s">
        <v>591</v>
      </c>
      <c r="D34" s="1151"/>
      <c r="E34" s="1152"/>
      <c r="F34" s="32" t="s">
        <v>592</v>
      </c>
      <c r="G34" s="33" t="s">
        <v>593</v>
      </c>
      <c r="H34" s="33" t="s">
        <v>594</v>
      </c>
      <c r="I34" s="33" t="s">
        <v>595</v>
      </c>
      <c r="J34" s="34" t="s">
        <v>596</v>
      </c>
      <c r="K34" s="22"/>
      <c r="L34" s="22"/>
      <c r="M34" s="22"/>
      <c r="N34" s="22"/>
      <c r="O34" s="22"/>
      <c r="P34" s="22"/>
    </row>
    <row r="35" spans="1:16" ht="39" customHeight="1" x14ac:dyDescent="0.25">
      <c r="A35" s="22"/>
      <c r="B35" s="35"/>
      <c r="C35" s="1145" t="s">
        <v>597</v>
      </c>
      <c r="D35" s="1146"/>
      <c r="E35" s="1147"/>
      <c r="F35" s="36" t="s">
        <v>598</v>
      </c>
      <c r="G35" s="37" t="s">
        <v>599</v>
      </c>
      <c r="H35" s="37" t="s">
        <v>600</v>
      </c>
      <c r="I35" s="37" t="s">
        <v>601</v>
      </c>
      <c r="J35" s="38" t="s">
        <v>602</v>
      </c>
      <c r="K35" s="22"/>
      <c r="L35" s="22"/>
      <c r="M35" s="22"/>
      <c r="N35" s="22"/>
      <c r="O35" s="22"/>
      <c r="P35" s="22"/>
    </row>
    <row r="36" spans="1:16" ht="39" customHeight="1" x14ac:dyDescent="0.25">
      <c r="A36" s="22"/>
      <c r="B36" s="35"/>
      <c r="C36" s="1145" t="s">
        <v>603</v>
      </c>
      <c r="D36" s="1146"/>
      <c r="E36" s="1147"/>
      <c r="F36" s="36" t="s">
        <v>604</v>
      </c>
      <c r="G36" s="37" t="s">
        <v>605</v>
      </c>
      <c r="H36" s="37">
        <v>0</v>
      </c>
      <c r="I36" s="37" t="s">
        <v>606</v>
      </c>
      <c r="J36" s="38" t="s">
        <v>607</v>
      </c>
      <c r="K36" s="22"/>
      <c r="L36" s="22"/>
      <c r="M36" s="22"/>
      <c r="N36" s="22"/>
      <c r="O36" s="22"/>
      <c r="P36" s="22"/>
    </row>
    <row r="37" spans="1:16" ht="39" customHeight="1" x14ac:dyDescent="0.25">
      <c r="A37" s="22"/>
      <c r="B37" s="35"/>
      <c r="C37" s="1145" t="s">
        <v>608</v>
      </c>
      <c r="D37" s="1146"/>
      <c r="E37" s="1147"/>
      <c r="F37" s="36">
        <v>14.87</v>
      </c>
      <c r="G37" s="37">
        <v>16.05</v>
      </c>
      <c r="H37" s="37">
        <v>16.3</v>
      </c>
      <c r="I37" s="37">
        <v>16.29</v>
      </c>
      <c r="J37" s="38">
        <v>14.77</v>
      </c>
      <c r="K37" s="22"/>
      <c r="L37" s="22"/>
      <c r="M37" s="22"/>
      <c r="N37" s="22"/>
      <c r="O37" s="22"/>
      <c r="P37" s="22"/>
    </row>
    <row r="38" spans="1:16" ht="39" customHeight="1" x14ac:dyDescent="0.25">
      <c r="A38" s="22"/>
      <c r="B38" s="35"/>
      <c r="C38" s="1145" t="s">
        <v>609</v>
      </c>
      <c r="D38" s="1146"/>
      <c r="E38" s="1147"/>
      <c r="F38" s="36">
        <v>1.0900000000000001</v>
      </c>
      <c r="G38" s="37">
        <v>1.69</v>
      </c>
      <c r="H38" s="37">
        <v>2.2999999999999998</v>
      </c>
      <c r="I38" s="37">
        <v>3.09</v>
      </c>
      <c r="J38" s="38">
        <v>4.03</v>
      </c>
      <c r="K38" s="22"/>
      <c r="L38" s="22"/>
      <c r="M38" s="22"/>
      <c r="N38" s="22"/>
      <c r="O38" s="22"/>
      <c r="P38" s="22"/>
    </row>
    <row r="39" spans="1:16" ht="39" customHeight="1" x14ac:dyDescent="0.25">
      <c r="A39" s="22"/>
      <c r="B39" s="35"/>
      <c r="C39" s="1145" t="s">
        <v>610</v>
      </c>
      <c r="D39" s="1146"/>
      <c r="E39" s="1147"/>
      <c r="F39" s="36">
        <v>0.6</v>
      </c>
      <c r="G39" s="37">
        <v>0.51</v>
      </c>
      <c r="H39" s="37">
        <v>0.69</v>
      </c>
      <c r="I39" s="37">
        <v>6</v>
      </c>
      <c r="J39" s="38">
        <v>1.75</v>
      </c>
      <c r="K39" s="22"/>
      <c r="L39" s="22"/>
      <c r="M39" s="22"/>
      <c r="N39" s="22"/>
      <c r="O39" s="22"/>
      <c r="P39" s="22"/>
    </row>
    <row r="40" spans="1:16" ht="39" customHeight="1" x14ac:dyDescent="0.25">
      <c r="A40" s="22"/>
      <c r="B40" s="35"/>
      <c r="C40" s="1145" t="s">
        <v>611</v>
      </c>
      <c r="D40" s="1146"/>
      <c r="E40" s="1147"/>
      <c r="F40" s="36">
        <v>0.55000000000000004</v>
      </c>
      <c r="G40" s="37">
        <v>0.56000000000000005</v>
      </c>
      <c r="H40" s="37">
        <v>0.51</v>
      </c>
      <c r="I40" s="37">
        <v>0.76</v>
      </c>
      <c r="J40" s="38">
        <v>0.98</v>
      </c>
      <c r="K40" s="22"/>
      <c r="L40" s="22"/>
      <c r="M40" s="22"/>
      <c r="N40" s="22"/>
      <c r="O40" s="22"/>
      <c r="P40" s="22"/>
    </row>
    <row r="41" spans="1:16" ht="39" customHeight="1" x14ac:dyDescent="0.25">
      <c r="A41" s="22"/>
      <c r="B41" s="35"/>
      <c r="C41" s="1145" t="s">
        <v>612</v>
      </c>
      <c r="D41" s="1146"/>
      <c r="E41" s="1147"/>
      <c r="F41" s="36">
        <v>1.08</v>
      </c>
      <c r="G41" s="37">
        <v>0.19</v>
      </c>
      <c r="H41" s="37">
        <v>0.48</v>
      </c>
      <c r="I41" s="37">
        <v>0.24</v>
      </c>
      <c r="J41" s="38">
        <v>0.31</v>
      </c>
      <c r="K41" s="22"/>
      <c r="L41" s="22"/>
      <c r="M41" s="22"/>
      <c r="N41" s="22"/>
      <c r="O41" s="22"/>
      <c r="P41" s="22"/>
    </row>
    <row r="42" spans="1:16" ht="39" customHeight="1" x14ac:dyDescent="0.25">
      <c r="A42" s="22"/>
      <c r="B42" s="39"/>
      <c r="C42" s="1145" t="s">
        <v>613</v>
      </c>
      <c r="D42" s="1146"/>
      <c r="E42" s="1147"/>
      <c r="F42" s="36" t="s">
        <v>543</v>
      </c>
      <c r="G42" s="37" t="s">
        <v>543</v>
      </c>
      <c r="H42" s="37" t="s">
        <v>543</v>
      </c>
      <c r="I42" s="37" t="s">
        <v>543</v>
      </c>
      <c r="J42" s="38" t="s">
        <v>543</v>
      </c>
      <c r="K42" s="22"/>
      <c r="L42" s="22"/>
      <c r="M42" s="22"/>
      <c r="N42" s="22"/>
      <c r="O42" s="22"/>
      <c r="P42" s="22"/>
    </row>
    <row r="43" spans="1:16" ht="39" customHeight="1" thickBot="1" x14ac:dyDescent="0.3">
      <c r="A43" s="22"/>
      <c r="B43" s="40"/>
      <c r="C43" s="1148" t="s">
        <v>614</v>
      </c>
      <c r="D43" s="1149"/>
      <c r="E43" s="1150"/>
      <c r="F43" s="41">
        <v>0.34</v>
      </c>
      <c r="G43" s="42">
        <v>0.41</v>
      </c>
      <c r="H43" s="42">
        <v>0.36</v>
      </c>
      <c r="I43" s="42">
        <v>0.19</v>
      </c>
      <c r="J43" s="43">
        <v>0.21</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6.149999999999999" x14ac:dyDescent="0.25">
      <c r="A45" s="22"/>
      <c r="B45" s="22"/>
      <c r="C45" s="22"/>
      <c r="D45" s="22"/>
      <c r="E45" s="22"/>
      <c r="F45" s="22"/>
      <c r="G45" s="22"/>
      <c r="H45" s="22"/>
      <c r="I45" s="22"/>
      <c r="J45" s="22"/>
      <c r="K45" s="22"/>
      <c r="L45" s="22"/>
      <c r="M45" s="22"/>
      <c r="N45" s="22"/>
      <c r="O45" s="22"/>
      <c r="P45" s="22"/>
    </row>
  </sheetData>
  <sheetProtection algorithmName="SHA-512" hashValue="Zia1CFXZ/Wy0bcO+5p+VWdPUPChyX+vOq+MGjPZwbuoCxmoWMebtOH3DSUBRQKWbR7P5hx5mN9uqqy+vw3aFWw==" saltValue="XKYrtYxJa14JhkfNuDxf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election activeCell="Q55" sqref="Q55"/>
    </sheetView>
  </sheetViews>
  <sheetFormatPr defaultColWidth="0" defaultRowHeight="12.6" customHeight="1" zeroHeight="1" x14ac:dyDescent="0.25"/>
  <cols>
    <col min="1" max="1" width="6.59765625" style="49" customWidth="1"/>
    <col min="2" max="3" width="10.86328125" style="49" customWidth="1"/>
    <col min="4" max="4" width="10" style="49" customWidth="1"/>
    <col min="5" max="10" width="11" style="49" customWidth="1"/>
    <col min="11" max="15" width="13.1328125" style="49" customWidth="1"/>
    <col min="16" max="21" width="11.46484375" style="49" customWidth="1"/>
    <col min="22" max="16384" width="0" style="49" hidden="1"/>
  </cols>
  <sheetData>
    <row r="1" spans="1:21" ht="13.5" customHeight="1" x14ac:dyDescent="0.25">
      <c r="A1" s="48"/>
      <c r="B1" s="48"/>
      <c r="C1" s="48"/>
      <c r="D1" s="48"/>
      <c r="E1" s="48"/>
      <c r="F1" s="48"/>
      <c r="G1" s="48"/>
      <c r="H1" s="48"/>
      <c r="I1" s="48"/>
      <c r="J1" s="48"/>
      <c r="K1" s="48"/>
      <c r="L1" s="48"/>
      <c r="M1" s="48"/>
      <c r="N1" s="48"/>
      <c r="O1" s="48"/>
      <c r="P1" s="48"/>
      <c r="Q1" s="48"/>
      <c r="R1" s="48"/>
      <c r="S1" s="48"/>
      <c r="T1" s="48"/>
      <c r="U1" s="48"/>
    </row>
    <row r="2" spans="1:21" ht="13.5" customHeight="1" x14ac:dyDescent="0.25">
      <c r="A2" s="48"/>
      <c r="B2" s="48"/>
      <c r="C2" s="48"/>
      <c r="D2" s="48"/>
      <c r="E2" s="48"/>
      <c r="F2" s="48"/>
      <c r="G2" s="48"/>
      <c r="H2" s="48"/>
      <c r="I2" s="48"/>
      <c r="J2" s="48"/>
      <c r="K2" s="48"/>
      <c r="L2" s="48"/>
      <c r="M2" s="48"/>
      <c r="N2" s="48"/>
      <c r="O2" s="48"/>
      <c r="P2" s="48"/>
      <c r="Q2" s="48"/>
      <c r="R2" s="48"/>
      <c r="S2" s="48"/>
      <c r="T2" s="48"/>
      <c r="U2" s="48"/>
    </row>
    <row r="3" spans="1:21" ht="13.5" customHeight="1" x14ac:dyDescent="0.25">
      <c r="A3" s="48"/>
      <c r="B3" s="48"/>
      <c r="C3" s="48"/>
      <c r="D3" s="48"/>
      <c r="E3" s="48"/>
      <c r="F3" s="48"/>
      <c r="G3" s="48"/>
      <c r="H3" s="48"/>
      <c r="I3" s="48"/>
      <c r="J3" s="48"/>
      <c r="K3" s="48"/>
      <c r="L3" s="48"/>
      <c r="M3" s="48"/>
      <c r="N3" s="48"/>
      <c r="O3" s="48"/>
      <c r="P3" s="48"/>
      <c r="Q3" s="48"/>
      <c r="R3" s="48"/>
      <c r="S3" s="48"/>
      <c r="T3" s="48"/>
      <c r="U3" s="48"/>
    </row>
    <row r="4" spans="1:21" ht="13.5" customHeight="1" x14ac:dyDescent="0.25">
      <c r="A4" s="48"/>
      <c r="B4" s="48"/>
      <c r="C4" s="48"/>
      <c r="D4" s="48"/>
      <c r="E4" s="48"/>
      <c r="F4" s="48"/>
      <c r="G4" s="48"/>
      <c r="H4" s="48"/>
      <c r="I4" s="48"/>
      <c r="J4" s="48"/>
      <c r="K4" s="48"/>
      <c r="L4" s="48"/>
      <c r="M4" s="48"/>
      <c r="N4" s="48"/>
      <c r="O4" s="48"/>
      <c r="P4" s="48"/>
      <c r="Q4" s="48"/>
      <c r="R4" s="48"/>
      <c r="S4" s="48"/>
      <c r="T4" s="48"/>
      <c r="U4" s="48"/>
    </row>
    <row r="5" spans="1:21" ht="13.5" customHeight="1" x14ac:dyDescent="0.25">
      <c r="A5" s="48"/>
      <c r="B5" s="48"/>
      <c r="C5" s="48"/>
      <c r="D5" s="48"/>
      <c r="E5" s="48"/>
      <c r="F5" s="48"/>
      <c r="G5" s="48"/>
      <c r="H5" s="48"/>
      <c r="I5" s="48"/>
      <c r="J5" s="48"/>
      <c r="K5" s="48"/>
      <c r="L5" s="48"/>
      <c r="M5" s="48"/>
      <c r="N5" s="48"/>
      <c r="O5" s="48"/>
      <c r="P5" s="48"/>
      <c r="Q5" s="48"/>
      <c r="R5" s="48"/>
      <c r="S5" s="48"/>
      <c r="T5" s="48"/>
      <c r="U5" s="48"/>
    </row>
    <row r="6" spans="1:21" ht="13.5" customHeight="1" x14ac:dyDescent="0.25">
      <c r="A6" s="48"/>
      <c r="B6" s="48"/>
      <c r="C6" s="48"/>
      <c r="D6" s="48"/>
      <c r="E6" s="48"/>
      <c r="F6" s="48"/>
      <c r="G6" s="48"/>
      <c r="H6" s="48"/>
      <c r="I6" s="48"/>
      <c r="J6" s="48"/>
      <c r="K6" s="48"/>
      <c r="L6" s="48"/>
      <c r="M6" s="48"/>
      <c r="N6" s="48"/>
      <c r="O6" s="48"/>
      <c r="P6" s="48"/>
      <c r="Q6" s="48"/>
      <c r="R6" s="48"/>
      <c r="S6" s="48"/>
      <c r="T6" s="48"/>
      <c r="U6" s="48"/>
    </row>
    <row r="7" spans="1:21" ht="13.5" customHeight="1" x14ac:dyDescent="0.25">
      <c r="A7" s="48"/>
      <c r="B7" s="48"/>
      <c r="C7" s="48"/>
      <c r="D7" s="48"/>
      <c r="E7" s="48"/>
      <c r="F7" s="48"/>
      <c r="G7" s="48"/>
      <c r="H7" s="48"/>
      <c r="I7" s="48"/>
      <c r="J7" s="48"/>
      <c r="K7" s="48"/>
      <c r="L7" s="48"/>
      <c r="M7" s="48"/>
      <c r="N7" s="48"/>
      <c r="O7" s="48"/>
      <c r="P7" s="48"/>
      <c r="Q7" s="48"/>
      <c r="R7" s="48"/>
      <c r="S7" s="48"/>
      <c r="T7" s="48"/>
      <c r="U7" s="48"/>
    </row>
    <row r="8" spans="1:21" ht="13.5" customHeight="1" x14ac:dyDescent="0.25">
      <c r="A8" s="48"/>
      <c r="B8" s="48"/>
      <c r="C8" s="48"/>
      <c r="D8" s="48"/>
      <c r="E8" s="48"/>
      <c r="F8" s="48"/>
      <c r="G8" s="48"/>
      <c r="H8" s="48"/>
      <c r="I8" s="48"/>
      <c r="J8" s="48"/>
      <c r="K8" s="48"/>
      <c r="L8" s="48"/>
      <c r="M8" s="48"/>
      <c r="N8" s="48"/>
      <c r="O8" s="48"/>
      <c r="P8" s="48"/>
      <c r="Q8" s="48"/>
      <c r="R8" s="48"/>
      <c r="S8" s="48"/>
      <c r="T8" s="48"/>
      <c r="U8" s="48"/>
    </row>
    <row r="9" spans="1:21" ht="13.5" customHeight="1" x14ac:dyDescent="0.25">
      <c r="A9" s="48"/>
      <c r="B9" s="48"/>
      <c r="C9" s="48"/>
      <c r="D9" s="48"/>
      <c r="E9" s="48"/>
      <c r="F9" s="48"/>
      <c r="G9" s="48"/>
      <c r="H9" s="48"/>
      <c r="I9" s="48"/>
      <c r="J9" s="48"/>
      <c r="K9" s="48"/>
      <c r="L9" s="48"/>
      <c r="M9" s="48"/>
      <c r="N9" s="48"/>
      <c r="O9" s="48"/>
      <c r="P9" s="48"/>
      <c r="Q9" s="48"/>
      <c r="R9" s="48"/>
      <c r="S9" s="48"/>
      <c r="T9" s="48"/>
      <c r="U9" s="48"/>
    </row>
    <row r="10" spans="1:21" ht="13.5" customHeight="1" x14ac:dyDescent="0.2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3">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5">
      <c r="A44" s="48"/>
      <c r="B44" s="51" t="s">
        <v>10</v>
      </c>
      <c r="C44" s="52"/>
      <c r="D44" s="52"/>
      <c r="E44" s="53"/>
      <c r="F44" s="53"/>
      <c r="G44" s="53"/>
      <c r="H44" s="53"/>
      <c r="I44" s="53"/>
      <c r="J44" s="54" t="s">
        <v>2</v>
      </c>
      <c r="K44" s="55" t="s">
        <v>584</v>
      </c>
      <c r="L44" s="56" t="s">
        <v>585</v>
      </c>
      <c r="M44" s="56" t="s">
        <v>586</v>
      </c>
      <c r="N44" s="56" t="s">
        <v>587</v>
      </c>
      <c r="O44" s="57" t="s">
        <v>588</v>
      </c>
      <c r="P44" s="48"/>
      <c r="Q44" s="48"/>
      <c r="R44" s="48"/>
      <c r="S44" s="48"/>
      <c r="T44" s="48"/>
      <c r="U44" s="48"/>
    </row>
    <row r="45" spans="1:21" ht="30.75" customHeight="1" x14ac:dyDescent="0.25">
      <c r="A45" s="48"/>
      <c r="B45" s="1153" t="s">
        <v>11</v>
      </c>
      <c r="C45" s="1154"/>
      <c r="D45" s="58"/>
      <c r="E45" s="1159" t="s">
        <v>12</v>
      </c>
      <c r="F45" s="1159"/>
      <c r="G45" s="1159"/>
      <c r="H45" s="1159"/>
      <c r="I45" s="1159"/>
      <c r="J45" s="1160"/>
      <c r="K45" s="59">
        <v>18117</v>
      </c>
      <c r="L45" s="60">
        <v>17818</v>
      </c>
      <c r="M45" s="60">
        <v>16178</v>
      </c>
      <c r="N45" s="60">
        <v>16272</v>
      </c>
      <c r="O45" s="61">
        <v>16383</v>
      </c>
      <c r="P45" s="48"/>
      <c r="Q45" s="48"/>
      <c r="R45" s="48"/>
      <c r="S45" s="48"/>
      <c r="T45" s="48"/>
      <c r="U45" s="48"/>
    </row>
    <row r="46" spans="1:21" ht="30.75" customHeight="1" x14ac:dyDescent="0.25">
      <c r="A46" s="48"/>
      <c r="B46" s="1155"/>
      <c r="C46" s="1156"/>
      <c r="D46" s="62"/>
      <c r="E46" s="1161" t="s">
        <v>13</v>
      </c>
      <c r="F46" s="1161"/>
      <c r="G46" s="1161"/>
      <c r="H46" s="1161"/>
      <c r="I46" s="1161"/>
      <c r="J46" s="1162"/>
      <c r="K46" s="63" t="s">
        <v>543</v>
      </c>
      <c r="L46" s="64" t="s">
        <v>543</v>
      </c>
      <c r="M46" s="64" t="s">
        <v>543</v>
      </c>
      <c r="N46" s="64" t="s">
        <v>543</v>
      </c>
      <c r="O46" s="65" t="s">
        <v>543</v>
      </c>
      <c r="P46" s="48"/>
      <c r="Q46" s="48"/>
      <c r="R46" s="48"/>
      <c r="S46" s="48"/>
      <c r="T46" s="48"/>
      <c r="U46" s="48"/>
    </row>
    <row r="47" spans="1:21" ht="30.75" customHeight="1" x14ac:dyDescent="0.25">
      <c r="A47" s="48"/>
      <c r="B47" s="1155"/>
      <c r="C47" s="1156"/>
      <c r="D47" s="62"/>
      <c r="E47" s="1161" t="s">
        <v>14</v>
      </c>
      <c r="F47" s="1161"/>
      <c r="G47" s="1161"/>
      <c r="H47" s="1161"/>
      <c r="I47" s="1161"/>
      <c r="J47" s="1162"/>
      <c r="K47" s="63">
        <v>17</v>
      </c>
      <c r="L47" s="64">
        <v>17</v>
      </c>
      <c r="M47" s="64">
        <v>17</v>
      </c>
      <c r="N47" s="64">
        <v>83</v>
      </c>
      <c r="O47" s="65">
        <v>117</v>
      </c>
      <c r="P47" s="48"/>
      <c r="Q47" s="48"/>
      <c r="R47" s="48"/>
      <c r="S47" s="48"/>
      <c r="T47" s="48"/>
      <c r="U47" s="48"/>
    </row>
    <row r="48" spans="1:21" ht="30.75" customHeight="1" x14ac:dyDescent="0.25">
      <c r="A48" s="48"/>
      <c r="B48" s="1155"/>
      <c r="C48" s="1156"/>
      <c r="D48" s="62"/>
      <c r="E48" s="1161" t="s">
        <v>15</v>
      </c>
      <c r="F48" s="1161"/>
      <c r="G48" s="1161"/>
      <c r="H48" s="1161"/>
      <c r="I48" s="1161"/>
      <c r="J48" s="1162"/>
      <c r="K48" s="63">
        <v>3611</v>
      </c>
      <c r="L48" s="64">
        <v>3569</v>
      </c>
      <c r="M48" s="64">
        <v>3591</v>
      </c>
      <c r="N48" s="64">
        <v>3686</v>
      </c>
      <c r="O48" s="65">
        <v>3768</v>
      </c>
      <c r="P48" s="48"/>
      <c r="Q48" s="48"/>
      <c r="R48" s="48"/>
      <c r="S48" s="48"/>
      <c r="T48" s="48"/>
      <c r="U48" s="48"/>
    </row>
    <row r="49" spans="1:21" ht="30.75" customHeight="1" x14ac:dyDescent="0.25">
      <c r="A49" s="48"/>
      <c r="B49" s="1155"/>
      <c r="C49" s="1156"/>
      <c r="D49" s="62"/>
      <c r="E49" s="1161" t="s">
        <v>16</v>
      </c>
      <c r="F49" s="1161"/>
      <c r="G49" s="1161"/>
      <c r="H49" s="1161"/>
      <c r="I49" s="1161"/>
      <c r="J49" s="1162"/>
      <c r="K49" s="63">
        <v>889</v>
      </c>
      <c r="L49" s="64">
        <v>925</v>
      </c>
      <c r="M49" s="64">
        <v>842</v>
      </c>
      <c r="N49" s="64">
        <v>918</v>
      </c>
      <c r="O49" s="65">
        <v>859</v>
      </c>
      <c r="P49" s="48"/>
      <c r="Q49" s="48"/>
      <c r="R49" s="48"/>
      <c r="S49" s="48"/>
      <c r="T49" s="48"/>
      <c r="U49" s="48"/>
    </row>
    <row r="50" spans="1:21" ht="30.75" customHeight="1" x14ac:dyDescent="0.25">
      <c r="A50" s="48"/>
      <c r="B50" s="1155"/>
      <c r="C50" s="1156"/>
      <c r="D50" s="62"/>
      <c r="E50" s="1161" t="s">
        <v>17</v>
      </c>
      <c r="F50" s="1161"/>
      <c r="G50" s="1161"/>
      <c r="H50" s="1161"/>
      <c r="I50" s="1161"/>
      <c r="J50" s="1162"/>
      <c r="K50" s="63">
        <v>136</v>
      </c>
      <c r="L50" s="64">
        <v>159</v>
      </c>
      <c r="M50" s="64">
        <v>199</v>
      </c>
      <c r="N50" s="64">
        <v>220</v>
      </c>
      <c r="O50" s="65">
        <v>215</v>
      </c>
      <c r="P50" s="48"/>
      <c r="Q50" s="48"/>
      <c r="R50" s="48"/>
      <c r="S50" s="48"/>
      <c r="T50" s="48"/>
      <c r="U50" s="48"/>
    </row>
    <row r="51" spans="1:21" ht="30.75" customHeight="1" x14ac:dyDescent="0.25">
      <c r="A51" s="48"/>
      <c r="B51" s="1157"/>
      <c r="C51" s="1158"/>
      <c r="D51" s="66"/>
      <c r="E51" s="1161" t="s">
        <v>18</v>
      </c>
      <c r="F51" s="1161"/>
      <c r="G51" s="1161"/>
      <c r="H51" s="1161"/>
      <c r="I51" s="1161"/>
      <c r="J51" s="1162"/>
      <c r="K51" s="63">
        <v>0</v>
      </c>
      <c r="L51" s="64">
        <v>2</v>
      </c>
      <c r="M51" s="64">
        <v>0</v>
      </c>
      <c r="N51" s="64">
        <v>0</v>
      </c>
      <c r="O51" s="65" t="s">
        <v>543</v>
      </c>
      <c r="P51" s="48"/>
      <c r="Q51" s="48"/>
      <c r="R51" s="48"/>
      <c r="S51" s="48"/>
      <c r="T51" s="48"/>
      <c r="U51" s="48"/>
    </row>
    <row r="52" spans="1:21" ht="30.75" customHeight="1" x14ac:dyDescent="0.25">
      <c r="A52" s="48"/>
      <c r="B52" s="1163" t="s">
        <v>19</v>
      </c>
      <c r="C52" s="1164"/>
      <c r="D52" s="66"/>
      <c r="E52" s="1161" t="s">
        <v>20</v>
      </c>
      <c r="F52" s="1161"/>
      <c r="G52" s="1161"/>
      <c r="H52" s="1161"/>
      <c r="I52" s="1161"/>
      <c r="J52" s="1162"/>
      <c r="K52" s="63">
        <v>13203</v>
      </c>
      <c r="L52" s="64">
        <v>13206</v>
      </c>
      <c r="M52" s="64">
        <v>12576</v>
      </c>
      <c r="N52" s="64">
        <v>12294</v>
      </c>
      <c r="O52" s="65">
        <v>12337</v>
      </c>
      <c r="P52" s="48"/>
      <c r="Q52" s="48"/>
      <c r="R52" s="48"/>
      <c r="S52" s="48"/>
      <c r="T52" s="48"/>
      <c r="U52" s="48"/>
    </row>
    <row r="53" spans="1:21" ht="30.75" customHeight="1" thickBot="1" x14ac:dyDescent="0.3">
      <c r="A53" s="48"/>
      <c r="B53" s="1165" t="s">
        <v>21</v>
      </c>
      <c r="C53" s="1166"/>
      <c r="D53" s="67"/>
      <c r="E53" s="1167" t="s">
        <v>22</v>
      </c>
      <c r="F53" s="1167"/>
      <c r="G53" s="1167"/>
      <c r="H53" s="1167"/>
      <c r="I53" s="1167"/>
      <c r="J53" s="1168"/>
      <c r="K53" s="68">
        <v>9567</v>
      </c>
      <c r="L53" s="69">
        <v>9284</v>
      </c>
      <c r="M53" s="69">
        <v>8251</v>
      </c>
      <c r="N53" s="69">
        <v>8885</v>
      </c>
      <c r="O53" s="70">
        <v>9005</v>
      </c>
      <c r="P53" s="48"/>
      <c r="Q53" s="48"/>
      <c r="R53" s="48"/>
      <c r="S53" s="48"/>
      <c r="T53" s="48"/>
      <c r="U53" s="48"/>
    </row>
    <row r="54" spans="1:21" ht="24" customHeight="1" x14ac:dyDescent="0.3">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3">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5">
      <c r="A56" s="48"/>
      <c r="B56" s="72" t="s">
        <v>25</v>
      </c>
      <c r="C56" s="73"/>
      <c r="D56" s="73"/>
      <c r="E56" s="73"/>
      <c r="F56" s="73"/>
      <c r="G56" s="73"/>
      <c r="H56" s="73"/>
      <c r="I56" s="73"/>
      <c r="J56" s="73"/>
      <c r="K56" s="74"/>
      <c r="L56" s="74"/>
      <c r="M56" s="74"/>
      <c r="N56" s="74"/>
      <c r="O56" s="75" t="s">
        <v>615</v>
      </c>
      <c r="P56" s="48"/>
      <c r="Q56" s="48"/>
      <c r="R56" s="48"/>
      <c r="S56" s="48"/>
      <c r="T56" s="48"/>
      <c r="U56" s="48"/>
    </row>
    <row r="57" spans="1:21" ht="31.5" customHeight="1" thickBot="1" x14ac:dyDescent="0.35">
      <c r="A57" s="48"/>
      <c r="B57" s="76"/>
      <c r="C57" s="77"/>
      <c r="D57" s="77"/>
      <c r="E57" s="78"/>
      <c r="F57" s="78"/>
      <c r="G57" s="78"/>
      <c r="H57" s="78"/>
      <c r="I57" s="78"/>
      <c r="J57" s="79" t="s">
        <v>2</v>
      </c>
      <c r="K57" s="80" t="s">
        <v>616</v>
      </c>
      <c r="L57" s="81" t="s">
        <v>617</v>
      </c>
      <c r="M57" s="81" t="s">
        <v>618</v>
      </c>
      <c r="N57" s="81" t="s">
        <v>619</v>
      </c>
      <c r="O57" s="82" t="s">
        <v>620</v>
      </c>
      <c r="P57" s="48"/>
      <c r="Q57" s="48"/>
      <c r="R57" s="48"/>
      <c r="S57" s="48"/>
      <c r="T57" s="48"/>
      <c r="U57" s="48"/>
    </row>
    <row r="58" spans="1:21" ht="31.5" customHeight="1" x14ac:dyDescent="0.25">
      <c r="B58" s="1169" t="s">
        <v>26</v>
      </c>
      <c r="C58" s="1170"/>
      <c r="D58" s="1175" t="s">
        <v>27</v>
      </c>
      <c r="E58" s="1176"/>
      <c r="F58" s="1176"/>
      <c r="G58" s="1176"/>
      <c r="H58" s="1176"/>
      <c r="I58" s="1176"/>
      <c r="J58" s="1177"/>
      <c r="K58" s="83">
        <v>0</v>
      </c>
      <c r="L58" s="84">
        <v>0</v>
      </c>
      <c r="M58" s="84">
        <v>83</v>
      </c>
      <c r="N58" s="84">
        <v>0</v>
      </c>
      <c r="O58" s="85">
        <v>0</v>
      </c>
    </row>
    <row r="59" spans="1:21" ht="31.5" customHeight="1" x14ac:dyDescent="0.25">
      <c r="B59" s="1171"/>
      <c r="C59" s="1172"/>
      <c r="D59" s="1178" t="s">
        <v>28</v>
      </c>
      <c r="E59" s="1179"/>
      <c r="F59" s="1179"/>
      <c r="G59" s="1179"/>
      <c r="H59" s="1179"/>
      <c r="I59" s="1179"/>
      <c r="J59" s="1180"/>
      <c r="K59" s="86">
        <v>33</v>
      </c>
      <c r="L59" s="87">
        <v>50</v>
      </c>
      <c r="M59" s="87">
        <v>67</v>
      </c>
      <c r="N59" s="87">
        <v>0</v>
      </c>
      <c r="O59" s="88">
        <v>67</v>
      </c>
    </row>
    <row r="60" spans="1:21" ht="31.5" customHeight="1" thickBot="1" x14ac:dyDescent="0.3">
      <c r="B60" s="1173"/>
      <c r="C60" s="1174"/>
      <c r="D60" s="1181" t="s">
        <v>29</v>
      </c>
      <c r="E60" s="1182"/>
      <c r="F60" s="1182"/>
      <c r="G60" s="1182"/>
      <c r="H60" s="1182"/>
      <c r="I60" s="1182"/>
      <c r="J60" s="1183"/>
      <c r="K60" s="89">
        <v>33</v>
      </c>
      <c r="L60" s="90">
        <v>50</v>
      </c>
      <c r="M60" s="90">
        <v>67</v>
      </c>
      <c r="N60" s="90">
        <v>0</v>
      </c>
      <c r="O60" s="91">
        <v>83</v>
      </c>
    </row>
    <row r="61" spans="1:21" ht="24" customHeight="1" x14ac:dyDescent="0.25">
      <c r="B61" s="92"/>
      <c r="C61" s="92"/>
      <c r="D61" s="93" t="s">
        <v>30</v>
      </c>
      <c r="E61" s="94"/>
      <c r="F61" s="94"/>
      <c r="G61" s="94"/>
      <c r="H61" s="94"/>
      <c r="I61" s="94"/>
      <c r="J61" s="94"/>
      <c r="K61" s="94"/>
      <c r="L61" s="94"/>
      <c r="M61" s="94"/>
      <c r="N61" s="94"/>
      <c r="O61" s="94"/>
    </row>
    <row r="62" spans="1:21" ht="24" customHeight="1" x14ac:dyDescent="0.25">
      <c r="B62" s="95"/>
      <c r="C62" s="95"/>
      <c r="D62" s="93" t="s">
        <v>31</v>
      </c>
      <c r="E62" s="94"/>
      <c r="F62" s="94"/>
      <c r="G62" s="94"/>
      <c r="H62" s="94"/>
      <c r="I62" s="94"/>
      <c r="J62" s="94"/>
      <c r="K62" s="94"/>
      <c r="L62" s="94"/>
      <c r="M62" s="94"/>
      <c r="N62" s="94"/>
      <c r="O62" s="94"/>
    </row>
    <row r="63" spans="1:21" ht="24" customHeight="1" x14ac:dyDescent="0.3">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3">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pvnfRoKSNn4SWalVgCwSfWzRvy0ONHNZUDHJYDWVmnAobVVWdtjHd8OghLOL0HYgvH7y8Pou6jPb8EY8Vxgmg==" saltValue="u47GLnIFzoOCt8/NMyPW2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K48" sqref="K48"/>
    </sheetView>
  </sheetViews>
  <sheetFormatPr defaultColWidth="0" defaultRowHeight="13.5" customHeight="1" zeroHeight="1" x14ac:dyDescent="0.25"/>
  <cols>
    <col min="1" max="1" width="6.59765625" style="96" customWidth="1"/>
    <col min="2" max="3" width="12.59765625" style="96" customWidth="1"/>
    <col min="4" max="4" width="11.59765625" style="96" customWidth="1"/>
    <col min="5" max="8" width="10.3984375" style="96" customWidth="1"/>
    <col min="9" max="13" width="16.3984375" style="96" customWidth="1"/>
    <col min="14" max="19" width="12.59765625" style="96" customWidth="1"/>
    <col min="20" max="16384" width="0" style="96" hidden="1"/>
  </cols>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2:13" ht="15" customHeight="1" x14ac:dyDescent="0.25"/>
    <row r="34" spans="2:13" ht="15" customHeight="1" x14ac:dyDescent="0.25"/>
    <row r="35" spans="2:13" ht="15" customHeight="1" x14ac:dyDescent="0.25"/>
    <row r="36" spans="2:13" ht="15" customHeight="1" x14ac:dyDescent="0.25"/>
    <row r="37" spans="2:13" ht="15" customHeight="1" x14ac:dyDescent="0.25"/>
    <row r="38" spans="2:13" ht="15" customHeight="1" x14ac:dyDescent="0.25"/>
    <row r="39" spans="2:13" ht="27.75" customHeight="1" thickBot="1" x14ac:dyDescent="0.3">
      <c r="M39" s="97" t="s">
        <v>9</v>
      </c>
    </row>
    <row r="40" spans="2:13" ht="27.75" customHeight="1" thickBot="1" x14ac:dyDescent="0.35">
      <c r="B40" s="98" t="s">
        <v>10</v>
      </c>
      <c r="C40" s="99"/>
      <c r="D40" s="99"/>
      <c r="E40" s="100"/>
      <c r="F40" s="100"/>
      <c r="G40" s="100"/>
      <c r="H40" s="101" t="s">
        <v>2</v>
      </c>
      <c r="I40" s="102" t="s">
        <v>584</v>
      </c>
      <c r="J40" s="103" t="s">
        <v>585</v>
      </c>
      <c r="K40" s="103" t="s">
        <v>586</v>
      </c>
      <c r="L40" s="103" t="s">
        <v>587</v>
      </c>
      <c r="M40" s="104" t="s">
        <v>588</v>
      </c>
    </row>
    <row r="41" spans="2:13" ht="27.75" customHeight="1" x14ac:dyDescent="0.25">
      <c r="B41" s="1184" t="s">
        <v>32</v>
      </c>
      <c r="C41" s="1185"/>
      <c r="D41" s="105"/>
      <c r="E41" s="1190" t="s">
        <v>33</v>
      </c>
      <c r="F41" s="1190"/>
      <c r="G41" s="1190"/>
      <c r="H41" s="1191"/>
      <c r="I41" s="355">
        <v>202268</v>
      </c>
      <c r="J41" s="356">
        <v>211206</v>
      </c>
      <c r="K41" s="356">
        <v>210769</v>
      </c>
      <c r="L41" s="356">
        <v>210890</v>
      </c>
      <c r="M41" s="357">
        <v>210254</v>
      </c>
    </row>
    <row r="42" spans="2:13" ht="27.75" customHeight="1" x14ac:dyDescent="0.25">
      <c r="B42" s="1186"/>
      <c r="C42" s="1187"/>
      <c r="D42" s="106"/>
      <c r="E42" s="1192" t="s">
        <v>34</v>
      </c>
      <c r="F42" s="1192"/>
      <c r="G42" s="1192"/>
      <c r="H42" s="1193"/>
      <c r="I42" s="358">
        <v>1964</v>
      </c>
      <c r="J42" s="359">
        <v>2689</v>
      </c>
      <c r="K42" s="359">
        <v>2591</v>
      </c>
      <c r="L42" s="359">
        <v>2460</v>
      </c>
      <c r="M42" s="360">
        <v>2255</v>
      </c>
    </row>
    <row r="43" spans="2:13" ht="27.75" customHeight="1" x14ac:dyDescent="0.25">
      <c r="B43" s="1186"/>
      <c r="C43" s="1187"/>
      <c r="D43" s="106"/>
      <c r="E43" s="1192" t="s">
        <v>35</v>
      </c>
      <c r="F43" s="1192"/>
      <c r="G43" s="1192"/>
      <c r="H43" s="1193"/>
      <c r="I43" s="358">
        <v>57443</v>
      </c>
      <c r="J43" s="359">
        <v>55631</v>
      </c>
      <c r="K43" s="359">
        <v>54555</v>
      </c>
      <c r="L43" s="359">
        <v>53365</v>
      </c>
      <c r="M43" s="360">
        <v>53135</v>
      </c>
    </row>
    <row r="44" spans="2:13" ht="27.75" customHeight="1" x14ac:dyDescent="0.25">
      <c r="B44" s="1186"/>
      <c r="C44" s="1187"/>
      <c r="D44" s="106"/>
      <c r="E44" s="1192" t="s">
        <v>36</v>
      </c>
      <c r="F44" s="1192"/>
      <c r="G44" s="1192"/>
      <c r="H44" s="1193"/>
      <c r="I44" s="358">
        <v>7998</v>
      </c>
      <c r="J44" s="359">
        <v>7455</v>
      </c>
      <c r="K44" s="359">
        <v>6838</v>
      </c>
      <c r="L44" s="359">
        <v>6207</v>
      </c>
      <c r="M44" s="360">
        <v>5889</v>
      </c>
    </row>
    <row r="45" spans="2:13" ht="27.75" customHeight="1" x14ac:dyDescent="0.25">
      <c r="B45" s="1186"/>
      <c r="C45" s="1187"/>
      <c r="D45" s="106"/>
      <c r="E45" s="1192" t="s">
        <v>37</v>
      </c>
      <c r="F45" s="1192"/>
      <c r="G45" s="1192"/>
      <c r="H45" s="1193"/>
      <c r="I45" s="358">
        <v>16913</v>
      </c>
      <c r="J45" s="359">
        <v>17385</v>
      </c>
      <c r="K45" s="359">
        <v>17407</v>
      </c>
      <c r="L45" s="359">
        <v>17505</v>
      </c>
      <c r="M45" s="360">
        <v>17174</v>
      </c>
    </row>
    <row r="46" spans="2:13" ht="27.75" customHeight="1" x14ac:dyDescent="0.25">
      <c r="B46" s="1186"/>
      <c r="C46" s="1187"/>
      <c r="D46" s="107"/>
      <c r="E46" s="1192" t="s">
        <v>38</v>
      </c>
      <c r="F46" s="1192"/>
      <c r="G46" s="1192"/>
      <c r="H46" s="1193"/>
      <c r="I46" s="358" t="s">
        <v>543</v>
      </c>
      <c r="J46" s="359" t="s">
        <v>543</v>
      </c>
      <c r="K46" s="359" t="s">
        <v>543</v>
      </c>
      <c r="L46" s="359" t="s">
        <v>543</v>
      </c>
      <c r="M46" s="360" t="s">
        <v>543</v>
      </c>
    </row>
    <row r="47" spans="2:13" ht="27.75" customHeight="1" x14ac:dyDescent="0.25">
      <c r="B47" s="1186"/>
      <c r="C47" s="1187"/>
      <c r="D47" s="108"/>
      <c r="E47" s="1194" t="s">
        <v>39</v>
      </c>
      <c r="F47" s="1195"/>
      <c r="G47" s="1195"/>
      <c r="H47" s="1196"/>
      <c r="I47" s="358" t="s">
        <v>543</v>
      </c>
      <c r="J47" s="359" t="s">
        <v>543</v>
      </c>
      <c r="K47" s="359" t="s">
        <v>543</v>
      </c>
      <c r="L47" s="359" t="s">
        <v>543</v>
      </c>
      <c r="M47" s="360" t="s">
        <v>543</v>
      </c>
    </row>
    <row r="48" spans="2:13" ht="27.75" customHeight="1" x14ac:dyDescent="0.25">
      <c r="B48" s="1186"/>
      <c r="C48" s="1187"/>
      <c r="D48" s="106"/>
      <c r="E48" s="1192" t="s">
        <v>40</v>
      </c>
      <c r="F48" s="1192"/>
      <c r="G48" s="1192"/>
      <c r="H48" s="1193"/>
      <c r="I48" s="358" t="s">
        <v>543</v>
      </c>
      <c r="J48" s="359" t="s">
        <v>543</v>
      </c>
      <c r="K48" s="359" t="s">
        <v>543</v>
      </c>
      <c r="L48" s="359" t="s">
        <v>543</v>
      </c>
      <c r="M48" s="360" t="s">
        <v>543</v>
      </c>
    </row>
    <row r="49" spans="2:13" ht="27.75" customHeight="1" x14ac:dyDescent="0.25">
      <c r="B49" s="1188"/>
      <c r="C49" s="1189"/>
      <c r="D49" s="106"/>
      <c r="E49" s="1192" t="s">
        <v>41</v>
      </c>
      <c r="F49" s="1192"/>
      <c r="G49" s="1192"/>
      <c r="H49" s="1193"/>
      <c r="I49" s="358" t="s">
        <v>543</v>
      </c>
      <c r="J49" s="359" t="s">
        <v>543</v>
      </c>
      <c r="K49" s="359" t="s">
        <v>543</v>
      </c>
      <c r="L49" s="359" t="s">
        <v>543</v>
      </c>
      <c r="M49" s="360" t="s">
        <v>543</v>
      </c>
    </row>
    <row r="50" spans="2:13" ht="27.75" customHeight="1" x14ac:dyDescent="0.25">
      <c r="B50" s="1197" t="s">
        <v>42</v>
      </c>
      <c r="C50" s="1198"/>
      <c r="D50" s="109"/>
      <c r="E50" s="1192" t="s">
        <v>43</v>
      </c>
      <c r="F50" s="1192"/>
      <c r="G50" s="1192"/>
      <c r="H50" s="1193"/>
      <c r="I50" s="358">
        <v>13565</v>
      </c>
      <c r="J50" s="359">
        <v>12147</v>
      </c>
      <c r="K50" s="359">
        <v>12513</v>
      </c>
      <c r="L50" s="359">
        <v>6462</v>
      </c>
      <c r="M50" s="360">
        <v>17343</v>
      </c>
    </row>
    <row r="51" spans="2:13" ht="27.75" customHeight="1" x14ac:dyDescent="0.25">
      <c r="B51" s="1186"/>
      <c r="C51" s="1187"/>
      <c r="D51" s="106"/>
      <c r="E51" s="1192" t="s">
        <v>44</v>
      </c>
      <c r="F51" s="1192"/>
      <c r="G51" s="1192"/>
      <c r="H51" s="1193"/>
      <c r="I51" s="358">
        <v>4498</v>
      </c>
      <c r="J51" s="359">
        <v>5342</v>
      </c>
      <c r="K51" s="359">
        <v>6197</v>
      </c>
      <c r="L51" s="359">
        <v>6853</v>
      </c>
      <c r="M51" s="360">
        <v>7008</v>
      </c>
    </row>
    <row r="52" spans="2:13" ht="27.75" customHeight="1" x14ac:dyDescent="0.25">
      <c r="B52" s="1188"/>
      <c r="C52" s="1189"/>
      <c r="D52" s="106"/>
      <c r="E52" s="1192" t="s">
        <v>45</v>
      </c>
      <c r="F52" s="1192"/>
      <c r="G52" s="1192"/>
      <c r="H52" s="1193"/>
      <c r="I52" s="358">
        <v>159172</v>
      </c>
      <c r="J52" s="359">
        <v>157724</v>
      </c>
      <c r="K52" s="359">
        <v>157862</v>
      </c>
      <c r="L52" s="359">
        <v>156303</v>
      </c>
      <c r="M52" s="360">
        <v>154727</v>
      </c>
    </row>
    <row r="53" spans="2:13" ht="27.75" customHeight="1" thickBot="1" x14ac:dyDescent="0.3">
      <c r="B53" s="1199" t="s">
        <v>46</v>
      </c>
      <c r="C53" s="1200"/>
      <c r="D53" s="110"/>
      <c r="E53" s="1201" t="s">
        <v>47</v>
      </c>
      <c r="F53" s="1201"/>
      <c r="G53" s="1201"/>
      <c r="H53" s="1202"/>
      <c r="I53" s="361">
        <v>109350</v>
      </c>
      <c r="J53" s="362">
        <v>119153</v>
      </c>
      <c r="K53" s="362">
        <v>115588</v>
      </c>
      <c r="L53" s="362">
        <v>120810</v>
      </c>
      <c r="M53" s="363">
        <v>109629</v>
      </c>
    </row>
    <row r="54" spans="2:13" ht="27.75" customHeight="1" x14ac:dyDescent="0.3">
      <c r="B54" s="111" t="s">
        <v>48</v>
      </c>
      <c r="C54" s="112"/>
      <c r="D54" s="112"/>
      <c r="E54" s="113"/>
      <c r="F54" s="113"/>
      <c r="G54" s="113"/>
      <c r="H54" s="113"/>
      <c r="I54" s="114"/>
      <c r="J54" s="114"/>
      <c r="K54" s="114"/>
      <c r="L54" s="114"/>
      <c r="M54" s="114"/>
    </row>
    <row r="55" spans="2:13" ht="12.75" x14ac:dyDescent="0.25"/>
  </sheetData>
  <sheetProtection algorithmName="SHA-512" hashValue="pz8Vrn1zruahCGzZN3z6o4b8OLGppMHcUa8+WTF/Op7t5dvWWN98pvzJCvta+0HdQ8tWmAReHDeK1BwNCTjQew==" saltValue="5wxeDaLw2QCvR/vLiJ+Z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O56" sqref="O56"/>
    </sheetView>
  </sheetViews>
  <sheetFormatPr defaultColWidth="0" defaultRowHeight="13.5" customHeight="1" zeroHeight="1" x14ac:dyDescent="0.25"/>
  <cols>
    <col min="1" max="1" width="8.265625" style="1" customWidth="1"/>
    <col min="2" max="2" width="16.3984375" style="1" customWidth="1"/>
    <col min="3" max="5" width="26.265625" style="1" customWidth="1"/>
    <col min="6" max="8" width="24.265625" style="1" customWidth="1"/>
    <col min="9" max="14" width="26" style="1" customWidth="1"/>
    <col min="15" max="15" width="6.1328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spans="2:8" ht="20.25" customHeight="1" x14ac:dyDescent="0.25"/>
    <row r="50" spans="2:8" ht="16.5" customHeight="1" x14ac:dyDescent="0.25"/>
    <row r="51" spans="2:8" ht="29.25" customHeight="1" x14ac:dyDescent="0.25"/>
    <row r="52" spans="2:8" ht="29.25" customHeight="1" x14ac:dyDescent="0.25"/>
    <row r="53" spans="2:8" ht="52.5" customHeight="1" thickBot="1" x14ac:dyDescent="0.4">
      <c r="B53" s="2"/>
      <c r="C53" s="2"/>
      <c r="D53" s="2"/>
      <c r="E53" s="2"/>
      <c r="F53" s="2"/>
      <c r="G53" s="2"/>
      <c r="H53" s="115" t="s">
        <v>49</v>
      </c>
    </row>
    <row r="54" spans="2:8" ht="29.25" customHeight="1" thickBot="1" x14ac:dyDescent="0.4">
      <c r="B54" s="116" t="s">
        <v>1</v>
      </c>
      <c r="C54" s="117"/>
      <c r="D54" s="117"/>
      <c r="E54" s="118" t="s">
        <v>2</v>
      </c>
      <c r="F54" s="119" t="s">
        <v>586</v>
      </c>
      <c r="G54" s="119" t="s">
        <v>587</v>
      </c>
      <c r="H54" s="120" t="s">
        <v>588</v>
      </c>
    </row>
    <row r="55" spans="2:8" ht="52.5" customHeight="1" x14ac:dyDescent="0.25">
      <c r="B55" s="121"/>
      <c r="C55" s="1211" t="s">
        <v>50</v>
      </c>
      <c r="D55" s="1211"/>
      <c r="E55" s="1212"/>
      <c r="F55" s="122">
        <v>3046</v>
      </c>
      <c r="G55" s="122">
        <v>3326</v>
      </c>
      <c r="H55" s="123">
        <v>5777</v>
      </c>
    </row>
    <row r="56" spans="2:8" ht="52.5" customHeight="1" x14ac:dyDescent="0.25">
      <c r="B56" s="124"/>
      <c r="C56" s="1213" t="s">
        <v>51</v>
      </c>
      <c r="D56" s="1213"/>
      <c r="E56" s="1214"/>
      <c r="F56" s="125">
        <v>1691</v>
      </c>
      <c r="G56" s="125">
        <v>3348</v>
      </c>
      <c r="H56" s="126">
        <v>3358</v>
      </c>
    </row>
    <row r="57" spans="2:8" ht="53.25" customHeight="1" x14ac:dyDescent="0.25">
      <c r="B57" s="124"/>
      <c r="C57" s="1215" t="s">
        <v>52</v>
      </c>
      <c r="D57" s="1215"/>
      <c r="E57" s="1216"/>
      <c r="F57" s="127">
        <v>5532</v>
      </c>
      <c r="G57" s="127">
        <v>5695</v>
      </c>
      <c r="H57" s="128">
        <v>5649</v>
      </c>
    </row>
    <row r="58" spans="2:8" ht="45.75" customHeight="1" x14ac:dyDescent="0.25">
      <c r="B58" s="129"/>
      <c r="C58" s="1203" t="s">
        <v>644</v>
      </c>
      <c r="D58" s="1204"/>
      <c r="E58" s="1205"/>
      <c r="F58" s="130">
        <v>2502</v>
      </c>
      <c r="G58" s="130">
        <v>2486</v>
      </c>
      <c r="H58" s="131">
        <v>2468</v>
      </c>
    </row>
    <row r="59" spans="2:8" ht="45.75" customHeight="1" x14ac:dyDescent="0.25">
      <c r="B59" s="129"/>
      <c r="C59" s="1203" t="s">
        <v>645</v>
      </c>
      <c r="D59" s="1204"/>
      <c r="E59" s="1205"/>
      <c r="F59" s="130">
        <v>635</v>
      </c>
      <c r="G59" s="130">
        <v>643</v>
      </c>
      <c r="H59" s="131">
        <v>635</v>
      </c>
    </row>
    <row r="60" spans="2:8" ht="45.75" customHeight="1" x14ac:dyDescent="0.25">
      <c r="B60" s="129"/>
      <c r="C60" s="1203" t="s">
        <v>646</v>
      </c>
      <c r="D60" s="1204"/>
      <c r="E60" s="1205"/>
      <c r="F60" s="130">
        <v>624</v>
      </c>
      <c r="G60" s="130">
        <v>595</v>
      </c>
      <c r="H60" s="131">
        <v>519</v>
      </c>
    </row>
    <row r="61" spans="2:8" ht="45.75" customHeight="1" x14ac:dyDescent="0.25">
      <c r="B61" s="129"/>
      <c r="C61" s="1203" t="s">
        <v>648</v>
      </c>
      <c r="D61" s="1204"/>
      <c r="E61" s="1205"/>
      <c r="F61" s="130">
        <v>501</v>
      </c>
      <c r="G61" s="130">
        <v>501</v>
      </c>
      <c r="H61" s="131">
        <v>501</v>
      </c>
    </row>
    <row r="62" spans="2:8" ht="45.75" customHeight="1" thickBot="1" x14ac:dyDescent="0.3">
      <c r="B62" s="132"/>
      <c r="C62" s="1206" t="s">
        <v>647</v>
      </c>
      <c r="D62" s="1207"/>
      <c r="E62" s="1208"/>
      <c r="F62" s="133">
        <v>452</v>
      </c>
      <c r="G62" s="133">
        <v>452</v>
      </c>
      <c r="H62" s="134">
        <v>453</v>
      </c>
    </row>
    <row r="63" spans="2:8" ht="52.5" customHeight="1" thickBot="1" x14ac:dyDescent="0.3">
      <c r="B63" s="135"/>
      <c r="C63" s="1209" t="s">
        <v>53</v>
      </c>
      <c r="D63" s="1209"/>
      <c r="E63" s="1210"/>
      <c r="F63" s="136">
        <v>10270</v>
      </c>
      <c r="G63" s="136">
        <v>12370</v>
      </c>
      <c r="H63" s="137">
        <v>14784</v>
      </c>
    </row>
    <row r="64" spans="2:8" ht="12.75" x14ac:dyDescent="0.25"/>
  </sheetData>
  <sheetProtection algorithmName="SHA-512" hashValue="lNLJI62WfzWSwZs5FHYoxNu1KOZt/qmx3xR9s0Q2Jod7FoZXrzbWIs7i4N7ELrwwwDKJH73bVS15HPn/uIK/SA==" saltValue="wLGWA5k3t026P3cUnSXM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0"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328125" defaultRowHeight="12.75" x14ac:dyDescent="0.25"/>
  <cols>
    <col min="1" max="1" width="45.86328125" style="144" customWidth="1"/>
    <col min="2" max="8" width="13.3984375" style="144" customWidth="1"/>
    <col min="9" max="16384" width="11.1328125" style="144"/>
  </cols>
  <sheetData>
    <row r="1" spans="1:8" x14ac:dyDescent="0.25">
      <c r="A1" s="138"/>
      <c r="B1" s="139"/>
      <c r="C1" s="140"/>
      <c r="D1" s="141"/>
      <c r="E1" s="142"/>
      <c r="F1" s="142"/>
      <c r="G1" s="142"/>
      <c r="H1" s="143"/>
    </row>
    <row r="2" spans="1:8" x14ac:dyDescent="0.25">
      <c r="A2" s="145"/>
      <c r="B2" s="146"/>
      <c r="C2" s="147"/>
      <c r="D2" s="148" t="s">
        <v>54</v>
      </c>
      <c r="E2" s="149"/>
      <c r="F2" s="150" t="s">
        <v>581</v>
      </c>
      <c r="G2" s="151"/>
      <c r="H2" s="152"/>
    </row>
    <row r="3" spans="1:8" x14ac:dyDescent="0.25">
      <c r="A3" s="148" t="s">
        <v>574</v>
      </c>
      <c r="B3" s="153"/>
      <c r="C3" s="154"/>
      <c r="D3" s="155">
        <v>67722</v>
      </c>
      <c r="E3" s="156"/>
      <c r="F3" s="157">
        <v>46457</v>
      </c>
      <c r="G3" s="158"/>
      <c r="H3" s="159"/>
    </row>
    <row r="4" spans="1:8" x14ac:dyDescent="0.25">
      <c r="A4" s="160"/>
      <c r="B4" s="161"/>
      <c r="C4" s="162"/>
      <c r="D4" s="163">
        <v>40651</v>
      </c>
      <c r="E4" s="164"/>
      <c r="F4" s="165">
        <v>24020</v>
      </c>
      <c r="G4" s="166"/>
      <c r="H4" s="167"/>
    </row>
    <row r="5" spans="1:8" x14ac:dyDescent="0.25">
      <c r="A5" s="148" t="s">
        <v>576</v>
      </c>
      <c r="B5" s="153"/>
      <c r="C5" s="154"/>
      <c r="D5" s="155">
        <v>78780</v>
      </c>
      <c r="E5" s="156"/>
      <c r="F5" s="157">
        <v>51849</v>
      </c>
      <c r="G5" s="158"/>
      <c r="H5" s="159"/>
    </row>
    <row r="6" spans="1:8" x14ac:dyDescent="0.25">
      <c r="A6" s="160"/>
      <c r="B6" s="161"/>
      <c r="C6" s="162"/>
      <c r="D6" s="163">
        <v>54952</v>
      </c>
      <c r="E6" s="164"/>
      <c r="F6" s="165">
        <v>26326</v>
      </c>
      <c r="G6" s="166"/>
      <c r="H6" s="167"/>
    </row>
    <row r="7" spans="1:8" x14ac:dyDescent="0.25">
      <c r="A7" s="148" t="s">
        <v>577</v>
      </c>
      <c r="B7" s="153"/>
      <c r="C7" s="154"/>
      <c r="D7" s="155">
        <v>49160</v>
      </c>
      <c r="E7" s="156"/>
      <c r="F7" s="157">
        <v>52191</v>
      </c>
      <c r="G7" s="158"/>
      <c r="H7" s="159"/>
    </row>
    <row r="8" spans="1:8" x14ac:dyDescent="0.25">
      <c r="A8" s="160"/>
      <c r="B8" s="161"/>
      <c r="C8" s="162"/>
      <c r="D8" s="163">
        <v>23147</v>
      </c>
      <c r="E8" s="164"/>
      <c r="F8" s="165">
        <v>26807</v>
      </c>
      <c r="G8" s="166"/>
      <c r="H8" s="167"/>
    </row>
    <row r="9" spans="1:8" x14ac:dyDescent="0.25">
      <c r="A9" s="148" t="s">
        <v>578</v>
      </c>
      <c r="B9" s="153"/>
      <c r="C9" s="154"/>
      <c r="D9" s="155">
        <v>46640</v>
      </c>
      <c r="E9" s="156"/>
      <c r="F9" s="157">
        <v>48105</v>
      </c>
      <c r="G9" s="158"/>
      <c r="H9" s="159"/>
    </row>
    <row r="10" spans="1:8" x14ac:dyDescent="0.25">
      <c r="A10" s="160"/>
      <c r="B10" s="161"/>
      <c r="C10" s="162"/>
      <c r="D10" s="163">
        <v>24388</v>
      </c>
      <c r="E10" s="164"/>
      <c r="F10" s="165">
        <v>24072</v>
      </c>
      <c r="G10" s="166"/>
      <c r="H10" s="167"/>
    </row>
    <row r="11" spans="1:8" x14ac:dyDescent="0.25">
      <c r="A11" s="148" t="s">
        <v>579</v>
      </c>
      <c r="B11" s="153"/>
      <c r="C11" s="154"/>
      <c r="D11" s="155">
        <v>51478</v>
      </c>
      <c r="E11" s="156"/>
      <c r="F11" s="157">
        <v>47446</v>
      </c>
      <c r="G11" s="158"/>
      <c r="H11" s="159"/>
    </row>
    <row r="12" spans="1:8" x14ac:dyDescent="0.25">
      <c r="A12" s="160"/>
      <c r="B12" s="161"/>
      <c r="C12" s="168"/>
      <c r="D12" s="163">
        <v>29108</v>
      </c>
      <c r="E12" s="164"/>
      <c r="F12" s="165">
        <v>24371</v>
      </c>
      <c r="G12" s="166"/>
      <c r="H12" s="167"/>
    </row>
    <row r="13" spans="1:8" x14ac:dyDescent="0.25">
      <c r="A13" s="148"/>
      <c r="B13" s="153"/>
      <c r="C13" s="169"/>
      <c r="D13" s="170">
        <v>58756</v>
      </c>
      <c r="E13" s="171"/>
      <c r="F13" s="172">
        <v>49210</v>
      </c>
      <c r="G13" s="173"/>
      <c r="H13" s="159"/>
    </row>
    <row r="14" spans="1:8" x14ac:dyDescent="0.25">
      <c r="A14" s="160"/>
      <c r="B14" s="161"/>
      <c r="C14" s="162"/>
      <c r="D14" s="163">
        <v>34449</v>
      </c>
      <c r="E14" s="164"/>
      <c r="F14" s="165">
        <v>25119</v>
      </c>
      <c r="G14" s="166"/>
      <c r="H14" s="167"/>
    </row>
    <row r="17" spans="1:11" x14ac:dyDescent="0.25">
      <c r="A17" s="144" t="s">
        <v>55</v>
      </c>
    </row>
    <row r="18" spans="1:11" x14ac:dyDescent="0.2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5">
      <c r="A19" s="174" t="s">
        <v>56</v>
      </c>
      <c r="B19" s="174">
        <f>ROUND(VALUE(SUBSTITUTE(実質収支比率等に係る経年分析!F$48,"▲","-")),2)</f>
        <v>0.6</v>
      </c>
      <c r="C19" s="174">
        <f>ROUND(VALUE(SUBSTITUTE(実質収支比率等に係る経年分析!G$48,"▲","-")),2)</f>
        <v>0.52</v>
      </c>
      <c r="D19" s="174">
        <f>ROUND(VALUE(SUBSTITUTE(実質収支比率等に係る経年分析!H$48,"▲","-")),2)</f>
        <v>0.69</v>
      </c>
      <c r="E19" s="174">
        <f>ROUND(VALUE(SUBSTITUTE(実質収支比率等に係る経年分析!I$48,"▲","-")),2)</f>
        <v>6.01</v>
      </c>
      <c r="F19" s="174">
        <f>ROUND(VALUE(SUBSTITUTE(実質収支比率等に係る経年分析!J$48,"▲","-")),2)</f>
        <v>1.76</v>
      </c>
    </row>
    <row r="20" spans="1:11" x14ac:dyDescent="0.25">
      <c r="A20" s="174" t="s">
        <v>57</v>
      </c>
      <c r="B20" s="174">
        <f>ROUND(VALUE(SUBSTITUTE(実質収支比率等に係る経年分析!F$47,"▲","-")),2)</f>
        <v>3.69</v>
      </c>
      <c r="C20" s="174">
        <f>ROUND(VALUE(SUBSTITUTE(実質収支比率等に係る経年分析!G$47,"▲","-")),2)</f>
        <v>3.61</v>
      </c>
      <c r="D20" s="174">
        <f>ROUND(VALUE(SUBSTITUTE(実質収支比率等に係る経年分析!H$47,"▲","-")),2)</f>
        <v>3.86</v>
      </c>
      <c r="E20" s="174">
        <f>ROUND(VALUE(SUBSTITUTE(実質収支比率等に係る経年分析!I$47,"▲","-")),2)</f>
        <v>4.09</v>
      </c>
      <c r="F20" s="174">
        <f>ROUND(VALUE(SUBSTITUTE(実質収支比率等に係る経年分析!J$47,"▲","-")),2)</f>
        <v>7.25</v>
      </c>
    </row>
    <row r="21" spans="1:11" x14ac:dyDescent="0.25">
      <c r="A21" s="174" t="s">
        <v>58</v>
      </c>
      <c r="B21" s="174">
        <f>IF(ISNUMBER(VALUE(SUBSTITUTE(実質収支比率等に係る経年分析!F$49,"▲","-"))),ROUND(VALUE(SUBSTITUTE(実質収支比率等に係る経年分析!F$49,"▲","-")),2),NA())</f>
        <v>0.11</v>
      </c>
      <c r="C21" s="174">
        <f>IF(ISNUMBER(VALUE(SUBSTITUTE(実質収支比率等に係る経年分析!G$49,"▲","-"))),ROUND(VALUE(SUBSTITUTE(実質収支比率等に係る経年分析!G$49,"▲","-")),2),NA())</f>
        <v>-0.47</v>
      </c>
      <c r="D21" s="174">
        <f>IF(ISNUMBER(VALUE(SUBSTITUTE(実質収支比率等に係る経年分析!H$49,"▲","-"))),ROUND(VALUE(SUBSTITUTE(実質収支比率等に係る経年分析!H$49,"▲","-")),2),NA())</f>
        <v>0.18</v>
      </c>
      <c r="E21" s="174">
        <f>IF(ISNUMBER(VALUE(SUBSTITUTE(実質収支比率等に係る経年分析!I$49,"▲","-"))),ROUND(VALUE(SUBSTITUTE(実質収支比率等に係る経年分析!I$49,"▲","-")),2),NA())</f>
        <v>5.34</v>
      </c>
      <c r="F21" s="174">
        <f>IF(ISNUMBER(VALUE(SUBSTITUTE(実質収支比率等に係る経年分析!J$49,"▲","-"))),ROUND(VALUE(SUBSTITUTE(実質収支比率等に係る経年分析!J$49,"▲","-")),2),NA())</f>
        <v>-4.37</v>
      </c>
    </row>
    <row r="24" spans="1:11" x14ac:dyDescent="0.25">
      <c r="A24" s="144" t="s">
        <v>59</v>
      </c>
    </row>
    <row r="25" spans="1:11" x14ac:dyDescent="0.2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5">
      <c r="A26" s="175"/>
      <c r="B26" s="175" t="s">
        <v>60</v>
      </c>
      <c r="C26" s="175" t="s">
        <v>61</v>
      </c>
      <c r="D26" s="175" t="s">
        <v>60</v>
      </c>
      <c r="E26" s="175" t="s">
        <v>61</v>
      </c>
      <c r="F26" s="175" t="s">
        <v>60</v>
      </c>
      <c r="G26" s="175" t="s">
        <v>61</v>
      </c>
      <c r="H26" s="175" t="s">
        <v>60</v>
      </c>
      <c r="I26" s="175" t="s">
        <v>61</v>
      </c>
      <c r="J26" s="175" t="s">
        <v>60</v>
      </c>
      <c r="K26" s="175" t="s">
        <v>61</v>
      </c>
    </row>
    <row r="27" spans="1:11" x14ac:dyDescent="0.2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0.36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0.19</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0.21</v>
      </c>
    </row>
    <row r="28" spans="1:11" x14ac:dyDescent="0.2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5">
      <c r="A29" s="175" t="str">
        <f>IF(連結実質赤字比率に係る赤字・黒字の構成分析!C$41="",NA(),連結実質赤字比率に係る赤字・黒字の構成分析!C$41)</f>
        <v>国民健康保険事業特別会計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1.08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0.19</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0.48</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0.24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0.31</v>
      </c>
    </row>
    <row r="30" spans="1:11" x14ac:dyDescent="0.25">
      <c r="A30" s="175" t="str">
        <f>IF(連結実質赤字比率に係る赤字・黒字の構成分析!C$40="",NA(),連結実質赤字比率に係る赤字・黒字の構成分析!C$40)</f>
        <v>介護保険事業特別会計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0.55000000000000004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0.56000000000000005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0.51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0.76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0.98</v>
      </c>
    </row>
    <row r="31" spans="1:11" x14ac:dyDescent="0.25">
      <c r="A31" s="175" t="str">
        <f>IF(連結実質赤字比率に係る赤字・黒字の構成分析!C$39="",NA(),連結実質赤字比率に係る赤字・黒字の構成分析!C$39)</f>
        <v>一般会計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1.75</v>
      </c>
    </row>
    <row r="32" spans="1:11" x14ac:dyDescent="0.25">
      <c r="A32" s="175" t="str">
        <f>IF(連結実質赤字比率に係る赤字・黒字の構成分析!C$38="",NA(),連結実質赤字比率に係る赤字・黒字の構成分析!C$38)</f>
        <v>公共下水道事業会計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1.0900000000000001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1.69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2.2999999999999998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3.09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4.03</v>
      </c>
    </row>
    <row r="33" spans="1:16" x14ac:dyDescent="0.25">
      <c r="A33" s="175" t="str">
        <f>IF(連結実質赤字比率に係る赤字・黒字の構成分析!C$37="",NA(),連結実質赤字比率に係る赤字・黒字の構成分析!C$37)</f>
        <v>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14.87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16.05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16.29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14.77</v>
      </c>
    </row>
    <row r="34" spans="1:16" x14ac:dyDescent="0.25">
      <c r="A34" s="175" t="str">
        <f>IF(連結実質赤字比率に係る赤字・黒字の構成分析!C$36="",NA(),連結実質赤字比率に係る赤字・黒字の構成分析!C$36)</f>
        <v>国民宿舎運営事業特別会計</v>
      </c>
      <c r="B34" s="175">
        <f>IF(ROUND(VALUE(SUBSTITUTE(連結実質赤字比率に係る赤字・黒字の構成分析!F$36,"▲", "-")), 2) &lt; 0, ABS(ROUND(VALUE(SUBSTITUTE(連結実質赤字比率に係る赤字・黒字の構成分析!F$36,"▲", "-")), 2)), NA())</f>
        <v>0.1</v>
      </c>
      <c r="C34" s="175" t="e">
        <f>IF(ROUND(VALUE(SUBSTITUTE(連結実質赤字比率に係る赤字・黒字の構成分析!F$36,"▲", "-")), 2) &gt;= 0, ABS(ROUND(VALUE(SUBSTITUTE(連結実質赤字比率に係る赤字・黒字の構成分析!F$36,"▲", "-")), 2)), NA())</f>
        <v>#N/A</v>
      </c>
      <c r="D34" s="175">
        <f>IF(ROUND(VALUE(SUBSTITUTE(連結実質赤字比率に係る赤字・黒字の構成分析!G$36,"▲", "-")), 2) &lt; 0, ABS(ROUND(VALUE(SUBSTITUTE(連結実質赤字比率に係る赤字・黒字の構成分析!G$36,"▲", "-")), 2)), NA())</f>
        <v>0.05</v>
      </c>
      <c r="E34" s="175" t="e">
        <f>IF(ROUND(VALUE(SUBSTITUTE(連結実質赤字比率に係る赤字・黒字の構成分析!G$36,"▲", "-")), 2) &gt;= 0, ABS(ROUND(VALUE(SUBSTITUTE(連結実質赤字比率に係る赤字・黒字の構成分析!G$36,"▲", "-")), 2)), NA())</f>
        <v>#N/A</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f>IF(ROUND(VALUE(SUBSTITUTE(連結実質赤字比率に係る赤字・黒字の構成分析!I$36,"▲", "-")), 2) &lt; 0, ABS(ROUND(VALUE(SUBSTITUTE(連結実質赤字比率に係る赤字・黒字の構成分析!I$36,"▲", "-")), 2)), NA())</f>
        <v>0.04</v>
      </c>
      <c r="I34" s="175" t="e">
        <f>IF(ROUND(VALUE(SUBSTITUTE(連結実質赤字比率に係る赤字・黒字の構成分析!I$36,"▲", "-")), 2) &gt;= 0, ABS(ROUND(VALUE(SUBSTITUTE(連結実質赤字比率に係る赤字・黒字の構成分析!I$36,"▲", "-")), 2)), NA())</f>
        <v>#N/A</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v>
      </c>
    </row>
    <row r="35" spans="1:16" x14ac:dyDescent="0.25">
      <c r="A35" s="175" t="str">
        <f>IF(連結実質赤字比率に係る赤字・黒字の構成分析!C$35="",NA(),連結実質赤字比率に係る赤字・黒字の構成分析!C$35)</f>
        <v>駐車場事業特別会計</v>
      </c>
      <c r="B35" s="175">
        <f>IF(ROUND(VALUE(SUBSTITUTE(連結実質赤字比率に係る赤字・黒字の構成分析!F$35,"▲", "-")), 2) &lt; 0, ABS(ROUND(VALUE(SUBSTITUTE(連結実質赤字比率に係る赤字・黒字の構成分析!F$35,"▲", "-")), 2)), NA())</f>
        <v>0.41</v>
      </c>
      <c r="C35" s="175" t="e">
        <f>IF(ROUND(VALUE(SUBSTITUTE(連結実質赤字比率に係る赤字・黒字の構成分析!F$35,"▲", "-")), 2) &gt;= 0, ABS(ROUND(VALUE(SUBSTITUTE(連結実質赤字比率に係る赤字・黒字の構成分析!F$35,"▲", "-")), 2)), NA())</f>
        <v>#N/A</v>
      </c>
      <c r="D35" s="175">
        <f>IF(ROUND(VALUE(SUBSTITUTE(連結実質赤字比率に係る赤字・黒字の構成分析!G$35,"▲", "-")), 2) &lt; 0, ABS(ROUND(VALUE(SUBSTITUTE(連結実質赤字比率に係る赤字・黒字の構成分析!G$35,"▲", "-")), 2)), NA())</f>
        <v>0.33</v>
      </c>
      <c r="E35" s="175" t="e">
        <f>IF(ROUND(VALUE(SUBSTITUTE(連結実質赤字比率に係る赤字・黒字の構成分析!G$35,"▲", "-")), 2) &gt;= 0, ABS(ROUND(VALUE(SUBSTITUTE(連結実質赤字比率に係る赤字・黒字の構成分析!G$35,"▲", "-")), 2)), NA())</f>
        <v>#N/A</v>
      </c>
      <c r="F35" s="175">
        <f>IF(ROUND(VALUE(SUBSTITUTE(連結実質赤字比率に係る赤字・黒字の構成分析!H$35,"▲", "-")), 2) &lt; 0, ABS(ROUND(VALUE(SUBSTITUTE(連結実質赤字比率に係る赤字・黒字の構成分析!H$35,"▲", "-")), 2)), NA())</f>
        <v>0.31</v>
      </c>
      <c r="G35" s="175" t="e">
        <f>IF(ROUND(VALUE(SUBSTITUTE(連結実質赤字比率に係る赤字・黒字の構成分析!H$35,"▲", "-")), 2) &gt;= 0, ABS(ROUND(VALUE(SUBSTITUTE(連結実質赤字比率に係る赤字・黒字の構成分析!H$35,"▲", "-")), 2)), NA())</f>
        <v>#N/A</v>
      </c>
      <c r="H35" s="175">
        <f>IF(ROUND(VALUE(SUBSTITUTE(連結実質赤字比率に係る赤字・黒字の構成分析!I$35,"▲", "-")), 2) &lt; 0, ABS(ROUND(VALUE(SUBSTITUTE(連結実質赤字比率に係る赤字・黒字の構成分析!I$35,"▲", "-")), 2)), NA())</f>
        <v>0.25</v>
      </c>
      <c r="I35" s="175" t="e">
        <f>IF(ROUND(VALUE(SUBSTITUTE(連結実質赤字比率に係る赤字・黒字の構成分析!I$35,"▲", "-")), 2) &gt;= 0, ABS(ROUND(VALUE(SUBSTITUTE(連結実質赤字比率に係る赤字・黒字の構成分析!I$35,"▲", "-")), 2)), NA())</f>
        <v>#N/A</v>
      </c>
      <c r="J35" s="175">
        <f>IF(ROUND(VALUE(SUBSTITUTE(連結実質赤字比率に係る赤字・黒字の構成分析!J$35,"▲", "-")), 2) &lt; 0, ABS(ROUND(VALUE(SUBSTITUTE(連結実質赤字比率に係る赤字・黒字の構成分析!J$35,"▲", "-")), 2)), NA())</f>
        <v>0.19</v>
      </c>
      <c r="K35" s="175" t="e">
        <f>IF(ROUND(VALUE(SUBSTITUTE(連結実質赤字比率に係る赤字・黒字の構成分析!J$35,"▲", "-")), 2) &gt;= 0, ABS(ROUND(VALUE(SUBSTITUTE(連結実質赤字比率に係る赤字・黒字の構成分析!J$35,"▲", "-")), 2)), NA())</f>
        <v>#N/A</v>
      </c>
    </row>
    <row r="36" spans="1:16" x14ac:dyDescent="0.25">
      <c r="A36" s="175" t="str">
        <f>IF(連結実質赤字比率に係る赤字・黒字の構成分析!C$34="",NA(),連結実質赤字比率に係る赤字・黒字の構成分析!C$34)</f>
        <v>収益事業特別会計</v>
      </c>
      <c r="B36" s="175">
        <f>IF(ROUND(VALUE(SUBSTITUTE(連結実質赤字比率に係る赤字・黒字の構成分析!F$34,"▲", "-")), 2) &lt; 0, ABS(ROUND(VALUE(SUBSTITUTE(連結実質赤字比率に係る赤字・黒字の構成分析!F$34,"▲", "-")), 2)), NA())</f>
        <v>6.68</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6.66</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6.2</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5.65</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5.0999999999999996</v>
      </c>
      <c r="K36" s="175" t="e">
        <f>IF(ROUND(VALUE(SUBSTITUTE(連結実質赤字比率に係る赤字・黒字の構成分析!J$34,"▲", "-")), 2) &gt;= 0, ABS(ROUND(VALUE(SUBSTITUTE(連結実質赤字比率に係る赤字・黒字の構成分析!J$34,"▲", "-")), 2)), NA())</f>
        <v>#N/A</v>
      </c>
    </row>
    <row r="39" spans="1:16" x14ac:dyDescent="0.25">
      <c r="A39" s="144" t="s">
        <v>62</v>
      </c>
    </row>
    <row r="40" spans="1:16" x14ac:dyDescent="0.2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5">
      <c r="A42" s="176" t="s">
        <v>65</v>
      </c>
      <c r="B42" s="176"/>
      <c r="C42" s="176"/>
      <c r="D42" s="176">
        <f>'実質公債費比率（分子）の構造'!K$52</f>
        <v>13203</v>
      </c>
      <c r="E42" s="176"/>
      <c r="F42" s="176"/>
      <c r="G42" s="176">
        <f>'実質公債費比率（分子）の構造'!L$52</f>
        <v>13206</v>
      </c>
      <c r="H42" s="176"/>
      <c r="I42" s="176"/>
      <c r="J42" s="176">
        <f>'実質公債費比率（分子）の構造'!M$52</f>
        <v>12576</v>
      </c>
      <c r="K42" s="176"/>
      <c r="L42" s="176"/>
      <c r="M42" s="176">
        <f>'実質公債費比率（分子）の構造'!N$52</f>
        <v>12294</v>
      </c>
      <c r="N42" s="176"/>
      <c r="O42" s="176"/>
      <c r="P42" s="176">
        <f>'実質公債費比率（分子）の構造'!O$52</f>
        <v>12337</v>
      </c>
    </row>
    <row r="43" spans="1:16" x14ac:dyDescent="0.25">
      <c r="A43" s="176" t="s">
        <v>66</v>
      </c>
      <c r="B43" s="176">
        <f>'実質公債費比率（分子）の構造'!K$51</f>
        <v>0</v>
      </c>
      <c r="C43" s="176"/>
      <c r="D43" s="176"/>
      <c r="E43" s="176">
        <f>'実質公債費比率（分子）の構造'!L$51</f>
        <v>2</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25">
      <c r="A44" s="176" t="s">
        <v>67</v>
      </c>
      <c r="B44" s="176">
        <f>'実質公債費比率（分子）の構造'!K$50</f>
        <v>136</v>
      </c>
      <c r="C44" s="176"/>
      <c r="D44" s="176"/>
      <c r="E44" s="176">
        <f>'実質公債費比率（分子）の構造'!L$50</f>
        <v>159</v>
      </c>
      <c r="F44" s="176"/>
      <c r="G44" s="176"/>
      <c r="H44" s="176">
        <f>'実質公債費比率（分子）の構造'!M$50</f>
        <v>199</v>
      </c>
      <c r="I44" s="176"/>
      <c r="J44" s="176"/>
      <c r="K44" s="176">
        <f>'実質公債費比率（分子）の構造'!N$50</f>
        <v>220</v>
      </c>
      <c r="L44" s="176"/>
      <c r="M44" s="176"/>
      <c r="N44" s="176">
        <f>'実質公債費比率（分子）の構造'!O$50</f>
        <v>215</v>
      </c>
      <c r="O44" s="176"/>
      <c r="P44" s="176"/>
    </row>
    <row r="45" spans="1:16" x14ac:dyDescent="0.25">
      <c r="A45" s="176" t="s">
        <v>68</v>
      </c>
      <c r="B45" s="176">
        <f>'実質公債費比率（分子）の構造'!K$49</f>
        <v>889</v>
      </c>
      <c r="C45" s="176"/>
      <c r="D45" s="176"/>
      <c r="E45" s="176">
        <f>'実質公債費比率（分子）の構造'!L$49</f>
        <v>925</v>
      </c>
      <c r="F45" s="176"/>
      <c r="G45" s="176"/>
      <c r="H45" s="176">
        <f>'実質公債費比率（分子）の構造'!M$49</f>
        <v>842</v>
      </c>
      <c r="I45" s="176"/>
      <c r="J45" s="176"/>
      <c r="K45" s="176">
        <f>'実質公債費比率（分子）の構造'!N$49</f>
        <v>918</v>
      </c>
      <c r="L45" s="176"/>
      <c r="M45" s="176"/>
      <c r="N45" s="176">
        <f>'実質公債費比率（分子）の構造'!O$49</f>
        <v>859</v>
      </c>
      <c r="O45" s="176"/>
      <c r="P45" s="176"/>
    </row>
    <row r="46" spans="1:16" x14ac:dyDescent="0.25">
      <c r="A46" s="176" t="s">
        <v>69</v>
      </c>
      <c r="B46" s="176">
        <f>'実質公債費比率（分子）の構造'!K$48</f>
        <v>3611</v>
      </c>
      <c r="C46" s="176"/>
      <c r="D46" s="176"/>
      <c r="E46" s="176">
        <f>'実質公債費比率（分子）の構造'!L$48</f>
        <v>3569</v>
      </c>
      <c r="F46" s="176"/>
      <c r="G46" s="176"/>
      <c r="H46" s="176">
        <f>'実質公債費比率（分子）の構造'!M$48</f>
        <v>3591</v>
      </c>
      <c r="I46" s="176"/>
      <c r="J46" s="176"/>
      <c r="K46" s="176">
        <f>'実質公債費比率（分子）の構造'!N$48</f>
        <v>3686</v>
      </c>
      <c r="L46" s="176"/>
      <c r="M46" s="176"/>
      <c r="N46" s="176">
        <f>'実質公債費比率（分子）の構造'!O$48</f>
        <v>3768</v>
      </c>
      <c r="O46" s="176"/>
      <c r="P46" s="176"/>
    </row>
    <row r="47" spans="1:16" x14ac:dyDescent="0.25">
      <c r="A47" s="176" t="s">
        <v>70</v>
      </c>
      <c r="B47" s="176">
        <f>'実質公債費比率（分子）の構造'!K$47</f>
        <v>17</v>
      </c>
      <c r="C47" s="176"/>
      <c r="D47" s="176"/>
      <c r="E47" s="176">
        <f>'実質公債費比率（分子）の構造'!L$47</f>
        <v>17</v>
      </c>
      <c r="F47" s="176"/>
      <c r="G47" s="176"/>
      <c r="H47" s="176">
        <f>'実質公債費比率（分子）の構造'!M$47</f>
        <v>17</v>
      </c>
      <c r="I47" s="176"/>
      <c r="J47" s="176"/>
      <c r="K47" s="176">
        <f>'実質公債費比率（分子）の構造'!N$47</f>
        <v>83</v>
      </c>
      <c r="L47" s="176"/>
      <c r="M47" s="176"/>
      <c r="N47" s="176">
        <f>'実質公債費比率（分子）の構造'!O$47</f>
        <v>117</v>
      </c>
      <c r="O47" s="176"/>
      <c r="P47" s="176"/>
    </row>
    <row r="48" spans="1:16" x14ac:dyDescent="0.2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5">
      <c r="A49" s="176" t="s">
        <v>72</v>
      </c>
      <c r="B49" s="176">
        <f>'実質公債費比率（分子）の構造'!K$45</f>
        <v>18117</v>
      </c>
      <c r="C49" s="176"/>
      <c r="D49" s="176"/>
      <c r="E49" s="176">
        <f>'実質公債費比率（分子）の構造'!L$45</f>
        <v>17818</v>
      </c>
      <c r="F49" s="176"/>
      <c r="G49" s="176"/>
      <c r="H49" s="176">
        <f>'実質公債費比率（分子）の構造'!M$45</f>
        <v>16178</v>
      </c>
      <c r="I49" s="176"/>
      <c r="J49" s="176"/>
      <c r="K49" s="176">
        <f>'実質公債費比率（分子）の構造'!N$45</f>
        <v>16272</v>
      </c>
      <c r="L49" s="176"/>
      <c r="M49" s="176"/>
      <c r="N49" s="176">
        <f>'実質公債費比率（分子）の構造'!O$45</f>
        <v>16383</v>
      </c>
      <c r="O49" s="176"/>
      <c r="P49" s="176"/>
    </row>
    <row r="50" spans="1:16" x14ac:dyDescent="0.25">
      <c r="A50" s="176" t="s">
        <v>73</v>
      </c>
      <c r="B50" s="176" t="e">
        <f>NA()</f>
        <v>#N/A</v>
      </c>
      <c r="C50" s="176">
        <f>IF(ISNUMBER('実質公債費比率（分子）の構造'!K$53),'実質公債費比率（分子）の構造'!K$53,NA())</f>
        <v>9567</v>
      </c>
      <c r="D50" s="176" t="e">
        <f>NA()</f>
        <v>#N/A</v>
      </c>
      <c r="E50" s="176" t="e">
        <f>NA()</f>
        <v>#N/A</v>
      </c>
      <c r="F50" s="176">
        <f>IF(ISNUMBER('実質公債費比率（分子）の構造'!L$53),'実質公債費比率（分子）の構造'!L$53,NA())</f>
        <v>9284</v>
      </c>
      <c r="G50" s="176" t="e">
        <f>NA()</f>
        <v>#N/A</v>
      </c>
      <c r="H50" s="176" t="e">
        <f>NA()</f>
        <v>#N/A</v>
      </c>
      <c r="I50" s="176">
        <f>IF(ISNUMBER('実質公債費比率（分子）の構造'!M$53),'実質公債費比率（分子）の構造'!M$53,NA())</f>
        <v>8251</v>
      </c>
      <c r="J50" s="176" t="e">
        <f>NA()</f>
        <v>#N/A</v>
      </c>
      <c r="K50" s="176" t="e">
        <f>NA()</f>
        <v>#N/A</v>
      </c>
      <c r="L50" s="176">
        <f>IF(ISNUMBER('実質公債費比率（分子）の構造'!N$53),'実質公債費比率（分子）の構造'!N$53,NA())</f>
        <v>8885</v>
      </c>
      <c r="M50" s="176" t="e">
        <f>NA()</f>
        <v>#N/A</v>
      </c>
      <c r="N50" s="176" t="e">
        <f>NA()</f>
        <v>#N/A</v>
      </c>
      <c r="O50" s="176">
        <f>IF(ISNUMBER('実質公債費比率（分子）の構造'!O$53),'実質公債費比率（分子）の構造'!O$53,NA())</f>
        <v>9005</v>
      </c>
      <c r="P50" s="176" t="e">
        <f>NA()</f>
        <v>#N/A</v>
      </c>
    </row>
    <row r="53" spans="1:16" x14ac:dyDescent="0.25">
      <c r="A53" s="144" t="s">
        <v>74</v>
      </c>
    </row>
    <row r="54" spans="1:16" x14ac:dyDescent="0.2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5">
      <c r="A56" s="175" t="s">
        <v>45</v>
      </c>
      <c r="B56" s="175"/>
      <c r="C56" s="175"/>
      <c r="D56" s="175">
        <f>'将来負担比率（分子）の構造'!I$52</f>
        <v>159172</v>
      </c>
      <c r="E56" s="175"/>
      <c r="F56" s="175"/>
      <c r="G56" s="175">
        <f>'将来負担比率（分子）の構造'!J$52</f>
        <v>157724</v>
      </c>
      <c r="H56" s="175"/>
      <c r="I56" s="175"/>
      <c r="J56" s="175">
        <f>'将来負担比率（分子）の構造'!K$52</f>
        <v>157862</v>
      </c>
      <c r="K56" s="175"/>
      <c r="L56" s="175"/>
      <c r="M56" s="175">
        <f>'将来負担比率（分子）の構造'!L$52</f>
        <v>156303</v>
      </c>
      <c r="N56" s="175"/>
      <c r="O56" s="175"/>
      <c r="P56" s="175">
        <f>'将来負担比率（分子）の構造'!M$52</f>
        <v>154727</v>
      </c>
    </row>
    <row r="57" spans="1:16" x14ac:dyDescent="0.25">
      <c r="A57" s="175" t="s">
        <v>44</v>
      </c>
      <c r="B57" s="175"/>
      <c r="C57" s="175"/>
      <c r="D57" s="175">
        <f>'将来負担比率（分子）の構造'!I$51</f>
        <v>4498</v>
      </c>
      <c r="E57" s="175"/>
      <c r="F57" s="175"/>
      <c r="G57" s="175">
        <f>'将来負担比率（分子）の構造'!J$51</f>
        <v>5342</v>
      </c>
      <c r="H57" s="175"/>
      <c r="I57" s="175"/>
      <c r="J57" s="175">
        <f>'将来負担比率（分子）の構造'!K$51</f>
        <v>6197</v>
      </c>
      <c r="K57" s="175"/>
      <c r="L57" s="175"/>
      <c r="M57" s="175">
        <f>'将来負担比率（分子）の構造'!L$51</f>
        <v>6853</v>
      </c>
      <c r="N57" s="175"/>
      <c r="O57" s="175"/>
      <c r="P57" s="175">
        <f>'将来負担比率（分子）の構造'!M$51</f>
        <v>7008</v>
      </c>
    </row>
    <row r="58" spans="1:16" x14ac:dyDescent="0.25">
      <c r="A58" s="175" t="s">
        <v>43</v>
      </c>
      <c r="B58" s="175"/>
      <c r="C58" s="175"/>
      <c r="D58" s="175">
        <f>'将来負担比率（分子）の構造'!I$50</f>
        <v>13565</v>
      </c>
      <c r="E58" s="175"/>
      <c r="F58" s="175"/>
      <c r="G58" s="175">
        <f>'将来負担比率（分子）の構造'!J$50</f>
        <v>12147</v>
      </c>
      <c r="H58" s="175"/>
      <c r="I58" s="175"/>
      <c r="J58" s="175">
        <f>'将来負担比率（分子）の構造'!K$50</f>
        <v>12513</v>
      </c>
      <c r="K58" s="175"/>
      <c r="L58" s="175"/>
      <c r="M58" s="175">
        <f>'将来負担比率（分子）の構造'!L$50</f>
        <v>6462</v>
      </c>
      <c r="N58" s="175"/>
      <c r="O58" s="175"/>
      <c r="P58" s="175">
        <f>'将来負担比率（分子）の構造'!M$50</f>
        <v>17343</v>
      </c>
    </row>
    <row r="59" spans="1:16" x14ac:dyDescent="0.2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5">
      <c r="A62" s="175" t="s">
        <v>37</v>
      </c>
      <c r="B62" s="175">
        <f>'将来負担比率（分子）の構造'!I$45</f>
        <v>16913</v>
      </c>
      <c r="C62" s="175"/>
      <c r="D62" s="175"/>
      <c r="E62" s="175">
        <f>'将来負担比率（分子）の構造'!J$45</f>
        <v>17385</v>
      </c>
      <c r="F62" s="175"/>
      <c r="G62" s="175"/>
      <c r="H62" s="175">
        <f>'将来負担比率（分子）の構造'!K$45</f>
        <v>17407</v>
      </c>
      <c r="I62" s="175"/>
      <c r="J62" s="175"/>
      <c r="K62" s="175">
        <f>'将来負担比率（分子）の構造'!L$45</f>
        <v>17505</v>
      </c>
      <c r="L62" s="175"/>
      <c r="M62" s="175"/>
      <c r="N62" s="175">
        <f>'将来負担比率（分子）の構造'!M$45</f>
        <v>17174</v>
      </c>
      <c r="O62" s="175"/>
      <c r="P62" s="175"/>
    </row>
    <row r="63" spans="1:16" x14ac:dyDescent="0.25">
      <c r="A63" s="175" t="s">
        <v>36</v>
      </c>
      <c r="B63" s="175">
        <f>'将来負担比率（分子）の構造'!I$44</f>
        <v>7998</v>
      </c>
      <c r="C63" s="175"/>
      <c r="D63" s="175"/>
      <c r="E63" s="175">
        <f>'将来負担比率（分子）の構造'!J$44</f>
        <v>7455</v>
      </c>
      <c r="F63" s="175"/>
      <c r="G63" s="175"/>
      <c r="H63" s="175">
        <f>'将来負担比率（分子）の構造'!K$44</f>
        <v>6838</v>
      </c>
      <c r="I63" s="175"/>
      <c r="J63" s="175"/>
      <c r="K63" s="175">
        <f>'将来負担比率（分子）の構造'!L$44</f>
        <v>6207</v>
      </c>
      <c r="L63" s="175"/>
      <c r="M63" s="175"/>
      <c r="N63" s="175">
        <f>'将来負担比率（分子）の構造'!M$44</f>
        <v>5889</v>
      </c>
      <c r="O63" s="175"/>
      <c r="P63" s="175"/>
    </row>
    <row r="64" spans="1:16" x14ac:dyDescent="0.25">
      <c r="A64" s="175" t="s">
        <v>35</v>
      </c>
      <c r="B64" s="175">
        <f>'将来負担比率（分子）の構造'!I$43</f>
        <v>57443</v>
      </c>
      <c r="C64" s="175"/>
      <c r="D64" s="175"/>
      <c r="E64" s="175">
        <f>'将来負担比率（分子）の構造'!J$43</f>
        <v>55631</v>
      </c>
      <c r="F64" s="175"/>
      <c r="G64" s="175"/>
      <c r="H64" s="175">
        <f>'将来負担比率（分子）の構造'!K$43</f>
        <v>54555</v>
      </c>
      <c r="I64" s="175"/>
      <c r="J64" s="175"/>
      <c r="K64" s="175">
        <f>'将来負担比率（分子）の構造'!L$43</f>
        <v>53365</v>
      </c>
      <c r="L64" s="175"/>
      <c r="M64" s="175"/>
      <c r="N64" s="175">
        <f>'将来負担比率（分子）の構造'!M$43</f>
        <v>53135</v>
      </c>
      <c r="O64" s="175"/>
      <c r="P64" s="175"/>
    </row>
    <row r="65" spans="1:16" x14ac:dyDescent="0.25">
      <c r="A65" s="175" t="s">
        <v>34</v>
      </c>
      <c r="B65" s="175">
        <f>'将来負担比率（分子）の構造'!I$42</f>
        <v>1964</v>
      </c>
      <c r="C65" s="175"/>
      <c r="D65" s="175"/>
      <c r="E65" s="175">
        <f>'将来負担比率（分子）の構造'!J$42</f>
        <v>2689</v>
      </c>
      <c r="F65" s="175"/>
      <c r="G65" s="175"/>
      <c r="H65" s="175">
        <f>'将来負担比率（分子）の構造'!K$42</f>
        <v>2591</v>
      </c>
      <c r="I65" s="175"/>
      <c r="J65" s="175"/>
      <c r="K65" s="175">
        <f>'将来負担比率（分子）の構造'!L$42</f>
        <v>2460</v>
      </c>
      <c r="L65" s="175"/>
      <c r="M65" s="175"/>
      <c r="N65" s="175">
        <f>'将来負担比率（分子）の構造'!M$42</f>
        <v>2255</v>
      </c>
      <c r="O65" s="175"/>
      <c r="P65" s="175"/>
    </row>
    <row r="66" spans="1:16" x14ac:dyDescent="0.25">
      <c r="A66" s="175" t="s">
        <v>33</v>
      </c>
      <c r="B66" s="175">
        <f>'将来負担比率（分子）の構造'!I$41</f>
        <v>202268</v>
      </c>
      <c r="C66" s="175"/>
      <c r="D66" s="175"/>
      <c r="E66" s="175">
        <f>'将来負担比率（分子）の構造'!J$41</f>
        <v>211206</v>
      </c>
      <c r="F66" s="175"/>
      <c r="G66" s="175"/>
      <c r="H66" s="175">
        <f>'将来負担比率（分子）の構造'!K$41</f>
        <v>210769</v>
      </c>
      <c r="I66" s="175"/>
      <c r="J66" s="175"/>
      <c r="K66" s="175">
        <f>'将来負担比率（分子）の構造'!L$41</f>
        <v>210890</v>
      </c>
      <c r="L66" s="175"/>
      <c r="M66" s="175"/>
      <c r="N66" s="175">
        <f>'将来負担比率（分子）の構造'!M$41</f>
        <v>210254</v>
      </c>
      <c r="O66" s="175"/>
      <c r="P66" s="175"/>
    </row>
    <row r="67" spans="1:16" x14ac:dyDescent="0.25">
      <c r="A67" s="175" t="s">
        <v>77</v>
      </c>
      <c r="B67" s="175" t="e">
        <f>NA()</f>
        <v>#N/A</v>
      </c>
      <c r="C67" s="175">
        <f>IF(ISNUMBER('将来負担比率（分子）の構造'!I$53), IF('将来負担比率（分子）の構造'!I$53 &lt; 0, 0, '将来負担比率（分子）の構造'!I$53), NA())</f>
        <v>109350</v>
      </c>
      <c r="D67" s="175" t="e">
        <f>NA()</f>
        <v>#N/A</v>
      </c>
      <c r="E67" s="175" t="e">
        <f>NA()</f>
        <v>#N/A</v>
      </c>
      <c r="F67" s="175">
        <f>IF(ISNUMBER('将来負担比率（分子）の構造'!J$53), IF('将来負担比率（分子）の構造'!J$53 &lt; 0, 0, '将来負担比率（分子）の構造'!J$53), NA())</f>
        <v>119153</v>
      </c>
      <c r="G67" s="175" t="e">
        <f>NA()</f>
        <v>#N/A</v>
      </c>
      <c r="H67" s="175" t="e">
        <f>NA()</f>
        <v>#N/A</v>
      </c>
      <c r="I67" s="175">
        <f>IF(ISNUMBER('将来負担比率（分子）の構造'!K$53), IF('将来負担比率（分子）の構造'!K$53 &lt; 0, 0, '将来負担比率（分子）の構造'!K$53), NA())</f>
        <v>115588</v>
      </c>
      <c r="J67" s="175" t="e">
        <f>NA()</f>
        <v>#N/A</v>
      </c>
      <c r="K67" s="175" t="e">
        <f>NA()</f>
        <v>#N/A</v>
      </c>
      <c r="L67" s="175">
        <f>IF(ISNUMBER('将来負担比率（分子）の構造'!L$53), IF('将来負担比率（分子）の構造'!L$53 &lt; 0, 0, '将来負担比率（分子）の構造'!L$53), NA())</f>
        <v>120810</v>
      </c>
      <c r="M67" s="175" t="e">
        <f>NA()</f>
        <v>#N/A</v>
      </c>
      <c r="N67" s="175" t="e">
        <f>NA()</f>
        <v>#N/A</v>
      </c>
      <c r="O67" s="175">
        <f>IF(ISNUMBER('将来負担比率（分子）の構造'!M$53), IF('将来負担比率（分子）の構造'!M$53 &lt; 0, 0, '将来負担比率（分子）の構造'!M$53), NA())</f>
        <v>109629</v>
      </c>
      <c r="P67" s="175" t="e">
        <f>NA()</f>
        <v>#N/A</v>
      </c>
    </row>
    <row r="70" spans="1:16" x14ac:dyDescent="0.25">
      <c r="A70" s="177" t="s">
        <v>78</v>
      </c>
      <c r="B70" s="177"/>
      <c r="C70" s="177"/>
      <c r="D70" s="177"/>
      <c r="E70" s="177"/>
      <c r="F70" s="177"/>
    </row>
    <row r="71" spans="1:16" x14ac:dyDescent="0.25">
      <c r="A71" s="178"/>
      <c r="B71" s="178" t="str">
        <f>基金残高に係る経年分析!F54</f>
        <v>R02</v>
      </c>
      <c r="C71" s="178" t="str">
        <f>基金残高に係る経年分析!G54</f>
        <v>R03</v>
      </c>
      <c r="D71" s="178" t="str">
        <f>基金残高に係る経年分析!H54</f>
        <v>R04</v>
      </c>
    </row>
    <row r="72" spans="1:16" x14ac:dyDescent="0.25">
      <c r="A72" s="178" t="s">
        <v>79</v>
      </c>
      <c r="B72" s="179">
        <f>基金残高に係る経年分析!F55</f>
        <v>3046</v>
      </c>
      <c r="C72" s="179">
        <f>基金残高に係る経年分析!G55</f>
        <v>3326</v>
      </c>
      <c r="D72" s="179">
        <f>基金残高に係る経年分析!H55</f>
        <v>5777</v>
      </c>
    </row>
    <row r="73" spans="1:16" x14ac:dyDescent="0.25">
      <c r="A73" s="178" t="s">
        <v>80</v>
      </c>
      <c r="B73" s="179">
        <f>基金残高に係る経年分析!F56</f>
        <v>1691</v>
      </c>
      <c r="C73" s="179">
        <f>基金残高に係る経年分析!G56</f>
        <v>3348</v>
      </c>
      <c r="D73" s="179">
        <f>基金残高に係る経年分析!H56</f>
        <v>3358</v>
      </c>
    </row>
    <row r="74" spans="1:16" x14ac:dyDescent="0.25">
      <c r="A74" s="178" t="s">
        <v>81</v>
      </c>
      <c r="B74" s="179">
        <f>基金残高に係る経年分析!F57</f>
        <v>5532</v>
      </c>
      <c r="C74" s="179">
        <f>基金残高に係る経年分析!G57</f>
        <v>5695</v>
      </c>
      <c r="D74" s="179">
        <f>基金残高に係る経年分析!H57</f>
        <v>5649</v>
      </c>
    </row>
  </sheetData>
  <sheetProtection algorithmName="SHA-512" hashValue="GGVvWimJFw4zSKXwItQg8Alul6goESoXBqwbrRLy+7kh3EH+KsKwyBUxp5dgF+tEbHq14BOJKjleTPbt9j2Kcw==" saltValue="H3slXhj+v+UG/gX1WtDc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O46" sqref="O46:O47"/>
    </sheetView>
  </sheetViews>
  <sheetFormatPr defaultColWidth="0" defaultRowHeight="11.25" customHeight="1" zeroHeight="1" x14ac:dyDescent="0.25"/>
  <cols>
    <col min="1" max="1" width="1.59765625" style="214" customWidth="1"/>
    <col min="2" max="2" width="2.3984375" style="214" customWidth="1"/>
    <col min="3" max="16" width="2.59765625" style="214" customWidth="1"/>
    <col min="17" max="17" width="2.3984375" style="214" customWidth="1"/>
    <col min="18" max="95" width="1.59765625" style="214" customWidth="1"/>
    <col min="96" max="133" width="1.59765625" style="226" customWidth="1"/>
    <col min="134" max="143" width="1.59765625" style="214" customWidth="1"/>
    <col min="144" max="16384" width="0" style="214" hidden="1"/>
  </cols>
  <sheetData>
    <row r="1" spans="2:143" ht="22.5" customHeight="1" thickBot="1" x14ac:dyDescent="0.3">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5">
      <c r="B5" s="609" t="s">
        <v>231</v>
      </c>
      <c r="C5" s="610"/>
      <c r="D5" s="610"/>
      <c r="E5" s="610"/>
      <c r="F5" s="610"/>
      <c r="G5" s="610"/>
      <c r="H5" s="610"/>
      <c r="I5" s="610"/>
      <c r="J5" s="610"/>
      <c r="K5" s="610"/>
      <c r="L5" s="610"/>
      <c r="M5" s="610"/>
      <c r="N5" s="610"/>
      <c r="O5" s="610"/>
      <c r="P5" s="610"/>
      <c r="Q5" s="611"/>
      <c r="R5" s="612">
        <v>45761365</v>
      </c>
      <c r="S5" s="613"/>
      <c r="T5" s="613"/>
      <c r="U5" s="613"/>
      <c r="V5" s="613"/>
      <c r="W5" s="613"/>
      <c r="X5" s="613"/>
      <c r="Y5" s="614"/>
      <c r="Z5" s="615">
        <v>27.6</v>
      </c>
      <c r="AA5" s="615"/>
      <c r="AB5" s="615"/>
      <c r="AC5" s="615"/>
      <c r="AD5" s="616">
        <v>45761365</v>
      </c>
      <c r="AE5" s="616"/>
      <c r="AF5" s="616"/>
      <c r="AG5" s="616"/>
      <c r="AH5" s="616"/>
      <c r="AI5" s="616"/>
      <c r="AJ5" s="616"/>
      <c r="AK5" s="616"/>
      <c r="AL5" s="617">
        <v>57</v>
      </c>
      <c r="AM5" s="618"/>
      <c r="AN5" s="618"/>
      <c r="AO5" s="619"/>
      <c r="AP5" s="609" t="s">
        <v>232</v>
      </c>
      <c r="AQ5" s="610"/>
      <c r="AR5" s="610"/>
      <c r="AS5" s="610"/>
      <c r="AT5" s="610"/>
      <c r="AU5" s="610"/>
      <c r="AV5" s="610"/>
      <c r="AW5" s="610"/>
      <c r="AX5" s="610"/>
      <c r="AY5" s="610"/>
      <c r="AZ5" s="610"/>
      <c r="BA5" s="610"/>
      <c r="BB5" s="610"/>
      <c r="BC5" s="610"/>
      <c r="BD5" s="610"/>
      <c r="BE5" s="610"/>
      <c r="BF5" s="611"/>
      <c r="BG5" s="623">
        <v>44586418</v>
      </c>
      <c r="BH5" s="624"/>
      <c r="BI5" s="624"/>
      <c r="BJ5" s="624"/>
      <c r="BK5" s="624"/>
      <c r="BL5" s="624"/>
      <c r="BM5" s="624"/>
      <c r="BN5" s="625"/>
      <c r="BO5" s="626">
        <v>97.4</v>
      </c>
      <c r="BP5" s="626"/>
      <c r="BQ5" s="626"/>
      <c r="BR5" s="626"/>
      <c r="BS5" s="627">
        <v>2254330</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5">
      <c r="B6" s="620" t="s">
        <v>236</v>
      </c>
      <c r="C6" s="621"/>
      <c r="D6" s="621"/>
      <c r="E6" s="621"/>
      <c r="F6" s="621"/>
      <c r="G6" s="621"/>
      <c r="H6" s="621"/>
      <c r="I6" s="621"/>
      <c r="J6" s="621"/>
      <c r="K6" s="621"/>
      <c r="L6" s="621"/>
      <c r="M6" s="621"/>
      <c r="N6" s="621"/>
      <c r="O6" s="621"/>
      <c r="P6" s="621"/>
      <c r="Q6" s="622"/>
      <c r="R6" s="623">
        <v>871888</v>
      </c>
      <c r="S6" s="624"/>
      <c r="T6" s="624"/>
      <c r="U6" s="624"/>
      <c r="V6" s="624"/>
      <c r="W6" s="624"/>
      <c r="X6" s="624"/>
      <c r="Y6" s="625"/>
      <c r="Z6" s="626">
        <v>0.5</v>
      </c>
      <c r="AA6" s="626"/>
      <c r="AB6" s="626"/>
      <c r="AC6" s="626"/>
      <c r="AD6" s="627">
        <v>871888</v>
      </c>
      <c r="AE6" s="627"/>
      <c r="AF6" s="627"/>
      <c r="AG6" s="627"/>
      <c r="AH6" s="627"/>
      <c r="AI6" s="627"/>
      <c r="AJ6" s="627"/>
      <c r="AK6" s="627"/>
      <c r="AL6" s="628">
        <v>1.1000000000000001</v>
      </c>
      <c r="AM6" s="629"/>
      <c r="AN6" s="629"/>
      <c r="AO6" s="630"/>
      <c r="AP6" s="620" t="s">
        <v>237</v>
      </c>
      <c r="AQ6" s="621"/>
      <c r="AR6" s="621"/>
      <c r="AS6" s="621"/>
      <c r="AT6" s="621"/>
      <c r="AU6" s="621"/>
      <c r="AV6" s="621"/>
      <c r="AW6" s="621"/>
      <c r="AX6" s="621"/>
      <c r="AY6" s="621"/>
      <c r="AZ6" s="621"/>
      <c r="BA6" s="621"/>
      <c r="BB6" s="621"/>
      <c r="BC6" s="621"/>
      <c r="BD6" s="621"/>
      <c r="BE6" s="621"/>
      <c r="BF6" s="622"/>
      <c r="BG6" s="623">
        <v>44586418</v>
      </c>
      <c r="BH6" s="624"/>
      <c r="BI6" s="624"/>
      <c r="BJ6" s="624"/>
      <c r="BK6" s="624"/>
      <c r="BL6" s="624"/>
      <c r="BM6" s="624"/>
      <c r="BN6" s="625"/>
      <c r="BO6" s="626">
        <v>97.4</v>
      </c>
      <c r="BP6" s="626"/>
      <c r="BQ6" s="626"/>
      <c r="BR6" s="626"/>
      <c r="BS6" s="627">
        <v>2254330</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606719</v>
      </c>
      <c r="CS6" s="624"/>
      <c r="CT6" s="624"/>
      <c r="CU6" s="624"/>
      <c r="CV6" s="624"/>
      <c r="CW6" s="624"/>
      <c r="CX6" s="624"/>
      <c r="CY6" s="625"/>
      <c r="CZ6" s="617">
        <v>0.4</v>
      </c>
      <c r="DA6" s="618"/>
      <c r="DB6" s="618"/>
      <c r="DC6" s="634"/>
      <c r="DD6" s="632" t="s">
        <v>239</v>
      </c>
      <c r="DE6" s="624"/>
      <c r="DF6" s="624"/>
      <c r="DG6" s="624"/>
      <c r="DH6" s="624"/>
      <c r="DI6" s="624"/>
      <c r="DJ6" s="624"/>
      <c r="DK6" s="624"/>
      <c r="DL6" s="624"/>
      <c r="DM6" s="624"/>
      <c r="DN6" s="624"/>
      <c r="DO6" s="624"/>
      <c r="DP6" s="625"/>
      <c r="DQ6" s="632">
        <v>606302</v>
      </c>
      <c r="DR6" s="624"/>
      <c r="DS6" s="624"/>
      <c r="DT6" s="624"/>
      <c r="DU6" s="624"/>
      <c r="DV6" s="624"/>
      <c r="DW6" s="624"/>
      <c r="DX6" s="624"/>
      <c r="DY6" s="624"/>
      <c r="DZ6" s="624"/>
      <c r="EA6" s="624"/>
      <c r="EB6" s="624"/>
      <c r="EC6" s="633"/>
    </row>
    <row r="7" spans="2:143" ht="11.25" customHeight="1" x14ac:dyDescent="0.25">
      <c r="B7" s="620" t="s">
        <v>240</v>
      </c>
      <c r="C7" s="621"/>
      <c r="D7" s="621"/>
      <c r="E7" s="621"/>
      <c r="F7" s="621"/>
      <c r="G7" s="621"/>
      <c r="H7" s="621"/>
      <c r="I7" s="621"/>
      <c r="J7" s="621"/>
      <c r="K7" s="621"/>
      <c r="L7" s="621"/>
      <c r="M7" s="621"/>
      <c r="N7" s="621"/>
      <c r="O7" s="621"/>
      <c r="P7" s="621"/>
      <c r="Q7" s="622"/>
      <c r="R7" s="623">
        <v>53516</v>
      </c>
      <c r="S7" s="624"/>
      <c r="T7" s="624"/>
      <c r="U7" s="624"/>
      <c r="V7" s="624"/>
      <c r="W7" s="624"/>
      <c r="X7" s="624"/>
      <c r="Y7" s="625"/>
      <c r="Z7" s="626">
        <v>0</v>
      </c>
      <c r="AA7" s="626"/>
      <c r="AB7" s="626"/>
      <c r="AC7" s="626"/>
      <c r="AD7" s="627">
        <v>53516</v>
      </c>
      <c r="AE7" s="627"/>
      <c r="AF7" s="627"/>
      <c r="AG7" s="627"/>
      <c r="AH7" s="627"/>
      <c r="AI7" s="627"/>
      <c r="AJ7" s="627"/>
      <c r="AK7" s="627"/>
      <c r="AL7" s="628">
        <v>0.1</v>
      </c>
      <c r="AM7" s="629"/>
      <c r="AN7" s="629"/>
      <c r="AO7" s="630"/>
      <c r="AP7" s="620" t="s">
        <v>241</v>
      </c>
      <c r="AQ7" s="621"/>
      <c r="AR7" s="621"/>
      <c r="AS7" s="621"/>
      <c r="AT7" s="621"/>
      <c r="AU7" s="621"/>
      <c r="AV7" s="621"/>
      <c r="AW7" s="621"/>
      <c r="AX7" s="621"/>
      <c r="AY7" s="621"/>
      <c r="AZ7" s="621"/>
      <c r="BA7" s="621"/>
      <c r="BB7" s="621"/>
      <c r="BC7" s="621"/>
      <c r="BD7" s="621"/>
      <c r="BE7" s="621"/>
      <c r="BF7" s="622"/>
      <c r="BG7" s="623">
        <v>20962424</v>
      </c>
      <c r="BH7" s="624"/>
      <c r="BI7" s="624"/>
      <c r="BJ7" s="624"/>
      <c r="BK7" s="624"/>
      <c r="BL7" s="624"/>
      <c r="BM7" s="624"/>
      <c r="BN7" s="625"/>
      <c r="BO7" s="626">
        <v>45.8</v>
      </c>
      <c r="BP7" s="626"/>
      <c r="BQ7" s="626"/>
      <c r="BR7" s="626"/>
      <c r="BS7" s="627">
        <v>891435</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10659718</v>
      </c>
      <c r="CS7" s="624"/>
      <c r="CT7" s="624"/>
      <c r="CU7" s="624"/>
      <c r="CV7" s="624"/>
      <c r="CW7" s="624"/>
      <c r="CX7" s="624"/>
      <c r="CY7" s="625"/>
      <c r="CZ7" s="626">
        <v>6.5</v>
      </c>
      <c r="DA7" s="626"/>
      <c r="DB7" s="626"/>
      <c r="DC7" s="626"/>
      <c r="DD7" s="632">
        <v>330940</v>
      </c>
      <c r="DE7" s="624"/>
      <c r="DF7" s="624"/>
      <c r="DG7" s="624"/>
      <c r="DH7" s="624"/>
      <c r="DI7" s="624"/>
      <c r="DJ7" s="624"/>
      <c r="DK7" s="624"/>
      <c r="DL7" s="624"/>
      <c r="DM7" s="624"/>
      <c r="DN7" s="624"/>
      <c r="DO7" s="624"/>
      <c r="DP7" s="625"/>
      <c r="DQ7" s="632">
        <v>8886799</v>
      </c>
      <c r="DR7" s="624"/>
      <c r="DS7" s="624"/>
      <c r="DT7" s="624"/>
      <c r="DU7" s="624"/>
      <c r="DV7" s="624"/>
      <c r="DW7" s="624"/>
      <c r="DX7" s="624"/>
      <c r="DY7" s="624"/>
      <c r="DZ7" s="624"/>
      <c r="EA7" s="624"/>
      <c r="EB7" s="624"/>
      <c r="EC7" s="633"/>
    </row>
    <row r="8" spans="2:143" ht="11.25" customHeight="1" x14ac:dyDescent="0.25">
      <c r="B8" s="620" t="s">
        <v>243</v>
      </c>
      <c r="C8" s="621"/>
      <c r="D8" s="621"/>
      <c r="E8" s="621"/>
      <c r="F8" s="621"/>
      <c r="G8" s="621"/>
      <c r="H8" s="621"/>
      <c r="I8" s="621"/>
      <c r="J8" s="621"/>
      <c r="K8" s="621"/>
      <c r="L8" s="621"/>
      <c r="M8" s="621"/>
      <c r="N8" s="621"/>
      <c r="O8" s="621"/>
      <c r="P8" s="621"/>
      <c r="Q8" s="622"/>
      <c r="R8" s="623">
        <v>200095</v>
      </c>
      <c r="S8" s="624"/>
      <c r="T8" s="624"/>
      <c r="U8" s="624"/>
      <c r="V8" s="624"/>
      <c r="W8" s="624"/>
      <c r="X8" s="624"/>
      <c r="Y8" s="625"/>
      <c r="Z8" s="626">
        <v>0.1</v>
      </c>
      <c r="AA8" s="626"/>
      <c r="AB8" s="626"/>
      <c r="AC8" s="626"/>
      <c r="AD8" s="627">
        <v>200095</v>
      </c>
      <c r="AE8" s="627"/>
      <c r="AF8" s="627"/>
      <c r="AG8" s="627"/>
      <c r="AH8" s="627"/>
      <c r="AI8" s="627"/>
      <c r="AJ8" s="627"/>
      <c r="AK8" s="627"/>
      <c r="AL8" s="628">
        <v>0.2</v>
      </c>
      <c r="AM8" s="629"/>
      <c r="AN8" s="629"/>
      <c r="AO8" s="630"/>
      <c r="AP8" s="620" t="s">
        <v>244</v>
      </c>
      <c r="AQ8" s="621"/>
      <c r="AR8" s="621"/>
      <c r="AS8" s="621"/>
      <c r="AT8" s="621"/>
      <c r="AU8" s="621"/>
      <c r="AV8" s="621"/>
      <c r="AW8" s="621"/>
      <c r="AX8" s="621"/>
      <c r="AY8" s="621"/>
      <c r="AZ8" s="621"/>
      <c r="BA8" s="621"/>
      <c r="BB8" s="621"/>
      <c r="BC8" s="621"/>
      <c r="BD8" s="621"/>
      <c r="BE8" s="621"/>
      <c r="BF8" s="622"/>
      <c r="BG8" s="623">
        <v>561537</v>
      </c>
      <c r="BH8" s="624"/>
      <c r="BI8" s="624"/>
      <c r="BJ8" s="624"/>
      <c r="BK8" s="624"/>
      <c r="BL8" s="624"/>
      <c r="BM8" s="624"/>
      <c r="BN8" s="625"/>
      <c r="BO8" s="626">
        <v>1.2</v>
      </c>
      <c r="BP8" s="626"/>
      <c r="BQ8" s="626"/>
      <c r="BR8" s="626"/>
      <c r="BS8" s="627" t="s">
        <v>132</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80877133</v>
      </c>
      <c r="CS8" s="624"/>
      <c r="CT8" s="624"/>
      <c r="CU8" s="624"/>
      <c r="CV8" s="624"/>
      <c r="CW8" s="624"/>
      <c r="CX8" s="624"/>
      <c r="CY8" s="625"/>
      <c r="CZ8" s="626">
        <v>49.6</v>
      </c>
      <c r="DA8" s="626"/>
      <c r="DB8" s="626"/>
      <c r="DC8" s="626"/>
      <c r="DD8" s="632">
        <v>1493956</v>
      </c>
      <c r="DE8" s="624"/>
      <c r="DF8" s="624"/>
      <c r="DG8" s="624"/>
      <c r="DH8" s="624"/>
      <c r="DI8" s="624"/>
      <c r="DJ8" s="624"/>
      <c r="DK8" s="624"/>
      <c r="DL8" s="624"/>
      <c r="DM8" s="624"/>
      <c r="DN8" s="624"/>
      <c r="DO8" s="624"/>
      <c r="DP8" s="625"/>
      <c r="DQ8" s="632">
        <v>35713754</v>
      </c>
      <c r="DR8" s="624"/>
      <c r="DS8" s="624"/>
      <c r="DT8" s="624"/>
      <c r="DU8" s="624"/>
      <c r="DV8" s="624"/>
      <c r="DW8" s="624"/>
      <c r="DX8" s="624"/>
      <c r="DY8" s="624"/>
      <c r="DZ8" s="624"/>
      <c r="EA8" s="624"/>
      <c r="EB8" s="624"/>
      <c r="EC8" s="633"/>
    </row>
    <row r="9" spans="2:143" ht="11.25" customHeight="1" x14ac:dyDescent="0.25">
      <c r="B9" s="620" t="s">
        <v>246</v>
      </c>
      <c r="C9" s="621"/>
      <c r="D9" s="621"/>
      <c r="E9" s="621"/>
      <c r="F9" s="621"/>
      <c r="G9" s="621"/>
      <c r="H9" s="621"/>
      <c r="I9" s="621"/>
      <c r="J9" s="621"/>
      <c r="K9" s="621"/>
      <c r="L9" s="621"/>
      <c r="M9" s="621"/>
      <c r="N9" s="621"/>
      <c r="O9" s="621"/>
      <c r="P9" s="621"/>
      <c r="Q9" s="622"/>
      <c r="R9" s="623">
        <v>225430</v>
      </c>
      <c r="S9" s="624"/>
      <c r="T9" s="624"/>
      <c r="U9" s="624"/>
      <c r="V9" s="624"/>
      <c r="W9" s="624"/>
      <c r="X9" s="624"/>
      <c r="Y9" s="625"/>
      <c r="Z9" s="626">
        <v>0.1</v>
      </c>
      <c r="AA9" s="626"/>
      <c r="AB9" s="626"/>
      <c r="AC9" s="626"/>
      <c r="AD9" s="627">
        <v>225430</v>
      </c>
      <c r="AE9" s="627"/>
      <c r="AF9" s="627"/>
      <c r="AG9" s="627"/>
      <c r="AH9" s="627"/>
      <c r="AI9" s="627"/>
      <c r="AJ9" s="627"/>
      <c r="AK9" s="627"/>
      <c r="AL9" s="628">
        <v>0.3</v>
      </c>
      <c r="AM9" s="629"/>
      <c r="AN9" s="629"/>
      <c r="AO9" s="630"/>
      <c r="AP9" s="620" t="s">
        <v>247</v>
      </c>
      <c r="AQ9" s="621"/>
      <c r="AR9" s="621"/>
      <c r="AS9" s="621"/>
      <c r="AT9" s="621"/>
      <c r="AU9" s="621"/>
      <c r="AV9" s="621"/>
      <c r="AW9" s="621"/>
      <c r="AX9" s="621"/>
      <c r="AY9" s="621"/>
      <c r="AZ9" s="621"/>
      <c r="BA9" s="621"/>
      <c r="BB9" s="621"/>
      <c r="BC9" s="621"/>
      <c r="BD9" s="621"/>
      <c r="BE9" s="621"/>
      <c r="BF9" s="622"/>
      <c r="BG9" s="623">
        <v>16813932</v>
      </c>
      <c r="BH9" s="624"/>
      <c r="BI9" s="624"/>
      <c r="BJ9" s="624"/>
      <c r="BK9" s="624"/>
      <c r="BL9" s="624"/>
      <c r="BM9" s="624"/>
      <c r="BN9" s="625"/>
      <c r="BO9" s="626">
        <v>36.700000000000003</v>
      </c>
      <c r="BP9" s="626"/>
      <c r="BQ9" s="626"/>
      <c r="BR9" s="626"/>
      <c r="BS9" s="627" t="s">
        <v>132</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14271818</v>
      </c>
      <c r="CS9" s="624"/>
      <c r="CT9" s="624"/>
      <c r="CU9" s="624"/>
      <c r="CV9" s="624"/>
      <c r="CW9" s="624"/>
      <c r="CX9" s="624"/>
      <c r="CY9" s="625"/>
      <c r="CZ9" s="626">
        <v>8.8000000000000007</v>
      </c>
      <c r="DA9" s="626"/>
      <c r="DB9" s="626"/>
      <c r="DC9" s="626"/>
      <c r="DD9" s="632">
        <v>1383555</v>
      </c>
      <c r="DE9" s="624"/>
      <c r="DF9" s="624"/>
      <c r="DG9" s="624"/>
      <c r="DH9" s="624"/>
      <c r="DI9" s="624"/>
      <c r="DJ9" s="624"/>
      <c r="DK9" s="624"/>
      <c r="DL9" s="624"/>
      <c r="DM9" s="624"/>
      <c r="DN9" s="624"/>
      <c r="DO9" s="624"/>
      <c r="DP9" s="625"/>
      <c r="DQ9" s="632">
        <v>7499217</v>
      </c>
      <c r="DR9" s="624"/>
      <c r="DS9" s="624"/>
      <c r="DT9" s="624"/>
      <c r="DU9" s="624"/>
      <c r="DV9" s="624"/>
      <c r="DW9" s="624"/>
      <c r="DX9" s="624"/>
      <c r="DY9" s="624"/>
      <c r="DZ9" s="624"/>
      <c r="EA9" s="624"/>
      <c r="EB9" s="624"/>
      <c r="EC9" s="633"/>
    </row>
    <row r="10" spans="2:143" ht="11.25" customHeight="1" x14ac:dyDescent="0.25">
      <c r="B10" s="620" t="s">
        <v>249</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239</v>
      </c>
      <c r="AA10" s="626"/>
      <c r="AB10" s="626"/>
      <c r="AC10" s="626"/>
      <c r="AD10" s="627" t="s">
        <v>239</v>
      </c>
      <c r="AE10" s="627"/>
      <c r="AF10" s="627"/>
      <c r="AG10" s="627"/>
      <c r="AH10" s="627"/>
      <c r="AI10" s="627"/>
      <c r="AJ10" s="627"/>
      <c r="AK10" s="627"/>
      <c r="AL10" s="628" t="s">
        <v>239</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1097219</v>
      </c>
      <c r="BH10" s="624"/>
      <c r="BI10" s="624"/>
      <c r="BJ10" s="624"/>
      <c r="BK10" s="624"/>
      <c r="BL10" s="624"/>
      <c r="BM10" s="624"/>
      <c r="BN10" s="625"/>
      <c r="BO10" s="626">
        <v>2.4</v>
      </c>
      <c r="BP10" s="626"/>
      <c r="BQ10" s="626"/>
      <c r="BR10" s="626"/>
      <c r="BS10" s="627">
        <v>182854</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165345</v>
      </c>
      <c r="CS10" s="624"/>
      <c r="CT10" s="624"/>
      <c r="CU10" s="624"/>
      <c r="CV10" s="624"/>
      <c r="CW10" s="624"/>
      <c r="CX10" s="624"/>
      <c r="CY10" s="625"/>
      <c r="CZ10" s="626">
        <v>0.1</v>
      </c>
      <c r="DA10" s="626"/>
      <c r="DB10" s="626"/>
      <c r="DC10" s="626"/>
      <c r="DD10" s="632" t="s">
        <v>239</v>
      </c>
      <c r="DE10" s="624"/>
      <c r="DF10" s="624"/>
      <c r="DG10" s="624"/>
      <c r="DH10" s="624"/>
      <c r="DI10" s="624"/>
      <c r="DJ10" s="624"/>
      <c r="DK10" s="624"/>
      <c r="DL10" s="624"/>
      <c r="DM10" s="624"/>
      <c r="DN10" s="624"/>
      <c r="DO10" s="624"/>
      <c r="DP10" s="625"/>
      <c r="DQ10" s="632">
        <v>57133</v>
      </c>
      <c r="DR10" s="624"/>
      <c r="DS10" s="624"/>
      <c r="DT10" s="624"/>
      <c r="DU10" s="624"/>
      <c r="DV10" s="624"/>
      <c r="DW10" s="624"/>
      <c r="DX10" s="624"/>
      <c r="DY10" s="624"/>
      <c r="DZ10" s="624"/>
      <c r="EA10" s="624"/>
      <c r="EB10" s="624"/>
      <c r="EC10" s="633"/>
    </row>
    <row r="11" spans="2:143" ht="11.25" customHeight="1" x14ac:dyDescent="0.25">
      <c r="B11" s="620" t="s">
        <v>252</v>
      </c>
      <c r="C11" s="621"/>
      <c r="D11" s="621"/>
      <c r="E11" s="621"/>
      <c r="F11" s="621"/>
      <c r="G11" s="621"/>
      <c r="H11" s="621"/>
      <c r="I11" s="621"/>
      <c r="J11" s="621"/>
      <c r="K11" s="621"/>
      <c r="L11" s="621"/>
      <c r="M11" s="621"/>
      <c r="N11" s="621"/>
      <c r="O11" s="621"/>
      <c r="P11" s="621"/>
      <c r="Q11" s="622"/>
      <c r="R11" s="623">
        <v>8542900</v>
      </c>
      <c r="S11" s="624"/>
      <c r="T11" s="624"/>
      <c r="U11" s="624"/>
      <c r="V11" s="624"/>
      <c r="W11" s="624"/>
      <c r="X11" s="624"/>
      <c r="Y11" s="625"/>
      <c r="Z11" s="628">
        <v>5.2</v>
      </c>
      <c r="AA11" s="629"/>
      <c r="AB11" s="629"/>
      <c r="AC11" s="635"/>
      <c r="AD11" s="632">
        <v>8542900</v>
      </c>
      <c r="AE11" s="624"/>
      <c r="AF11" s="624"/>
      <c r="AG11" s="624"/>
      <c r="AH11" s="624"/>
      <c r="AI11" s="624"/>
      <c r="AJ11" s="624"/>
      <c r="AK11" s="625"/>
      <c r="AL11" s="628">
        <v>10.6</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2489736</v>
      </c>
      <c r="BH11" s="624"/>
      <c r="BI11" s="624"/>
      <c r="BJ11" s="624"/>
      <c r="BK11" s="624"/>
      <c r="BL11" s="624"/>
      <c r="BM11" s="624"/>
      <c r="BN11" s="625"/>
      <c r="BO11" s="626">
        <v>5.4</v>
      </c>
      <c r="BP11" s="626"/>
      <c r="BQ11" s="626"/>
      <c r="BR11" s="626"/>
      <c r="BS11" s="627">
        <v>708581</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2758267</v>
      </c>
      <c r="CS11" s="624"/>
      <c r="CT11" s="624"/>
      <c r="CU11" s="624"/>
      <c r="CV11" s="624"/>
      <c r="CW11" s="624"/>
      <c r="CX11" s="624"/>
      <c r="CY11" s="625"/>
      <c r="CZ11" s="626">
        <v>1.7</v>
      </c>
      <c r="DA11" s="626"/>
      <c r="DB11" s="626"/>
      <c r="DC11" s="626"/>
      <c r="DD11" s="632">
        <v>1022095</v>
      </c>
      <c r="DE11" s="624"/>
      <c r="DF11" s="624"/>
      <c r="DG11" s="624"/>
      <c r="DH11" s="624"/>
      <c r="DI11" s="624"/>
      <c r="DJ11" s="624"/>
      <c r="DK11" s="624"/>
      <c r="DL11" s="624"/>
      <c r="DM11" s="624"/>
      <c r="DN11" s="624"/>
      <c r="DO11" s="624"/>
      <c r="DP11" s="625"/>
      <c r="DQ11" s="632">
        <v>1465663</v>
      </c>
      <c r="DR11" s="624"/>
      <c r="DS11" s="624"/>
      <c r="DT11" s="624"/>
      <c r="DU11" s="624"/>
      <c r="DV11" s="624"/>
      <c r="DW11" s="624"/>
      <c r="DX11" s="624"/>
      <c r="DY11" s="624"/>
      <c r="DZ11" s="624"/>
      <c r="EA11" s="624"/>
      <c r="EB11" s="624"/>
      <c r="EC11" s="633"/>
    </row>
    <row r="12" spans="2:143" ht="11.25" customHeight="1" x14ac:dyDescent="0.25">
      <c r="B12" s="620" t="s">
        <v>255</v>
      </c>
      <c r="C12" s="621"/>
      <c r="D12" s="621"/>
      <c r="E12" s="621"/>
      <c r="F12" s="621"/>
      <c r="G12" s="621"/>
      <c r="H12" s="621"/>
      <c r="I12" s="621"/>
      <c r="J12" s="621"/>
      <c r="K12" s="621"/>
      <c r="L12" s="621"/>
      <c r="M12" s="621"/>
      <c r="N12" s="621"/>
      <c r="O12" s="621"/>
      <c r="P12" s="621"/>
      <c r="Q12" s="622"/>
      <c r="R12" s="623">
        <v>12218</v>
      </c>
      <c r="S12" s="624"/>
      <c r="T12" s="624"/>
      <c r="U12" s="624"/>
      <c r="V12" s="624"/>
      <c r="W12" s="624"/>
      <c r="X12" s="624"/>
      <c r="Y12" s="625"/>
      <c r="Z12" s="626">
        <v>0</v>
      </c>
      <c r="AA12" s="626"/>
      <c r="AB12" s="626"/>
      <c r="AC12" s="626"/>
      <c r="AD12" s="627">
        <v>12218</v>
      </c>
      <c r="AE12" s="627"/>
      <c r="AF12" s="627"/>
      <c r="AG12" s="627"/>
      <c r="AH12" s="627"/>
      <c r="AI12" s="627"/>
      <c r="AJ12" s="627"/>
      <c r="AK12" s="627"/>
      <c r="AL12" s="628">
        <v>0</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19973932</v>
      </c>
      <c r="BH12" s="624"/>
      <c r="BI12" s="624"/>
      <c r="BJ12" s="624"/>
      <c r="BK12" s="624"/>
      <c r="BL12" s="624"/>
      <c r="BM12" s="624"/>
      <c r="BN12" s="625"/>
      <c r="BO12" s="626">
        <v>43.6</v>
      </c>
      <c r="BP12" s="626"/>
      <c r="BQ12" s="626"/>
      <c r="BR12" s="626"/>
      <c r="BS12" s="627">
        <v>1322752</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3231375</v>
      </c>
      <c r="CS12" s="624"/>
      <c r="CT12" s="624"/>
      <c r="CU12" s="624"/>
      <c r="CV12" s="624"/>
      <c r="CW12" s="624"/>
      <c r="CX12" s="624"/>
      <c r="CY12" s="625"/>
      <c r="CZ12" s="626">
        <v>2</v>
      </c>
      <c r="DA12" s="626"/>
      <c r="DB12" s="626"/>
      <c r="DC12" s="626"/>
      <c r="DD12" s="632">
        <v>858142</v>
      </c>
      <c r="DE12" s="624"/>
      <c r="DF12" s="624"/>
      <c r="DG12" s="624"/>
      <c r="DH12" s="624"/>
      <c r="DI12" s="624"/>
      <c r="DJ12" s="624"/>
      <c r="DK12" s="624"/>
      <c r="DL12" s="624"/>
      <c r="DM12" s="624"/>
      <c r="DN12" s="624"/>
      <c r="DO12" s="624"/>
      <c r="DP12" s="625"/>
      <c r="DQ12" s="632">
        <v>2205769</v>
      </c>
      <c r="DR12" s="624"/>
      <c r="DS12" s="624"/>
      <c r="DT12" s="624"/>
      <c r="DU12" s="624"/>
      <c r="DV12" s="624"/>
      <c r="DW12" s="624"/>
      <c r="DX12" s="624"/>
      <c r="DY12" s="624"/>
      <c r="DZ12" s="624"/>
      <c r="EA12" s="624"/>
      <c r="EB12" s="624"/>
      <c r="EC12" s="633"/>
    </row>
    <row r="13" spans="2:143" ht="11.25" customHeight="1" x14ac:dyDescent="0.25">
      <c r="B13" s="620" t="s">
        <v>258</v>
      </c>
      <c r="C13" s="621"/>
      <c r="D13" s="621"/>
      <c r="E13" s="621"/>
      <c r="F13" s="621"/>
      <c r="G13" s="621"/>
      <c r="H13" s="621"/>
      <c r="I13" s="621"/>
      <c r="J13" s="621"/>
      <c r="K13" s="621"/>
      <c r="L13" s="621"/>
      <c r="M13" s="621"/>
      <c r="N13" s="621"/>
      <c r="O13" s="621"/>
      <c r="P13" s="621"/>
      <c r="Q13" s="622"/>
      <c r="R13" s="623" t="s">
        <v>239</v>
      </c>
      <c r="S13" s="624"/>
      <c r="T13" s="624"/>
      <c r="U13" s="624"/>
      <c r="V13" s="624"/>
      <c r="W13" s="624"/>
      <c r="X13" s="624"/>
      <c r="Y13" s="625"/>
      <c r="Z13" s="626" t="s">
        <v>132</v>
      </c>
      <c r="AA13" s="626"/>
      <c r="AB13" s="626"/>
      <c r="AC13" s="626"/>
      <c r="AD13" s="627" t="s">
        <v>239</v>
      </c>
      <c r="AE13" s="627"/>
      <c r="AF13" s="627"/>
      <c r="AG13" s="627"/>
      <c r="AH13" s="627"/>
      <c r="AI13" s="627"/>
      <c r="AJ13" s="627"/>
      <c r="AK13" s="627"/>
      <c r="AL13" s="628" t="s">
        <v>239</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19824617</v>
      </c>
      <c r="BH13" s="624"/>
      <c r="BI13" s="624"/>
      <c r="BJ13" s="624"/>
      <c r="BK13" s="624"/>
      <c r="BL13" s="624"/>
      <c r="BM13" s="624"/>
      <c r="BN13" s="625"/>
      <c r="BO13" s="626">
        <v>43.3</v>
      </c>
      <c r="BP13" s="626"/>
      <c r="BQ13" s="626"/>
      <c r="BR13" s="626"/>
      <c r="BS13" s="627">
        <v>1322752</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14241105</v>
      </c>
      <c r="CS13" s="624"/>
      <c r="CT13" s="624"/>
      <c r="CU13" s="624"/>
      <c r="CV13" s="624"/>
      <c r="CW13" s="624"/>
      <c r="CX13" s="624"/>
      <c r="CY13" s="625"/>
      <c r="CZ13" s="626">
        <v>8.6999999999999993</v>
      </c>
      <c r="DA13" s="626"/>
      <c r="DB13" s="626"/>
      <c r="DC13" s="626"/>
      <c r="DD13" s="632">
        <v>6554735</v>
      </c>
      <c r="DE13" s="624"/>
      <c r="DF13" s="624"/>
      <c r="DG13" s="624"/>
      <c r="DH13" s="624"/>
      <c r="DI13" s="624"/>
      <c r="DJ13" s="624"/>
      <c r="DK13" s="624"/>
      <c r="DL13" s="624"/>
      <c r="DM13" s="624"/>
      <c r="DN13" s="624"/>
      <c r="DO13" s="624"/>
      <c r="DP13" s="625"/>
      <c r="DQ13" s="632">
        <v>7276771</v>
      </c>
      <c r="DR13" s="624"/>
      <c r="DS13" s="624"/>
      <c r="DT13" s="624"/>
      <c r="DU13" s="624"/>
      <c r="DV13" s="624"/>
      <c r="DW13" s="624"/>
      <c r="DX13" s="624"/>
      <c r="DY13" s="624"/>
      <c r="DZ13" s="624"/>
      <c r="EA13" s="624"/>
      <c r="EB13" s="624"/>
      <c r="EC13" s="633"/>
    </row>
    <row r="14" spans="2:143" ht="11.25" customHeight="1" x14ac:dyDescent="0.25">
      <c r="B14" s="620" t="s">
        <v>261</v>
      </c>
      <c r="C14" s="621"/>
      <c r="D14" s="621"/>
      <c r="E14" s="621"/>
      <c r="F14" s="621"/>
      <c r="G14" s="621"/>
      <c r="H14" s="621"/>
      <c r="I14" s="621"/>
      <c r="J14" s="621"/>
      <c r="K14" s="621"/>
      <c r="L14" s="621"/>
      <c r="M14" s="621"/>
      <c r="N14" s="621"/>
      <c r="O14" s="621"/>
      <c r="P14" s="621"/>
      <c r="Q14" s="622"/>
      <c r="R14" s="623">
        <v>1602</v>
      </c>
      <c r="S14" s="624"/>
      <c r="T14" s="624"/>
      <c r="U14" s="624"/>
      <c r="V14" s="624"/>
      <c r="W14" s="624"/>
      <c r="X14" s="624"/>
      <c r="Y14" s="625"/>
      <c r="Z14" s="626">
        <v>0</v>
      </c>
      <c r="AA14" s="626"/>
      <c r="AB14" s="626"/>
      <c r="AC14" s="626"/>
      <c r="AD14" s="627">
        <v>1602</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1118795</v>
      </c>
      <c r="BH14" s="624"/>
      <c r="BI14" s="624"/>
      <c r="BJ14" s="624"/>
      <c r="BK14" s="624"/>
      <c r="BL14" s="624"/>
      <c r="BM14" s="624"/>
      <c r="BN14" s="625"/>
      <c r="BO14" s="626">
        <v>2.4</v>
      </c>
      <c r="BP14" s="626"/>
      <c r="BQ14" s="626"/>
      <c r="BR14" s="626"/>
      <c r="BS14" s="627">
        <v>40143</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4642846</v>
      </c>
      <c r="CS14" s="624"/>
      <c r="CT14" s="624"/>
      <c r="CU14" s="624"/>
      <c r="CV14" s="624"/>
      <c r="CW14" s="624"/>
      <c r="CX14" s="624"/>
      <c r="CY14" s="625"/>
      <c r="CZ14" s="626">
        <v>2.8</v>
      </c>
      <c r="DA14" s="626"/>
      <c r="DB14" s="626"/>
      <c r="DC14" s="626"/>
      <c r="DD14" s="632">
        <v>632371</v>
      </c>
      <c r="DE14" s="624"/>
      <c r="DF14" s="624"/>
      <c r="DG14" s="624"/>
      <c r="DH14" s="624"/>
      <c r="DI14" s="624"/>
      <c r="DJ14" s="624"/>
      <c r="DK14" s="624"/>
      <c r="DL14" s="624"/>
      <c r="DM14" s="624"/>
      <c r="DN14" s="624"/>
      <c r="DO14" s="624"/>
      <c r="DP14" s="625"/>
      <c r="DQ14" s="632">
        <v>3857304</v>
      </c>
      <c r="DR14" s="624"/>
      <c r="DS14" s="624"/>
      <c r="DT14" s="624"/>
      <c r="DU14" s="624"/>
      <c r="DV14" s="624"/>
      <c r="DW14" s="624"/>
      <c r="DX14" s="624"/>
      <c r="DY14" s="624"/>
      <c r="DZ14" s="624"/>
      <c r="EA14" s="624"/>
      <c r="EB14" s="624"/>
      <c r="EC14" s="633"/>
    </row>
    <row r="15" spans="2:143" ht="11.25" customHeight="1" x14ac:dyDescent="0.25">
      <c r="B15" s="620" t="s">
        <v>264</v>
      </c>
      <c r="C15" s="621"/>
      <c r="D15" s="621"/>
      <c r="E15" s="621"/>
      <c r="F15" s="621"/>
      <c r="G15" s="621"/>
      <c r="H15" s="621"/>
      <c r="I15" s="621"/>
      <c r="J15" s="621"/>
      <c r="K15" s="621"/>
      <c r="L15" s="621"/>
      <c r="M15" s="621"/>
      <c r="N15" s="621"/>
      <c r="O15" s="621"/>
      <c r="P15" s="621"/>
      <c r="Q15" s="622"/>
      <c r="R15" s="623" t="s">
        <v>239</v>
      </c>
      <c r="S15" s="624"/>
      <c r="T15" s="624"/>
      <c r="U15" s="624"/>
      <c r="V15" s="624"/>
      <c r="W15" s="624"/>
      <c r="X15" s="624"/>
      <c r="Y15" s="625"/>
      <c r="Z15" s="626" t="s">
        <v>132</v>
      </c>
      <c r="AA15" s="626"/>
      <c r="AB15" s="626"/>
      <c r="AC15" s="626"/>
      <c r="AD15" s="627" t="s">
        <v>132</v>
      </c>
      <c r="AE15" s="627"/>
      <c r="AF15" s="627"/>
      <c r="AG15" s="627"/>
      <c r="AH15" s="627"/>
      <c r="AI15" s="627"/>
      <c r="AJ15" s="627"/>
      <c r="AK15" s="627"/>
      <c r="AL15" s="628" t="s">
        <v>132</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2527424</v>
      </c>
      <c r="BH15" s="624"/>
      <c r="BI15" s="624"/>
      <c r="BJ15" s="624"/>
      <c r="BK15" s="624"/>
      <c r="BL15" s="624"/>
      <c r="BM15" s="624"/>
      <c r="BN15" s="625"/>
      <c r="BO15" s="626">
        <v>5.5</v>
      </c>
      <c r="BP15" s="626"/>
      <c r="BQ15" s="626"/>
      <c r="BR15" s="626"/>
      <c r="BS15" s="627" t="s">
        <v>239</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14863398</v>
      </c>
      <c r="CS15" s="624"/>
      <c r="CT15" s="624"/>
      <c r="CU15" s="624"/>
      <c r="CV15" s="624"/>
      <c r="CW15" s="624"/>
      <c r="CX15" s="624"/>
      <c r="CY15" s="625"/>
      <c r="CZ15" s="626">
        <v>9.1</v>
      </c>
      <c r="DA15" s="626"/>
      <c r="DB15" s="626"/>
      <c r="DC15" s="626"/>
      <c r="DD15" s="632">
        <v>4183036</v>
      </c>
      <c r="DE15" s="624"/>
      <c r="DF15" s="624"/>
      <c r="DG15" s="624"/>
      <c r="DH15" s="624"/>
      <c r="DI15" s="624"/>
      <c r="DJ15" s="624"/>
      <c r="DK15" s="624"/>
      <c r="DL15" s="624"/>
      <c r="DM15" s="624"/>
      <c r="DN15" s="624"/>
      <c r="DO15" s="624"/>
      <c r="DP15" s="625"/>
      <c r="DQ15" s="632">
        <v>9602514</v>
      </c>
      <c r="DR15" s="624"/>
      <c r="DS15" s="624"/>
      <c r="DT15" s="624"/>
      <c r="DU15" s="624"/>
      <c r="DV15" s="624"/>
      <c r="DW15" s="624"/>
      <c r="DX15" s="624"/>
      <c r="DY15" s="624"/>
      <c r="DZ15" s="624"/>
      <c r="EA15" s="624"/>
      <c r="EB15" s="624"/>
      <c r="EC15" s="633"/>
    </row>
    <row r="16" spans="2:143" ht="11.25" customHeight="1" x14ac:dyDescent="0.25">
      <c r="B16" s="620" t="s">
        <v>267</v>
      </c>
      <c r="C16" s="621"/>
      <c r="D16" s="621"/>
      <c r="E16" s="621"/>
      <c r="F16" s="621"/>
      <c r="G16" s="621"/>
      <c r="H16" s="621"/>
      <c r="I16" s="621"/>
      <c r="J16" s="621"/>
      <c r="K16" s="621"/>
      <c r="L16" s="621"/>
      <c r="M16" s="621"/>
      <c r="N16" s="621"/>
      <c r="O16" s="621"/>
      <c r="P16" s="621"/>
      <c r="Q16" s="622"/>
      <c r="R16" s="623">
        <v>51097</v>
      </c>
      <c r="S16" s="624"/>
      <c r="T16" s="624"/>
      <c r="U16" s="624"/>
      <c r="V16" s="624"/>
      <c r="W16" s="624"/>
      <c r="X16" s="624"/>
      <c r="Y16" s="625"/>
      <c r="Z16" s="626">
        <v>0</v>
      </c>
      <c r="AA16" s="626"/>
      <c r="AB16" s="626"/>
      <c r="AC16" s="626"/>
      <c r="AD16" s="627">
        <v>51097</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v>3843</v>
      </c>
      <c r="BH16" s="624"/>
      <c r="BI16" s="624"/>
      <c r="BJ16" s="624"/>
      <c r="BK16" s="624"/>
      <c r="BL16" s="624"/>
      <c r="BM16" s="624"/>
      <c r="BN16" s="625"/>
      <c r="BO16" s="626">
        <v>0</v>
      </c>
      <c r="BP16" s="626"/>
      <c r="BQ16" s="626"/>
      <c r="BR16" s="626"/>
      <c r="BS16" s="627" t="s">
        <v>132</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175729</v>
      </c>
      <c r="CS16" s="624"/>
      <c r="CT16" s="624"/>
      <c r="CU16" s="624"/>
      <c r="CV16" s="624"/>
      <c r="CW16" s="624"/>
      <c r="CX16" s="624"/>
      <c r="CY16" s="625"/>
      <c r="CZ16" s="626">
        <v>0.1</v>
      </c>
      <c r="DA16" s="626"/>
      <c r="DB16" s="626"/>
      <c r="DC16" s="626"/>
      <c r="DD16" s="632" t="s">
        <v>132</v>
      </c>
      <c r="DE16" s="624"/>
      <c r="DF16" s="624"/>
      <c r="DG16" s="624"/>
      <c r="DH16" s="624"/>
      <c r="DI16" s="624"/>
      <c r="DJ16" s="624"/>
      <c r="DK16" s="624"/>
      <c r="DL16" s="624"/>
      <c r="DM16" s="624"/>
      <c r="DN16" s="624"/>
      <c r="DO16" s="624"/>
      <c r="DP16" s="625"/>
      <c r="DQ16" s="632">
        <v>5533</v>
      </c>
      <c r="DR16" s="624"/>
      <c r="DS16" s="624"/>
      <c r="DT16" s="624"/>
      <c r="DU16" s="624"/>
      <c r="DV16" s="624"/>
      <c r="DW16" s="624"/>
      <c r="DX16" s="624"/>
      <c r="DY16" s="624"/>
      <c r="DZ16" s="624"/>
      <c r="EA16" s="624"/>
      <c r="EB16" s="624"/>
      <c r="EC16" s="633"/>
    </row>
    <row r="17" spans="2:133" ht="11.25" customHeight="1" x14ac:dyDescent="0.25">
      <c r="B17" s="620" t="s">
        <v>270</v>
      </c>
      <c r="C17" s="621"/>
      <c r="D17" s="621"/>
      <c r="E17" s="621"/>
      <c r="F17" s="621"/>
      <c r="G17" s="621"/>
      <c r="H17" s="621"/>
      <c r="I17" s="621"/>
      <c r="J17" s="621"/>
      <c r="K17" s="621"/>
      <c r="L17" s="621"/>
      <c r="M17" s="621"/>
      <c r="N17" s="621"/>
      <c r="O17" s="621"/>
      <c r="P17" s="621"/>
      <c r="Q17" s="622"/>
      <c r="R17" s="623">
        <v>607548</v>
      </c>
      <c r="S17" s="624"/>
      <c r="T17" s="624"/>
      <c r="U17" s="624"/>
      <c r="V17" s="624"/>
      <c r="W17" s="624"/>
      <c r="X17" s="624"/>
      <c r="Y17" s="625"/>
      <c r="Z17" s="626">
        <v>0.4</v>
      </c>
      <c r="AA17" s="626"/>
      <c r="AB17" s="626"/>
      <c r="AC17" s="626"/>
      <c r="AD17" s="627">
        <v>607548</v>
      </c>
      <c r="AE17" s="627"/>
      <c r="AF17" s="627"/>
      <c r="AG17" s="627"/>
      <c r="AH17" s="627"/>
      <c r="AI17" s="627"/>
      <c r="AJ17" s="627"/>
      <c r="AK17" s="627"/>
      <c r="AL17" s="628">
        <v>0.8</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239</v>
      </c>
      <c r="BH17" s="624"/>
      <c r="BI17" s="624"/>
      <c r="BJ17" s="624"/>
      <c r="BK17" s="624"/>
      <c r="BL17" s="624"/>
      <c r="BM17" s="624"/>
      <c r="BN17" s="625"/>
      <c r="BO17" s="626" t="s">
        <v>132</v>
      </c>
      <c r="BP17" s="626"/>
      <c r="BQ17" s="626"/>
      <c r="BR17" s="626"/>
      <c r="BS17" s="627" t="s">
        <v>239</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16486024</v>
      </c>
      <c r="CS17" s="624"/>
      <c r="CT17" s="624"/>
      <c r="CU17" s="624"/>
      <c r="CV17" s="624"/>
      <c r="CW17" s="624"/>
      <c r="CX17" s="624"/>
      <c r="CY17" s="625"/>
      <c r="CZ17" s="626">
        <v>10.1</v>
      </c>
      <c r="DA17" s="626"/>
      <c r="DB17" s="626"/>
      <c r="DC17" s="626"/>
      <c r="DD17" s="632" t="s">
        <v>239</v>
      </c>
      <c r="DE17" s="624"/>
      <c r="DF17" s="624"/>
      <c r="DG17" s="624"/>
      <c r="DH17" s="624"/>
      <c r="DI17" s="624"/>
      <c r="DJ17" s="624"/>
      <c r="DK17" s="624"/>
      <c r="DL17" s="624"/>
      <c r="DM17" s="624"/>
      <c r="DN17" s="624"/>
      <c r="DO17" s="624"/>
      <c r="DP17" s="625"/>
      <c r="DQ17" s="632">
        <v>15678672</v>
      </c>
      <c r="DR17" s="624"/>
      <c r="DS17" s="624"/>
      <c r="DT17" s="624"/>
      <c r="DU17" s="624"/>
      <c r="DV17" s="624"/>
      <c r="DW17" s="624"/>
      <c r="DX17" s="624"/>
      <c r="DY17" s="624"/>
      <c r="DZ17" s="624"/>
      <c r="EA17" s="624"/>
      <c r="EB17" s="624"/>
      <c r="EC17" s="633"/>
    </row>
    <row r="18" spans="2:133" ht="11.25" customHeight="1" x14ac:dyDescent="0.25">
      <c r="B18" s="620" t="s">
        <v>273</v>
      </c>
      <c r="C18" s="621"/>
      <c r="D18" s="621"/>
      <c r="E18" s="621"/>
      <c r="F18" s="621"/>
      <c r="G18" s="621"/>
      <c r="H18" s="621"/>
      <c r="I18" s="621"/>
      <c r="J18" s="621"/>
      <c r="K18" s="621"/>
      <c r="L18" s="621"/>
      <c r="M18" s="621"/>
      <c r="N18" s="621"/>
      <c r="O18" s="621"/>
      <c r="P18" s="621"/>
      <c r="Q18" s="622"/>
      <c r="R18" s="623">
        <v>275593</v>
      </c>
      <c r="S18" s="624"/>
      <c r="T18" s="624"/>
      <c r="U18" s="624"/>
      <c r="V18" s="624"/>
      <c r="W18" s="624"/>
      <c r="X18" s="624"/>
      <c r="Y18" s="625"/>
      <c r="Z18" s="626">
        <v>0.2</v>
      </c>
      <c r="AA18" s="626"/>
      <c r="AB18" s="626"/>
      <c r="AC18" s="626"/>
      <c r="AD18" s="627">
        <v>275593</v>
      </c>
      <c r="AE18" s="627"/>
      <c r="AF18" s="627"/>
      <c r="AG18" s="627"/>
      <c r="AH18" s="627"/>
      <c r="AI18" s="627"/>
      <c r="AJ18" s="627"/>
      <c r="AK18" s="627"/>
      <c r="AL18" s="628">
        <v>0.3</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239</v>
      </c>
      <c r="BH18" s="624"/>
      <c r="BI18" s="624"/>
      <c r="BJ18" s="624"/>
      <c r="BK18" s="624"/>
      <c r="BL18" s="624"/>
      <c r="BM18" s="624"/>
      <c r="BN18" s="625"/>
      <c r="BO18" s="626" t="s">
        <v>132</v>
      </c>
      <c r="BP18" s="626"/>
      <c r="BQ18" s="626"/>
      <c r="BR18" s="626"/>
      <c r="BS18" s="627" t="s">
        <v>239</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239</v>
      </c>
      <c r="DA18" s="626"/>
      <c r="DB18" s="626"/>
      <c r="DC18" s="626"/>
      <c r="DD18" s="632" t="s">
        <v>239</v>
      </c>
      <c r="DE18" s="624"/>
      <c r="DF18" s="624"/>
      <c r="DG18" s="624"/>
      <c r="DH18" s="624"/>
      <c r="DI18" s="624"/>
      <c r="DJ18" s="624"/>
      <c r="DK18" s="624"/>
      <c r="DL18" s="624"/>
      <c r="DM18" s="624"/>
      <c r="DN18" s="624"/>
      <c r="DO18" s="624"/>
      <c r="DP18" s="625"/>
      <c r="DQ18" s="632" t="s">
        <v>239</v>
      </c>
      <c r="DR18" s="624"/>
      <c r="DS18" s="624"/>
      <c r="DT18" s="624"/>
      <c r="DU18" s="624"/>
      <c r="DV18" s="624"/>
      <c r="DW18" s="624"/>
      <c r="DX18" s="624"/>
      <c r="DY18" s="624"/>
      <c r="DZ18" s="624"/>
      <c r="EA18" s="624"/>
      <c r="EB18" s="624"/>
      <c r="EC18" s="633"/>
    </row>
    <row r="19" spans="2:133" ht="11.25" customHeight="1" x14ac:dyDescent="0.25">
      <c r="B19" s="620" t="s">
        <v>276</v>
      </c>
      <c r="C19" s="621"/>
      <c r="D19" s="621"/>
      <c r="E19" s="621"/>
      <c r="F19" s="621"/>
      <c r="G19" s="621"/>
      <c r="H19" s="621"/>
      <c r="I19" s="621"/>
      <c r="J19" s="621"/>
      <c r="K19" s="621"/>
      <c r="L19" s="621"/>
      <c r="M19" s="621"/>
      <c r="N19" s="621"/>
      <c r="O19" s="621"/>
      <c r="P19" s="621"/>
      <c r="Q19" s="622"/>
      <c r="R19" s="623">
        <v>264754</v>
      </c>
      <c r="S19" s="624"/>
      <c r="T19" s="624"/>
      <c r="U19" s="624"/>
      <c r="V19" s="624"/>
      <c r="W19" s="624"/>
      <c r="X19" s="624"/>
      <c r="Y19" s="625"/>
      <c r="Z19" s="626">
        <v>0.2</v>
      </c>
      <c r="AA19" s="626"/>
      <c r="AB19" s="626"/>
      <c r="AC19" s="626"/>
      <c r="AD19" s="627">
        <v>264754</v>
      </c>
      <c r="AE19" s="627"/>
      <c r="AF19" s="627"/>
      <c r="AG19" s="627"/>
      <c r="AH19" s="627"/>
      <c r="AI19" s="627"/>
      <c r="AJ19" s="627"/>
      <c r="AK19" s="627"/>
      <c r="AL19" s="628">
        <v>0.3</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1174947</v>
      </c>
      <c r="BH19" s="624"/>
      <c r="BI19" s="624"/>
      <c r="BJ19" s="624"/>
      <c r="BK19" s="624"/>
      <c r="BL19" s="624"/>
      <c r="BM19" s="624"/>
      <c r="BN19" s="625"/>
      <c r="BO19" s="626">
        <v>2.6</v>
      </c>
      <c r="BP19" s="626"/>
      <c r="BQ19" s="626"/>
      <c r="BR19" s="626"/>
      <c r="BS19" s="627" t="s">
        <v>239</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132</v>
      </c>
      <c r="CS19" s="624"/>
      <c r="CT19" s="624"/>
      <c r="CU19" s="624"/>
      <c r="CV19" s="624"/>
      <c r="CW19" s="624"/>
      <c r="CX19" s="624"/>
      <c r="CY19" s="625"/>
      <c r="CZ19" s="626" t="s">
        <v>132</v>
      </c>
      <c r="DA19" s="626"/>
      <c r="DB19" s="626"/>
      <c r="DC19" s="626"/>
      <c r="DD19" s="632" t="s">
        <v>239</v>
      </c>
      <c r="DE19" s="624"/>
      <c r="DF19" s="624"/>
      <c r="DG19" s="624"/>
      <c r="DH19" s="624"/>
      <c r="DI19" s="624"/>
      <c r="DJ19" s="624"/>
      <c r="DK19" s="624"/>
      <c r="DL19" s="624"/>
      <c r="DM19" s="624"/>
      <c r="DN19" s="624"/>
      <c r="DO19" s="624"/>
      <c r="DP19" s="625"/>
      <c r="DQ19" s="632" t="s">
        <v>239</v>
      </c>
      <c r="DR19" s="624"/>
      <c r="DS19" s="624"/>
      <c r="DT19" s="624"/>
      <c r="DU19" s="624"/>
      <c r="DV19" s="624"/>
      <c r="DW19" s="624"/>
      <c r="DX19" s="624"/>
      <c r="DY19" s="624"/>
      <c r="DZ19" s="624"/>
      <c r="EA19" s="624"/>
      <c r="EB19" s="624"/>
      <c r="EC19" s="633"/>
    </row>
    <row r="20" spans="2:133" ht="11.25" customHeight="1" x14ac:dyDescent="0.25">
      <c r="B20" s="636" t="s">
        <v>279</v>
      </c>
      <c r="C20" s="637"/>
      <c r="D20" s="637"/>
      <c r="E20" s="637"/>
      <c r="F20" s="637"/>
      <c r="G20" s="637"/>
      <c r="H20" s="637"/>
      <c r="I20" s="637"/>
      <c r="J20" s="637"/>
      <c r="K20" s="637"/>
      <c r="L20" s="637"/>
      <c r="M20" s="637"/>
      <c r="N20" s="637"/>
      <c r="O20" s="637"/>
      <c r="P20" s="637"/>
      <c r="Q20" s="638"/>
      <c r="R20" s="623">
        <v>10839</v>
      </c>
      <c r="S20" s="624"/>
      <c r="T20" s="624"/>
      <c r="U20" s="624"/>
      <c r="V20" s="624"/>
      <c r="W20" s="624"/>
      <c r="X20" s="624"/>
      <c r="Y20" s="625"/>
      <c r="Z20" s="626">
        <v>0</v>
      </c>
      <c r="AA20" s="626"/>
      <c r="AB20" s="626"/>
      <c r="AC20" s="626"/>
      <c r="AD20" s="627">
        <v>10839</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1174947</v>
      </c>
      <c r="BH20" s="624"/>
      <c r="BI20" s="624"/>
      <c r="BJ20" s="624"/>
      <c r="BK20" s="624"/>
      <c r="BL20" s="624"/>
      <c r="BM20" s="624"/>
      <c r="BN20" s="625"/>
      <c r="BO20" s="626">
        <v>2.6</v>
      </c>
      <c r="BP20" s="626"/>
      <c r="BQ20" s="626"/>
      <c r="BR20" s="626"/>
      <c r="BS20" s="627" t="s">
        <v>239</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162979477</v>
      </c>
      <c r="CS20" s="624"/>
      <c r="CT20" s="624"/>
      <c r="CU20" s="624"/>
      <c r="CV20" s="624"/>
      <c r="CW20" s="624"/>
      <c r="CX20" s="624"/>
      <c r="CY20" s="625"/>
      <c r="CZ20" s="626">
        <v>100</v>
      </c>
      <c r="DA20" s="626"/>
      <c r="DB20" s="626"/>
      <c r="DC20" s="626"/>
      <c r="DD20" s="632">
        <v>16458830</v>
      </c>
      <c r="DE20" s="624"/>
      <c r="DF20" s="624"/>
      <c r="DG20" s="624"/>
      <c r="DH20" s="624"/>
      <c r="DI20" s="624"/>
      <c r="DJ20" s="624"/>
      <c r="DK20" s="624"/>
      <c r="DL20" s="624"/>
      <c r="DM20" s="624"/>
      <c r="DN20" s="624"/>
      <c r="DO20" s="624"/>
      <c r="DP20" s="625"/>
      <c r="DQ20" s="632">
        <v>92855431</v>
      </c>
      <c r="DR20" s="624"/>
      <c r="DS20" s="624"/>
      <c r="DT20" s="624"/>
      <c r="DU20" s="624"/>
      <c r="DV20" s="624"/>
      <c r="DW20" s="624"/>
      <c r="DX20" s="624"/>
      <c r="DY20" s="624"/>
      <c r="DZ20" s="624"/>
      <c r="EA20" s="624"/>
      <c r="EB20" s="624"/>
      <c r="EC20" s="633"/>
    </row>
    <row r="21" spans="2:133" ht="11.25" customHeight="1" x14ac:dyDescent="0.25">
      <c r="B21" s="620" t="s">
        <v>282</v>
      </c>
      <c r="C21" s="621"/>
      <c r="D21" s="621"/>
      <c r="E21" s="621"/>
      <c r="F21" s="621"/>
      <c r="G21" s="621"/>
      <c r="H21" s="621"/>
      <c r="I21" s="621"/>
      <c r="J21" s="621"/>
      <c r="K21" s="621"/>
      <c r="L21" s="621"/>
      <c r="M21" s="621"/>
      <c r="N21" s="621"/>
      <c r="O21" s="621"/>
      <c r="P21" s="621"/>
      <c r="Q21" s="622"/>
      <c r="R21" s="623">
        <v>25593072</v>
      </c>
      <c r="S21" s="624"/>
      <c r="T21" s="624"/>
      <c r="U21" s="624"/>
      <c r="V21" s="624"/>
      <c r="W21" s="624"/>
      <c r="X21" s="624"/>
      <c r="Y21" s="625"/>
      <c r="Z21" s="626">
        <v>15.5</v>
      </c>
      <c r="AA21" s="626"/>
      <c r="AB21" s="626"/>
      <c r="AC21" s="626"/>
      <c r="AD21" s="627">
        <v>23500993</v>
      </c>
      <c r="AE21" s="627"/>
      <c r="AF21" s="627"/>
      <c r="AG21" s="627"/>
      <c r="AH21" s="627"/>
      <c r="AI21" s="627"/>
      <c r="AJ21" s="627"/>
      <c r="AK21" s="627"/>
      <c r="AL21" s="628">
        <v>29.2</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23827</v>
      </c>
      <c r="BH21" s="624"/>
      <c r="BI21" s="624"/>
      <c r="BJ21" s="624"/>
      <c r="BK21" s="624"/>
      <c r="BL21" s="624"/>
      <c r="BM21" s="624"/>
      <c r="BN21" s="625"/>
      <c r="BO21" s="626">
        <v>0.1</v>
      </c>
      <c r="BP21" s="626"/>
      <c r="BQ21" s="626"/>
      <c r="BR21" s="626"/>
      <c r="BS21" s="627" t="s">
        <v>239</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5">
      <c r="B22" s="620" t="s">
        <v>284</v>
      </c>
      <c r="C22" s="621"/>
      <c r="D22" s="621"/>
      <c r="E22" s="621"/>
      <c r="F22" s="621"/>
      <c r="G22" s="621"/>
      <c r="H22" s="621"/>
      <c r="I22" s="621"/>
      <c r="J22" s="621"/>
      <c r="K22" s="621"/>
      <c r="L22" s="621"/>
      <c r="M22" s="621"/>
      <c r="N22" s="621"/>
      <c r="O22" s="621"/>
      <c r="P22" s="621"/>
      <c r="Q22" s="622"/>
      <c r="R22" s="623">
        <v>23500993</v>
      </c>
      <c r="S22" s="624"/>
      <c r="T22" s="624"/>
      <c r="U22" s="624"/>
      <c r="V22" s="624"/>
      <c r="W22" s="624"/>
      <c r="X22" s="624"/>
      <c r="Y22" s="625"/>
      <c r="Z22" s="626">
        <v>14.2</v>
      </c>
      <c r="AA22" s="626"/>
      <c r="AB22" s="626"/>
      <c r="AC22" s="626"/>
      <c r="AD22" s="627">
        <v>23500993</v>
      </c>
      <c r="AE22" s="627"/>
      <c r="AF22" s="627"/>
      <c r="AG22" s="627"/>
      <c r="AH22" s="627"/>
      <c r="AI22" s="627"/>
      <c r="AJ22" s="627"/>
      <c r="AK22" s="627"/>
      <c r="AL22" s="628">
        <v>29.2</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v>1151120</v>
      </c>
      <c r="BH22" s="624"/>
      <c r="BI22" s="624"/>
      <c r="BJ22" s="624"/>
      <c r="BK22" s="624"/>
      <c r="BL22" s="624"/>
      <c r="BM22" s="624"/>
      <c r="BN22" s="625"/>
      <c r="BO22" s="626">
        <v>2.5</v>
      </c>
      <c r="BP22" s="626"/>
      <c r="BQ22" s="626"/>
      <c r="BR22" s="626"/>
      <c r="BS22" s="627" t="s">
        <v>132</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5">
      <c r="B23" s="620" t="s">
        <v>287</v>
      </c>
      <c r="C23" s="621"/>
      <c r="D23" s="621"/>
      <c r="E23" s="621"/>
      <c r="F23" s="621"/>
      <c r="G23" s="621"/>
      <c r="H23" s="621"/>
      <c r="I23" s="621"/>
      <c r="J23" s="621"/>
      <c r="K23" s="621"/>
      <c r="L23" s="621"/>
      <c r="M23" s="621"/>
      <c r="N23" s="621"/>
      <c r="O23" s="621"/>
      <c r="P23" s="621"/>
      <c r="Q23" s="622"/>
      <c r="R23" s="623">
        <v>2092079</v>
      </c>
      <c r="S23" s="624"/>
      <c r="T23" s="624"/>
      <c r="U23" s="624"/>
      <c r="V23" s="624"/>
      <c r="W23" s="624"/>
      <c r="X23" s="624"/>
      <c r="Y23" s="625"/>
      <c r="Z23" s="626">
        <v>1.3</v>
      </c>
      <c r="AA23" s="626"/>
      <c r="AB23" s="626"/>
      <c r="AC23" s="626"/>
      <c r="AD23" s="627" t="s">
        <v>132</v>
      </c>
      <c r="AE23" s="627"/>
      <c r="AF23" s="627"/>
      <c r="AG23" s="627"/>
      <c r="AH23" s="627"/>
      <c r="AI23" s="627"/>
      <c r="AJ23" s="627"/>
      <c r="AK23" s="627"/>
      <c r="AL23" s="628" t="s">
        <v>132</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239</v>
      </c>
      <c r="BH23" s="624"/>
      <c r="BI23" s="624"/>
      <c r="BJ23" s="624"/>
      <c r="BK23" s="624"/>
      <c r="BL23" s="624"/>
      <c r="BM23" s="624"/>
      <c r="BN23" s="625"/>
      <c r="BO23" s="626" t="s">
        <v>239</v>
      </c>
      <c r="BP23" s="626"/>
      <c r="BQ23" s="626"/>
      <c r="BR23" s="626"/>
      <c r="BS23" s="627" t="s">
        <v>132</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2" t="s">
        <v>292</v>
      </c>
      <c r="DM23" s="653"/>
      <c r="DN23" s="653"/>
      <c r="DO23" s="653"/>
      <c r="DP23" s="653"/>
      <c r="DQ23" s="653"/>
      <c r="DR23" s="653"/>
      <c r="DS23" s="653"/>
      <c r="DT23" s="653"/>
      <c r="DU23" s="653"/>
      <c r="DV23" s="654"/>
      <c r="DW23" s="605" t="s">
        <v>293</v>
      </c>
      <c r="DX23" s="606"/>
      <c r="DY23" s="606"/>
      <c r="DZ23" s="606"/>
      <c r="EA23" s="606"/>
      <c r="EB23" s="606"/>
      <c r="EC23" s="607"/>
    </row>
    <row r="24" spans="2:133" ht="11.25" customHeight="1" x14ac:dyDescent="0.25">
      <c r="B24" s="620" t="s">
        <v>294</v>
      </c>
      <c r="C24" s="621"/>
      <c r="D24" s="621"/>
      <c r="E24" s="621"/>
      <c r="F24" s="621"/>
      <c r="G24" s="621"/>
      <c r="H24" s="621"/>
      <c r="I24" s="621"/>
      <c r="J24" s="621"/>
      <c r="K24" s="621"/>
      <c r="L24" s="621"/>
      <c r="M24" s="621"/>
      <c r="N24" s="621"/>
      <c r="O24" s="621"/>
      <c r="P24" s="621"/>
      <c r="Q24" s="622"/>
      <c r="R24" s="623" t="s">
        <v>132</v>
      </c>
      <c r="S24" s="624"/>
      <c r="T24" s="624"/>
      <c r="U24" s="624"/>
      <c r="V24" s="624"/>
      <c r="W24" s="624"/>
      <c r="X24" s="624"/>
      <c r="Y24" s="625"/>
      <c r="Z24" s="626" t="s">
        <v>132</v>
      </c>
      <c r="AA24" s="626"/>
      <c r="AB24" s="626"/>
      <c r="AC24" s="626"/>
      <c r="AD24" s="627" t="s">
        <v>239</v>
      </c>
      <c r="AE24" s="627"/>
      <c r="AF24" s="627"/>
      <c r="AG24" s="627"/>
      <c r="AH24" s="627"/>
      <c r="AI24" s="627"/>
      <c r="AJ24" s="627"/>
      <c r="AK24" s="627"/>
      <c r="AL24" s="628" t="s">
        <v>132</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239</v>
      </c>
      <c r="BH24" s="624"/>
      <c r="BI24" s="624"/>
      <c r="BJ24" s="624"/>
      <c r="BK24" s="624"/>
      <c r="BL24" s="624"/>
      <c r="BM24" s="624"/>
      <c r="BN24" s="625"/>
      <c r="BO24" s="626" t="s">
        <v>132</v>
      </c>
      <c r="BP24" s="626"/>
      <c r="BQ24" s="626"/>
      <c r="BR24" s="626"/>
      <c r="BS24" s="627" t="s">
        <v>132</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95601060</v>
      </c>
      <c r="CS24" s="613"/>
      <c r="CT24" s="613"/>
      <c r="CU24" s="613"/>
      <c r="CV24" s="613"/>
      <c r="CW24" s="613"/>
      <c r="CX24" s="613"/>
      <c r="CY24" s="614"/>
      <c r="CZ24" s="617">
        <v>58.7</v>
      </c>
      <c r="DA24" s="618"/>
      <c r="DB24" s="618"/>
      <c r="DC24" s="634"/>
      <c r="DD24" s="655">
        <v>52655982</v>
      </c>
      <c r="DE24" s="613"/>
      <c r="DF24" s="613"/>
      <c r="DG24" s="613"/>
      <c r="DH24" s="613"/>
      <c r="DI24" s="613"/>
      <c r="DJ24" s="613"/>
      <c r="DK24" s="614"/>
      <c r="DL24" s="655">
        <v>51574646</v>
      </c>
      <c r="DM24" s="613"/>
      <c r="DN24" s="613"/>
      <c r="DO24" s="613"/>
      <c r="DP24" s="613"/>
      <c r="DQ24" s="613"/>
      <c r="DR24" s="613"/>
      <c r="DS24" s="613"/>
      <c r="DT24" s="613"/>
      <c r="DU24" s="613"/>
      <c r="DV24" s="614"/>
      <c r="DW24" s="617">
        <v>62</v>
      </c>
      <c r="DX24" s="618"/>
      <c r="DY24" s="618"/>
      <c r="DZ24" s="618"/>
      <c r="EA24" s="618"/>
      <c r="EB24" s="618"/>
      <c r="EC24" s="619"/>
    </row>
    <row r="25" spans="2:133" ht="11.25" customHeight="1" x14ac:dyDescent="0.25">
      <c r="B25" s="620" t="s">
        <v>297</v>
      </c>
      <c r="C25" s="621"/>
      <c r="D25" s="621"/>
      <c r="E25" s="621"/>
      <c r="F25" s="621"/>
      <c r="G25" s="621"/>
      <c r="H25" s="621"/>
      <c r="I25" s="621"/>
      <c r="J25" s="621"/>
      <c r="K25" s="621"/>
      <c r="L25" s="621"/>
      <c r="M25" s="621"/>
      <c r="N25" s="621"/>
      <c r="O25" s="621"/>
      <c r="P25" s="621"/>
      <c r="Q25" s="622"/>
      <c r="R25" s="623">
        <v>82196324</v>
      </c>
      <c r="S25" s="624"/>
      <c r="T25" s="624"/>
      <c r="U25" s="624"/>
      <c r="V25" s="624"/>
      <c r="W25" s="624"/>
      <c r="X25" s="624"/>
      <c r="Y25" s="625"/>
      <c r="Z25" s="626">
        <v>49.7</v>
      </c>
      <c r="AA25" s="626"/>
      <c r="AB25" s="626"/>
      <c r="AC25" s="626"/>
      <c r="AD25" s="627">
        <v>80104245</v>
      </c>
      <c r="AE25" s="627"/>
      <c r="AF25" s="627"/>
      <c r="AG25" s="627"/>
      <c r="AH25" s="627"/>
      <c r="AI25" s="627"/>
      <c r="AJ25" s="627"/>
      <c r="AK25" s="627"/>
      <c r="AL25" s="628">
        <v>99.7</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239</v>
      </c>
      <c r="BH25" s="624"/>
      <c r="BI25" s="624"/>
      <c r="BJ25" s="624"/>
      <c r="BK25" s="624"/>
      <c r="BL25" s="624"/>
      <c r="BM25" s="624"/>
      <c r="BN25" s="625"/>
      <c r="BO25" s="626" t="s">
        <v>239</v>
      </c>
      <c r="BP25" s="626"/>
      <c r="BQ25" s="626"/>
      <c r="BR25" s="626"/>
      <c r="BS25" s="627" t="s">
        <v>132</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25149750</v>
      </c>
      <c r="CS25" s="644"/>
      <c r="CT25" s="644"/>
      <c r="CU25" s="644"/>
      <c r="CV25" s="644"/>
      <c r="CW25" s="644"/>
      <c r="CX25" s="644"/>
      <c r="CY25" s="645"/>
      <c r="CZ25" s="628">
        <v>15.4</v>
      </c>
      <c r="DA25" s="656"/>
      <c r="DB25" s="656"/>
      <c r="DC25" s="658"/>
      <c r="DD25" s="632">
        <v>22025613</v>
      </c>
      <c r="DE25" s="644"/>
      <c r="DF25" s="644"/>
      <c r="DG25" s="644"/>
      <c r="DH25" s="644"/>
      <c r="DI25" s="644"/>
      <c r="DJ25" s="644"/>
      <c r="DK25" s="645"/>
      <c r="DL25" s="632">
        <v>21233215</v>
      </c>
      <c r="DM25" s="644"/>
      <c r="DN25" s="644"/>
      <c r="DO25" s="644"/>
      <c r="DP25" s="644"/>
      <c r="DQ25" s="644"/>
      <c r="DR25" s="644"/>
      <c r="DS25" s="644"/>
      <c r="DT25" s="644"/>
      <c r="DU25" s="644"/>
      <c r="DV25" s="645"/>
      <c r="DW25" s="628">
        <v>25.5</v>
      </c>
      <c r="DX25" s="656"/>
      <c r="DY25" s="656"/>
      <c r="DZ25" s="656"/>
      <c r="EA25" s="656"/>
      <c r="EB25" s="656"/>
      <c r="EC25" s="657"/>
    </row>
    <row r="26" spans="2:133" ht="11.25" customHeight="1" x14ac:dyDescent="0.25">
      <c r="B26" s="620" t="s">
        <v>300</v>
      </c>
      <c r="C26" s="621"/>
      <c r="D26" s="621"/>
      <c r="E26" s="621"/>
      <c r="F26" s="621"/>
      <c r="G26" s="621"/>
      <c r="H26" s="621"/>
      <c r="I26" s="621"/>
      <c r="J26" s="621"/>
      <c r="K26" s="621"/>
      <c r="L26" s="621"/>
      <c r="M26" s="621"/>
      <c r="N26" s="621"/>
      <c r="O26" s="621"/>
      <c r="P26" s="621"/>
      <c r="Q26" s="622"/>
      <c r="R26" s="623">
        <v>44675</v>
      </c>
      <c r="S26" s="624"/>
      <c r="T26" s="624"/>
      <c r="U26" s="624"/>
      <c r="V26" s="624"/>
      <c r="W26" s="624"/>
      <c r="X26" s="624"/>
      <c r="Y26" s="625"/>
      <c r="Z26" s="626">
        <v>0</v>
      </c>
      <c r="AA26" s="626"/>
      <c r="AB26" s="626"/>
      <c r="AC26" s="626"/>
      <c r="AD26" s="627">
        <v>44675</v>
      </c>
      <c r="AE26" s="627"/>
      <c r="AF26" s="627"/>
      <c r="AG26" s="627"/>
      <c r="AH26" s="627"/>
      <c r="AI26" s="627"/>
      <c r="AJ26" s="627"/>
      <c r="AK26" s="627"/>
      <c r="AL26" s="628">
        <v>0.1</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239</v>
      </c>
      <c r="BH26" s="624"/>
      <c r="BI26" s="624"/>
      <c r="BJ26" s="624"/>
      <c r="BK26" s="624"/>
      <c r="BL26" s="624"/>
      <c r="BM26" s="624"/>
      <c r="BN26" s="625"/>
      <c r="BO26" s="626" t="s">
        <v>239</v>
      </c>
      <c r="BP26" s="626"/>
      <c r="BQ26" s="626"/>
      <c r="BR26" s="626"/>
      <c r="BS26" s="627" t="s">
        <v>239</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16787018</v>
      </c>
      <c r="CS26" s="624"/>
      <c r="CT26" s="624"/>
      <c r="CU26" s="624"/>
      <c r="CV26" s="624"/>
      <c r="CW26" s="624"/>
      <c r="CX26" s="624"/>
      <c r="CY26" s="625"/>
      <c r="CZ26" s="628">
        <v>10.3</v>
      </c>
      <c r="DA26" s="656"/>
      <c r="DB26" s="656"/>
      <c r="DC26" s="658"/>
      <c r="DD26" s="632">
        <v>14326633</v>
      </c>
      <c r="DE26" s="624"/>
      <c r="DF26" s="624"/>
      <c r="DG26" s="624"/>
      <c r="DH26" s="624"/>
      <c r="DI26" s="624"/>
      <c r="DJ26" s="624"/>
      <c r="DK26" s="625"/>
      <c r="DL26" s="632" t="s">
        <v>239</v>
      </c>
      <c r="DM26" s="624"/>
      <c r="DN26" s="624"/>
      <c r="DO26" s="624"/>
      <c r="DP26" s="624"/>
      <c r="DQ26" s="624"/>
      <c r="DR26" s="624"/>
      <c r="DS26" s="624"/>
      <c r="DT26" s="624"/>
      <c r="DU26" s="624"/>
      <c r="DV26" s="625"/>
      <c r="DW26" s="628" t="s">
        <v>132</v>
      </c>
      <c r="DX26" s="656"/>
      <c r="DY26" s="656"/>
      <c r="DZ26" s="656"/>
      <c r="EA26" s="656"/>
      <c r="EB26" s="656"/>
      <c r="EC26" s="657"/>
    </row>
    <row r="27" spans="2:133" ht="11.25" customHeight="1" x14ac:dyDescent="0.25">
      <c r="B27" s="620" t="s">
        <v>303</v>
      </c>
      <c r="C27" s="621"/>
      <c r="D27" s="621"/>
      <c r="E27" s="621"/>
      <c r="F27" s="621"/>
      <c r="G27" s="621"/>
      <c r="H27" s="621"/>
      <c r="I27" s="621"/>
      <c r="J27" s="621"/>
      <c r="K27" s="621"/>
      <c r="L27" s="621"/>
      <c r="M27" s="621"/>
      <c r="N27" s="621"/>
      <c r="O27" s="621"/>
      <c r="P27" s="621"/>
      <c r="Q27" s="622"/>
      <c r="R27" s="623">
        <v>645206</v>
      </c>
      <c r="S27" s="624"/>
      <c r="T27" s="624"/>
      <c r="U27" s="624"/>
      <c r="V27" s="624"/>
      <c r="W27" s="624"/>
      <c r="X27" s="624"/>
      <c r="Y27" s="625"/>
      <c r="Z27" s="626">
        <v>0.4</v>
      </c>
      <c r="AA27" s="626"/>
      <c r="AB27" s="626"/>
      <c r="AC27" s="626"/>
      <c r="AD27" s="627">
        <v>1452</v>
      </c>
      <c r="AE27" s="627"/>
      <c r="AF27" s="627"/>
      <c r="AG27" s="627"/>
      <c r="AH27" s="627"/>
      <c r="AI27" s="627"/>
      <c r="AJ27" s="627"/>
      <c r="AK27" s="627"/>
      <c r="AL27" s="628">
        <v>0</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45761365</v>
      </c>
      <c r="BH27" s="624"/>
      <c r="BI27" s="624"/>
      <c r="BJ27" s="624"/>
      <c r="BK27" s="624"/>
      <c r="BL27" s="624"/>
      <c r="BM27" s="624"/>
      <c r="BN27" s="625"/>
      <c r="BO27" s="626">
        <v>100</v>
      </c>
      <c r="BP27" s="626"/>
      <c r="BQ27" s="626"/>
      <c r="BR27" s="626"/>
      <c r="BS27" s="627">
        <v>2254330</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53965911</v>
      </c>
      <c r="CS27" s="644"/>
      <c r="CT27" s="644"/>
      <c r="CU27" s="644"/>
      <c r="CV27" s="644"/>
      <c r="CW27" s="644"/>
      <c r="CX27" s="644"/>
      <c r="CY27" s="645"/>
      <c r="CZ27" s="628">
        <v>33.1</v>
      </c>
      <c r="DA27" s="656"/>
      <c r="DB27" s="656"/>
      <c r="DC27" s="658"/>
      <c r="DD27" s="632">
        <v>14952322</v>
      </c>
      <c r="DE27" s="644"/>
      <c r="DF27" s="644"/>
      <c r="DG27" s="644"/>
      <c r="DH27" s="644"/>
      <c r="DI27" s="644"/>
      <c r="DJ27" s="644"/>
      <c r="DK27" s="645"/>
      <c r="DL27" s="632">
        <v>14765633</v>
      </c>
      <c r="DM27" s="644"/>
      <c r="DN27" s="644"/>
      <c r="DO27" s="644"/>
      <c r="DP27" s="644"/>
      <c r="DQ27" s="644"/>
      <c r="DR27" s="644"/>
      <c r="DS27" s="644"/>
      <c r="DT27" s="644"/>
      <c r="DU27" s="644"/>
      <c r="DV27" s="645"/>
      <c r="DW27" s="628">
        <v>17.8</v>
      </c>
      <c r="DX27" s="656"/>
      <c r="DY27" s="656"/>
      <c r="DZ27" s="656"/>
      <c r="EA27" s="656"/>
      <c r="EB27" s="656"/>
      <c r="EC27" s="657"/>
    </row>
    <row r="28" spans="2:133" ht="11.25" customHeight="1" x14ac:dyDescent="0.25">
      <c r="B28" s="620" t="s">
        <v>306</v>
      </c>
      <c r="C28" s="621"/>
      <c r="D28" s="621"/>
      <c r="E28" s="621"/>
      <c r="F28" s="621"/>
      <c r="G28" s="621"/>
      <c r="H28" s="621"/>
      <c r="I28" s="621"/>
      <c r="J28" s="621"/>
      <c r="K28" s="621"/>
      <c r="L28" s="621"/>
      <c r="M28" s="621"/>
      <c r="N28" s="621"/>
      <c r="O28" s="621"/>
      <c r="P28" s="621"/>
      <c r="Q28" s="622"/>
      <c r="R28" s="623">
        <v>1829991</v>
      </c>
      <c r="S28" s="624"/>
      <c r="T28" s="624"/>
      <c r="U28" s="624"/>
      <c r="V28" s="624"/>
      <c r="W28" s="624"/>
      <c r="X28" s="624"/>
      <c r="Y28" s="625"/>
      <c r="Z28" s="626">
        <v>1.1000000000000001</v>
      </c>
      <c r="AA28" s="626"/>
      <c r="AB28" s="626"/>
      <c r="AC28" s="626"/>
      <c r="AD28" s="627">
        <v>15288</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16485399</v>
      </c>
      <c r="CS28" s="624"/>
      <c r="CT28" s="624"/>
      <c r="CU28" s="624"/>
      <c r="CV28" s="624"/>
      <c r="CW28" s="624"/>
      <c r="CX28" s="624"/>
      <c r="CY28" s="625"/>
      <c r="CZ28" s="628">
        <v>10.1</v>
      </c>
      <c r="DA28" s="656"/>
      <c r="DB28" s="656"/>
      <c r="DC28" s="658"/>
      <c r="DD28" s="632">
        <v>15678047</v>
      </c>
      <c r="DE28" s="624"/>
      <c r="DF28" s="624"/>
      <c r="DG28" s="624"/>
      <c r="DH28" s="624"/>
      <c r="DI28" s="624"/>
      <c r="DJ28" s="624"/>
      <c r="DK28" s="625"/>
      <c r="DL28" s="632">
        <v>15575798</v>
      </c>
      <c r="DM28" s="624"/>
      <c r="DN28" s="624"/>
      <c r="DO28" s="624"/>
      <c r="DP28" s="624"/>
      <c r="DQ28" s="624"/>
      <c r="DR28" s="624"/>
      <c r="DS28" s="624"/>
      <c r="DT28" s="624"/>
      <c r="DU28" s="624"/>
      <c r="DV28" s="625"/>
      <c r="DW28" s="628">
        <v>18.7</v>
      </c>
      <c r="DX28" s="656"/>
      <c r="DY28" s="656"/>
      <c r="DZ28" s="656"/>
      <c r="EA28" s="656"/>
      <c r="EB28" s="656"/>
      <c r="EC28" s="657"/>
    </row>
    <row r="29" spans="2:133" ht="11.25" customHeight="1" x14ac:dyDescent="0.25">
      <c r="B29" s="620" t="s">
        <v>308</v>
      </c>
      <c r="C29" s="621"/>
      <c r="D29" s="621"/>
      <c r="E29" s="621"/>
      <c r="F29" s="621"/>
      <c r="G29" s="621"/>
      <c r="H29" s="621"/>
      <c r="I29" s="621"/>
      <c r="J29" s="621"/>
      <c r="K29" s="621"/>
      <c r="L29" s="621"/>
      <c r="M29" s="621"/>
      <c r="N29" s="621"/>
      <c r="O29" s="621"/>
      <c r="P29" s="621"/>
      <c r="Q29" s="622"/>
      <c r="R29" s="623">
        <v>733327</v>
      </c>
      <c r="S29" s="624"/>
      <c r="T29" s="624"/>
      <c r="U29" s="624"/>
      <c r="V29" s="624"/>
      <c r="W29" s="624"/>
      <c r="X29" s="624"/>
      <c r="Y29" s="625"/>
      <c r="Z29" s="626">
        <v>0.4</v>
      </c>
      <c r="AA29" s="626"/>
      <c r="AB29" s="626"/>
      <c r="AC29" s="626"/>
      <c r="AD29" s="627" t="s">
        <v>239</v>
      </c>
      <c r="AE29" s="627"/>
      <c r="AF29" s="627"/>
      <c r="AG29" s="627"/>
      <c r="AH29" s="627"/>
      <c r="AI29" s="627"/>
      <c r="AJ29" s="627"/>
      <c r="AK29" s="627"/>
      <c r="AL29" s="628" t="s">
        <v>239</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72</v>
      </c>
      <c r="CG29" s="621"/>
      <c r="CH29" s="621"/>
      <c r="CI29" s="621"/>
      <c r="CJ29" s="621"/>
      <c r="CK29" s="621"/>
      <c r="CL29" s="621"/>
      <c r="CM29" s="621"/>
      <c r="CN29" s="621"/>
      <c r="CO29" s="621"/>
      <c r="CP29" s="621"/>
      <c r="CQ29" s="622"/>
      <c r="CR29" s="623">
        <v>16485318</v>
      </c>
      <c r="CS29" s="644"/>
      <c r="CT29" s="644"/>
      <c r="CU29" s="644"/>
      <c r="CV29" s="644"/>
      <c r="CW29" s="644"/>
      <c r="CX29" s="644"/>
      <c r="CY29" s="645"/>
      <c r="CZ29" s="628">
        <v>10.1</v>
      </c>
      <c r="DA29" s="656"/>
      <c r="DB29" s="656"/>
      <c r="DC29" s="658"/>
      <c r="DD29" s="632">
        <v>15677966</v>
      </c>
      <c r="DE29" s="644"/>
      <c r="DF29" s="644"/>
      <c r="DG29" s="644"/>
      <c r="DH29" s="644"/>
      <c r="DI29" s="644"/>
      <c r="DJ29" s="644"/>
      <c r="DK29" s="645"/>
      <c r="DL29" s="632">
        <v>15575717</v>
      </c>
      <c r="DM29" s="644"/>
      <c r="DN29" s="644"/>
      <c r="DO29" s="644"/>
      <c r="DP29" s="644"/>
      <c r="DQ29" s="644"/>
      <c r="DR29" s="644"/>
      <c r="DS29" s="644"/>
      <c r="DT29" s="644"/>
      <c r="DU29" s="644"/>
      <c r="DV29" s="645"/>
      <c r="DW29" s="628">
        <v>18.7</v>
      </c>
      <c r="DX29" s="656"/>
      <c r="DY29" s="656"/>
      <c r="DZ29" s="656"/>
      <c r="EA29" s="656"/>
      <c r="EB29" s="656"/>
      <c r="EC29" s="657"/>
    </row>
    <row r="30" spans="2:133" ht="11.25" customHeight="1" x14ac:dyDescent="0.25">
      <c r="B30" s="620" t="s">
        <v>310</v>
      </c>
      <c r="C30" s="621"/>
      <c r="D30" s="621"/>
      <c r="E30" s="621"/>
      <c r="F30" s="621"/>
      <c r="G30" s="621"/>
      <c r="H30" s="621"/>
      <c r="I30" s="621"/>
      <c r="J30" s="621"/>
      <c r="K30" s="621"/>
      <c r="L30" s="621"/>
      <c r="M30" s="621"/>
      <c r="N30" s="621"/>
      <c r="O30" s="621"/>
      <c r="P30" s="621"/>
      <c r="Q30" s="622"/>
      <c r="R30" s="623">
        <v>43912119</v>
      </c>
      <c r="S30" s="624"/>
      <c r="T30" s="624"/>
      <c r="U30" s="624"/>
      <c r="V30" s="624"/>
      <c r="W30" s="624"/>
      <c r="X30" s="624"/>
      <c r="Y30" s="625"/>
      <c r="Z30" s="626">
        <v>26.5</v>
      </c>
      <c r="AA30" s="626"/>
      <c r="AB30" s="626"/>
      <c r="AC30" s="626"/>
      <c r="AD30" s="627" t="s">
        <v>132</v>
      </c>
      <c r="AE30" s="627"/>
      <c r="AF30" s="627"/>
      <c r="AG30" s="627"/>
      <c r="AH30" s="627"/>
      <c r="AI30" s="627"/>
      <c r="AJ30" s="627"/>
      <c r="AK30" s="627"/>
      <c r="AL30" s="628" t="s">
        <v>132</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15616194</v>
      </c>
      <c r="CS30" s="624"/>
      <c r="CT30" s="624"/>
      <c r="CU30" s="624"/>
      <c r="CV30" s="624"/>
      <c r="CW30" s="624"/>
      <c r="CX30" s="624"/>
      <c r="CY30" s="625"/>
      <c r="CZ30" s="628">
        <v>9.6</v>
      </c>
      <c r="DA30" s="656"/>
      <c r="DB30" s="656"/>
      <c r="DC30" s="658"/>
      <c r="DD30" s="632">
        <v>14908240</v>
      </c>
      <c r="DE30" s="624"/>
      <c r="DF30" s="624"/>
      <c r="DG30" s="624"/>
      <c r="DH30" s="624"/>
      <c r="DI30" s="624"/>
      <c r="DJ30" s="624"/>
      <c r="DK30" s="625"/>
      <c r="DL30" s="632">
        <v>14805991</v>
      </c>
      <c r="DM30" s="624"/>
      <c r="DN30" s="624"/>
      <c r="DO30" s="624"/>
      <c r="DP30" s="624"/>
      <c r="DQ30" s="624"/>
      <c r="DR30" s="624"/>
      <c r="DS30" s="624"/>
      <c r="DT30" s="624"/>
      <c r="DU30" s="624"/>
      <c r="DV30" s="625"/>
      <c r="DW30" s="628">
        <v>17.8</v>
      </c>
      <c r="DX30" s="656"/>
      <c r="DY30" s="656"/>
      <c r="DZ30" s="656"/>
      <c r="EA30" s="656"/>
      <c r="EB30" s="656"/>
      <c r="EC30" s="657"/>
    </row>
    <row r="31" spans="2:133" ht="11.25" customHeight="1" x14ac:dyDescent="0.25">
      <c r="B31" s="636" t="s">
        <v>314</v>
      </c>
      <c r="C31" s="637"/>
      <c r="D31" s="637"/>
      <c r="E31" s="637"/>
      <c r="F31" s="637"/>
      <c r="G31" s="637"/>
      <c r="H31" s="637"/>
      <c r="I31" s="637"/>
      <c r="J31" s="637"/>
      <c r="K31" s="637"/>
      <c r="L31" s="637"/>
      <c r="M31" s="637"/>
      <c r="N31" s="637"/>
      <c r="O31" s="637"/>
      <c r="P31" s="637"/>
      <c r="Q31" s="638"/>
      <c r="R31" s="623" t="s">
        <v>239</v>
      </c>
      <c r="S31" s="624"/>
      <c r="T31" s="624"/>
      <c r="U31" s="624"/>
      <c r="V31" s="624"/>
      <c r="W31" s="624"/>
      <c r="X31" s="624"/>
      <c r="Y31" s="625"/>
      <c r="Z31" s="626" t="s">
        <v>239</v>
      </c>
      <c r="AA31" s="626"/>
      <c r="AB31" s="626"/>
      <c r="AC31" s="626"/>
      <c r="AD31" s="627" t="s">
        <v>132</v>
      </c>
      <c r="AE31" s="627"/>
      <c r="AF31" s="627"/>
      <c r="AG31" s="627"/>
      <c r="AH31" s="627"/>
      <c r="AI31" s="627"/>
      <c r="AJ31" s="627"/>
      <c r="AK31" s="627"/>
      <c r="AL31" s="628" t="s">
        <v>132</v>
      </c>
      <c r="AM31" s="629"/>
      <c r="AN31" s="629"/>
      <c r="AO31" s="630"/>
      <c r="AP31" s="671" t="s">
        <v>315</v>
      </c>
      <c r="AQ31" s="672"/>
      <c r="AR31" s="672"/>
      <c r="AS31" s="672"/>
      <c r="AT31" s="677" t="s">
        <v>316</v>
      </c>
      <c r="AU31" s="218"/>
      <c r="AV31" s="218"/>
      <c r="AW31" s="218"/>
      <c r="AX31" s="609" t="s">
        <v>190</v>
      </c>
      <c r="AY31" s="610"/>
      <c r="AZ31" s="610"/>
      <c r="BA31" s="610"/>
      <c r="BB31" s="610"/>
      <c r="BC31" s="610"/>
      <c r="BD31" s="610"/>
      <c r="BE31" s="610"/>
      <c r="BF31" s="611"/>
      <c r="BG31" s="670">
        <v>99.6</v>
      </c>
      <c r="BH31" s="667"/>
      <c r="BI31" s="667"/>
      <c r="BJ31" s="667"/>
      <c r="BK31" s="667"/>
      <c r="BL31" s="667"/>
      <c r="BM31" s="618">
        <v>98.3</v>
      </c>
      <c r="BN31" s="667"/>
      <c r="BO31" s="667"/>
      <c r="BP31" s="667"/>
      <c r="BQ31" s="668"/>
      <c r="BR31" s="670">
        <v>99.6</v>
      </c>
      <c r="BS31" s="667"/>
      <c r="BT31" s="667"/>
      <c r="BU31" s="667"/>
      <c r="BV31" s="667"/>
      <c r="BW31" s="667"/>
      <c r="BX31" s="618">
        <v>98.1</v>
      </c>
      <c r="BY31" s="667"/>
      <c r="BZ31" s="667"/>
      <c r="CA31" s="667"/>
      <c r="CB31" s="668"/>
      <c r="CD31" s="663"/>
      <c r="CE31" s="664"/>
      <c r="CF31" s="620" t="s">
        <v>317</v>
      </c>
      <c r="CG31" s="621"/>
      <c r="CH31" s="621"/>
      <c r="CI31" s="621"/>
      <c r="CJ31" s="621"/>
      <c r="CK31" s="621"/>
      <c r="CL31" s="621"/>
      <c r="CM31" s="621"/>
      <c r="CN31" s="621"/>
      <c r="CO31" s="621"/>
      <c r="CP31" s="621"/>
      <c r="CQ31" s="622"/>
      <c r="CR31" s="623">
        <v>869124</v>
      </c>
      <c r="CS31" s="644"/>
      <c r="CT31" s="644"/>
      <c r="CU31" s="644"/>
      <c r="CV31" s="644"/>
      <c r="CW31" s="644"/>
      <c r="CX31" s="644"/>
      <c r="CY31" s="645"/>
      <c r="CZ31" s="628">
        <v>0.5</v>
      </c>
      <c r="DA31" s="656"/>
      <c r="DB31" s="656"/>
      <c r="DC31" s="658"/>
      <c r="DD31" s="632">
        <v>769726</v>
      </c>
      <c r="DE31" s="644"/>
      <c r="DF31" s="644"/>
      <c r="DG31" s="644"/>
      <c r="DH31" s="644"/>
      <c r="DI31" s="644"/>
      <c r="DJ31" s="644"/>
      <c r="DK31" s="645"/>
      <c r="DL31" s="632">
        <v>769726</v>
      </c>
      <c r="DM31" s="644"/>
      <c r="DN31" s="644"/>
      <c r="DO31" s="644"/>
      <c r="DP31" s="644"/>
      <c r="DQ31" s="644"/>
      <c r="DR31" s="644"/>
      <c r="DS31" s="644"/>
      <c r="DT31" s="644"/>
      <c r="DU31" s="644"/>
      <c r="DV31" s="645"/>
      <c r="DW31" s="628">
        <v>0.9</v>
      </c>
      <c r="DX31" s="656"/>
      <c r="DY31" s="656"/>
      <c r="DZ31" s="656"/>
      <c r="EA31" s="656"/>
      <c r="EB31" s="656"/>
      <c r="EC31" s="657"/>
    </row>
    <row r="32" spans="2:133" ht="11.25" customHeight="1" x14ac:dyDescent="0.25">
      <c r="B32" s="620" t="s">
        <v>318</v>
      </c>
      <c r="C32" s="621"/>
      <c r="D32" s="621"/>
      <c r="E32" s="621"/>
      <c r="F32" s="621"/>
      <c r="G32" s="621"/>
      <c r="H32" s="621"/>
      <c r="I32" s="621"/>
      <c r="J32" s="621"/>
      <c r="K32" s="621"/>
      <c r="L32" s="621"/>
      <c r="M32" s="621"/>
      <c r="N32" s="621"/>
      <c r="O32" s="621"/>
      <c r="P32" s="621"/>
      <c r="Q32" s="622"/>
      <c r="R32" s="623">
        <v>11885231</v>
      </c>
      <c r="S32" s="624"/>
      <c r="T32" s="624"/>
      <c r="U32" s="624"/>
      <c r="V32" s="624"/>
      <c r="W32" s="624"/>
      <c r="X32" s="624"/>
      <c r="Y32" s="625"/>
      <c r="Z32" s="626">
        <v>7.2</v>
      </c>
      <c r="AA32" s="626"/>
      <c r="AB32" s="626"/>
      <c r="AC32" s="626"/>
      <c r="AD32" s="627" t="s">
        <v>239</v>
      </c>
      <c r="AE32" s="627"/>
      <c r="AF32" s="627"/>
      <c r="AG32" s="627"/>
      <c r="AH32" s="627"/>
      <c r="AI32" s="627"/>
      <c r="AJ32" s="627"/>
      <c r="AK32" s="627"/>
      <c r="AL32" s="628" t="s">
        <v>239</v>
      </c>
      <c r="AM32" s="629"/>
      <c r="AN32" s="629"/>
      <c r="AO32" s="630"/>
      <c r="AP32" s="673"/>
      <c r="AQ32" s="674"/>
      <c r="AR32" s="674"/>
      <c r="AS32" s="674"/>
      <c r="AT32" s="678"/>
      <c r="AU32" s="214" t="s">
        <v>319</v>
      </c>
      <c r="AX32" s="620" t="s">
        <v>320</v>
      </c>
      <c r="AY32" s="621"/>
      <c r="AZ32" s="621"/>
      <c r="BA32" s="621"/>
      <c r="BB32" s="621"/>
      <c r="BC32" s="621"/>
      <c r="BD32" s="621"/>
      <c r="BE32" s="621"/>
      <c r="BF32" s="622"/>
      <c r="BG32" s="680">
        <v>99.5</v>
      </c>
      <c r="BH32" s="644"/>
      <c r="BI32" s="644"/>
      <c r="BJ32" s="644"/>
      <c r="BK32" s="644"/>
      <c r="BL32" s="644"/>
      <c r="BM32" s="629">
        <v>98.8</v>
      </c>
      <c r="BN32" s="644"/>
      <c r="BO32" s="644"/>
      <c r="BP32" s="644"/>
      <c r="BQ32" s="669"/>
      <c r="BR32" s="680">
        <v>99.6</v>
      </c>
      <c r="BS32" s="644"/>
      <c r="BT32" s="644"/>
      <c r="BU32" s="644"/>
      <c r="BV32" s="644"/>
      <c r="BW32" s="644"/>
      <c r="BX32" s="629">
        <v>98.6</v>
      </c>
      <c r="BY32" s="644"/>
      <c r="BZ32" s="644"/>
      <c r="CA32" s="644"/>
      <c r="CB32" s="669"/>
      <c r="CD32" s="665"/>
      <c r="CE32" s="666"/>
      <c r="CF32" s="620" t="s">
        <v>321</v>
      </c>
      <c r="CG32" s="621"/>
      <c r="CH32" s="621"/>
      <c r="CI32" s="621"/>
      <c r="CJ32" s="621"/>
      <c r="CK32" s="621"/>
      <c r="CL32" s="621"/>
      <c r="CM32" s="621"/>
      <c r="CN32" s="621"/>
      <c r="CO32" s="621"/>
      <c r="CP32" s="621"/>
      <c r="CQ32" s="622"/>
      <c r="CR32" s="623">
        <v>81</v>
      </c>
      <c r="CS32" s="624"/>
      <c r="CT32" s="624"/>
      <c r="CU32" s="624"/>
      <c r="CV32" s="624"/>
      <c r="CW32" s="624"/>
      <c r="CX32" s="624"/>
      <c r="CY32" s="625"/>
      <c r="CZ32" s="628">
        <v>0</v>
      </c>
      <c r="DA32" s="656"/>
      <c r="DB32" s="656"/>
      <c r="DC32" s="658"/>
      <c r="DD32" s="632">
        <v>81</v>
      </c>
      <c r="DE32" s="624"/>
      <c r="DF32" s="624"/>
      <c r="DG32" s="624"/>
      <c r="DH32" s="624"/>
      <c r="DI32" s="624"/>
      <c r="DJ32" s="624"/>
      <c r="DK32" s="625"/>
      <c r="DL32" s="632">
        <v>81</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25">
      <c r="B33" s="620" t="s">
        <v>322</v>
      </c>
      <c r="C33" s="621"/>
      <c r="D33" s="621"/>
      <c r="E33" s="621"/>
      <c r="F33" s="621"/>
      <c r="G33" s="621"/>
      <c r="H33" s="621"/>
      <c r="I33" s="621"/>
      <c r="J33" s="621"/>
      <c r="K33" s="621"/>
      <c r="L33" s="621"/>
      <c r="M33" s="621"/>
      <c r="N33" s="621"/>
      <c r="O33" s="621"/>
      <c r="P33" s="621"/>
      <c r="Q33" s="622"/>
      <c r="R33" s="623">
        <v>796527</v>
      </c>
      <c r="S33" s="624"/>
      <c r="T33" s="624"/>
      <c r="U33" s="624"/>
      <c r="V33" s="624"/>
      <c r="W33" s="624"/>
      <c r="X33" s="624"/>
      <c r="Y33" s="625"/>
      <c r="Z33" s="626">
        <v>0.5</v>
      </c>
      <c r="AA33" s="626"/>
      <c r="AB33" s="626"/>
      <c r="AC33" s="626"/>
      <c r="AD33" s="627">
        <v>100462</v>
      </c>
      <c r="AE33" s="627"/>
      <c r="AF33" s="627"/>
      <c r="AG33" s="627"/>
      <c r="AH33" s="627"/>
      <c r="AI33" s="627"/>
      <c r="AJ33" s="627"/>
      <c r="AK33" s="627"/>
      <c r="AL33" s="628">
        <v>0.1</v>
      </c>
      <c r="AM33" s="629"/>
      <c r="AN33" s="629"/>
      <c r="AO33" s="630"/>
      <c r="AP33" s="675"/>
      <c r="AQ33" s="676"/>
      <c r="AR33" s="676"/>
      <c r="AS33" s="676"/>
      <c r="AT33" s="679"/>
      <c r="AU33" s="219"/>
      <c r="AV33" s="219"/>
      <c r="AW33" s="219"/>
      <c r="AX33" s="646" t="s">
        <v>323</v>
      </c>
      <c r="AY33" s="647"/>
      <c r="AZ33" s="647"/>
      <c r="BA33" s="647"/>
      <c r="BB33" s="647"/>
      <c r="BC33" s="647"/>
      <c r="BD33" s="647"/>
      <c r="BE33" s="647"/>
      <c r="BF33" s="648"/>
      <c r="BG33" s="681">
        <v>99.7</v>
      </c>
      <c r="BH33" s="682"/>
      <c r="BI33" s="682"/>
      <c r="BJ33" s="682"/>
      <c r="BK33" s="682"/>
      <c r="BL33" s="682"/>
      <c r="BM33" s="683">
        <v>97.6</v>
      </c>
      <c r="BN33" s="682"/>
      <c r="BO33" s="682"/>
      <c r="BP33" s="682"/>
      <c r="BQ33" s="684"/>
      <c r="BR33" s="681">
        <v>99.6</v>
      </c>
      <c r="BS33" s="682"/>
      <c r="BT33" s="682"/>
      <c r="BU33" s="682"/>
      <c r="BV33" s="682"/>
      <c r="BW33" s="682"/>
      <c r="BX33" s="683">
        <v>97.4</v>
      </c>
      <c r="BY33" s="682"/>
      <c r="BZ33" s="682"/>
      <c r="CA33" s="682"/>
      <c r="CB33" s="684"/>
      <c r="CD33" s="620" t="s">
        <v>324</v>
      </c>
      <c r="CE33" s="621"/>
      <c r="CF33" s="621"/>
      <c r="CG33" s="621"/>
      <c r="CH33" s="621"/>
      <c r="CI33" s="621"/>
      <c r="CJ33" s="621"/>
      <c r="CK33" s="621"/>
      <c r="CL33" s="621"/>
      <c r="CM33" s="621"/>
      <c r="CN33" s="621"/>
      <c r="CO33" s="621"/>
      <c r="CP33" s="621"/>
      <c r="CQ33" s="622"/>
      <c r="CR33" s="623">
        <v>50743858</v>
      </c>
      <c r="CS33" s="644"/>
      <c r="CT33" s="644"/>
      <c r="CU33" s="644"/>
      <c r="CV33" s="644"/>
      <c r="CW33" s="644"/>
      <c r="CX33" s="644"/>
      <c r="CY33" s="645"/>
      <c r="CZ33" s="628">
        <v>31.1</v>
      </c>
      <c r="DA33" s="656"/>
      <c r="DB33" s="656"/>
      <c r="DC33" s="658"/>
      <c r="DD33" s="632">
        <v>39203461</v>
      </c>
      <c r="DE33" s="644"/>
      <c r="DF33" s="644"/>
      <c r="DG33" s="644"/>
      <c r="DH33" s="644"/>
      <c r="DI33" s="644"/>
      <c r="DJ33" s="644"/>
      <c r="DK33" s="645"/>
      <c r="DL33" s="632">
        <v>28976724</v>
      </c>
      <c r="DM33" s="644"/>
      <c r="DN33" s="644"/>
      <c r="DO33" s="644"/>
      <c r="DP33" s="644"/>
      <c r="DQ33" s="644"/>
      <c r="DR33" s="644"/>
      <c r="DS33" s="644"/>
      <c r="DT33" s="644"/>
      <c r="DU33" s="644"/>
      <c r="DV33" s="645"/>
      <c r="DW33" s="628">
        <v>34.9</v>
      </c>
      <c r="DX33" s="656"/>
      <c r="DY33" s="656"/>
      <c r="DZ33" s="656"/>
      <c r="EA33" s="656"/>
      <c r="EB33" s="656"/>
      <c r="EC33" s="657"/>
    </row>
    <row r="34" spans="2:133" ht="11.25" customHeight="1" x14ac:dyDescent="0.25">
      <c r="B34" s="620" t="s">
        <v>325</v>
      </c>
      <c r="C34" s="621"/>
      <c r="D34" s="621"/>
      <c r="E34" s="621"/>
      <c r="F34" s="621"/>
      <c r="G34" s="621"/>
      <c r="H34" s="621"/>
      <c r="I34" s="621"/>
      <c r="J34" s="621"/>
      <c r="K34" s="621"/>
      <c r="L34" s="621"/>
      <c r="M34" s="621"/>
      <c r="N34" s="621"/>
      <c r="O34" s="621"/>
      <c r="P34" s="621"/>
      <c r="Q34" s="622"/>
      <c r="R34" s="623">
        <v>722039</v>
      </c>
      <c r="S34" s="624"/>
      <c r="T34" s="624"/>
      <c r="U34" s="624"/>
      <c r="V34" s="624"/>
      <c r="W34" s="624"/>
      <c r="X34" s="624"/>
      <c r="Y34" s="625"/>
      <c r="Z34" s="626">
        <v>0.4</v>
      </c>
      <c r="AA34" s="626"/>
      <c r="AB34" s="626"/>
      <c r="AC34" s="626"/>
      <c r="AD34" s="627" t="s">
        <v>239</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17198213</v>
      </c>
      <c r="CS34" s="624"/>
      <c r="CT34" s="624"/>
      <c r="CU34" s="624"/>
      <c r="CV34" s="624"/>
      <c r="CW34" s="624"/>
      <c r="CX34" s="624"/>
      <c r="CY34" s="625"/>
      <c r="CZ34" s="628">
        <v>10.6</v>
      </c>
      <c r="DA34" s="656"/>
      <c r="DB34" s="656"/>
      <c r="DC34" s="658"/>
      <c r="DD34" s="632">
        <v>11102514</v>
      </c>
      <c r="DE34" s="624"/>
      <c r="DF34" s="624"/>
      <c r="DG34" s="624"/>
      <c r="DH34" s="624"/>
      <c r="DI34" s="624"/>
      <c r="DJ34" s="624"/>
      <c r="DK34" s="625"/>
      <c r="DL34" s="632">
        <v>9826639</v>
      </c>
      <c r="DM34" s="624"/>
      <c r="DN34" s="624"/>
      <c r="DO34" s="624"/>
      <c r="DP34" s="624"/>
      <c r="DQ34" s="624"/>
      <c r="DR34" s="624"/>
      <c r="DS34" s="624"/>
      <c r="DT34" s="624"/>
      <c r="DU34" s="624"/>
      <c r="DV34" s="625"/>
      <c r="DW34" s="628">
        <v>11.8</v>
      </c>
      <c r="DX34" s="656"/>
      <c r="DY34" s="656"/>
      <c r="DZ34" s="656"/>
      <c r="EA34" s="656"/>
      <c r="EB34" s="656"/>
      <c r="EC34" s="657"/>
    </row>
    <row r="35" spans="2:133" ht="11.25" customHeight="1" x14ac:dyDescent="0.25">
      <c r="B35" s="620" t="s">
        <v>327</v>
      </c>
      <c r="C35" s="621"/>
      <c r="D35" s="621"/>
      <c r="E35" s="621"/>
      <c r="F35" s="621"/>
      <c r="G35" s="621"/>
      <c r="H35" s="621"/>
      <c r="I35" s="621"/>
      <c r="J35" s="621"/>
      <c r="K35" s="621"/>
      <c r="L35" s="621"/>
      <c r="M35" s="621"/>
      <c r="N35" s="621"/>
      <c r="O35" s="621"/>
      <c r="P35" s="621"/>
      <c r="Q35" s="622"/>
      <c r="R35" s="623">
        <v>474168</v>
      </c>
      <c r="S35" s="624"/>
      <c r="T35" s="624"/>
      <c r="U35" s="624"/>
      <c r="V35" s="624"/>
      <c r="W35" s="624"/>
      <c r="X35" s="624"/>
      <c r="Y35" s="625"/>
      <c r="Z35" s="626">
        <v>0.3</v>
      </c>
      <c r="AA35" s="626"/>
      <c r="AB35" s="626"/>
      <c r="AC35" s="626"/>
      <c r="AD35" s="627" t="s">
        <v>239</v>
      </c>
      <c r="AE35" s="627"/>
      <c r="AF35" s="627"/>
      <c r="AG35" s="627"/>
      <c r="AH35" s="627"/>
      <c r="AI35" s="627"/>
      <c r="AJ35" s="627"/>
      <c r="AK35" s="627"/>
      <c r="AL35" s="628" t="s">
        <v>239</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992542</v>
      </c>
      <c r="CS35" s="644"/>
      <c r="CT35" s="644"/>
      <c r="CU35" s="644"/>
      <c r="CV35" s="644"/>
      <c r="CW35" s="644"/>
      <c r="CX35" s="644"/>
      <c r="CY35" s="645"/>
      <c r="CZ35" s="628">
        <v>0.6</v>
      </c>
      <c r="DA35" s="656"/>
      <c r="DB35" s="656"/>
      <c r="DC35" s="658"/>
      <c r="DD35" s="632">
        <v>657117</v>
      </c>
      <c r="DE35" s="644"/>
      <c r="DF35" s="644"/>
      <c r="DG35" s="644"/>
      <c r="DH35" s="644"/>
      <c r="DI35" s="644"/>
      <c r="DJ35" s="644"/>
      <c r="DK35" s="645"/>
      <c r="DL35" s="632">
        <v>650132</v>
      </c>
      <c r="DM35" s="644"/>
      <c r="DN35" s="644"/>
      <c r="DO35" s="644"/>
      <c r="DP35" s="644"/>
      <c r="DQ35" s="644"/>
      <c r="DR35" s="644"/>
      <c r="DS35" s="644"/>
      <c r="DT35" s="644"/>
      <c r="DU35" s="644"/>
      <c r="DV35" s="645"/>
      <c r="DW35" s="628">
        <v>0.8</v>
      </c>
      <c r="DX35" s="656"/>
      <c r="DY35" s="656"/>
      <c r="DZ35" s="656"/>
      <c r="EA35" s="656"/>
      <c r="EB35" s="656"/>
      <c r="EC35" s="657"/>
    </row>
    <row r="36" spans="2:133" ht="11.25" customHeight="1" x14ac:dyDescent="0.25">
      <c r="B36" s="620" t="s">
        <v>331</v>
      </c>
      <c r="C36" s="621"/>
      <c r="D36" s="621"/>
      <c r="E36" s="621"/>
      <c r="F36" s="621"/>
      <c r="G36" s="621"/>
      <c r="H36" s="621"/>
      <c r="I36" s="621"/>
      <c r="J36" s="621"/>
      <c r="K36" s="621"/>
      <c r="L36" s="621"/>
      <c r="M36" s="621"/>
      <c r="N36" s="621"/>
      <c r="O36" s="621"/>
      <c r="P36" s="621"/>
      <c r="Q36" s="622"/>
      <c r="R36" s="623">
        <v>5027713</v>
      </c>
      <c r="S36" s="624"/>
      <c r="T36" s="624"/>
      <c r="U36" s="624"/>
      <c r="V36" s="624"/>
      <c r="W36" s="624"/>
      <c r="X36" s="624"/>
      <c r="Y36" s="625"/>
      <c r="Z36" s="626">
        <v>3</v>
      </c>
      <c r="AA36" s="626"/>
      <c r="AB36" s="626"/>
      <c r="AC36" s="626"/>
      <c r="AD36" s="627" t="s">
        <v>132</v>
      </c>
      <c r="AE36" s="627"/>
      <c r="AF36" s="627"/>
      <c r="AG36" s="627"/>
      <c r="AH36" s="627"/>
      <c r="AI36" s="627"/>
      <c r="AJ36" s="627"/>
      <c r="AK36" s="627"/>
      <c r="AL36" s="628" t="s">
        <v>132</v>
      </c>
      <c r="AM36" s="629"/>
      <c r="AN36" s="629"/>
      <c r="AO36" s="630"/>
      <c r="AP36" s="222"/>
      <c r="AQ36" s="689" t="s">
        <v>332</v>
      </c>
      <c r="AR36" s="690"/>
      <c r="AS36" s="690"/>
      <c r="AT36" s="690"/>
      <c r="AU36" s="690"/>
      <c r="AV36" s="690"/>
      <c r="AW36" s="690"/>
      <c r="AX36" s="690"/>
      <c r="AY36" s="691"/>
      <c r="AZ36" s="612">
        <v>21792897</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251065</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16877816</v>
      </c>
      <c r="CS36" s="624"/>
      <c r="CT36" s="624"/>
      <c r="CU36" s="624"/>
      <c r="CV36" s="624"/>
      <c r="CW36" s="624"/>
      <c r="CX36" s="624"/>
      <c r="CY36" s="625"/>
      <c r="CZ36" s="628">
        <v>10.4</v>
      </c>
      <c r="DA36" s="656"/>
      <c r="DB36" s="656"/>
      <c r="DC36" s="658"/>
      <c r="DD36" s="632">
        <v>15377956</v>
      </c>
      <c r="DE36" s="624"/>
      <c r="DF36" s="624"/>
      <c r="DG36" s="624"/>
      <c r="DH36" s="624"/>
      <c r="DI36" s="624"/>
      <c r="DJ36" s="624"/>
      <c r="DK36" s="625"/>
      <c r="DL36" s="632">
        <v>7464967</v>
      </c>
      <c r="DM36" s="624"/>
      <c r="DN36" s="624"/>
      <c r="DO36" s="624"/>
      <c r="DP36" s="624"/>
      <c r="DQ36" s="624"/>
      <c r="DR36" s="624"/>
      <c r="DS36" s="624"/>
      <c r="DT36" s="624"/>
      <c r="DU36" s="624"/>
      <c r="DV36" s="625"/>
      <c r="DW36" s="628">
        <v>9</v>
      </c>
      <c r="DX36" s="656"/>
      <c r="DY36" s="656"/>
      <c r="DZ36" s="656"/>
      <c r="EA36" s="656"/>
      <c r="EB36" s="656"/>
      <c r="EC36" s="657"/>
    </row>
    <row r="37" spans="2:133" ht="11.25" customHeight="1" x14ac:dyDescent="0.25">
      <c r="B37" s="620" t="s">
        <v>335</v>
      </c>
      <c r="C37" s="621"/>
      <c r="D37" s="621"/>
      <c r="E37" s="621"/>
      <c r="F37" s="621"/>
      <c r="G37" s="621"/>
      <c r="H37" s="621"/>
      <c r="I37" s="621"/>
      <c r="J37" s="621"/>
      <c r="K37" s="621"/>
      <c r="L37" s="621"/>
      <c r="M37" s="621"/>
      <c r="N37" s="621"/>
      <c r="O37" s="621"/>
      <c r="P37" s="621"/>
      <c r="Q37" s="622"/>
      <c r="R37" s="623">
        <v>2292752</v>
      </c>
      <c r="S37" s="624"/>
      <c r="T37" s="624"/>
      <c r="U37" s="624"/>
      <c r="V37" s="624"/>
      <c r="W37" s="624"/>
      <c r="X37" s="624"/>
      <c r="Y37" s="625"/>
      <c r="Z37" s="626">
        <v>1.4</v>
      </c>
      <c r="AA37" s="626"/>
      <c r="AB37" s="626"/>
      <c r="AC37" s="626"/>
      <c r="AD37" s="627">
        <v>85122</v>
      </c>
      <c r="AE37" s="627"/>
      <c r="AF37" s="627"/>
      <c r="AG37" s="627"/>
      <c r="AH37" s="627"/>
      <c r="AI37" s="627"/>
      <c r="AJ37" s="627"/>
      <c r="AK37" s="627"/>
      <c r="AL37" s="628">
        <v>0.1</v>
      </c>
      <c r="AM37" s="629"/>
      <c r="AN37" s="629"/>
      <c r="AO37" s="630"/>
      <c r="AQ37" s="686" t="s">
        <v>336</v>
      </c>
      <c r="AR37" s="687"/>
      <c r="AS37" s="687"/>
      <c r="AT37" s="687"/>
      <c r="AU37" s="687"/>
      <c r="AV37" s="687"/>
      <c r="AW37" s="687"/>
      <c r="AX37" s="687"/>
      <c r="AY37" s="688"/>
      <c r="AZ37" s="623">
        <v>4344772</v>
      </c>
      <c r="BA37" s="624"/>
      <c r="BB37" s="624"/>
      <c r="BC37" s="624"/>
      <c r="BD37" s="644"/>
      <c r="BE37" s="644"/>
      <c r="BF37" s="669"/>
      <c r="BG37" s="620" t="s">
        <v>337</v>
      </c>
      <c r="BH37" s="621"/>
      <c r="BI37" s="621"/>
      <c r="BJ37" s="621"/>
      <c r="BK37" s="621"/>
      <c r="BL37" s="621"/>
      <c r="BM37" s="621"/>
      <c r="BN37" s="621"/>
      <c r="BO37" s="621"/>
      <c r="BP37" s="621"/>
      <c r="BQ37" s="621"/>
      <c r="BR37" s="621"/>
      <c r="BS37" s="621"/>
      <c r="BT37" s="621"/>
      <c r="BU37" s="622"/>
      <c r="BV37" s="623">
        <v>-271731</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34662</v>
      </c>
      <c r="CS37" s="644"/>
      <c r="CT37" s="644"/>
      <c r="CU37" s="644"/>
      <c r="CV37" s="644"/>
      <c r="CW37" s="644"/>
      <c r="CX37" s="644"/>
      <c r="CY37" s="645"/>
      <c r="CZ37" s="628">
        <v>0</v>
      </c>
      <c r="DA37" s="656"/>
      <c r="DB37" s="656"/>
      <c r="DC37" s="658"/>
      <c r="DD37" s="632">
        <v>24652</v>
      </c>
      <c r="DE37" s="644"/>
      <c r="DF37" s="644"/>
      <c r="DG37" s="644"/>
      <c r="DH37" s="644"/>
      <c r="DI37" s="644"/>
      <c r="DJ37" s="644"/>
      <c r="DK37" s="645"/>
      <c r="DL37" s="632">
        <v>24652</v>
      </c>
      <c r="DM37" s="644"/>
      <c r="DN37" s="644"/>
      <c r="DO37" s="644"/>
      <c r="DP37" s="644"/>
      <c r="DQ37" s="644"/>
      <c r="DR37" s="644"/>
      <c r="DS37" s="644"/>
      <c r="DT37" s="644"/>
      <c r="DU37" s="644"/>
      <c r="DV37" s="645"/>
      <c r="DW37" s="628">
        <v>0</v>
      </c>
      <c r="DX37" s="656"/>
      <c r="DY37" s="656"/>
      <c r="DZ37" s="656"/>
      <c r="EA37" s="656"/>
      <c r="EB37" s="656"/>
      <c r="EC37" s="657"/>
    </row>
    <row r="38" spans="2:133" ht="11.25" customHeight="1" x14ac:dyDescent="0.25">
      <c r="B38" s="620" t="s">
        <v>339</v>
      </c>
      <c r="C38" s="621"/>
      <c r="D38" s="621"/>
      <c r="E38" s="621"/>
      <c r="F38" s="621"/>
      <c r="G38" s="621"/>
      <c r="H38" s="621"/>
      <c r="I38" s="621"/>
      <c r="J38" s="621"/>
      <c r="K38" s="621"/>
      <c r="L38" s="621"/>
      <c r="M38" s="621"/>
      <c r="N38" s="621"/>
      <c r="O38" s="621"/>
      <c r="P38" s="621"/>
      <c r="Q38" s="622"/>
      <c r="R38" s="623">
        <v>14950060</v>
      </c>
      <c r="S38" s="624"/>
      <c r="T38" s="624"/>
      <c r="U38" s="624"/>
      <c r="V38" s="624"/>
      <c r="W38" s="624"/>
      <c r="X38" s="624"/>
      <c r="Y38" s="625"/>
      <c r="Z38" s="626">
        <v>9</v>
      </c>
      <c r="AA38" s="626"/>
      <c r="AB38" s="626"/>
      <c r="AC38" s="626"/>
      <c r="AD38" s="627" t="s">
        <v>132</v>
      </c>
      <c r="AE38" s="627"/>
      <c r="AF38" s="627"/>
      <c r="AG38" s="627"/>
      <c r="AH38" s="627"/>
      <c r="AI38" s="627"/>
      <c r="AJ38" s="627"/>
      <c r="AK38" s="627"/>
      <c r="AL38" s="628" t="s">
        <v>132</v>
      </c>
      <c r="AM38" s="629"/>
      <c r="AN38" s="629"/>
      <c r="AO38" s="630"/>
      <c r="AQ38" s="686" t="s">
        <v>340</v>
      </c>
      <c r="AR38" s="687"/>
      <c r="AS38" s="687"/>
      <c r="AT38" s="687"/>
      <c r="AU38" s="687"/>
      <c r="AV38" s="687"/>
      <c r="AW38" s="687"/>
      <c r="AX38" s="687"/>
      <c r="AY38" s="688"/>
      <c r="AZ38" s="623">
        <v>1781359</v>
      </c>
      <c r="BA38" s="624"/>
      <c r="BB38" s="624"/>
      <c r="BC38" s="624"/>
      <c r="BD38" s="644"/>
      <c r="BE38" s="644"/>
      <c r="BF38" s="669"/>
      <c r="BG38" s="620" t="s">
        <v>341</v>
      </c>
      <c r="BH38" s="621"/>
      <c r="BI38" s="621"/>
      <c r="BJ38" s="621"/>
      <c r="BK38" s="621"/>
      <c r="BL38" s="621"/>
      <c r="BM38" s="621"/>
      <c r="BN38" s="621"/>
      <c r="BO38" s="621"/>
      <c r="BP38" s="621"/>
      <c r="BQ38" s="621"/>
      <c r="BR38" s="621"/>
      <c r="BS38" s="621"/>
      <c r="BT38" s="621"/>
      <c r="BU38" s="622"/>
      <c r="BV38" s="623">
        <v>40853</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14633100</v>
      </c>
      <c r="CS38" s="624"/>
      <c r="CT38" s="624"/>
      <c r="CU38" s="624"/>
      <c r="CV38" s="624"/>
      <c r="CW38" s="624"/>
      <c r="CX38" s="624"/>
      <c r="CY38" s="625"/>
      <c r="CZ38" s="628">
        <v>9</v>
      </c>
      <c r="DA38" s="656"/>
      <c r="DB38" s="656"/>
      <c r="DC38" s="658"/>
      <c r="DD38" s="632">
        <v>11832423</v>
      </c>
      <c r="DE38" s="624"/>
      <c r="DF38" s="624"/>
      <c r="DG38" s="624"/>
      <c r="DH38" s="624"/>
      <c r="DI38" s="624"/>
      <c r="DJ38" s="624"/>
      <c r="DK38" s="625"/>
      <c r="DL38" s="632">
        <v>11015326</v>
      </c>
      <c r="DM38" s="624"/>
      <c r="DN38" s="624"/>
      <c r="DO38" s="624"/>
      <c r="DP38" s="624"/>
      <c r="DQ38" s="624"/>
      <c r="DR38" s="624"/>
      <c r="DS38" s="624"/>
      <c r="DT38" s="624"/>
      <c r="DU38" s="624"/>
      <c r="DV38" s="625"/>
      <c r="DW38" s="628">
        <v>13.3</v>
      </c>
      <c r="DX38" s="656"/>
      <c r="DY38" s="656"/>
      <c r="DZ38" s="656"/>
      <c r="EA38" s="656"/>
      <c r="EB38" s="656"/>
      <c r="EC38" s="657"/>
    </row>
    <row r="39" spans="2:133" ht="11.25" customHeight="1" x14ac:dyDescent="0.25">
      <c r="B39" s="620" t="s">
        <v>343</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132</v>
      </c>
      <c r="AA39" s="626"/>
      <c r="AB39" s="626"/>
      <c r="AC39" s="626"/>
      <c r="AD39" s="627" t="s">
        <v>239</v>
      </c>
      <c r="AE39" s="627"/>
      <c r="AF39" s="627"/>
      <c r="AG39" s="627"/>
      <c r="AH39" s="627"/>
      <c r="AI39" s="627"/>
      <c r="AJ39" s="627"/>
      <c r="AK39" s="627"/>
      <c r="AL39" s="628" t="s">
        <v>239</v>
      </c>
      <c r="AM39" s="629"/>
      <c r="AN39" s="629"/>
      <c r="AO39" s="630"/>
      <c r="AQ39" s="686" t="s">
        <v>344</v>
      </c>
      <c r="AR39" s="687"/>
      <c r="AS39" s="687"/>
      <c r="AT39" s="687"/>
      <c r="AU39" s="687"/>
      <c r="AV39" s="687"/>
      <c r="AW39" s="687"/>
      <c r="AX39" s="687"/>
      <c r="AY39" s="688"/>
      <c r="AZ39" s="623">
        <v>1289802</v>
      </c>
      <c r="BA39" s="624"/>
      <c r="BB39" s="624"/>
      <c r="BC39" s="624"/>
      <c r="BD39" s="644"/>
      <c r="BE39" s="644"/>
      <c r="BF39" s="669"/>
      <c r="BG39" s="620" t="s">
        <v>345</v>
      </c>
      <c r="BH39" s="621"/>
      <c r="BI39" s="621"/>
      <c r="BJ39" s="621"/>
      <c r="BK39" s="621"/>
      <c r="BL39" s="621"/>
      <c r="BM39" s="621"/>
      <c r="BN39" s="621"/>
      <c r="BO39" s="621"/>
      <c r="BP39" s="621"/>
      <c r="BQ39" s="621"/>
      <c r="BR39" s="621"/>
      <c r="BS39" s="621"/>
      <c r="BT39" s="621"/>
      <c r="BU39" s="622"/>
      <c r="BV39" s="623">
        <v>58712</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268084</v>
      </c>
      <c r="CS39" s="644"/>
      <c r="CT39" s="644"/>
      <c r="CU39" s="644"/>
      <c r="CV39" s="644"/>
      <c r="CW39" s="644"/>
      <c r="CX39" s="644"/>
      <c r="CY39" s="645"/>
      <c r="CZ39" s="628">
        <v>0.2</v>
      </c>
      <c r="DA39" s="656"/>
      <c r="DB39" s="656"/>
      <c r="DC39" s="658"/>
      <c r="DD39" s="632">
        <v>197881</v>
      </c>
      <c r="DE39" s="644"/>
      <c r="DF39" s="644"/>
      <c r="DG39" s="644"/>
      <c r="DH39" s="644"/>
      <c r="DI39" s="644"/>
      <c r="DJ39" s="644"/>
      <c r="DK39" s="645"/>
      <c r="DL39" s="632" t="s">
        <v>132</v>
      </c>
      <c r="DM39" s="644"/>
      <c r="DN39" s="644"/>
      <c r="DO39" s="644"/>
      <c r="DP39" s="644"/>
      <c r="DQ39" s="644"/>
      <c r="DR39" s="644"/>
      <c r="DS39" s="644"/>
      <c r="DT39" s="644"/>
      <c r="DU39" s="644"/>
      <c r="DV39" s="645"/>
      <c r="DW39" s="628" t="s">
        <v>239</v>
      </c>
      <c r="DX39" s="656"/>
      <c r="DY39" s="656"/>
      <c r="DZ39" s="656"/>
      <c r="EA39" s="656"/>
      <c r="EB39" s="656"/>
      <c r="EC39" s="657"/>
    </row>
    <row r="40" spans="2:133" ht="11.25" customHeight="1" x14ac:dyDescent="0.25">
      <c r="B40" s="620" t="s">
        <v>347</v>
      </c>
      <c r="C40" s="621"/>
      <c r="D40" s="621"/>
      <c r="E40" s="621"/>
      <c r="F40" s="621"/>
      <c r="G40" s="621"/>
      <c r="H40" s="621"/>
      <c r="I40" s="621"/>
      <c r="J40" s="621"/>
      <c r="K40" s="621"/>
      <c r="L40" s="621"/>
      <c r="M40" s="621"/>
      <c r="N40" s="621"/>
      <c r="O40" s="621"/>
      <c r="P40" s="621"/>
      <c r="Q40" s="622"/>
      <c r="R40" s="623">
        <v>2771329</v>
      </c>
      <c r="S40" s="624"/>
      <c r="T40" s="624"/>
      <c r="U40" s="624"/>
      <c r="V40" s="624"/>
      <c r="W40" s="624"/>
      <c r="X40" s="624"/>
      <c r="Y40" s="625"/>
      <c r="Z40" s="626">
        <v>1.7</v>
      </c>
      <c r="AA40" s="626"/>
      <c r="AB40" s="626"/>
      <c r="AC40" s="626"/>
      <c r="AD40" s="627" t="s">
        <v>132</v>
      </c>
      <c r="AE40" s="627"/>
      <c r="AF40" s="627"/>
      <c r="AG40" s="627"/>
      <c r="AH40" s="627"/>
      <c r="AI40" s="627"/>
      <c r="AJ40" s="627"/>
      <c r="AK40" s="627"/>
      <c r="AL40" s="628" t="s">
        <v>132</v>
      </c>
      <c r="AM40" s="629"/>
      <c r="AN40" s="629"/>
      <c r="AO40" s="630"/>
      <c r="AQ40" s="686" t="s">
        <v>348</v>
      </c>
      <c r="AR40" s="687"/>
      <c r="AS40" s="687"/>
      <c r="AT40" s="687"/>
      <c r="AU40" s="687"/>
      <c r="AV40" s="687"/>
      <c r="AW40" s="687"/>
      <c r="AX40" s="687"/>
      <c r="AY40" s="688"/>
      <c r="AZ40" s="623">
        <v>263093</v>
      </c>
      <c r="BA40" s="624"/>
      <c r="BB40" s="624"/>
      <c r="BC40" s="624"/>
      <c r="BD40" s="644"/>
      <c r="BE40" s="644"/>
      <c r="BF40" s="669"/>
      <c r="BG40" s="673" t="s">
        <v>349</v>
      </c>
      <c r="BH40" s="674"/>
      <c r="BI40" s="674"/>
      <c r="BJ40" s="674"/>
      <c r="BK40" s="674"/>
      <c r="BL40" s="223"/>
      <c r="BM40" s="621" t="s">
        <v>350</v>
      </c>
      <c r="BN40" s="621"/>
      <c r="BO40" s="621"/>
      <c r="BP40" s="621"/>
      <c r="BQ40" s="621"/>
      <c r="BR40" s="621"/>
      <c r="BS40" s="621"/>
      <c r="BT40" s="621"/>
      <c r="BU40" s="622"/>
      <c r="BV40" s="623">
        <v>100</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774103</v>
      </c>
      <c r="CS40" s="624"/>
      <c r="CT40" s="624"/>
      <c r="CU40" s="624"/>
      <c r="CV40" s="624"/>
      <c r="CW40" s="624"/>
      <c r="CX40" s="624"/>
      <c r="CY40" s="625"/>
      <c r="CZ40" s="628">
        <v>0.5</v>
      </c>
      <c r="DA40" s="656"/>
      <c r="DB40" s="656"/>
      <c r="DC40" s="658"/>
      <c r="DD40" s="632">
        <v>35570</v>
      </c>
      <c r="DE40" s="624"/>
      <c r="DF40" s="624"/>
      <c r="DG40" s="624"/>
      <c r="DH40" s="624"/>
      <c r="DI40" s="624"/>
      <c r="DJ40" s="624"/>
      <c r="DK40" s="625"/>
      <c r="DL40" s="632">
        <v>19660</v>
      </c>
      <c r="DM40" s="624"/>
      <c r="DN40" s="624"/>
      <c r="DO40" s="624"/>
      <c r="DP40" s="624"/>
      <c r="DQ40" s="624"/>
      <c r="DR40" s="624"/>
      <c r="DS40" s="624"/>
      <c r="DT40" s="624"/>
      <c r="DU40" s="624"/>
      <c r="DV40" s="625"/>
      <c r="DW40" s="628">
        <v>0</v>
      </c>
      <c r="DX40" s="656"/>
      <c r="DY40" s="656"/>
      <c r="DZ40" s="656"/>
      <c r="EA40" s="656"/>
      <c r="EB40" s="656"/>
      <c r="EC40" s="657"/>
    </row>
    <row r="41" spans="2:133" ht="11.25" customHeight="1" x14ac:dyDescent="0.25">
      <c r="B41" s="646" t="s">
        <v>352</v>
      </c>
      <c r="C41" s="647"/>
      <c r="D41" s="647"/>
      <c r="E41" s="647"/>
      <c r="F41" s="647"/>
      <c r="G41" s="647"/>
      <c r="H41" s="647"/>
      <c r="I41" s="647"/>
      <c r="J41" s="647"/>
      <c r="K41" s="647"/>
      <c r="L41" s="647"/>
      <c r="M41" s="647"/>
      <c r="N41" s="647"/>
      <c r="O41" s="647"/>
      <c r="P41" s="647"/>
      <c r="Q41" s="648"/>
      <c r="R41" s="695">
        <v>165510132</v>
      </c>
      <c r="S41" s="696"/>
      <c r="T41" s="696"/>
      <c r="U41" s="696"/>
      <c r="V41" s="696"/>
      <c r="W41" s="696"/>
      <c r="X41" s="696"/>
      <c r="Y41" s="700"/>
      <c r="Z41" s="701">
        <v>100</v>
      </c>
      <c r="AA41" s="701"/>
      <c r="AB41" s="701"/>
      <c r="AC41" s="701"/>
      <c r="AD41" s="702">
        <v>80351244</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3264142</v>
      </c>
      <c r="BA41" s="624"/>
      <c r="BB41" s="624"/>
      <c r="BC41" s="624"/>
      <c r="BD41" s="644"/>
      <c r="BE41" s="644"/>
      <c r="BF41" s="669"/>
      <c r="BG41" s="673"/>
      <c r="BH41" s="674"/>
      <c r="BI41" s="674"/>
      <c r="BJ41" s="674"/>
      <c r="BK41" s="674"/>
      <c r="BL41" s="223"/>
      <c r="BM41" s="621" t="s">
        <v>354</v>
      </c>
      <c r="BN41" s="621"/>
      <c r="BO41" s="621"/>
      <c r="BP41" s="621"/>
      <c r="BQ41" s="621"/>
      <c r="BR41" s="621"/>
      <c r="BS41" s="621"/>
      <c r="BT41" s="621"/>
      <c r="BU41" s="622"/>
      <c r="BV41" s="623" t="s">
        <v>132</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239</v>
      </c>
      <c r="CS41" s="644"/>
      <c r="CT41" s="644"/>
      <c r="CU41" s="644"/>
      <c r="CV41" s="644"/>
      <c r="CW41" s="644"/>
      <c r="CX41" s="644"/>
      <c r="CY41" s="645"/>
      <c r="CZ41" s="628" t="s">
        <v>239</v>
      </c>
      <c r="DA41" s="656"/>
      <c r="DB41" s="656"/>
      <c r="DC41" s="658"/>
      <c r="DD41" s="632" t="s">
        <v>132</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5">
      <c r="AQ42" s="692" t="s">
        <v>356</v>
      </c>
      <c r="AR42" s="693"/>
      <c r="AS42" s="693"/>
      <c r="AT42" s="693"/>
      <c r="AU42" s="693"/>
      <c r="AV42" s="693"/>
      <c r="AW42" s="693"/>
      <c r="AX42" s="693"/>
      <c r="AY42" s="694"/>
      <c r="AZ42" s="695">
        <v>10849729</v>
      </c>
      <c r="BA42" s="696"/>
      <c r="BB42" s="696"/>
      <c r="BC42" s="696"/>
      <c r="BD42" s="682"/>
      <c r="BE42" s="682"/>
      <c r="BF42" s="684"/>
      <c r="BG42" s="675"/>
      <c r="BH42" s="676"/>
      <c r="BI42" s="676"/>
      <c r="BJ42" s="676"/>
      <c r="BK42" s="676"/>
      <c r="BL42" s="224"/>
      <c r="BM42" s="647" t="s">
        <v>357</v>
      </c>
      <c r="BN42" s="647"/>
      <c r="BO42" s="647"/>
      <c r="BP42" s="647"/>
      <c r="BQ42" s="647"/>
      <c r="BR42" s="647"/>
      <c r="BS42" s="647"/>
      <c r="BT42" s="647"/>
      <c r="BU42" s="648"/>
      <c r="BV42" s="695">
        <v>411</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16634559</v>
      </c>
      <c r="CS42" s="644"/>
      <c r="CT42" s="644"/>
      <c r="CU42" s="644"/>
      <c r="CV42" s="644"/>
      <c r="CW42" s="644"/>
      <c r="CX42" s="644"/>
      <c r="CY42" s="645"/>
      <c r="CZ42" s="628">
        <v>10.199999999999999</v>
      </c>
      <c r="DA42" s="656"/>
      <c r="DB42" s="656"/>
      <c r="DC42" s="658"/>
      <c r="DD42" s="632">
        <v>995988</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5">
      <c r="B43" s="214" t="s">
        <v>359</v>
      </c>
      <c r="CD43" s="620" t="s">
        <v>360</v>
      </c>
      <c r="CE43" s="621"/>
      <c r="CF43" s="621"/>
      <c r="CG43" s="621"/>
      <c r="CH43" s="621"/>
      <c r="CI43" s="621"/>
      <c r="CJ43" s="621"/>
      <c r="CK43" s="621"/>
      <c r="CL43" s="621"/>
      <c r="CM43" s="621"/>
      <c r="CN43" s="621"/>
      <c r="CO43" s="621"/>
      <c r="CP43" s="621"/>
      <c r="CQ43" s="622"/>
      <c r="CR43" s="623">
        <v>247104</v>
      </c>
      <c r="CS43" s="644"/>
      <c r="CT43" s="644"/>
      <c r="CU43" s="644"/>
      <c r="CV43" s="644"/>
      <c r="CW43" s="644"/>
      <c r="CX43" s="644"/>
      <c r="CY43" s="645"/>
      <c r="CZ43" s="628">
        <v>0.2</v>
      </c>
      <c r="DA43" s="656"/>
      <c r="DB43" s="656"/>
      <c r="DC43" s="658"/>
      <c r="DD43" s="632">
        <v>3863</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362</v>
      </c>
      <c r="CG44" s="621"/>
      <c r="CH44" s="621"/>
      <c r="CI44" s="621"/>
      <c r="CJ44" s="621"/>
      <c r="CK44" s="621"/>
      <c r="CL44" s="621"/>
      <c r="CM44" s="621"/>
      <c r="CN44" s="621"/>
      <c r="CO44" s="621"/>
      <c r="CP44" s="621"/>
      <c r="CQ44" s="622"/>
      <c r="CR44" s="623">
        <v>16458830</v>
      </c>
      <c r="CS44" s="624"/>
      <c r="CT44" s="624"/>
      <c r="CU44" s="624"/>
      <c r="CV44" s="624"/>
      <c r="CW44" s="624"/>
      <c r="CX44" s="624"/>
      <c r="CY44" s="625"/>
      <c r="CZ44" s="628">
        <v>10.1</v>
      </c>
      <c r="DA44" s="629"/>
      <c r="DB44" s="629"/>
      <c r="DC44" s="635"/>
      <c r="DD44" s="632">
        <v>990455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6175273</v>
      </c>
      <c r="CS45" s="644"/>
      <c r="CT45" s="644"/>
      <c r="CU45" s="644"/>
      <c r="CV45" s="644"/>
      <c r="CW45" s="644"/>
      <c r="CX45" s="644"/>
      <c r="CY45" s="645"/>
      <c r="CZ45" s="628">
        <v>3.8</v>
      </c>
      <c r="DA45" s="656"/>
      <c r="DB45" s="656"/>
      <c r="DC45" s="658"/>
      <c r="DD45" s="632">
        <v>140460</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5">
      <c r="B46" s="225"/>
      <c r="CD46" s="663"/>
      <c r="CE46" s="664"/>
      <c r="CF46" s="620" t="s">
        <v>365</v>
      </c>
      <c r="CG46" s="621"/>
      <c r="CH46" s="621"/>
      <c r="CI46" s="621"/>
      <c r="CJ46" s="621"/>
      <c r="CK46" s="621"/>
      <c r="CL46" s="621"/>
      <c r="CM46" s="621"/>
      <c r="CN46" s="621"/>
      <c r="CO46" s="621"/>
      <c r="CP46" s="621"/>
      <c r="CQ46" s="622"/>
      <c r="CR46" s="623">
        <v>9306442</v>
      </c>
      <c r="CS46" s="624"/>
      <c r="CT46" s="624"/>
      <c r="CU46" s="624"/>
      <c r="CV46" s="624"/>
      <c r="CW46" s="624"/>
      <c r="CX46" s="624"/>
      <c r="CY46" s="625"/>
      <c r="CZ46" s="628">
        <v>5.7</v>
      </c>
      <c r="DA46" s="629"/>
      <c r="DB46" s="629"/>
      <c r="DC46" s="635"/>
      <c r="DD46" s="632">
        <v>808835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5">
      <c r="B47" s="225"/>
      <c r="CD47" s="663"/>
      <c r="CE47" s="664"/>
      <c r="CF47" s="620" t="s">
        <v>366</v>
      </c>
      <c r="CG47" s="621"/>
      <c r="CH47" s="621"/>
      <c r="CI47" s="621"/>
      <c r="CJ47" s="621"/>
      <c r="CK47" s="621"/>
      <c r="CL47" s="621"/>
      <c r="CM47" s="621"/>
      <c r="CN47" s="621"/>
      <c r="CO47" s="621"/>
      <c r="CP47" s="621"/>
      <c r="CQ47" s="622"/>
      <c r="CR47" s="623">
        <v>175729</v>
      </c>
      <c r="CS47" s="644"/>
      <c r="CT47" s="644"/>
      <c r="CU47" s="644"/>
      <c r="CV47" s="644"/>
      <c r="CW47" s="644"/>
      <c r="CX47" s="644"/>
      <c r="CY47" s="645"/>
      <c r="CZ47" s="628">
        <v>0.1</v>
      </c>
      <c r="DA47" s="656"/>
      <c r="DB47" s="656"/>
      <c r="DC47" s="658"/>
      <c r="DD47" s="632">
        <v>5533</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0.5" x14ac:dyDescent="0.25">
      <c r="B48" s="225"/>
      <c r="CD48" s="665"/>
      <c r="CE48" s="666"/>
      <c r="CF48" s="620" t="s">
        <v>367</v>
      </c>
      <c r="CG48" s="621"/>
      <c r="CH48" s="621"/>
      <c r="CI48" s="621"/>
      <c r="CJ48" s="621"/>
      <c r="CK48" s="621"/>
      <c r="CL48" s="621"/>
      <c r="CM48" s="621"/>
      <c r="CN48" s="621"/>
      <c r="CO48" s="621"/>
      <c r="CP48" s="621"/>
      <c r="CQ48" s="622"/>
      <c r="CR48" s="623" t="s">
        <v>239</v>
      </c>
      <c r="CS48" s="624"/>
      <c r="CT48" s="624"/>
      <c r="CU48" s="624"/>
      <c r="CV48" s="624"/>
      <c r="CW48" s="624"/>
      <c r="CX48" s="624"/>
      <c r="CY48" s="625"/>
      <c r="CZ48" s="628" t="s">
        <v>132</v>
      </c>
      <c r="DA48" s="629"/>
      <c r="DB48" s="629"/>
      <c r="DC48" s="635"/>
      <c r="DD48" s="632" t="s">
        <v>132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5">
      <c r="B49" s="225"/>
      <c r="CD49" s="646" t="s">
        <v>368</v>
      </c>
      <c r="CE49" s="647"/>
      <c r="CF49" s="647"/>
      <c r="CG49" s="647"/>
      <c r="CH49" s="647"/>
      <c r="CI49" s="647"/>
      <c r="CJ49" s="647"/>
      <c r="CK49" s="647"/>
      <c r="CL49" s="647"/>
      <c r="CM49" s="647"/>
      <c r="CN49" s="647"/>
      <c r="CO49" s="647"/>
      <c r="CP49" s="647"/>
      <c r="CQ49" s="648"/>
      <c r="CR49" s="695">
        <v>162979477</v>
      </c>
      <c r="CS49" s="682"/>
      <c r="CT49" s="682"/>
      <c r="CU49" s="682"/>
      <c r="CV49" s="682"/>
      <c r="CW49" s="682"/>
      <c r="CX49" s="682"/>
      <c r="CY49" s="711"/>
      <c r="CZ49" s="703">
        <v>100</v>
      </c>
      <c r="DA49" s="712"/>
      <c r="DB49" s="712"/>
      <c r="DC49" s="713"/>
      <c r="DD49" s="714">
        <v>92855431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s9loQJlt6xuFGoReOIrsoNeeMx9mG4wzB946ICgNGeJPYnaaeRwSOP8nV0KghpHP/jZVfRFmHJxHNxzObnNxpw==" saltValue="bxNESPFmX1NsE1DhoWOSg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election activeCell="CW20" sqref="CW20:DA20"/>
    </sheetView>
  </sheetViews>
  <sheetFormatPr defaultColWidth="0" defaultRowHeight="12.75" zeroHeight="1" x14ac:dyDescent="0.25"/>
  <cols>
    <col min="1" max="130" width="2.73046875" style="231" customWidth="1"/>
    <col min="131" max="131" width="1.59765625" style="231" customWidth="1"/>
    <col min="132" max="16384" width="9" style="231" hidden="1"/>
  </cols>
  <sheetData>
    <row r="1" spans="1:131" ht="11.25" customHeight="1" thickBot="1" x14ac:dyDescent="0.3">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3">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3">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3">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5">
      <c r="A7" s="236">
        <v>1</v>
      </c>
      <c r="B7" s="749" t="s">
        <v>391</v>
      </c>
      <c r="C7" s="750"/>
      <c r="D7" s="750"/>
      <c r="E7" s="750"/>
      <c r="F7" s="750"/>
      <c r="G7" s="750"/>
      <c r="H7" s="750"/>
      <c r="I7" s="750"/>
      <c r="J7" s="750"/>
      <c r="K7" s="750"/>
      <c r="L7" s="750"/>
      <c r="M7" s="750"/>
      <c r="N7" s="750"/>
      <c r="O7" s="750"/>
      <c r="P7" s="751"/>
      <c r="Q7" s="752">
        <v>165439</v>
      </c>
      <c r="R7" s="753"/>
      <c r="S7" s="753"/>
      <c r="T7" s="753"/>
      <c r="U7" s="753"/>
      <c r="V7" s="753">
        <v>162944</v>
      </c>
      <c r="W7" s="753"/>
      <c r="X7" s="753"/>
      <c r="Y7" s="753"/>
      <c r="Z7" s="753"/>
      <c r="AA7" s="753">
        <v>2495</v>
      </c>
      <c r="AB7" s="753"/>
      <c r="AC7" s="753"/>
      <c r="AD7" s="753"/>
      <c r="AE7" s="754"/>
      <c r="AF7" s="755">
        <v>1399</v>
      </c>
      <c r="AG7" s="756"/>
      <c r="AH7" s="756"/>
      <c r="AI7" s="756"/>
      <c r="AJ7" s="757"/>
      <c r="AK7" s="758">
        <v>501</v>
      </c>
      <c r="AL7" s="759"/>
      <c r="AM7" s="759"/>
      <c r="AN7" s="759"/>
      <c r="AO7" s="759"/>
      <c r="AP7" s="759">
        <v>209991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633</v>
      </c>
      <c r="BT7" s="747"/>
      <c r="BU7" s="747"/>
      <c r="BV7" s="747"/>
      <c r="BW7" s="747"/>
      <c r="BX7" s="747"/>
      <c r="BY7" s="747"/>
      <c r="BZ7" s="747"/>
      <c r="CA7" s="747"/>
      <c r="CB7" s="747"/>
      <c r="CC7" s="747"/>
      <c r="CD7" s="747"/>
      <c r="CE7" s="747"/>
      <c r="CF7" s="747"/>
      <c r="CG7" s="762"/>
      <c r="CH7" s="743">
        <v>2</v>
      </c>
      <c r="CI7" s="744"/>
      <c r="CJ7" s="744"/>
      <c r="CK7" s="744"/>
      <c r="CL7" s="745"/>
      <c r="CM7" s="743">
        <v>60</v>
      </c>
      <c r="CN7" s="744"/>
      <c r="CO7" s="744"/>
      <c r="CP7" s="744"/>
      <c r="CQ7" s="745"/>
      <c r="CR7" s="743">
        <v>10</v>
      </c>
      <c r="CS7" s="744"/>
      <c r="CT7" s="744"/>
      <c r="CU7" s="744"/>
      <c r="CV7" s="745"/>
      <c r="CW7" s="743">
        <v>58</v>
      </c>
      <c r="CX7" s="744"/>
      <c r="CY7" s="744"/>
      <c r="CZ7" s="744"/>
      <c r="DA7" s="745"/>
      <c r="DB7" s="743" t="s">
        <v>621</v>
      </c>
      <c r="DC7" s="744"/>
      <c r="DD7" s="744"/>
      <c r="DE7" s="744"/>
      <c r="DF7" s="745"/>
      <c r="DG7" s="743" t="s">
        <v>621</v>
      </c>
      <c r="DH7" s="744"/>
      <c r="DI7" s="744"/>
      <c r="DJ7" s="744"/>
      <c r="DK7" s="745"/>
      <c r="DL7" s="743" t="s">
        <v>621</v>
      </c>
      <c r="DM7" s="744"/>
      <c r="DN7" s="744"/>
      <c r="DO7" s="744"/>
      <c r="DP7" s="745"/>
      <c r="DQ7" s="743" t="s">
        <v>642</v>
      </c>
      <c r="DR7" s="744"/>
      <c r="DS7" s="744"/>
      <c r="DT7" s="744"/>
      <c r="DU7" s="745"/>
      <c r="DV7" s="746"/>
      <c r="DW7" s="747"/>
      <c r="DX7" s="747"/>
      <c r="DY7" s="747"/>
      <c r="DZ7" s="748"/>
      <c r="EA7" s="234"/>
    </row>
    <row r="8" spans="1:131" s="235" customFormat="1" ht="26.25" customHeight="1" x14ac:dyDescent="0.25">
      <c r="A8" s="238">
        <v>2</v>
      </c>
      <c r="B8" s="780" t="s">
        <v>392</v>
      </c>
      <c r="C8" s="781"/>
      <c r="D8" s="781"/>
      <c r="E8" s="781"/>
      <c r="F8" s="781"/>
      <c r="G8" s="781"/>
      <c r="H8" s="781"/>
      <c r="I8" s="781"/>
      <c r="J8" s="781"/>
      <c r="K8" s="781"/>
      <c r="L8" s="781"/>
      <c r="M8" s="781"/>
      <c r="N8" s="781"/>
      <c r="O8" s="781"/>
      <c r="P8" s="782"/>
      <c r="Q8" s="783">
        <v>52</v>
      </c>
      <c r="R8" s="784"/>
      <c r="S8" s="784"/>
      <c r="T8" s="784"/>
      <c r="U8" s="784"/>
      <c r="V8" s="784">
        <v>52</v>
      </c>
      <c r="W8" s="784"/>
      <c r="X8" s="784"/>
      <c r="Y8" s="784"/>
      <c r="Z8" s="784"/>
      <c r="AA8" s="784" t="s">
        <v>543</v>
      </c>
      <c r="AB8" s="784"/>
      <c r="AC8" s="784"/>
      <c r="AD8" s="784"/>
      <c r="AE8" s="785"/>
      <c r="AF8" s="786" t="s">
        <v>393</v>
      </c>
      <c r="AG8" s="787"/>
      <c r="AH8" s="787"/>
      <c r="AI8" s="787"/>
      <c r="AJ8" s="788"/>
      <c r="AK8" s="769">
        <v>15</v>
      </c>
      <c r="AL8" s="770"/>
      <c r="AM8" s="770"/>
      <c r="AN8" s="770"/>
      <c r="AO8" s="770"/>
      <c r="AP8" s="770" t="s">
        <v>543</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634</v>
      </c>
      <c r="BT8" s="774"/>
      <c r="BU8" s="774"/>
      <c r="BV8" s="774"/>
      <c r="BW8" s="774"/>
      <c r="BX8" s="774"/>
      <c r="BY8" s="774"/>
      <c r="BZ8" s="774"/>
      <c r="CA8" s="774"/>
      <c r="CB8" s="774"/>
      <c r="CC8" s="774"/>
      <c r="CD8" s="774"/>
      <c r="CE8" s="774"/>
      <c r="CF8" s="774"/>
      <c r="CG8" s="775"/>
      <c r="CH8" s="776">
        <v>-4</v>
      </c>
      <c r="CI8" s="777"/>
      <c r="CJ8" s="777"/>
      <c r="CK8" s="777"/>
      <c r="CL8" s="778"/>
      <c r="CM8" s="776">
        <v>317</v>
      </c>
      <c r="CN8" s="777"/>
      <c r="CO8" s="777"/>
      <c r="CP8" s="777"/>
      <c r="CQ8" s="778"/>
      <c r="CR8" s="776">
        <v>10</v>
      </c>
      <c r="CS8" s="777"/>
      <c r="CT8" s="777"/>
      <c r="CU8" s="777"/>
      <c r="CV8" s="778"/>
      <c r="CW8" s="776">
        <v>19</v>
      </c>
      <c r="CX8" s="777"/>
      <c r="CY8" s="777"/>
      <c r="CZ8" s="777"/>
      <c r="DA8" s="778"/>
      <c r="DB8" s="776" t="s">
        <v>543</v>
      </c>
      <c r="DC8" s="777"/>
      <c r="DD8" s="777"/>
      <c r="DE8" s="777"/>
      <c r="DF8" s="778"/>
      <c r="DG8" s="776" t="s">
        <v>543</v>
      </c>
      <c r="DH8" s="777"/>
      <c r="DI8" s="777"/>
      <c r="DJ8" s="777"/>
      <c r="DK8" s="778"/>
      <c r="DL8" s="776" t="s">
        <v>543</v>
      </c>
      <c r="DM8" s="777"/>
      <c r="DN8" s="777"/>
      <c r="DO8" s="777"/>
      <c r="DP8" s="778"/>
      <c r="DQ8" s="776" t="s">
        <v>543</v>
      </c>
      <c r="DR8" s="777"/>
      <c r="DS8" s="777"/>
      <c r="DT8" s="777"/>
      <c r="DU8" s="778"/>
      <c r="DV8" s="773"/>
      <c r="DW8" s="774"/>
      <c r="DX8" s="774"/>
      <c r="DY8" s="774"/>
      <c r="DZ8" s="779"/>
      <c r="EA8" s="234"/>
    </row>
    <row r="9" spans="1:131" s="235" customFormat="1" ht="26.25" customHeight="1" x14ac:dyDescent="0.25">
      <c r="A9" s="238">
        <v>3</v>
      </c>
      <c r="B9" s="780" t="s">
        <v>394</v>
      </c>
      <c r="C9" s="781"/>
      <c r="D9" s="781"/>
      <c r="E9" s="781"/>
      <c r="F9" s="781"/>
      <c r="G9" s="781"/>
      <c r="H9" s="781"/>
      <c r="I9" s="781"/>
      <c r="J9" s="781"/>
      <c r="K9" s="781"/>
      <c r="L9" s="781"/>
      <c r="M9" s="781"/>
      <c r="N9" s="781"/>
      <c r="O9" s="781"/>
      <c r="P9" s="782"/>
      <c r="Q9" s="783">
        <v>196</v>
      </c>
      <c r="R9" s="784"/>
      <c r="S9" s="784"/>
      <c r="T9" s="784"/>
      <c r="U9" s="784"/>
      <c r="V9" s="784">
        <v>160</v>
      </c>
      <c r="W9" s="784"/>
      <c r="X9" s="784"/>
      <c r="Y9" s="784"/>
      <c r="Z9" s="784"/>
      <c r="AA9" s="784">
        <v>36</v>
      </c>
      <c r="AB9" s="784"/>
      <c r="AC9" s="784"/>
      <c r="AD9" s="784"/>
      <c r="AE9" s="785"/>
      <c r="AF9" s="786" t="s">
        <v>132</v>
      </c>
      <c r="AG9" s="787"/>
      <c r="AH9" s="787"/>
      <c r="AI9" s="787"/>
      <c r="AJ9" s="788"/>
      <c r="AK9" s="769">
        <v>7</v>
      </c>
      <c r="AL9" s="770"/>
      <c r="AM9" s="770"/>
      <c r="AN9" s="770"/>
      <c r="AO9" s="770"/>
      <c r="AP9" s="770">
        <v>262</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635</v>
      </c>
      <c r="BT9" s="774"/>
      <c r="BU9" s="774"/>
      <c r="BV9" s="774"/>
      <c r="BW9" s="774"/>
      <c r="BX9" s="774"/>
      <c r="BY9" s="774"/>
      <c r="BZ9" s="774"/>
      <c r="CA9" s="774"/>
      <c r="CB9" s="774"/>
      <c r="CC9" s="774"/>
      <c r="CD9" s="774"/>
      <c r="CE9" s="774"/>
      <c r="CF9" s="774"/>
      <c r="CG9" s="775"/>
      <c r="CH9" s="776">
        <v>2</v>
      </c>
      <c r="CI9" s="777"/>
      <c r="CJ9" s="777"/>
      <c r="CK9" s="777"/>
      <c r="CL9" s="778"/>
      <c r="CM9" s="776">
        <v>72</v>
      </c>
      <c r="CN9" s="777"/>
      <c r="CO9" s="777"/>
      <c r="CP9" s="777"/>
      <c r="CQ9" s="778"/>
      <c r="CR9" s="776">
        <v>10</v>
      </c>
      <c r="CS9" s="777"/>
      <c r="CT9" s="777"/>
      <c r="CU9" s="777"/>
      <c r="CV9" s="778"/>
      <c r="CW9" s="776">
        <v>0</v>
      </c>
      <c r="CX9" s="777"/>
      <c r="CY9" s="777"/>
      <c r="CZ9" s="777"/>
      <c r="DA9" s="778"/>
      <c r="DB9" s="776" t="s">
        <v>543</v>
      </c>
      <c r="DC9" s="777"/>
      <c r="DD9" s="777"/>
      <c r="DE9" s="777"/>
      <c r="DF9" s="778"/>
      <c r="DG9" s="776" t="s">
        <v>543</v>
      </c>
      <c r="DH9" s="777"/>
      <c r="DI9" s="777"/>
      <c r="DJ9" s="777"/>
      <c r="DK9" s="778"/>
      <c r="DL9" s="776" t="s">
        <v>543</v>
      </c>
      <c r="DM9" s="777"/>
      <c r="DN9" s="777"/>
      <c r="DO9" s="777"/>
      <c r="DP9" s="778"/>
      <c r="DQ9" s="776" t="s">
        <v>543</v>
      </c>
      <c r="DR9" s="777"/>
      <c r="DS9" s="777"/>
      <c r="DT9" s="777"/>
      <c r="DU9" s="778"/>
      <c r="DV9" s="773"/>
      <c r="DW9" s="774"/>
      <c r="DX9" s="774"/>
      <c r="DY9" s="774"/>
      <c r="DZ9" s="779"/>
      <c r="EA9" s="234"/>
    </row>
    <row r="10" spans="1:131" s="235" customFormat="1" ht="26.25" customHeight="1" x14ac:dyDescent="0.25">
      <c r="A10" s="238">
        <v>4</v>
      </c>
      <c r="B10" s="780" t="s">
        <v>395</v>
      </c>
      <c r="C10" s="781"/>
      <c r="D10" s="781"/>
      <c r="E10" s="781"/>
      <c r="F10" s="781"/>
      <c r="G10" s="781"/>
      <c r="H10" s="781"/>
      <c r="I10" s="781"/>
      <c r="J10" s="781"/>
      <c r="K10" s="781"/>
      <c r="L10" s="781"/>
      <c r="M10" s="781"/>
      <c r="N10" s="781"/>
      <c r="O10" s="781"/>
      <c r="P10" s="782"/>
      <c r="Q10" s="783">
        <v>1</v>
      </c>
      <c r="R10" s="784"/>
      <c r="S10" s="784"/>
      <c r="T10" s="784"/>
      <c r="U10" s="784"/>
      <c r="V10" s="784">
        <v>1</v>
      </c>
      <c r="W10" s="784"/>
      <c r="X10" s="784"/>
      <c r="Y10" s="784"/>
      <c r="Z10" s="784"/>
      <c r="AA10" s="784" t="s">
        <v>621</v>
      </c>
      <c r="AB10" s="784"/>
      <c r="AC10" s="784"/>
      <c r="AD10" s="784"/>
      <c r="AE10" s="785"/>
      <c r="AF10" s="786" t="s">
        <v>396</v>
      </c>
      <c r="AG10" s="787"/>
      <c r="AH10" s="787"/>
      <c r="AI10" s="787"/>
      <c r="AJ10" s="788"/>
      <c r="AK10" s="769" t="s">
        <v>543</v>
      </c>
      <c r="AL10" s="770"/>
      <c r="AM10" s="770"/>
      <c r="AN10" s="770"/>
      <c r="AO10" s="770"/>
      <c r="AP10" s="770" t="s">
        <v>543</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636</v>
      </c>
      <c r="BT10" s="774"/>
      <c r="BU10" s="774"/>
      <c r="BV10" s="774"/>
      <c r="BW10" s="774"/>
      <c r="BX10" s="774"/>
      <c r="BY10" s="774"/>
      <c r="BZ10" s="774"/>
      <c r="CA10" s="774"/>
      <c r="CB10" s="774"/>
      <c r="CC10" s="774"/>
      <c r="CD10" s="774"/>
      <c r="CE10" s="774"/>
      <c r="CF10" s="774"/>
      <c r="CG10" s="775"/>
      <c r="CH10" s="776">
        <v>-9</v>
      </c>
      <c r="CI10" s="777"/>
      <c r="CJ10" s="777"/>
      <c r="CK10" s="777"/>
      <c r="CL10" s="778"/>
      <c r="CM10" s="776">
        <v>74</v>
      </c>
      <c r="CN10" s="777"/>
      <c r="CO10" s="777"/>
      <c r="CP10" s="777"/>
      <c r="CQ10" s="778"/>
      <c r="CR10" s="776">
        <v>10</v>
      </c>
      <c r="CS10" s="777"/>
      <c r="CT10" s="777"/>
      <c r="CU10" s="777"/>
      <c r="CV10" s="778"/>
      <c r="CW10" s="776">
        <v>42</v>
      </c>
      <c r="CX10" s="777"/>
      <c r="CY10" s="777"/>
      <c r="CZ10" s="777"/>
      <c r="DA10" s="778"/>
      <c r="DB10" s="776" t="s">
        <v>543</v>
      </c>
      <c r="DC10" s="777"/>
      <c r="DD10" s="777"/>
      <c r="DE10" s="777"/>
      <c r="DF10" s="778"/>
      <c r="DG10" s="776" t="s">
        <v>543</v>
      </c>
      <c r="DH10" s="777"/>
      <c r="DI10" s="777"/>
      <c r="DJ10" s="777"/>
      <c r="DK10" s="778"/>
      <c r="DL10" s="776" t="s">
        <v>543</v>
      </c>
      <c r="DM10" s="777"/>
      <c r="DN10" s="777"/>
      <c r="DO10" s="777"/>
      <c r="DP10" s="778"/>
      <c r="DQ10" s="776" t="s">
        <v>543</v>
      </c>
      <c r="DR10" s="777"/>
      <c r="DS10" s="777"/>
      <c r="DT10" s="777"/>
      <c r="DU10" s="778"/>
      <c r="DV10" s="773"/>
      <c r="DW10" s="774"/>
      <c r="DX10" s="774"/>
      <c r="DY10" s="774"/>
      <c r="DZ10" s="779"/>
      <c r="EA10" s="234"/>
    </row>
    <row r="11" spans="1:131" s="235" customFormat="1" ht="26.25" customHeight="1" x14ac:dyDescent="0.2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637</v>
      </c>
      <c r="BT11" s="774"/>
      <c r="BU11" s="774"/>
      <c r="BV11" s="774"/>
      <c r="BW11" s="774"/>
      <c r="BX11" s="774"/>
      <c r="BY11" s="774"/>
      <c r="BZ11" s="774"/>
      <c r="CA11" s="774"/>
      <c r="CB11" s="774"/>
      <c r="CC11" s="774"/>
      <c r="CD11" s="774"/>
      <c r="CE11" s="774"/>
      <c r="CF11" s="774"/>
      <c r="CG11" s="775"/>
      <c r="CH11" s="776">
        <v>2</v>
      </c>
      <c r="CI11" s="777"/>
      <c r="CJ11" s="777"/>
      <c r="CK11" s="777"/>
      <c r="CL11" s="778"/>
      <c r="CM11" s="776">
        <v>29</v>
      </c>
      <c r="CN11" s="777"/>
      <c r="CO11" s="777"/>
      <c r="CP11" s="777"/>
      <c r="CQ11" s="778"/>
      <c r="CR11" s="776">
        <v>5</v>
      </c>
      <c r="CS11" s="777"/>
      <c r="CT11" s="777"/>
      <c r="CU11" s="777"/>
      <c r="CV11" s="778"/>
      <c r="CW11" s="776" t="s">
        <v>621</v>
      </c>
      <c r="CX11" s="777"/>
      <c r="CY11" s="777"/>
      <c r="CZ11" s="777"/>
      <c r="DA11" s="778"/>
      <c r="DB11" s="776" t="s">
        <v>543</v>
      </c>
      <c r="DC11" s="777"/>
      <c r="DD11" s="777"/>
      <c r="DE11" s="777"/>
      <c r="DF11" s="778"/>
      <c r="DG11" s="776" t="s">
        <v>543</v>
      </c>
      <c r="DH11" s="777"/>
      <c r="DI11" s="777"/>
      <c r="DJ11" s="777"/>
      <c r="DK11" s="778"/>
      <c r="DL11" s="776" t="s">
        <v>543</v>
      </c>
      <c r="DM11" s="777"/>
      <c r="DN11" s="777"/>
      <c r="DO11" s="777"/>
      <c r="DP11" s="778"/>
      <c r="DQ11" s="776" t="s">
        <v>543</v>
      </c>
      <c r="DR11" s="777"/>
      <c r="DS11" s="777"/>
      <c r="DT11" s="777"/>
      <c r="DU11" s="778"/>
      <c r="DV11" s="773"/>
      <c r="DW11" s="774"/>
      <c r="DX11" s="774"/>
      <c r="DY11" s="774"/>
      <c r="DZ11" s="779"/>
      <c r="EA11" s="234"/>
    </row>
    <row r="12" spans="1:131" s="235" customFormat="1" ht="26.25" customHeight="1" x14ac:dyDescent="0.2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638</v>
      </c>
      <c r="BT12" s="774"/>
      <c r="BU12" s="774"/>
      <c r="BV12" s="774"/>
      <c r="BW12" s="774"/>
      <c r="BX12" s="774"/>
      <c r="BY12" s="774"/>
      <c r="BZ12" s="774"/>
      <c r="CA12" s="774"/>
      <c r="CB12" s="774"/>
      <c r="CC12" s="774"/>
      <c r="CD12" s="774"/>
      <c r="CE12" s="774"/>
      <c r="CF12" s="774"/>
      <c r="CG12" s="775"/>
      <c r="CH12" s="776">
        <v>14</v>
      </c>
      <c r="CI12" s="777"/>
      <c r="CJ12" s="777"/>
      <c r="CK12" s="777"/>
      <c r="CL12" s="778"/>
      <c r="CM12" s="776">
        <v>98</v>
      </c>
      <c r="CN12" s="777"/>
      <c r="CO12" s="777"/>
      <c r="CP12" s="777"/>
      <c r="CQ12" s="778"/>
      <c r="CR12" s="776">
        <v>50</v>
      </c>
      <c r="CS12" s="777"/>
      <c r="CT12" s="777"/>
      <c r="CU12" s="777"/>
      <c r="CV12" s="778"/>
      <c r="CW12" s="776">
        <v>20</v>
      </c>
      <c r="CX12" s="777"/>
      <c r="CY12" s="777"/>
      <c r="CZ12" s="777"/>
      <c r="DA12" s="778"/>
      <c r="DB12" s="776" t="s">
        <v>543</v>
      </c>
      <c r="DC12" s="777"/>
      <c r="DD12" s="777"/>
      <c r="DE12" s="777"/>
      <c r="DF12" s="778"/>
      <c r="DG12" s="776" t="s">
        <v>543</v>
      </c>
      <c r="DH12" s="777"/>
      <c r="DI12" s="777"/>
      <c r="DJ12" s="777"/>
      <c r="DK12" s="778"/>
      <c r="DL12" s="776" t="s">
        <v>543</v>
      </c>
      <c r="DM12" s="777"/>
      <c r="DN12" s="777"/>
      <c r="DO12" s="777"/>
      <c r="DP12" s="778"/>
      <c r="DQ12" s="776" t="s">
        <v>543</v>
      </c>
      <c r="DR12" s="777"/>
      <c r="DS12" s="777"/>
      <c r="DT12" s="777"/>
      <c r="DU12" s="778"/>
      <c r="DV12" s="773"/>
      <c r="DW12" s="774"/>
      <c r="DX12" s="774"/>
      <c r="DY12" s="774"/>
      <c r="DZ12" s="779"/>
      <c r="EA12" s="234"/>
    </row>
    <row r="13" spans="1:131" s="235" customFormat="1" ht="26.25" customHeight="1" x14ac:dyDescent="0.2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639</v>
      </c>
      <c r="BT13" s="774"/>
      <c r="BU13" s="774"/>
      <c r="BV13" s="774"/>
      <c r="BW13" s="774"/>
      <c r="BX13" s="774"/>
      <c r="BY13" s="774"/>
      <c r="BZ13" s="774"/>
      <c r="CA13" s="774"/>
      <c r="CB13" s="774"/>
      <c r="CC13" s="774"/>
      <c r="CD13" s="774"/>
      <c r="CE13" s="774"/>
      <c r="CF13" s="774"/>
      <c r="CG13" s="775"/>
      <c r="CH13" s="776">
        <v>78</v>
      </c>
      <c r="CI13" s="777"/>
      <c r="CJ13" s="777"/>
      <c r="CK13" s="777"/>
      <c r="CL13" s="778"/>
      <c r="CM13" s="776">
        <v>561</v>
      </c>
      <c r="CN13" s="777"/>
      <c r="CO13" s="777"/>
      <c r="CP13" s="777"/>
      <c r="CQ13" s="778"/>
      <c r="CR13" s="776">
        <v>100</v>
      </c>
      <c r="CS13" s="777"/>
      <c r="CT13" s="777"/>
      <c r="CU13" s="777"/>
      <c r="CV13" s="778"/>
      <c r="CW13" s="776">
        <v>10</v>
      </c>
      <c r="CX13" s="777"/>
      <c r="CY13" s="777"/>
      <c r="CZ13" s="777"/>
      <c r="DA13" s="778"/>
      <c r="DB13" s="776" t="s">
        <v>543</v>
      </c>
      <c r="DC13" s="777"/>
      <c r="DD13" s="777"/>
      <c r="DE13" s="777"/>
      <c r="DF13" s="778"/>
      <c r="DG13" s="776" t="s">
        <v>543</v>
      </c>
      <c r="DH13" s="777"/>
      <c r="DI13" s="777"/>
      <c r="DJ13" s="777"/>
      <c r="DK13" s="778"/>
      <c r="DL13" s="776" t="s">
        <v>543</v>
      </c>
      <c r="DM13" s="777"/>
      <c r="DN13" s="777"/>
      <c r="DO13" s="777"/>
      <c r="DP13" s="778"/>
      <c r="DQ13" s="776" t="s">
        <v>543</v>
      </c>
      <c r="DR13" s="777"/>
      <c r="DS13" s="777"/>
      <c r="DT13" s="777"/>
      <c r="DU13" s="778"/>
      <c r="DV13" s="773"/>
      <c r="DW13" s="774"/>
      <c r="DX13" s="774"/>
      <c r="DY13" s="774"/>
      <c r="DZ13" s="779"/>
      <c r="EA13" s="234"/>
    </row>
    <row r="14" spans="1:131" s="235" customFormat="1" ht="26.25" customHeight="1" x14ac:dyDescent="0.2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640</v>
      </c>
      <c r="BT14" s="774"/>
      <c r="BU14" s="774"/>
      <c r="BV14" s="774"/>
      <c r="BW14" s="774"/>
      <c r="BX14" s="774"/>
      <c r="BY14" s="774"/>
      <c r="BZ14" s="774"/>
      <c r="CA14" s="774"/>
      <c r="CB14" s="774"/>
      <c r="CC14" s="774"/>
      <c r="CD14" s="774"/>
      <c r="CE14" s="774"/>
      <c r="CF14" s="774"/>
      <c r="CG14" s="775"/>
      <c r="CH14" s="776">
        <v>-9</v>
      </c>
      <c r="CI14" s="777"/>
      <c r="CJ14" s="777"/>
      <c r="CK14" s="777"/>
      <c r="CL14" s="778"/>
      <c r="CM14" s="776">
        <v>287</v>
      </c>
      <c r="CN14" s="777"/>
      <c r="CO14" s="777"/>
      <c r="CP14" s="777"/>
      <c r="CQ14" s="778"/>
      <c r="CR14" s="776">
        <v>3</v>
      </c>
      <c r="CS14" s="777"/>
      <c r="CT14" s="777"/>
      <c r="CU14" s="777"/>
      <c r="CV14" s="778"/>
      <c r="CW14" s="776" t="s">
        <v>621</v>
      </c>
      <c r="CX14" s="777"/>
      <c r="CY14" s="777"/>
      <c r="CZ14" s="777"/>
      <c r="DA14" s="778"/>
      <c r="DB14" s="776" t="s">
        <v>543</v>
      </c>
      <c r="DC14" s="777"/>
      <c r="DD14" s="777"/>
      <c r="DE14" s="777"/>
      <c r="DF14" s="778"/>
      <c r="DG14" s="776" t="s">
        <v>543</v>
      </c>
      <c r="DH14" s="777"/>
      <c r="DI14" s="777"/>
      <c r="DJ14" s="777"/>
      <c r="DK14" s="778"/>
      <c r="DL14" s="776" t="s">
        <v>543</v>
      </c>
      <c r="DM14" s="777"/>
      <c r="DN14" s="777"/>
      <c r="DO14" s="777"/>
      <c r="DP14" s="778"/>
      <c r="DQ14" s="776" t="s">
        <v>543</v>
      </c>
      <c r="DR14" s="777"/>
      <c r="DS14" s="777"/>
      <c r="DT14" s="777"/>
      <c r="DU14" s="778"/>
      <c r="DV14" s="773"/>
      <c r="DW14" s="774"/>
      <c r="DX14" s="774"/>
      <c r="DY14" s="774"/>
      <c r="DZ14" s="779"/>
      <c r="EA14" s="234"/>
    </row>
    <row r="15" spans="1:131" s="235" customFormat="1" ht="26.25" customHeight="1" x14ac:dyDescent="0.2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t="s">
        <v>641</v>
      </c>
      <c r="BT15" s="774"/>
      <c r="BU15" s="774"/>
      <c r="BV15" s="774"/>
      <c r="BW15" s="774"/>
      <c r="BX15" s="774"/>
      <c r="BY15" s="774"/>
      <c r="BZ15" s="774"/>
      <c r="CA15" s="774"/>
      <c r="CB15" s="774"/>
      <c r="CC15" s="774"/>
      <c r="CD15" s="774"/>
      <c r="CE15" s="774"/>
      <c r="CF15" s="774"/>
      <c r="CG15" s="775"/>
      <c r="CH15" s="776">
        <v>7</v>
      </c>
      <c r="CI15" s="777"/>
      <c r="CJ15" s="777"/>
      <c r="CK15" s="777"/>
      <c r="CL15" s="778"/>
      <c r="CM15" s="776">
        <v>146</v>
      </c>
      <c r="CN15" s="777"/>
      <c r="CO15" s="777"/>
      <c r="CP15" s="777"/>
      <c r="CQ15" s="778"/>
      <c r="CR15" s="776">
        <v>30</v>
      </c>
      <c r="CS15" s="777"/>
      <c r="CT15" s="777"/>
      <c r="CU15" s="777"/>
      <c r="CV15" s="778"/>
      <c r="CW15" s="776" t="s">
        <v>621</v>
      </c>
      <c r="CX15" s="777"/>
      <c r="CY15" s="777"/>
      <c r="CZ15" s="777"/>
      <c r="DA15" s="778"/>
      <c r="DB15" s="776" t="s">
        <v>543</v>
      </c>
      <c r="DC15" s="777"/>
      <c r="DD15" s="777"/>
      <c r="DE15" s="777"/>
      <c r="DF15" s="778"/>
      <c r="DG15" s="776" t="s">
        <v>543</v>
      </c>
      <c r="DH15" s="777"/>
      <c r="DI15" s="777"/>
      <c r="DJ15" s="777"/>
      <c r="DK15" s="778"/>
      <c r="DL15" s="776" t="s">
        <v>543</v>
      </c>
      <c r="DM15" s="777"/>
      <c r="DN15" s="777"/>
      <c r="DO15" s="777"/>
      <c r="DP15" s="778"/>
      <c r="DQ15" s="776" t="s">
        <v>543</v>
      </c>
      <c r="DR15" s="777"/>
      <c r="DS15" s="777"/>
      <c r="DT15" s="777"/>
      <c r="DU15" s="778"/>
      <c r="DV15" s="773"/>
      <c r="DW15" s="774"/>
      <c r="DX15" s="774"/>
      <c r="DY15" s="774"/>
      <c r="DZ15" s="779"/>
      <c r="EA15" s="234"/>
    </row>
    <row r="16" spans="1:131" s="235" customFormat="1" ht="26.25" customHeight="1" x14ac:dyDescent="0.2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t="s">
        <v>643</v>
      </c>
      <c r="BT16" s="774"/>
      <c r="BU16" s="774"/>
      <c r="BV16" s="774"/>
      <c r="BW16" s="774"/>
      <c r="BX16" s="774"/>
      <c r="BY16" s="774"/>
      <c r="BZ16" s="774"/>
      <c r="CA16" s="774"/>
      <c r="CB16" s="774"/>
      <c r="CC16" s="774"/>
      <c r="CD16" s="774"/>
      <c r="CE16" s="774"/>
      <c r="CF16" s="774"/>
      <c r="CG16" s="775"/>
      <c r="CH16" s="776">
        <v>-2</v>
      </c>
      <c r="CI16" s="777"/>
      <c r="CJ16" s="777"/>
      <c r="CK16" s="777"/>
      <c r="CL16" s="778"/>
      <c r="CM16" s="776">
        <v>175</v>
      </c>
      <c r="CN16" s="777"/>
      <c r="CO16" s="777"/>
      <c r="CP16" s="777"/>
      <c r="CQ16" s="778"/>
      <c r="CR16" s="776">
        <v>37</v>
      </c>
      <c r="CS16" s="777"/>
      <c r="CT16" s="777"/>
      <c r="CU16" s="777"/>
      <c r="CV16" s="778"/>
      <c r="CW16" s="776">
        <v>14</v>
      </c>
      <c r="CX16" s="777"/>
      <c r="CY16" s="777"/>
      <c r="CZ16" s="777"/>
      <c r="DA16" s="778"/>
      <c r="DB16" s="776" t="s">
        <v>543</v>
      </c>
      <c r="DC16" s="777"/>
      <c r="DD16" s="777"/>
      <c r="DE16" s="777"/>
      <c r="DF16" s="778"/>
      <c r="DG16" s="776" t="s">
        <v>543</v>
      </c>
      <c r="DH16" s="777"/>
      <c r="DI16" s="777"/>
      <c r="DJ16" s="777"/>
      <c r="DK16" s="778"/>
      <c r="DL16" s="776" t="s">
        <v>543</v>
      </c>
      <c r="DM16" s="777"/>
      <c r="DN16" s="777"/>
      <c r="DO16" s="777"/>
      <c r="DP16" s="778"/>
      <c r="DQ16" s="776" t="s">
        <v>543</v>
      </c>
      <c r="DR16" s="777"/>
      <c r="DS16" s="777"/>
      <c r="DT16" s="777"/>
      <c r="DU16" s="778"/>
      <c r="DV16" s="773"/>
      <c r="DW16" s="774"/>
      <c r="DX16" s="774"/>
      <c r="DY16" s="774"/>
      <c r="DZ16" s="779"/>
      <c r="EA16" s="234"/>
    </row>
    <row r="17" spans="1:131" s="235" customFormat="1" ht="26.25" customHeight="1" x14ac:dyDescent="0.2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3">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3">
      <c r="A23" s="240" t="s">
        <v>398</v>
      </c>
      <c r="B23" s="789" t="s">
        <v>399</v>
      </c>
      <c r="C23" s="790"/>
      <c r="D23" s="790"/>
      <c r="E23" s="790"/>
      <c r="F23" s="790"/>
      <c r="G23" s="790"/>
      <c r="H23" s="790"/>
      <c r="I23" s="790"/>
      <c r="J23" s="790"/>
      <c r="K23" s="790"/>
      <c r="L23" s="790"/>
      <c r="M23" s="790"/>
      <c r="N23" s="790"/>
      <c r="O23" s="790"/>
      <c r="P23" s="791"/>
      <c r="Q23" s="792">
        <v>165510</v>
      </c>
      <c r="R23" s="793"/>
      <c r="S23" s="793"/>
      <c r="T23" s="793"/>
      <c r="U23" s="793"/>
      <c r="V23" s="793">
        <v>162979</v>
      </c>
      <c r="W23" s="793"/>
      <c r="X23" s="793"/>
      <c r="Y23" s="793"/>
      <c r="Z23" s="793"/>
      <c r="AA23" s="793">
        <v>2531</v>
      </c>
      <c r="AB23" s="793"/>
      <c r="AC23" s="793"/>
      <c r="AD23" s="793"/>
      <c r="AE23" s="794"/>
      <c r="AF23" s="795">
        <v>1399</v>
      </c>
      <c r="AG23" s="793"/>
      <c r="AH23" s="793"/>
      <c r="AI23" s="793"/>
      <c r="AJ23" s="796"/>
      <c r="AK23" s="797"/>
      <c r="AL23" s="798"/>
      <c r="AM23" s="798"/>
      <c r="AN23" s="798"/>
      <c r="AO23" s="798"/>
      <c r="AP23" s="793">
        <v>210253</v>
      </c>
      <c r="AQ23" s="793"/>
      <c r="AR23" s="793"/>
      <c r="AS23" s="793"/>
      <c r="AT23" s="793"/>
      <c r="AU23" s="809"/>
      <c r="AV23" s="809"/>
      <c r="AW23" s="809"/>
      <c r="AX23" s="809"/>
      <c r="AY23" s="810"/>
      <c r="AZ23" s="811" t="s">
        <v>400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5">
      <c r="A24" s="808" t="s">
        <v>401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3">
      <c r="A25" s="725" t="s">
        <v>402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5">
      <c r="A26" s="727" t="s">
        <v>374</v>
      </c>
      <c r="B26" s="728"/>
      <c r="C26" s="728"/>
      <c r="D26" s="728"/>
      <c r="E26" s="728"/>
      <c r="F26" s="728"/>
      <c r="G26" s="728"/>
      <c r="H26" s="728"/>
      <c r="I26" s="728"/>
      <c r="J26" s="728"/>
      <c r="K26" s="728"/>
      <c r="L26" s="728"/>
      <c r="M26" s="728"/>
      <c r="N26" s="728"/>
      <c r="O26" s="728"/>
      <c r="P26" s="729"/>
      <c r="Q26" s="733" t="s">
        <v>403</v>
      </c>
      <c r="R26" s="734"/>
      <c r="S26" s="734"/>
      <c r="T26" s="734"/>
      <c r="U26" s="735"/>
      <c r="V26" s="733" t="s">
        <v>404</v>
      </c>
      <c r="W26" s="734"/>
      <c r="X26" s="734"/>
      <c r="Y26" s="734"/>
      <c r="Z26" s="735"/>
      <c r="AA26" s="733" t="s">
        <v>405</v>
      </c>
      <c r="AB26" s="734"/>
      <c r="AC26" s="734"/>
      <c r="AD26" s="734"/>
      <c r="AE26" s="734"/>
      <c r="AF26" s="814" t="s">
        <v>406</v>
      </c>
      <c r="AG26" s="815"/>
      <c r="AH26" s="815"/>
      <c r="AI26" s="815"/>
      <c r="AJ26" s="816"/>
      <c r="AK26" s="734" t="s">
        <v>407</v>
      </c>
      <c r="AL26" s="734"/>
      <c r="AM26" s="734"/>
      <c r="AN26" s="734"/>
      <c r="AO26" s="735"/>
      <c r="AP26" s="733" t="s">
        <v>408</v>
      </c>
      <c r="AQ26" s="734"/>
      <c r="AR26" s="734"/>
      <c r="AS26" s="734"/>
      <c r="AT26" s="735"/>
      <c r="AU26" s="733" t="s">
        <v>409</v>
      </c>
      <c r="AV26" s="734"/>
      <c r="AW26" s="734"/>
      <c r="AX26" s="734"/>
      <c r="AY26" s="735"/>
      <c r="AZ26" s="733" t="s">
        <v>410</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3">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5">
      <c r="A28" s="242">
        <v>1</v>
      </c>
      <c r="B28" s="749" t="s">
        <v>411</v>
      </c>
      <c r="C28" s="750"/>
      <c r="D28" s="750"/>
      <c r="E28" s="750"/>
      <c r="F28" s="750"/>
      <c r="G28" s="750"/>
      <c r="H28" s="750"/>
      <c r="I28" s="750"/>
      <c r="J28" s="750"/>
      <c r="K28" s="750"/>
      <c r="L28" s="750"/>
      <c r="M28" s="750"/>
      <c r="N28" s="750"/>
      <c r="O28" s="750"/>
      <c r="P28" s="751"/>
      <c r="Q28" s="822">
        <v>34161</v>
      </c>
      <c r="R28" s="823"/>
      <c r="S28" s="823"/>
      <c r="T28" s="823"/>
      <c r="U28" s="823"/>
      <c r="V28" s="823">
        <v>33910</v>
      </c>
      <c r="W28" s="823"/>
      <c r="X28" s="823"/>
      <c r="Y28" s="823"/>
      <c r="Z28" s="823"/>
      <c r="AA28" s="823">
        <v>251</v>
      </c>
      <c r="AB28" s="823"/>
      <c r="AC28" s="823"/>
      <c r="AD28" s="823"/>
      <c r="AE28" s="824"/>
      <c r="AF28" s="825">
        <v>251</v>
      </c>
      <c r="AG28" s="823"/>
      <c r="AH28" s="823"/>
      <c r="AI28" s="823"/>
      <c r="AJ28" s="826"/>
      <c r="AK28" s="827">
        <v>3576</v>
      </c>
      <c r="AL28" s="828"/>
      <c r="AM28" s="828"/>
      <c r="AN28" s="828"/>
      <c r="AO28" s="828"/>
      <c r="AP28" s="828" t="s">
        <v>543</v>
      </c>
      <c r="AQ28" s="828"/>
      <c r="AR28" s="828"/>
      <c r="AS28" s="828"/>
      <c r="AT28" s="828"/>
      <c r="AU28" s="828" t="s">
        <v>543</v>
      </c>
      <c r="AV28" s="828"/>
      <c r="AW28" s="828"/>
      <c r="AX28" s="828"/>
      <c r="AY28" s="828"/>
      <c r="AZ28" s="829" t="s">
        <v>543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5">
      <c r="A29" s="242">
        <v>2</v>
      </c>
      <c r="B29" s="780" t="s">
        <v>412</v>
      </c>
      <c r="C29" s="781"/>
      <c r="D29" s="781"/>
      <c r="E29" s="781"/>
      <c r="F29" s="781"/>
      <c r="G29" s="781"/>
      <c r="H29" s="781"/>
      <c r="I29" s="781"/>
      <c r="J29" s="781"/>
      <c r="K29" s="781"/>
      <c r="L29" s="781"/>
      <c r="M29" s="781"/>
      <c r="N29" s="781"/>
      <c r="O29" s="781"/>
      <c r="P29" s="782"/>
      <c r="Q29" s="783">
        <v>27797</v>
      </c>
      <c r="R29" s="784"/>
      <c r="S29" s="784"/>
      <c r="T29" s="784"/>
      <c r="U29" s="784"/>
      <c r="V29" s="784">
        <v>31866</v>
      </c>
      <c r="W29" s="784"/>
      <c r="X29" s="784"/>
      <c r="Y29" s="784"/>
      <c r="Z29" s="784"/>
      <c r="AA29" s="784">
        <v>-4069</v>
      </c>
      <c r="AB29" s="784"/>
      <c r="AC29" s="784"/>
      <c r="AD29" s="784"/>
      <c r="AE29" s="785"/>
      <c r="AF29" s="786">
        <v>-4069</v>
      </c>
      <c r="AG29" s="787"/>
      <c r="AH29" s="787"/>
      <c r="AI29" s="787"/>
      <c r="AJ29" s="788"/>
      <c r="AK29" s="834">
        <v>438</v>
      </c>
      <c r="AL29" s="830"/>
      <c r="AM29" s="830"/>
      <c r="AN29" s="830"/>
      <c r="AO29" s="830"/>
      <c r="AP29" s="830" t="s">
        <v>543</v>
      </c>
      <c r="AQ29" s="830"/>
      <c r="AR29" s="830"/>
      <c r="AS29" s="830"/>
      <c r="AT29" s="830"/>
      <c r="AU29" s="830" t="s">
        <v>543</v>
      </c>
      <c r="AV29" s="830"/>
      <c r="AW29" s="830"/>
      <c r="AX29" s="830"/>
      <c r="AY29" s="830"/>
      <c r="AZ29" s="831" t="s">
        <v>543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5">
      <c r="A30" s="242">
        <v>3</v>
      </c>
      <c r="B30" s="780" t="s">
        <v>413</v>
      </c>
      <c r="C30" s="781"/>
      <c r="D30" s="781"/>
      <c r="E30" s="781"/>
      <c r="F30" s="781"/>
      <c r="G30" s="781"/>
      <c r="H30" s="781"/>
      <c r="I30" s="781"/>
      <c r="J30" s="781"/>
      <c r="K30" s="781"/>
      <c r="L30" s="781"/>
      <c r="M30" s="781"/>
      <c r="N30" s="781"/>
      <c r="O30" s="781"/>
      <c r="P30" s="782"/>
      <c r="Q30" s="783">
        <v>188</v>
      </c>
      <c r="R30" s="784"/>
      <c r="S30" s="784"/>
      <c r="T30" s="784"/>
      <c r="U30" s="784"/>
      <c r="V30" s="784">
        <v>342</v>
      </c>
      <c r="W30" s="784"/>
      <c r="X30" s="784"/>
      <c r="Y30" s="784"/>
      <c r="Z30" s="784"/>
      <c r="AA30" s="784">
        <v>-154</v>
      </c>
      <c r="AB30" s="784"/>
      <c r="AC30" s="784"/>
      <c r="AD30" s="784"/>
      <c r="AE30" s="785"/>
      <c r="AF30" s="786">
        <v>-154</v>
      </c>
      <c r="AG30" s="787"/>
      <c r="AH30" s="787"/>
      <c r="AI30" s="787"/>
      <c r="AJ30" s="788"/>
      <c r="AK30" s="834">
        <v>1</v>
      </c>
      <c r="AL30" s="830"/>
      <c r="AM30" s="830"/>
      <c r="AN30" s="830"/>
      <c r="AO30" s="830"/>
      <c r="AP30" s="830" t="s">
        <v>543</v>
      </c>
      <c r="AQ30" s="830"/>
      <c r="AR30" s="830"/>
      <c r="AS30" s="830"/>
      <c r="AT30" s="830"/>
      <c r="AU30" s="830" t="s">
        <v>543</v>
      </c>
      <c r="AV30" s="830"/>
      <c r="AW30" s="830"/>
      <c r="AX30" s="830"/>
      <c r="AY30" s="830"/>
      <c r="AZ30" s="831" t="s">
        <v>543</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5">
      <c r="A31" s="242">
        <v>4</v>
      </c>
      <c r="B31" s="780" t="s">
        <v>414</v>
      </c>
      <c r="C31" s="781"/>
      <c r="D31" s="781"/>
      <c r="E31" s="781"/>
      <c r="F31" s="781"/>
      <c r="G31" s="781"/>
      <c r="H31" s="781"/>
      <c r="I31" s="781"/>
      <c r="J31" s="781"/>
      <c r="K31" s="781"/>
      <c r="L31" s="781"/>
      <c r="M31" s="781"/>
      <c r="N31" s="781"/>
      <c r="O31" s="781"/>
      <c r="P31" s="782"/>
      <c r="Q31" s="783">
        <v>31929</v>
      </c>
      <c r="R31" s="784"/>
      <c r="S31" s="784"/>
      <c r="T31" s="784"/>
      <c r="U31" s="784"/>
      <c r="V31" s="784">
        <v>31145</v>
      </c>
      <c r="W31" s="784"/>
      <c r="X31" s="784"/>
      <c r="Y31" s="784"/>
      <c r="Z31" s="784"/>
      <c r="AA31" s="784">
        <v>784</v>
      </c>
      <c r="AB31" s="784"/>
      <c r="AC31" s="784"/>
      <c r="AD31" s="784"/>
      <c r="AE31" s="785"/>
      <c r="AF31" s="786">
        <v>784</v>
      </c>
      <c r="AG31" s="787"/>
      <c r="AH31" s="787"/>
      <c r="AI31" s="787"/>
      <c r="AJ31" s="788"/>
      <c r="AK31" s="834">
        <v>4853</v>
      </c>
      <c r="AL31" s="830"/>
      <c r="AM31" s="830"/>
      <c r="AN31" s="830"/>
      <c r="AO31" s="830"/>
      <c r="AP31" s="830" t="s">
        <v>543</v>
      </c>
      <c r="AQ31" s="830"/>
      <c r="AR31" s="830"/>
      <c r="AS31" s="830"/>
      <c r="AT31" s="830"/>
      <c r="AU31" s="830" t="s">
        <v>543</v>
      </c>
      <c r="AV31" s="830"/>
      <c r="AW31" s="830"/>
      <c r="AX31" s="830"/>
      <c r="AY31" s="830"/>
      <c r="AZ31" s="831" t="s">
        <v>543</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5">
      <c r="A32" s="242">
        <v>5</v>
      </c>
      <c r="B32" s="780" t="s">
        <v>415</v>
      </c>
      <c r="C32" s="781"/>
      <c r="D32" s="781"/>
      <c r="E32" s="781"/>
      <c r="F32" s="781"/>
      <c r="G32" s="781"/>
      <c r="H32" s="781"/>
      <c r="I32" s="781"/>
      <c r="J32" s="781"/>
      <c r="K32" s="781"/>
      <c r="L32" s="781"/>
      <c r="M32" s="781"/>
      <c r="N32" s="781"/>
      <c r="O32" s="781"/>
      <c r="P32" s="782"/>
      <c r="Q32" s="783">
        <v>5567</v>
      </c>
      <c r="R32" s="784"/>
      <c r="S32" s="784"/>
      <c r="T32" s="784"/>
      <c r="U32" s="784"/>
      <c r="V32" s="784">
        <v>5395</v>
      </c>
      <c r="W32" s="784"/>
      <c r="X32" s="784"/>
      <c r="Y32" s="784"/>
      <c r="Z32" s="784"/>
      <c r="AA32" s="784">
        <v>172</v>
      </c>
      <c r="AB32" s="784"/>
      <c r="AC32" s="784"/>
      <c r="AD32" s="784"/>
      <c r="AE32" s="785"/>
      <c r="AF32" s="786">
        <v>172</v>
      </c>
      <c r="AG32" s="787"/>
      <c r="AH32" s="787"/>
      <c r="AI32" s="787"/>
      <c r="AJ32" s="788"/>
      <c r="AK32" s="834">
        <v>1236</v>
      </c>
      <c r="AL32" s="830"/>
      <c r="AM32" s="830"/>
      <c r="AN32" s="830"/>
      <c r="AO32" s="830"/>
      <c r="AP32" s="830" t="s">
        <v>543</v>
      </c>
      <c r="AQ32" s="830"/>
      <c r="AR32" s="830"/>
      <c r="AS32" s="830"/>
      <c r="AT32" s="830"/>
      <c r="AU32" s="830" t="s">
        <v>543</v>
      </c>
      <c r="AV32" s="830"/>
      <c r="AW32" s="830"/>
      <c r="AX32" s="830"/>
      <c r="AY32" s="830"/>
      <c r="AZ32" s="831" t="s">
        <v>543</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5">
      <c r="A33" s="242">
        <v>6</v>
      </c>
      <c r="B33" s="780" t="s">
        <v>416</v>
      </c>
      <c r="C33" s="781"/>
      <c r="D33" s="781"/>
      <c r="E33" s="781"/>
      <c r="F33" s="781"/>
      <c r="G33" s="781"/>
      <c r="H33" s="781"/>
      <c r="I33" s="781"/>
      <c r="J33" s="781"/>
      <c r="K33" s="781"/>
      <c r="L33" s="781"/>
      <c r="M33" s="781"/>
      <c r="N33" s="781"/>
      <c r="O33" s="781"/>
      <c r="P33" s="782"/>
      <c r="Q33" s="783">
        <v>6536</v>
      </c>
      <c r="R33" s="784"/>
      <c r="S33" s="784"/>
      <c r="T33" s="784"/>
      <c r="U33" s="784"/>
      <c r="V33" s="784">
        <v>5483</v>
      </c>
      <c r="W33" s="784"/>
      <c r="X33" s="784"/>
      <c r="Y33" s="784"/>
      <c r="Z33" s="784"/>
      <c r="AA33" s="784">
        <v>1053</v>
      </c>
      <c r="AB33" s="784"/>
      <c r="AC33" s="784"/>
      <c r="AD33" s="784"/>
      <c r="AE33" s="785"/>
      <c r="AF33" s="786">
        <v>11779</v>
      </c>
      <c r="AG33" s="787"/>
      <c r="AH33" s="787"/>
      <c r="AI33" s="787"/>
      <c r="AJ33" s="788"/>
      <c r="AK33" s="834">
        <v>1290</v>
      </c>
      <c r="AL33" s="830"/>
      <c r="AM33" s="830"/>
      <c r="AN33" s="830"/>
      <c r="AO33" s="830"/>
      <c r="AP33" s="830">
        <v>27904</v>
      </c>
      <c r="AQ33" s="830"/>
      <c r="AR33" s="830"/>
      <c r="AS33" s="830"/>
      <c r="AT33" s="830"/>
      <c r="AU33" s="830">
        <v>195</v>
      </c>
      <c r="AV33" s="830"/>
      <c r="AW33" s="830"/>
      <c r="AX33" s="830"/>
      <c r="AY33" s="830"/>
      <c r="AZ33" s="831" t="s">
        <v>543</v>
      </c>
      <c r="BA33" s="831"/>
      <c r="BB33" s="831"/>
      <c r="BC33" s="831"/>
      <c r="BD33" s="831"/>
      <c r="BE33" s="832" t="s">
        <v>417</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5">
      <c r="A34" s="242">
        <v>7</v>
      </c>
      <c r="B34" s="780" t="s">
        <v>418</v>
      </c>
      <c r="C34" s="781"/>
      <c r="D34" s="781"/>
      <c r="E34" s="781"/>
      <c r="F34" s="781"/>
      <c r="G34" s="781"/>
      <c r="H34" s="781"/>
      <c r="I34" s="781"/>
      <c r="J34" s="781"/>
      <c r="K34" s="781"/>
      <c r="L34" s="781"/>
      <c r="M34" s="781"/>
      <c r="N34" s="781"/>
      <c r="O34" s="781"/>
      <c r="P34" s="782"/>
      <c r="Q34" s="783">
        <v>9306</v>
      </c>
      <c r="R34" s="784"/>
      <c r="S34" s="784"/>
      <c r="T34" s="784"/>
      <c r="U34" s="784"/>
      <c r="V34" s="784">
        <v>8416</v>
      </c>
      <c r="W34" s="784"/>
      <c r="X34" s="784"/>
      <c r="Y34" s="784"/>
      <c r="Z34" s="784"/>
      <c r="AA34" s="784">
        <v>890</v>
      </c>
      <c r="AB34" s="784"/>
      <c r="AC34" s="784"/>
      <c r="AD34" s="784"/>
      <c r="AE34" s="785"/>
      <c r="AF34" s="786">
        <v>3214</v>
      </c>
      <c r="AG34" s="787"/>
      <c r="AH34" s="787"/>
      <c r="AI34" s="787"/>
      <c r="AJ34" s="788"/>
      <c r="AK34" s="834">
        <v>4066</v>
      </c>
      <c r="AL34" s="830"/>
      <c r="AM34" s="830"/>
      <c r="AN34" s="830"/>
      <c r="AO34" s="830"/>
      <c r="AP34" s="830">
        <v>77970</v>
      </c>
      <c r="AQ34" s="830"/>
      <c r="AR34" s="830"/>
      <c r="AS34" s="830"/>
      <c r="AT34" s="830"/>
      <c r="AU34" s="830">
        <v>50837</v>
      </c>
      <c r="AV34" s="830"/>
      <c r="AW34" s="830"/>
      <c r="AX34" s="830"/>
      <c r="AY34" s="830"/>
      <c r="AZ34" s="831" t="s">
        <v>543</v>
      </c>
      <c r="BA34" s="831"/>
      <c r="BB34" s="831"/>
      <c r="BC34" s="831"/>
      <c r="BD34" s="831"/>
      <c r="BE34" s="832" t="s">
        <v>417</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5">
      <c r="A35" s="242">
        <v>8</v>
      </c>
      <c r="B35" s="780" t="s">
        <v>419</v>
      </c>
      <c r="C35" s="781"/>
      <c r="D35" s="781"/>
      <c r="E35" s="781"/>
      <c r="F35" s="781"/>
      <c r="G35" s="781"/>
      <c r="H35" s="781"/>
      <c r="I35" s="781"/>
      <c r="J35" s="781"/>
      <c r="K35" s="781"/>
      <c r="L35" s="781"/>
      <c r="M35" s="781"/>
      <c r="N35" s="781"/>
      <c r="O35" s="781"/>
      <c r="P35" s="782"/>
      <c r="Q35" s="783">
        <v>796</v>
      </c>
      <c r="R35" s="784"/>
      <c r="S35" s="784"/>
      <c r="T35" s="784"/>
      <c r="U35" s="784"/>
      <c r="V35" s="784">
        <v>810</v>
      </c>
      <c r="W35" s="784"/>
      <c r="X35" s="784"/>
      <c r="Y35" s="784"/>
      <c r="Z35" s="784"/>
      <c r="AA35" s="784">
        <v>-14</v>
      </c>
      <c r="AB35" s="784"/>
      <c r="AC35" s="784"/>
      <c r="AD35" s="784"/>
      <c r="AE35" s="785"/>
      <c r="AF35" s="786" t="s">
        <v>420</v>
      </c>
      <c r="AG35" s="787"/>
      <c r="AH35" s="787"/>
      <c r="AI35" s="787"/>
      <c r="AJ35" s="788"/>
      <c r="AK35" s="834">
        <v>287</v>
      </c>
      <c r="AL35" s="830"/>
      <c r="AM35" s="830"/>
      <c r="AN35" s="830"/>
      <c r="AO35" s="830"/>
      <c r="AP35" s="830">
        <v>1203</v>
      </c>
      <c r="AQ35" s="830"/>
      <c r="AR35" s="830"/>
      <c r="AS35" s="830"/>
      <c r="AT35" s="830"/>
      <c r="AU35" s="830">
        <v>749</v>
      </c>
      <c r="AV35" s="830"/>
      <c r="AW35" s="830"/>
      <c r="AX35" s="830"/>
      <c r="AY35" s="830"/>
      <c r="AZ35" s="831" t="s">
        <v>624</v>
      </c>
      <c r="BA35" s="831"/>
      <c r="BB35" s="831"/>
      <c r="BC35" s="831"/>
      <c r="BD35" s="831"/>
      <c r="BE35" s="832" t="s">
        <v>421</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5">
      <c r="A36" s="242">
        <v>9</v>
      </c>
      <c r="B36" s="780" t="s">
        <v>422</v>
      </c>
      <c r="C36" s="781"/>
      <c r="D36" s="781"/>
      <c r="E36" s="781"/>
      <c r="F36" s="781"/>
      <c r="G36" s="781"/>
      <c r="H36" s="781"/>
      <c r="I36" s="781"/>
      <c r="J36" s="781"/>
      <c r="K36" s="781"/>
      <c r="L36" s="781"/>
      <c r="M36" s="781"/>
      <c r="N36" s="781"/>
      <c r="O36" s="781"/>
      <c r="P36" s="782"/>
      <c r="Q36" s="783">
        <v>49</v>
      </c>
      <c r="R36" s="784"/>
      <c r="S36" s="784"/>
      <c r="T36" s="784"/>
      <c r="U36" s="784"/>
      <c r="V36" s="784">
        <v>262</v>
      </c>
      <c r="W36" s="784"/>
      <c r="X36" s="784"/>
      <c r="Y36" s="784"/>
      <c r="Z36" s="784"/>
      <c r="AA36" s="784">
        <v>-213</v>
      </c>
      <c r="AB36" s="784"/>
      <c r="AC36" s="784"/>
      <c r="AD36" s="784"/>
      <c r="AE36" s="785"/>
      <c r="AF36" s="786">
        <v>-1</v>
      </c>
      <c r="AG36" s="787"/>
      <c r="AH36" s="787"/>
      <c r="AI36" s="787"/>
      <c r="AJ36" s="788"/>
      <c r="AK36" s="834">
        <v>42</v>
      </c>
      <c r="AL36" s="830"/>
      <c r="AM36" s="830"/>
      <c r="AN36" s="830"/>
      <c r="AO36" s="830"/>
      <c r="AP36" s="830" t="s">
        <v>621</v>
      </c>
      <c r="AQ36" s="830"/>
      <c r="AR36" s="830"/>
      <c r="AS36" s="830"/>
      <c r="AT36" s="830"/>
      <c r="AU36" s="830" t="s">
        <v>621</v>
      </c>
      <c r="AV36" s="830"/>
      <c r="AW36" s="830"/>
      <c r="AX36" s="830"/>
      <c r="AY36" s="830"/>
      <c r="AZ36" s="831" t="s">
        <v>625</v>
      </c>
      <c r="BA36" s="831"/>
      <c r="BB36" s="831"/>
      <c r="BC36" s="831"/>
      <c r="BD36" s="831"/>
      <c r="BE36" s="832" t="s">
        <v>423</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5">
      <c r="A37" s="242">
        <v>10</v>
      </c>
      <c r="B37" s="780" t="s">
        <v>424</v>
      </c>
      <c r="C37" s="781"/>
      <c r="D37" s="781"/>
      <c r="E37" s="781"/>
      <c r="F37" s="781"/>
      <c r="G37" s="781"/>
      <c r="H37" s="781"/>
      <c r="I37" s="781"/>
      <c r="J37" s="781"/>
      <c r="K37" s="781"/>
      <c r="L37" s="781"/>
      <c r="M37" s="781"/>
      <c r="N37" s="781"/>
      <c r="O37" s="781"/>
      <c r="P37" s="782"/>
      <c r="Q37" s="783">
        <v>343</v>
      </c>
      <c r="R37" s="784"/>
      <c r="S37" s="784"/>
      <c r="T37" s="784"/>
      <c r="U37" s="784"/>
      <c r="V37" s="784">
        <v>343</v>
      </c>
      <c r="W37" s="784"/>
      <c r="X37" s="784"/>
      <c r="Y37" s="784"/>
      <c r="Z37" s="784"/>
      <c r="AA37" s="784" t="s">
        <v>543</v>
      </c>
      <c r="AB37" s="784"/>
      <c r="AC37" s="784"/>
      <c r="AD37" s="784"/>
      <c r="AE37" s="785"/>
      <c r="AF37" s="786" t="s">
        <v>400</v>
      </c>
      <c r="AG37" s="787"/>
      <c r="AH37" s="787"/>
      <c r="AI37" s="787"/>
      <c r="AJ37" s="788"/>
      <c r="AK37" s="834">
        <v>256</v>
      </c>
      <c r="AL37" s="830"/>
      <c r="AM37" s="830"/>
      <c r="AN37" s="830"/>
      <c r="AO37" s="830"/>
      <c r="AP37" s="830">
        <v>1362</v>
      </c>
      <c r="AQ37" s="830"/>
      <c r="AR37" s="830"/>
      <c r="AS37" s="830"/>
      <c r="AT37" s="830"/>
      <c r="AU37" s="830">
        <v>1354</v>
      </c>
      <c r="AV37" s="830"/>
      <c r="AW37" s="830"/>
      <c r="AX37" s="830"/>
      <c r="AY37" s="830"/>
      <c r="AZ37" s="831" t="s">
        <v>623</v>
      </c>
      <c r="BA37" s="831"/>
      <c r="BB37" s="831"/>
      <c r="BC37" s="831"/>
      <c r="BD37" s="831"/>
      <c r="BE37" s="832" t="s">
        <v>421</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5">
      <c r="A38" s="242">
        <v>11</v>
      </c>
      <c r="B38" s="780" t="s">
        <v>425</v>
      </c>
      <c r="C38" s="781"/>
      <c r="D38" s="781"/>
      <c r="E38" s="781"/>
      <c r="F38" s="781"/>
      <c r="G38" s="781"/>
      <c r="H38" s="781"/>
      <c r="I38" s="781"/>
      <c r="J38" s="781"/>
      <c r="K38" s="781"/>
      <c r="L38" s="781"/>
      <c r="M38" s="781"/>
      <c r="N38" s="781"/>
      <c r="O38" s="781"/>
      <c r="P38" s="782"/>
      <c r="Q38" s="783">
        <v>144</v>
      </c>
      <c r="R38" s="784"/>
      <c r="S38" s="784"/>
      <c r="T38" s="784"/>
      <c r="U38" s="784"/>
      <c r="V38" s="784">
        <v>116</v>
      </c>
      <c r="W38" s="784"/>
      <c r="X38" s="784"/>
      <c r="Y38" s="784"/>
      <c r="Z38" s="784"/>
      <c r="AA38" s="784">
        <v>28</v>
      </c>
      <c r="AB38" s="784"/>
      <c r="AC38" s="784"/>
      <c r="AD38" s="784"/>
      <c r="AE38" s="785"/>
      <c r="AF38" s="786" t="s">
        <v>420</v>
      </c>
      <c r="AG38" s="787"/>
      <c r="AH38" s="787"/>
      <c r="AI38" s="787"/>
      <c r="AJ38" s="788"/>
      <c r="AK38" s="834">
        <v>0</v>
      </c>
      <c r="AL38" s="830"/>
      <c r="AM38" s="830"/>
      <c r="AN38" s="830"/>
      <c r="AO38" s="830"/>
      <c r="AP38" s="830">
        <v>704</v>
      </c>
      <c r="AQ38" s="830"/>
      <c r="AR38" s="830"/>
      <c r="AS38" s="830"/>
      <c r="AT38" s="830"/>
      <c r="AU38" s="830" t="s">
        <v>623</v>
      </c>
      <c r="AV38" s="830"/>
      <c r="AW38" s="830"/>
      <c r="AX38" s="830"/>
      <c r="AY38" s="830"/>
      <c r="AZ38" s="831" t="s">
        <v>621</v>
      </c>
      <c r="BA38" s="831"/>
      <c r="BB38" s="831"/>
      <c r="BC38" s="831"/>
      <c r="BD38" s="831"/>
      <c r="BE38" s="832" t="s">
        <v>426</v>
      </c>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3">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3">
      <c r="A63" s="240" t="s">
        <v>398</v>
      </c>
      <c r="B63" s="789" t="s">
        <v>428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11974</v>
      </c>
      <c r="AG63" s="844"/>
      <c r="AH63" s="844"/>
      <c r="AI63" s="844"/>
      <c r="AJ63" s="845"/>
      <c r="AK63" s="846"/>
      <c r="AL63" s="841"/>
      <c r="AM63" s="841"/>
      <c r="AN63" s="841"/>
      <c r="AO63" s="841"/>
      <c r="AP63" s="844">
        <v>109143</v>
      </c>
      <c r="AQ63" s="844"/>
      <c r="AR63" s="844"/>
      <c r="AS63" s="844"/>
      <c r="AT63" s="844"/>
      <c r="AU63" s="844">
        <v>53135</v>
      </c>
      <c r="AV63" s="844"/>
      <c r="AW63" s="844"/>
      <c r="AX63" s="844"/>
      <c r="AY63" s="844"/>
      <c r="AZ63" s="848"/>
      <c r="BA63" s="848"/>
      <c r="BB63" s="848"/>
      <c r="BC63" s="848"/>
      <c r="BD63" s="848"/>
      <c r="BE63" s="849"/>
      <c r="BF63" s="849"/>
      <c r="BG63" s="849"/>
      <c r="BH63" s="849"/>
      <c r="BI63" s="850"/>
      <c r="BJ63" s="851" t="s">
        <v>420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3">
      <c r="A65" s="232" t="s">
        <v>429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5">
      <c r="A66" s="727" t="s">
        <v>430</v>
      </c>
      <c r="B66" s="728"/>
      <c r="C66" s="728"/>
      <c r="D66" s="728"/>
      <c r="E66" s="728"/>
      <c r="F66" s="728"/>
      <c r="G66" s="728"/>
      <c r="H66" s="728"/>
      <c r="I66" s="728"/>
      <c r="J66" s="728"/>
      <c r="K66" s="728"/>
      <c r="L66" s="728"/>
      <c r="M66" s="728"/>
      <c r="N66" s="728"/>
      <c r="O66" s="728"/>
      <c r="P66" s="729"/>
      <c r="Q66" s="733" t="s">
        <v>431</v>
      </c>
      <c r="R66" s="734"/>
      <c r="S66" s="734"/>
      <c r="T66" s="734"/>
      <c r="U66" s="735"/>
      <c r="V66" s="733" t="s">
        <v>432</v>
      </c>
      <c r="W66" s="734"/>
      <c r="X66" s="734"/>
      <c r="Y66" s="734"/>
      <c r="Z66" s="735"/>
      <c r="AA66" s="733" t="s">
        <v>433</v>
      </c>
      <c r="AB66" s="734"/>
      <c r="AC66" s="734"/>
      <c r="AD66" s="734"/>
      <c r="AE66" s="735"/>
      <c r="AF66" s="854" t="s">
        <v>434</v>
      </c>
      <c r="AG66" s="815"/>
      <c r="AH66" s="815"/>
      <c r="AI66" s="815"/>
      <c r="AJ66" s="855"/>
      <c r="AK66" s="733" t="s">
        <v>435</v>
      </c>
      <c r="AL66" s="728"/>
      <c r="AM66" s="728"/>
      <c r="AN66" s="728"/>
      <c r="AO66" s="729"/>
      <c r="AP66" s="733" t="s">
        <v>436</v>
      </c>
      <c r="AQ66" s="734"/>
      <c r="AR66" s="734"/>
      <c r="AS66" s="734"/>
      <c r="AT66" s="735"/>
      <c r="AU66" s="733" t="s">
        <v>437</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3">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5">
      <c r="A68" s="236">
        <v>1</v>
      </c>
      <c r="B68" s="869" t="s">
        <v>626</v>
      </c>
      <c r="C68" s="870"/>
      <c r="D68" s="870"/>
      <c r="E68" s="870"/>
      <c r="F68" s="870"/>
      <c r="G68" s="870"/>
      <c r="H68" s="870"/>
      <c r="I68" s="870"/>
      <c r="J68" s="870"/>
      <c r="K68" s="870"/>
      <c r="L68" s="870"/>
      <c r="M68" s="870"/>
      <c r="N68" s="870"/>
      <c r="O68" s="870"/>
      <c r="P68" s="871"/>
      <c r="Q68" s="872">
        <v>134</v>
      </c>
      <c r="R68" s="866"/>
      <c r="S68" s="866"/>
      <c r="T68" s="866"/>
      <c r="U68" s="866"/>
      <c r="V68" s="866">
        <v>125</v>
      </c>
      <c r="W68" s="866"/>
      <c r="X68" s="866"/>
      <c r="Y68" s="866"/>
      <c r="Z68" s="866"/>
      <c r="AA68" s="866">
        <v>9</v>
      </c>
      <c r="AB68" s="866"/>
      <c r="AC68" s="866"/>
      <c r="AD68" s="866"/>
      <c r="AE68" s="866"/>
      <c r="AF68" s="866">
        <v>9</v>
      </c>
      <c r="AG68" s="866"/>
      <c r="AH68" s="866"/>
      <c r="AI68" s="866"/>
      <c r="AJ68" s="866"/>
      <c r="AK68" s="866" t="s">
        <v>543</v>
      </c>
      <c r="AL68" s="866"/>
      <c r="AM68" s="866"/>
      <c r="AN68" s="866"/>
      <c r="AO68" s="866"/>
      <c r="AP68" s="866" t="s">
        <v>621</v>
      </c>
      <c r="AQ68" s="866"/>
      <c r="AR68" s="866"/>
      <c r="AS68" s="866"/>
      <c r="AT68" s="866"/>
      <c r="AU68" s="866" t="s">
        <v>632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5">
      <c r="A69" s="238">
        <v>2</v>
      </c>
      <c r="B69" s="873" t="s">
        <v>627</v>
      </c>
      <c r="C69" s="874"/>
      <c r="D69" s="874"/>
      <c r="E69" s="874"/>
      <c r="F69" s="874"/>
      <c r="G69" s="874"/>
      <c r="H69" s="874"/>
      <c r="I69" s="874"/>
      <c r="J69" s="874"/>
      <c r="K69" s="874"/>
      <c r="L69" s="874"/>
      <c r="M69" s="874"/>
      <c r="N69" s="874"/>
      <c r="O69" s="874"/>
      <c r="P69" s="875"/>
      <c r="Q69" s="876">
        <v>25632</v>
      </c>
      <c r="R69" s="830"/>
      <c r="S69" s="830"/>
      <c r="T69" s="830"/>
      <c r="U69" s="830"/>
      <c r="V69" s="830">
        <v>24249</v>
      </c>
      <c r="W69" s="830"/>
      <c r="X69" s="830"/>
      <c r="Y69" s="830"/>
      <c r="Z69" s="830"/>
      <c r="AA69" s="830">
        <v>1383</v>
      </c>
      <c r="AB69" s="830"/>
      <c r="AC69" s="830"/>
      <c r="AD69" s="830"/>
      <c r="AE69" s="830"/>
      <c r="AF69" s="830">
        <v>12241</v>
      </c>
      <c r="AG69" s="830"/>
      <c r="AH69" s="830"/>
      <c r="AI69" s="830"/>
      <c r="AJ69" s="830"/>
      <c r="AK69" s="830" t="s">
        <v>543</v>
      </c>
      <c r="AL69" s="830"/>
      <c r="AM69" s="830"/>
      <c r="AN69" s="830"/>
      <c r="AO69" s="830"/>
      <c r="AP69" s="830">
        <v>19656</v>
      </c>
      <c r="AQ69" s="830"/>
      <c r="AR69" s="830"/>
      <c r="AS69" s="830"/>
      <c r="AT69" s="830"/>
      <c r="AU69" s="830">
        <v>5889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5">
      <c r="A70" s="238">
        <v>3</v>
      </c>
      <c r="B70" s="873" t="s">
        <v>628</v>
      </c>
      <c r="C70" s="874"/>
      <c r="D70" s="874"/>
      <c r="E70" s="874"/>
      <c r="F70" s="874"/>
      <c r="G70" s="874"/>
      <c r="H70" s="874"/>
      <c r="I70" s="874"/>
      <c r="J70" s="874"/>
      <c r="K70" s="874"/>
      <c r="L70" s="874"/>
      <c r="M70" s="874"/>
      <c r="N70" s="874"/>
      <c r="O70" s="874"/>
      <c r="P70" s="875"/>
      <c r="Q70" s="876">
        <v>110</v>
      </c>
      <c r="R70" s="830"/>
      <c r="S70" s="830"/>
      <c r="T70" s="830"/>
      <c r="U70" s="830"/>
      <c r="V70" s="830">
        <v>18</v>
      </c>
      <c r="W70" s="830"/>
      <c r="X70" s="830"/>
      <c r="Y70" s="830"/>
      <c r="Z70" s="830"/>
      <c r="AA70" s="830">
        <v>92</v>
      </c>
      <c r="AB70" s="830"/>
      <c r="AC70" s="830"/>
      <c r="AD70" s="830"/>
      <c r="AE70" s="830"/>
      <c r="AF70" s="830">
        <v>9</v>
      </c>
      <c r="AG70" s="830"/>
      <c r="AH70" s="830"/>
      <c r="AI70" s="830"/>
      <c r="AJ70" s="830"/>
      <c r="AK70" s="830" t="s">
        <v>543</v>
      </c>
      <c r="AL70" s="830"/>
      <c r="AM70" s="830"/>
      <c r="AN70" s="830"/>
      <c r="AO70" s="830"/>
      <c r="AP70" s="830" t="s">
        <v>621</v>
      </c>
      <c r="AQ70" s="830"/>
      <c r="AR70" s="830"/>
      <c r="AS70" s="830"/>
      <c r="AT70" s="830"/>
      <c r="AU70" s="830" t="s">
        <v>543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5">
      <c r="A71" s="238">
        <v>4</v>
      </c>
      <c r="B71" s="873" t="s">
        <v>629</v>
      </c>
      <c r="C71" s="874"/>
      <c r="D71" s="874"/>
      <c r="E71" s="874"/>
      <c r="F71" s="874"/>
      <c r="G71" s="874"/>
      <c r="H71" s="874"/>
      <c r="I71" s="874"/>
      <c r="J71" s="874"/>
      <c r="K71" s="874"/>
      <c r="L71" s="874"/>
      <c r="M71" s="874"/>
      <c r="N71" s="874"/>
      <c r="O71" s="874"/>
      <c r="P71" s="875"/>
      <c r="Q71" s="876">
        <v>67</v>
      </c>
      <c r="R71" s="830"/>
      <c r="S71" s="830"/>
      <c r="T71" s="830"/>
      <c r="U71" s="830"/>
      <c r="V71" s="830">
        <v>49</v>
      </c>
      <c r="W71" s="830"/>
      <c r="X71" s="830"/>
      <c r="Y71" s="830"/>
      <c r="Z71" s="830"/>
      <c r="AA71" s="830">
        <v>18</v>
      </c>
      <c r="AB71" s="830"/>
      <c r="AC71" s="830"/>
      <c r="AD71" s="830"/>
      <c r="AE71" s="830"/>
      <c r="AF71" s="830">
        <v>18</v>
      </c>
      <c r="AG71" s="830"/>
      <c r="AH71" s="830"/>
      <c r="AI71" s="830"/>
      <c r="AJ71" s="830"/>
      <c r="AK71" s="830" t="s">
        <v>543</v>
      </c>
      <c r="AL71" s="830"/>
      <c r="AM71" s="830"/>
      <c r="AN71" s="830"/>
      <c r="AO71" s="830"/>
      <c r="AP71" s="830" t="s">
        <v>621</v>
      </c>
      <c r="AQ71" s="830"/>
      <c r="AR71" s="830"/>
      <c r="AS71" s="830"/>
      <c r="AT71" s="830"/>
      <c r="AU71" s="830" t="s">
        <v>543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5">
      <c r="A72" s="238">
        <v>5</v>
      </c>
      <c r="B72" s="873" t="s">
        <v>630</v>
      </c>
      <c r="C72" s="874"/>
      <c r="D72" s="874"/>
      <c r="E72" s="874"/>
      <c r="F72" s="874"/>
      <c r="G72" s="874"/>
      <c r="H72" s="874"/>
      <c r="I72" s="874"/>
      <c r="J72" s="874"/>
      <c r="K72" s="874"/>
      <c r="L72" s="874"/>
      <c r="M72" s="874"/>
      <c r="N72" s="874"/>
      <c r="O72" s="874"/>
      <c r="P72" s="875"/>
      <c r="Q72" s="876">
        <v>147566</v>
      </c>
      <c r="R72" s="830"/>
      <c r="S72" s="830"/>
      <c r="T72" s="830"/>
      <c r="U72" s="830"/>
      <c r="V72" s="830">
        <v>144092</v>
      </c>
      <c r="W72" s="830"/>
      <c r="X72" s="830"/>
      <c r="Y72" s="830"/>
      <c r="Z72" s="830"/>
      <c r="AA72" s="830">
        <v>3474</v>
      </c>
      <c r="AB72" s="830"/>
      <c r="AC72" s="830"/>
      <c r="AD72" s="830"/>
      <c r="AE72" s="830"/>
      <c r="AF72" s="830">
        <v>3474</v>
      </c>
      <c r="AG72" s="830"/>
      <c r="AH72" s="830"/>
      <c r="AI72" s="830"/>
      <c r="AJ72" s="830"/>
      <c r="AK72" s="830" t="s">
        <v>543</v>
      </c>
      <c r="AL72" s="830"/>
      <c r="AM72" s="830"/>
      <c r="AN72" s="830"/>
      <c r="AO72" s="830"/>
      <c r="AP72" s="830" t="s">
        <v>622</v>
      </c>
      <c r="AQ72" s="830"/>
      <c r="AR72" s="830"/>
      <c r="AS72" s="830"/>
      <c r="AT72" s="830"/>
      <c r="AU72" s="830" t="s">
        <v>543</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5">
      <c r="A73" s="238">
        <v>6</v>
      </c>
      <c r="B73" s="873" t="s">
        <v>631</v>
      </c>
      <c r="C73" s="874"/>
      <c r="D73" s="874"/>
      <c r="E73" s="874"/>
      <c r="F73" s="874"/>
      <c r="G73" s="874"/>
      <c r="H73" s="874"/>
      <c r="I73" s="874"/>
      <c r="J73" s="874"/>
      <c r="K73" s="874"/>
      <c r="L73" s="874"/>
      <c r="M73" s="874"/>
      <c r="N73" s="874"/>
      <c r="O73" s="874"/>
      <c r="P73" s="875"/>
      <c r="Q73" s="876">
        <v>97077</v>
      </c>
      <c r="R73" s="830"/>
      <c r="S73" s="830"/>
      <c r="T73" s="830"/>
      <c r="U73" s="830"/>
      <c r="V73" s="830">
        <v>96634</v>
      </c>
      <c r="W73" s="830"/>
      <c r="X73" s="830"/>
      <c r="Y73" s="830"/>
      <c r="Z73" s="830"/>
      <c r="AA73" s="830">
        <v>443</v>
      </c>
      <c r="AB73" s="830"/>
      <c r="AC73" s="830"/>
      <c r="AD73" s="830"/>
      <c r="AE73" s="830"/>
      <c r="AF73" s="830">
        <v>114</v>
      </c>
      <c r="AG73" s="830"/>
      <c r="AH73" s="830"/>
      <c r="AI73" s="830"/>
      <c r="AJ73" s="830"/>
      <c r="AK73" s="830" t="s">
        <v>543</v>
      </c>
      <c r="AL73" s="830"/>
      <c r="AM73" s="830"/>
      <c r="AN73" s="830"/>
      <c r="AO73" s="830"/>
      <c r="AP73" s="830" t="s">
        <v>621</v>
      </c>
      <c r="AQ73" s="830"/>
      <c r="AR73" s="830"/>
      <c r="AS73" s="830"/>
      <c r="AT73" s="830"/>
      <c r="AU73" s="830" t="s">
        <v>543</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3">
      <c r="A88" s="240" t="s">
        <v>398</v>
      </c>
      <c r="B88" s="789" t="s">
        <v>438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15865</v>
      </c>
      <c r="AG88" s="844"/>
      <c r="AH88" s="844"/>
      <c r="AI88" s="844"/>
      <c r="AJ88" s="844"/>
      <c r="AK88" s="841"/>
      <c r="AL88" s="841"/>
      <c r="AM88" s="841"/>
      <c r="AN88" s="841"/>
      <c r="AO88" s="841"/>
      <c r="AP88" s="844">
        <v>19656</v>
      </c>
      <c r="AQ88" s="844"/>
      <c r="AR88" s="844"/>
      <c r="AS88" s="844"/>
      <c r="AT88" s="844"/>
      <c r="AU88" s="844">
        <v>5889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3">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439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265</v>
      </c>
      <c r="CS102" s="852"/>
      <c r="CT102" s="852"/>
      <c r="CU102" s="852"/>
      <c r="CV102" s="891"/>
      <c r="CW102" s="890">
        <v>163</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440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441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3">
      <c r="A107" s="249" t="s">
        <v>442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5">
      <c r="A108" s="917" t="s">
        <v>444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5">
      <c r="A109" s="912" t="s">
        <v>446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447</v>
      </c>
      <c r="AB109" s="893"/>
      <c r="AC109" s="893"/>
      <c r="AD109" s="893"/>
      <c r="AE109" s="894"/>
      <c r="AF109" s="892" t="s">
        <v>448</v>
      </c>
      <c r="AG109" s="893"/>
      <c r="AH109" s="893"/>
      <c r="AI109" s="893"/>
      <c r="AJ109" s="894"/>
      <c r="AK109" s="892" t="s">
        <v>311</v>
      </c>
      <c r="AL109" s="893"/>
      <c r="AM109" s="893"/>
      <c r="AN109" s="893"/>
      <c r="AO109" s="894"/>
      <c r="AP109" s="892" t="s">
        <v>449</v>
      </c>
      <c r="AQ109" s="893"/>
      <c r="AR109" s="893"/>
      <c r="AS109" s="893"/>
      <c r="AT109" s="895"/>
      <c r="AU109" s="912" t="s">
        <v>446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447</v>
      </c>
      <c r="BR109" s="893"/>
      <c r="BS109" s="893"/>
      <c r="BT109" s="893"/>
      <c r="BU109" s="894"/>
      <c r="BV109" s="892" t="s">
        <v>448</v>
      </c>
      <c r="BW109" s="893"/>
      <c r="BX109" s="893"/>
      <c r="BY109" s="893"/>
      <c r="BZ109" s="894"/>
      <c r="CA109" s="892" t="s">
        <v>311</v>
      </c>
      <c r="CB109" s="893"/>
      <c r="CC109" s="893"/>
      <c r="CD109" s="893"/>
      <c r="CE109" s="894"/>
      <c r="CF109" s="913" t="s">
        <v>449</v>
      </c>
      <c r="CG109" s="913"/>
      <c r="CH109" s="913"/>
      <c r="CI109" s="913"/>
      <c r="CJ109" s="913"/>
      <c r="CK109" s="892" t="s">
        <v>450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447</v>
      </c>
      <c r="DH109" s="893"/>
      <c r="DI109" s="893"/>
      <c r="DJ109" s="893"/>
      <c r="DK109" s="894"/>
      <c r="DL109" s="892" t="s">
        <v>448</v>
      </c>
      <c r="DM109" s="893"/>
      <c r="DN109" s="893"/>
      <c r="DO109" s="893"/>
      <c r="DP109" s="894"/>
      <c r="DQ109" s="892" t="s">
        <v>311</v>
      </c>
      <c r="DR109" s="893"/>
      <c r="DS109" s="893"/>
      <c r="DT109" s="893"/>
      <c r="DU109" s="894"/>
      <c r="DV109" s="892" t="s">
        <v>449</v>
      </c>
      <c r="DW109" s="893"/>
      <c r="DX109" s="893"/>
      <c r="DY109" s="893"/>
      <c r="DZ109" s="895"/>
    </row>
    <row r="110" spans="1:131" s="230" customFormat="1" ht="26.25" customHeight="1" x14ac:dyDescent="0.25">
      <c r="A110" s="896" t="s">
        <v>451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16178150</v>
      </c>
      <c r="AB110" s="900"/>
      <c r="AC110" s="900"/>
      <c r="AD110" s="900"/>
      <c r="AE110" s="901"/>
      <c r="AF110" s="902">
        <v>16271518</v>
      </c>
      <c r="AG110" s="900"/>
      <c r="AH110" s="900"/>
      <c r="AI110" s="900"/>
      <c r="AJ110" s="901"/>
      <c r="AK110" s="902">
        <v>16383069</v>
      </c>
      <c r="AL110" s="900"/>
      <c r="AM110" s="900"/>
      <c r="AN110" s="900"/>
      <c r="AO110" s="901"/>
      <c r="AP110" s="903">
        <v>24</v>
      </c>
      <c r="AQ110" s="904"/>
      <c r="AR110" s="904"/>
      <c r="AS110" s="904"/>
      <c r="AT110" s="905"/>
      <c r="AU110" s="906" t="s">
        <v>75</v>
      </c>
      <c r="AV110" s="907"/>
      <c r="AW110" s="907"/>
      <c r="AX110" s="907"/>
      <c r="AY110" s="907"/>
      <c r="AZ110" s="929" t="s">
        <v>452</v>
      </c>
      <c r="BA110" s="897"/>
      <c r="BB110" s="897"/>
      <c r="BC110" s="897"/>
      <c r="BD110" s="897"/>
      <c r="BE110" s="897"/>
      <c r="BF110" s="897"/>
      <c r="BG110" s="897"/>
      <c r="BH110" s="897"/>
      <c r="BI110" s="897"/>
      <c r="BJ110" s="897"/>
      <c r="BK110" s="897"/>
      <c r="BL110" s="897"/>
      <c r="BM110" s="897"/>
      <c r="BN110" s="897"/>
      <c r="BO110" s="897"/>
      <c r="BP110" s="898"/>
      <c r="BQ110" s="930">
        <v>210769093</v>
      </c>
      <c r="BR110" s="931"/>
      <c r="BS110" s="931"/>
      <c r="BT110" s="931"/>
      <c r="BU110" s="931"/>
      <c r="BV110" s="931">
        <v>210890168</v>
      </c>
      <c r="BW110" s="931"/>
      <c r="BX110" s="931"/>
      <c r="BY110" s="931"/>
      <c r="BZ110" s="931"/>
      <c r="CA110" s="931">
        <v>210253765</v>
      </c>
      <c r="CB110" s="931"/>
      <c r="CC110" s="931"/>
      <c r="CD110" s="931"/>
      <c r="CE110" s="931"/>
      <c r="CF110" s="944">
        <v>308.60000000000002</v>
      </c>
      <c r="CG110" s="945"/>
      <c r="CH110" s="945"/>
      <c r="CI110" s="945"/>
      <c r="CJ110" s="945"/>
      <c r="CK110" s="946" t="s">
        <v>453</v>
      </c>
      <c r="CL110" s="947"/>
      <c r="CM110" s="929" t="s">
        <v>454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455</v>
      </c>
      <c r="DH110" s="931"/>
      <c r="DI110" s="931"/>
      <c r="DJ110" s="931"/>
      <c r="DK110" s="931"/>
      <c r="DL110" s="931" t="s">
        <v>456</v>
      </c>
      <c r="DM110" s="931"/>
      <c r="DN110" s="931"/>
      <c r="DO110" s="931"/>
      <c r="DP110" s="931"/>
      <c r="DQ110" s="931" t="s">
        <v>457</v>
      </c>
      <c r="DR110" s="931"/>
      <c r="DS110" s="931"/>
      <c r="DT110" s="931"/>
      <c r="DU110" s="931"/>
      <c r="DV110" s="932" t="s">
        <v>400</v>
      </c>
      <c r="DW110" s="932"/>
      <c r="DX110" s="932"/>
      <c r="DY110" s="932"/>
      <c r="DZ110" s="933"/>
    </row>
    <row r="111" spans="1:131" s="230" customFormat="1" ht="26.25" customHeight="1" x14ac:dyDescent="0.25">
      <c r="A111" s="934" t="s">
        <v>458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459</v>
      </c>
      <c r="AB111" s="938"/>
      <c r="AC111" s="938"/>
      <c r="AD111" s="938"/>
      <c r="AE111" s="939"/>
      <c r="AF111" s="940" t="s">
        <v>460</v>
      </c>
      <c r="AG111" s="938"/>
      <c r="AH111" s="938"/>
      <c r="AI111" s="938"/>
      <c r="AJ111" s="939"/>
      <c r="AK111" s="940" t="s">
        <v>461</v>
      </c>
      <c r="AL111" s="938"/>
      <c r="AM111" s="938"/>
      <c r="AN111" s="938"/>
      <c r="AO111" s="939"/>
      <c r="AP111" s="941" t="s">
        <v>400</v>
      </c>
      <c r="AQ111" s="942"/>
      <c r="AR111" s="942"/>
      <c r="AS111" s="942"/>
      <c r="AT111" s="943"/>
      <c r="AU111" s="908"/>
      <c r="AV111" s="909"/>
      <c r="AW111" s="909"/>
      <c r="AX111" s="909"/>
      <c r="AY111" s="909"/>
      <c r="AZ111" s="922" t="s">
        <v>462</v>
      </c>
      <c r="BA111" s="923"/>
      <c r="BB111" s="923"/>
      <c r="BC111" s="923"/>
      <c r="BD111" s="923"/>
      <c r="BE111" s="923"/>
      <c r="BF111" s="923"/>
      <c r="BG111" s="923"/>
      <c r="BH111" s="923"/>
      <c r="BI111" s="923"/>
      <c r="BJ111" s="923"/>
      <c r="BK111" s="923"/>
      <c r="BL111" s="923"/>
      <c r="BM111" s="923"/>
      <c r="BN111" s="923"/>
      <c r="BO111" s="923"/>
      <c r="BP111" s="924"/>
      <c r="BQ111" s="925">
        <v>2591285</v>
      </c>
      <c r="BR111" s="926"/>
      <c r="BS111" s="926"/>
      <c r="BT111" s="926"/>
      <c r="BU111" s="926"/>
      <c r="BV111" s="926">
        <v>2460247</v>
      </c>
      <c r="BW111" s="926"/>
      <c r="BX111" s="926"/>
      <c r="BY111" s="926"/>
      <c r="BZ111" s="926"/>
      <c r="CA111" s="926">
        <v>2255270</v>
      </c>
      <c r="CB111" s="926"/>
      <c r="CC111" s="926"/>
      <c r="CD111" s="926"/>
      <c r="CE111" s="926"/>
      <c r="CF111" s="920">
        <v>3.3</v>
      </c>
      <c r="CG111" s="921"/>
      <c r="CH111" s="921"/>
      <c r="CI111" s="921"/>
      <c r="CJ111" s="921"/>
      <c r="CK111" s="948"/>
      <c r="CL111" s="949"/>
      <c r="CM111" s="922" t="s">
        <v>463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464</v>
      </c>
      <c r="DH111" s="926"/>
      <c r="DI111" s="926"/>
      <c r="DJ111" s="926"/>
      <c r="DK111" s="926"/>
      <c r="DL111" s="926" t="s">
        <v>459</v>
      </c>
      <c r="DM111" s="926"/>
      <c r="DN111" s="926"/>
      <c r="DO111" s="926"/>
      <c r="DP111" s="926"/>
      <c r="DQ111" s="926" t="s">
        <v>465</v>
      </c>
      <c r="DR111" s="926"/>
      <c r="DS111" s="926"/>
      <c r="DT111" s="926"/>
      <c r="DU111" s="926"/>
      <c r="DV111" s="927" t="s">
        <v>457</v>
      </c>
      <c r="DW111" s="927"/>
      <c r="DX111" s="927"/>
      <c r="DY111" s="927"/>
      <c r="DZ111" s="928"/>
    </row>
    <row r="112" spans="1:131" s="230" customFormat="1" ht="26.25" customHeight="1" x14ac:dyDescent="0.25">
      <c r="A112" s="952" t="s">
        <v>466</v>
      </c>
      <c r="B112" s="953"/>
      <c r="C112" s="923" t="s">
        <v>467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v>16667</v>
      </c>
      <c r="AB112" s="959"/>
      <c r="AC112" s="959"/>
      <c r="AD112" s="959"/>
      <c r="AE112" s="960"/>
      <c r="AF112" s="961">
        <v>83333</v>
      </c>
      <c r="AG112" s="959"/>
      <c r="AH112" s="959"/>
      <c r="AI112" s="959"/>
      <c r="AJ112" s="960"/>
      <c r="AK112" s="961">
        <v>116667</v>
      </c>
      <c r="AL112" s="959"/>
      <c r="AM112" s="959"/>
      <c r="AN112" s="959"/>
      <c r="AO112" s="960"/>
      <c r="AP112" s="962">
        <v>0.2</v>
      </c>
      <c r="AQ112" s="963"/>
      <c r="AR112" s="963"/>
      <c r="AS112" s="963"/>
      <c r="AT112" s="964"/>
      <c r="AU112" s="908"/>
      <c r="AV112" s="909"/>
      <c r="AW112" s="909"/>
      <c r="AX112" s="909"/>
      <c r="AY112" s="909"/>
      <c r="AZ112" s="922" t="s">
        <v>468</v>
      </c>
      <c r="BA112" s="923"/>
      <c r="BB112" s="923"/>
      <c r="BC112" s="923"/>
      <c r="BD112" s="923"/>
      <c r="BE112" s="923"/>
      <c r="BF112" s="923"/>
      <c r="BG112" s="923"/>
      <c r="BH112" s="923"/>
      <c r="BI112" s="923"/>
      <c r="BJ112" s="923"/>
      <c r="BK112" s="923"/>
      <c r="BL112" s="923"/>
      <c r="BM112" s="923"/>
      <c r="BN112" s="923"/>
      <c r="BO112" s="923"/>
      <c r="BP112" s="924"/>
      <c r="BQ112" s="925">
        <v>54554733</v>
      </c>
      <c r="BR112" s="926"/>
      <c r="BS112" s="926"/>
      <c r="BT112" s="926"/>
      <c r="BU112" s="926"/>
      <c r="BV112" s="926">
        <v>53365195</v>
      </c>
      <c r="BW112" s="926"/>
      <c r="BX112" s="926"/>
      <c r="BY112" s="926"/>
      <c r="BZ112" s="926"/>
      <c r="CA112" s="926">
        <v>53135192</v>
      </c>
      <c r="CB112" s="926"/>
      <c r="CC112" s="926"/>
      <c r="CD112" s="926"/>
      <c r="CE112" s="926"/>
      <c r="CF112" s="920">
        <v>78</v>
      </c>
      <c r="CG112" s="921"/>
      <c r="CH112" s="921"/>
      <c r="CI112" s="921"/>
      <c r="CJ112" s="921"/>
      <c r="CK112" s="948"/>
      <c r="CL112" s="949"/>
      <c r="CM112" s="922" t="s">
        <v>469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470</v>
      </c>
      <c r="DH112" s="926"/>
      <c r="DI112" s="926"/>
      <c r="DJ112" s="926"/>
      <c r="DK112" s="926"/>
      <c r="DL112" s="926" t="s">
        <v>471</v>
      </c>
      <c r="DM112" s="926"/>
      <c r="DN112" s="926"/>
      <c r="DO112" s="926"/>
      <c r="DP112" s="926"/>
      <c r="DQ112" s="926" t="s">
        <v>457</v>
      </c>
      <c r="DR112" s="926"/>
      <c r="DS112" s="926"/>
      <c r="DT112" s="926"/>
      <c r="DU112" s="926"/>
      <c r="DV112" s="927" t="s">
        <v>471</v>
      </c>
      <c r="DW112" s="927"/>
      <c r="DX112" s="927"/>
      <c r="DY112" s="927"/>
      <c r="DZ112" s="928"/>
    </row>
    <row r="113" spans="1:130" s="230" customFormat="1" ht="26.25" customHeight="1" x14ac:dyDescent="0.25">
      <c r="A113" s="954"/>
      <c r="B113" s="955"/>
      <c r="C113" s="923" t="s">
        <v>472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3590952</v>
      </c>
      <c r="AB113" s="938"/>
      <c r="AC113" s="938"/>
      <c r="AD113" s="938"/>
      <c r="AE113" s="939"/>
      <c r="AF113" s="940">
        <v>3686085</v>
      </c>
      <c r="AG113" s="938"/>
      <c r="AH113" s="938"/>
      <c r="AI113" s="938"/>
      <c r="AJ113" s="939"/>
      <c r="AK113" s="940">
        <v>3767810</v>
      </c>
      <c r="AL113" s="938"/>
      <c r="AM113" s="938"/>
      <c r="AN113" s="938"/>
      <c r="AO113" s="939"/>
      <c r="AP113" s="941">
        <v>5.5</v>
      </c>
      <c r="AQ113" s="942"/>
      <c r="AR113" s="942"/>
      <c r="AS113" s="942"/>
      <c r="AT113" s="943"/>
      <c r="AU113" s="908"/>
      <c r="AV113" s="909"/>
      <c r="AW113" s="909"/>
      <c r="AX113" s="909"/>
      <c r="AY113" s="909"/>
      <c r="AZ113" s="922" t="s">
        <v>473</v>
      </c>
      <c r="BA113" s="923"/>
      <c r="BB113" s="923"/>
      <c r="BC113" s="923"/>
      <c r="BD113" s="923"/>
      <c r="BE113" s="923"/>
      <c r="BF113" s="923"/>
      <c r="BG113" s="923"/>
      <c r="BH113" s="923"/>
      <c r="BI113" s="923"/>
      <c r="BJ113" s="923"/>
      <c r="BK113" s="923"/>
      <c r="BL113" s="923"/>
      <c r="BM113" s="923"/>
      <c r="BN113" s="923"/>
      <c r="BO113" s="923"/>
      <c r="BP113" s="924"/>
      <c r="BQ113" s="925">
        <v>6838462</v>
      </c>
      <c r="BR113" s="926"/>
      <c r="BS113" s="926"/>
      <c r="BT113" s="926"/>
      <c r="BU113" s="926"/>
      <c r="BV113" s="926">
        <v>6207383</v>
      </c>
      <c r="BW113" s="926"/>
      <c r="BX113" s="926"/>
      <c r="BY113" s="926"/>
      <c r="BZ113" s="926"/>
      <c r="CA113" s="926">
        <v>5889243</v>
      </c>
      <c r="CB113" s="926"/>
      <c r="CC113" s="926"/>
      <c r="CD113" s="926"/>
      <c r="CE113" s="926"/>
      <c r="CF113" s="920">
        <v>8.6</v>
      </c>
      <c r="CG113" s="921"/>
      <c r="CH113" s="921"/>
      <c r="CI113" s="921"/>
      <c r="CJ113" s="921"/>
      <c r="CK113" s="948"/>
      <c r="CL113" s="949"/>
      <c r="CM113" s="922" t="s">
        <v>474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470</v>
      </c>
      <c r="DH113" s="959"/>
      <c r="DI113" s="959"/>
      <c r="DJ113" s="959"/>
      <c r="DK113" s="960"/>
      <c r="DL113" s="961" t="s">
        <v>475</v>
      </c>
      <c r="DM113" s="959"/>
      <c r="DN113" s="959"/>
      <c r="DO113" s="959"/>
      <c r="DP113" s="960"/>
      <c r="DQ113" s="961" t="s">
        <v>393</v>
      </c>
      <c r="DR113" s="959"/>
      <c r="DS113" s="959"/>
      <c r="DT113" s="959"/>
      <c r="DU113" s="960"/>
      <c r="DV113" s="962" t="s">
        <v>470</v>
      </c>
      <c r="DW113" s="963"/>
      <c r="DX113" s="963"/>
      <c r="DY113" s="963"/>
      <c r="DZ113" s="964"/>
    </row>
    <row r="114" spans="1:130" s="230" customFormat="1" ht="26.25" customHeight="1" x14ac:dyDescent="0.25">
      <c r="A114" s="954"/>
      <c r="B114" s="955"/>
      <c r="C114" s="923" t="s">
        <v>476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841966</v>
      </c>
      <c r="AB114" s="959"/>
      <c r="AC114" s="959"/>
      <c r="AD114" s="959"/>
      <c r="AE114" s="960"/>
      <c r="AF114" s="961">
        <v>918334</v>
      </c>
      <c r="AG114" s="959"/>
      <c r="AH114" s="959"/>
      <c r="AI114" s="959"/>
      <c r="AJ114" s="960"/>
      <c r="AK114" s="961">
        <v>859248</v>
      </c>
      <c r="AL114" s="959"/>
      <c r="AM114" s="959"/>
      <c r="AN114" s="959"/>
      <c r="AO114" s="960"/>
      <c r="AP114" s="962">
        <v>1.3</v>
      </c>
      <c r="AQ114" s="963"/>
      <c r="AR114" s="963"/>
      <c r="AS114" s="963"/>
      <c r="AT114" s="964"/>
      <c r="AU114" s="908"/>
      <c r="AV114" s="909"/>
      <c r="AW114" s="909"/>
      <c r="AX114" s="909"/>
      <c r="AY114" s="909"/>
      <c r="AZ114" s="922" t="s">
        <v>477</v>
      </c>
      <c r="BA114" s="923"/>
      <c r="BB114" s="923"/>
      <c r="BC114" s="923"/>
      <c r="BD114" s="923"/>
      <c r="BE114" s="923"/>
      <c r="BF114" s="923"/>
      <c r="BG114" s="923"/>
      <c r="BH114" s="923"/>
      <c r="BI114" s="923"/>
      <c r="BJ114" s="923"/>
      <c r="BK114" s="923"/>
      <c r="BL114" s="923"/>
      <c r="BM114" s="923"/>
      <c r="BN114" s="923"/>
      <c r="BO114" s="923"/>
      <c r="BP114" s="924"/>
      <c r="BQ114" s="925">
        <v>17406994</v>
      </c>
      <c r="BR114" s="926"/>
      <c r="BS114" s="926"/>
      <c r="BT114" s="926"/>
      <c r="BU114" s="926"/>
      <c r="BV114" s="926">
        <v>17504589</v>
      </c>
      <c r="BW114" s="926"/>
      <c r="BX114" s="926"/>
      <c r="BY114" s="926"/>
      <c r="BZ114" s="926"/>
      <c r="CA114" s="926">
        <v>17174122</v>
      </c>
      <c r="CB114" s="926"/>
      <c r="CC114" s="926"/>
      <c r="CD114" s="926"/>
      <c r="CE114" s="926"/>
      <c r="CF114" s="920">
        <v>25.2</v>
      </c>
      <c r="CG114" s="921"/>
      <c r="CH114" s="921"/>
      <c r="CI114" s="921"/>
      <c r="CJ114" s="921"/>
      <c r="CK114" s="948"/>
      <c r="CL114" s="949"/>
      <c r="CM114" s="922" t="s">
        <v>478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464</v>
      </c>
      <c r="DH114" s="959"/>
      <c r="DI114" s="959"/>
      <c r="DJ114" s="959"/>
      <c r="DK114" s="960"/>
      <c r="DL114" s="961" t="s">
        <v>471</v>
      </c>
      <c r="DM114" s="959"/>
      <c r="DN114" s="959"/>
      <c r="DO114" s="959"/>
      <c r="DP114" s="960"/>
      <c r="DQ114" s="961" t="s">
        <v>459</v>
      </c>
      <c r="DR114" s="959"/>
      <c r="DS114" s="959"/>
      <c r="DT114" s="959"/>
      <c r="DU114" s="960"/>
      <c r="DV114" s="962" t="s">
        <v>460</v>
      </c>
      <c r="DW114" s="963"/>
      <c r="DX114" s="963"/>
      <c r="DY114" s="963"/>
      <c r="DZ114" s="964"/>
    </row>
    <row r="115" spans="1:130" s="230" customFormat="1" ht="26.25" customHeight="1" x14ac:dyDescent="0.25">
      <c r="A115" s="954"/>
      <c r="B115" s="955"/>
      <c r="C115" s="923" t="s">
        <v>479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198692</v>
      </c>
      <c r="AB115" s="938"/>
      <c r="AC115" s="938"/>
      <c r="AD115" s="938"/>
      <c r="AE115" s="939"/>
      <c r="AF115" s="940">
        <v>220197</v>
      </c>
      <c r="AG115" s="938"/>
      <c r="AH115" s="938"/>
      <c r="AI115" s="938"/>
      <c r="AJ115" s="939"/>
      <c r="AK115" s="940">
        <v>214646</v>
      </c>
      <c r="AL115" s="938"/>
      <c r="AM115" s="938"/>
      <c r="AN115" s="938"/>
      <c r="AO115" s="939"/>
      <c r="AP115" s="941">
        <v>0.3</v>
      </c>
      <c r="AQ115" s="942"/>
      <c r="AR115" s="942"/>
      <c r="AS115" s="942"/>
      <c r="AT115" s="943"/>
      <c r="AU115" s="908"/>
      <c r="AV115" s="909"/>
      <c r="AW115" s="909"/>
      <c r="AX115" s="909"/>
      <c r="AY115" s="909"/>
      <c r="AZ115" s="922" t="s">
        <v>480</v>
      </c>
      <c r="BA115" s="923"/>
      <c r="BB115" s="923"/>
      <c r="BC115" s="923"/>
      <c r="BD115" s="923"/>
      <c r="BE115" s="923"/>
      <c r="BF115" s="923"/>
      <c r="BG115" s="923"/>
      <c r="BH115" s="923"/>
      <c r="BI115" s="923"/>
      <c r="BJ115" s="923"/>
      <c r="BK115" s="923"/>
      <c r="BL115" s="923"/>
      <c r="BM115" s="923"/>
      <c r="BN115" s="923"/>
      <c r="BO115" s="923"/>
      <c r="BP115" s="924"/>
      <c r="BQ115" s="925" t="s">
        <v>459</v>
      </c>
      <c r="BR115" s="926"/>
      <c r="BS115" s="926"/>
      <c r="BT115" s="926"/>
      <c r="BU115" s="926"/>
      <c r="BV115" s="926" t="s">
        <v>393</v>
      </c>
      <c r="BW115" s="926"/>
      <c r="BX115" s="926"/>
      <c r="BY115" s="926"/>
      <c r="BZ115" s="926"/>
      <c r="CA115" s="926" t="s">
        <v>400</v>
      </c>
      <c r="CB115" s="926"/>
      <c r="CC115" s="926"/>
      <c r="CD115" s="926"/>
      <c r="CE115" s="926"/>
      <c r="CF115" s="920" t="s">
        <v>481</v>
      </c>
      <c r="CG115" s="921"/>
      <c r="CH115" s="921"/>
      <c r="CI115" s="921"/>
      <c r="CJ115" s="921"/>
      <c r="CK115" s="948"/>
      <c r="CL115" s="949"/>
      <c r="CM115" s="922" t="s">
        <v>482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483</v>
      </c>
      <c r="DH115" s="959"/>
      <c r="DI115" s="959"/>
      <c r="DJ115" s="959"/>
      <c r="DK115" s="960"/>
      <c r="DL115" s="961" t="s">
        <v>461</v>
      </c>
      <c r="DM115" s="959"/>
      <c r="DN115" s="959"/>
      <c r="DO115" s="959"/>
      <c r="DP115" s="960"/>
      <c r="DQ115" s="961" t="s">
        <v>484</v>
      </c>
      <c r="DR115" s="959"/>
      <c r="DS115" s="959"/>
      <c r="DT115" s="959"/>
      <c r="DU115" s="960"/>
      <c r="DV115" s="962" t="s">
        <v>457</v>
      </c>
      <c r="DW115" s="963"/>
      <c r="DX115" s="963"/>
      <c r="DY115" s="963"/>
      <c r="DZ115" s="964"/>
    </row>
    <row r="116" spans="1:130" s="230" customFormat="1" ht="26.25" customHeight="1" x14ac:dyDescent="0.25">
      <c r="A116" s="956"/>
      <c r="B116" s="957"/>
      <c r="C116" s="965" t="s">
        <v>485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113</v>
      </c>
      <c r="AB116" s="959"/>
      <c r="AC116" s="959"/>
      <c r="AD116" s="959"/>
      <c r="AE116" s="960"/>
      <c r="AF116" s="961">
        <v>13</v>
      </c>
      <c r="AG116" s="959"/>
      <c r="AH116" s="959"/>
      <c r="AI116" s="959"/>
      <c r="AJ116" s="960"/>
      <c r="AK116" s="961" t="s">
        <v>483</v>
      </c>
      <c r="AL116" s="959"/>
      <c r="AM116" s="959"/>
      <c r="AN116" s="959"/>
      <c r="AO116" s="960"/>
      <c r="AP116" s="962" t="s">
        <v>400</v>
      </c>
      <c r="AQ116" s="963"/>
      <c r="AR116" s="963"/>
      <c r="AS116" s="963"/>
      <c r="AT116" s="964"/>
      <c r="AU116" s="908"/>
      <c r="AV116" s="909"/>
      <c r="AW116" s="909"/>
      <c r="AX116" s="909"/>
      <c r="AY116" s="909"/>
      <c r="AZ116" s="967" t="s">
        <v>486</v>
      </c>
      <c r="BA116" s="968"/>
      <c r="BB116" s="968"/>
      <c r="BC116" s="968"/>
      <c r="BD116" s="968"/>
      <c r="BE116" s="968"/>
      <c r="BF116" s="968"/>
      <c r="BG116" s="968"/>
      <c r="BH116" s="968"/>
      <c r="BI116" s="968"/>
      <c r="BJ116" s="968"/>
      <c r="BK116" s="968"/>
      <c r="BL116" s="968"/>
      <c r="BM116" s="968"/>
      <c r="BN116" s="968"/>
      <c r="BO116" s="968"/>
      <c r="BP116" s="969"/>
      <c r="BQ116" s="925" t="s">
        <v>470</v>
      </c>
      <c r="BR116" s="926"/>
      <c r="BS116" s="926"/>
      <c r="BT116" s="926"/>
      <c r="BU116" s="926"/>
      <c r="BV116" s="926" t="s">
        <v>400</v>
      </c>
      <c r="BW116" s="926"/>
      <c r="BX116" s="926"/>
      <c r="BY116" s="926"/>
      <c r="BZ116" s="926"/>
      <c r="CA116" s="926" t="s">
        <v>483</v>
      </c>
      <c r="CB116" s="926"/>
      <c r="CC116" s="926"/>
      <c r="CD116" s="926"/>
      <c r="CE116" s="926"/>
      <c r="CF116" s="920" t="s">
        <v>475</v>
      </c>
      <c r="CG116" s="921"/>
      <c r="CH116" s="921"/>
      <c r="CI116" s="921"/>
      <c r="CJ116" s="921"/>
      <c r="CK116" s="948"/>
      <c r="CL116" s="949"/>
      <c r="CM116" s="922" t="s">
        <v>487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2261127</v>
      </c>
      <c r="DH116" s="959"/>
      <c r="DI116" s="959"/>
      <c r="DJ116" s="959"/>
      <c r="DK116" s="960"/>
      <c r="DL116" s="961">
        <v>2171359</v>
      </c>
      <c r="DM116" s="959"/>
      <c r="DN116" s="959"/>
      <c r="DO116" s="959"/>
      <c r="DP116" s="960"/>
      <c r="DQ116" s="961">
        <v>2007652</v>
      </c>
      <c r="DR116" s="959"/>
      <c r="DS116" s="959"/>
      <c r="DT116" s="959"/>
      <c r="DU116" s="960"/>
      <c r="DV116" s="962">
        <v>2.9</v>
      </c>
      <c r="DW116" s="963"/>
      <c r="DX116" s="963"/>
      <c r="DY116" s="963"/>
      <c r="DZ116" s="964"/>
    </row>
    <row r="117" spans="1:130" s="230" customFormat="1" ht="26.25" customHeight="1" x14ac:dyDescent="0.2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488</v>
      </c>
      <c r="Z117" s="894"/>
      <c r="AA117" s="978">
        <v>20826540</v>
      </c>
      <c r="AB117" s="979"/>
      <c r="AC117" s="979"/>
      <c r="AD117" s="979"/>
      <c r="AE117" s="980"/>
      <c r="AF117" s="981">
        <v>21179480</v>
      </c>
      <c r="AG117" s="979"/>
      <c r="AH117" s="979"/>
      <c r="AI117" s="979"/>
      <c r="AJ117" s="980"/>
      <c r="AK117" s="981">
        <v>21341440</v>
      </c>
      <c r="AL117" s="979"/>
      <c r="AM117" s="979"/>
      <c r="AN117" s="979"/>
      <c r="AO117" s="980"/>
      <c r="AP117" s="982"/>
      <c r="AQ117" s="983"/>
      <c r="AR117" s="983"/>
      <c r="AS117" s="983"/>
      <c r="AT117" s="984"/>
      <c r="AU117" s="908"/>
      <c r="AV117" s="909"/>
      <c r="AW117" s="909"/>
      <c r="AX117" s="909"/>
      <c r="AY117" s="909"/>
      <c r="AZ117" s="974" t="s">
        <v>489</v>
      </c>
      <c r="BA117" s="975"/>
      <c r="BB117" s="975"/>
      <c r="BC117" s="975"/>
      <c r="BD117" s="975"/>
      <c r="BE117" s="975"/>
      <c r="BF117" s="975"/>
      <c r="BG117" s="975"/>
      <c r="BH117" s="975"/>
      <c r="BI117" s="975"/>
      <c r="BJ117" s="975"/>
      <c r="BK117" s="975"/>
      <c r="BL117" s="975"/>
      <c r="BM117" s="975"/>
      <c r="BN117" s="975"/>
      <c r="BO117" s="975"/>
      <c r="BP117" s="976"/>
      <c r="BQ117" s="925" t="s">
        <v>459</v>
      </c>
      <c r="BR117" s="926"/>
      <c r="BS117" s="926"/>
      <c r="BT117" s="926"/>
      <c r="BU117" s="926"/>
      <c r="BV117" s="926" t="s">
        <v>465</v>
      </c>
      <c r="BW117" s="926"/>
      <c r="BX117" s="926"/>
      <c r="BY117" s="926"/>
      <c r="BZ117" s="926"/>
      <c r="CA117" s="926" t="s">
        <v>471</v>
      </c>
      <c r="CB117" s="926"/>
      <c r="CC117" s="926"/>
      <c r="CD117" s="926"/>
      <c r="CE117" s="926"/>
      <c r="CF117" s="920" t="s">
        <v>460</v>
      </c>
      <c r="CG117" s="921"/>
      <c r="CH117" s="921"/>
      <c r="CI117" s="921"/>
      <c r="CJ117" s="921"/>
      <c r="CK117" s="948"/>
      <c r="CL117" s="949"/>
      <c r="CM117" s="922" t="s">
        <v>490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465</v>
      </c>
      <c r="DH117" s="959"/>
      <c r="DI117" s="959"/>
      <c r="DJ117" s="959"/>
      <c r="DK117" s="960"/>
      <c r="DL117" s="961" t="s">
        <v>471</v>
      </c>
      <c r="DM117" s="959"/>
      <c r="DN117" s="959"/>
      <c r="DO117" s="959"/>
      <c r="DP117" s="960"/>
      <c r="DQ117" s="961" t="s">
        <v>464</v>
      </c>
      <c r="DR117" s="959"/>
      <c r="DS117" s="959"/>
      <c r="DT117" s="959"/>
      <c r="DU117" s="960"/>
      <c r="DV117" s="962" t="s">
        <v>470</v>
      </c>
      <c r="DW117" s="963"/>
      <c r="DX117" s="963"/>
      <c r="DY117" s="963"/>
      <c r="DZ117" s="964"/>
    </row>
    <row r="118" spans="1:130" s="230" customFormat="1" ht="26.25" customHeight="1" x14ac:dyDescent="0.25">
      <c r="A118" s="912" t="s">
        <v>450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447</v>
      </c>
      <c r="AB118" s="893"/>
      <c r="AC118" s="893"/>
      <c r="AD118" s="893"/>
      <c r="AE118" s="894"/>
      <c r="AF118" s="892" t="s">
        <v>448</v>
      </c>
      <c r="AG118" s="893"/>
      <c r="AH118" s="893"/>
      <c r="AI118" s="893"/>
      <c r="AJ118" s="894"/>
      <c r="AK118" s="892" t="s">
        <v>311</v>
      </c>
      <c r="AL118" s="893"/>
      <c r="AM118" s="893"/>
      <c r="AN118" s="893"/>
      <c r="AO118" s="894"/>
      <c r="AP118" s="970" t="s">
        <v>449</v>
      </c>
      <c r="AQ118" s="971"/>
      <c r="AR118" s="971"/>
      <c r="AS118" s="971"/>
      <c r="AT118" s="972"/>
      <c r="AU118" s="908"/>
      <c r="AV118" s="909"/>
      <c r="AW118" s="909"/>
      <c r="AX118" s="909"/>
      <c r="AY118" s="909"/>
      <c r="AZ118" s="973" t="s">
        <v>491</v>
      </c>
      <c r="BA118" s="965"/>
      <c r="BB118" s="965"/>
      <c r="BC118" s="965"/>
      <c r="BD118" s="965"/>
      <c r="BE118" s="965"/>
      <c r="BF118" s="965"/>
      <c r="BG118" s="965"/>
      <c r="BH118" s="965"/>
      <c r="BI118" s="965"/>
      <c r="BJ118" s="965"/>
      <c r="BK118" s="965"/>
      <c r="BL118" s="965"/>
      <c r="BM118" s="965"/>
      <c r="BN118" s="965"/>
      <c r="BO118" s="965"/>
      <c r="BP118" s="966"/>
      <c r="BQ118" s="999" t="s">
        <v>459</v>
      </c>
      <c r="BR118" s="1000"/>
      <c r="BS118" s="1000"/>
      <c r="BT118" s="1000"/>
      <c r="BU118" s="1000"/>
      <c r="BV118" s="1000" t="s">
        <v>470</v>
      </c>
      <c r="BW118" s="1000"/>
      <c r="BX118" s="1000"/>
      <c r="BY118" s="1000"/>
      <c r="BZ118" s="1000"/>
      <c r="CA118" s="1000" t="s">
        <v>470</v>
      </c>
      <c r="CB118" s="1000"/>
      <c r="CC118" s="1000"/>
      <c r="CD118" s="1000"/>
      <c r="CE118" s="1000"/>
      <c r="CF118" s="920" t="s">
        <v>456</v>
      </c>
      <c r="CG118" s="921"/>
      <c r="CH118" s="921"/>
      <c r="CI118" s="921"/>
      <c r="CJ118" s="921"/>
      <c r="CK118" s="948"/>
      <c r="CL118" s="949"/>
      <c r="CM118" s="922" t="s">
        <v>492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483</v>
      </c>
      <c r="DH118" s="959"/>
      <c r="DI118" s="959"/>
      <c r="DJ118" s="959"/>
      <c r="DK118" s="960"/>
      <c r="DL118" s="961" t="s">
        <v>470</v>
      </c>
      <c r="DM118" s="959"/>
      <c r="DN118" s="959"/>
      <c r="DO118" s="959"/>
      <c r="DP118" s="960"/>
      <c r="DQ118" s="961" t="s">
        <v>460</v>
      </c>
      <c r="DR118" s="959"/>
      <c r="DS118" s="959"/>
      <c r="DT118" s="959"/>
      <c r="DU118" s="960"/>
      <c r="DV118" s="962" t="s">
        <v>483</v>
      </c>
      <c r="DW118" s="963"/>
      <c r="DX118" s="963"/>
      <c r="DY118" s="963"/>
      <c r="DZ118" s="964"/>
    </row>
    <row r="119" spans="1:130" s="230" customFormat="1" ht="26.25" customHeight="1" x14ac:dyDescent="0.25">
      <c r="A119" s="1056" t="s">
        <v>453</v>
      </c>
      <c r="B119" s="947"/>
      <c r="C119" s="929" t="s">
        <v>454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470</v>
      </c>
      <c r="AB119" s="900"/>
      <c r="AC119" s="900"/>
      <c r="AD119" s="900"/>
      <c r="AE119" s="901"/>
      <c r="AF119" s="902" t="s">
        <v>459</v>
      </c>
      <c r="AG119" s="900"/>
      <c r="AH119" s="900"/>
      <c r="AI119" s="900"/>
      <c r="AJ119" s="901"/>
      <c r="AK119" s="902" t="s">
        <v>460</v>
      </c>
      <c r="AL119" s="900"/>
      <c r="AM119" s="900"/>
      <c r="AN119" s="900"/>
      <c r="AO119" s="901"/>
      <c r="AP119" s="903" t="s">
        <v>470</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493</v>
      </c>
      <c r="BP119" s="1005"/>
      <c r="BQ119" s="999">
        <v>292160567</v>
      </c>
      <c r="BR119" s="1000"/>
      <c r="BS119" s="1000"/>
      <c r="BT119" s="1000"/>
      <c r="BU119" s="1000"/>
      <c r="BV119" s="1000">
        <v>290427582</v>
      </c>
      <c r="BW119" s="1000"/>
      <c r="BX119" s="1000"/>
      <c r="BY119" s="1000"/>
      <c r="BZ119" s="1000"/>
      <c r="CA119" s="1000">
        <v>288707592</v>
      </c>
      <c r="CB119" s="1000"/>
      <c r="CC119" s="1000"/>
      <c r="CD119" s="1000"/>
      <c r="CE119" s="1000"/>
      <c r="CF119" s="1001"/>
      <c r="CG119" s="1002"/>
      <c r="CH119" s="1002"/>
      <c r="CI119" s="1002"/>
      <c r="CJ119" s="1003"/>
      <c r="CK119" s="950"/>
      <c r="CL119" s="951"/>
      <c r="CM119" s="973" t="s">
        <v>494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330158</v>
      </c>
      <c r="DH119" s="986"/>
      <c r="DI119" s="986"/>
      <c r="DJ119" s="986"/>
      <c r="DK119" s="987"/>
      <c r="DL119" s="985">
        <v>288888</v>
      </c>
      <c r="DM119" s="986"/>
      <c r="DN119" s="986"/>
      <c r="DO119" s="986"/>
      <c r="DP119" s="987"/>
      <c r="DQ119" s="985">
        <v>247618</v>
      </c>
      <c r="DR119" s="986"/>
      <c r="DS119" s="986"/>
      <c r="DT119" s="986"/>
      <c r="DU119" s="987"/>
      <c r="DV119" s="988">
        <v>0.4</v>
      </c>
      <c r="DW119" s="989"/>
      <c r="DX119" s="989"/>
      <c r="DY119" s="989"/>
      <c r="DZ119" s="990"/>
    </row>
    <row r="120" spans="1:130" s="230" customFormat="1" ht="26.25" customHeight="1" x14ac:dyDescent="0.25">
      <c r="A120" s="1057"/>
      <c r="B120" s="949"/>
      <c r="C120" s="922" t="s">
        <v>463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461</v>
      </c>
      <c r="AB120" s="959"/>
      <c r="AC120" s="959"/>
      <c r="AD120" s="959"/>
      <c r="AE120" s="960"/>
      <c r="AF120" s="961" t="s">
        <v>470</v>
      </c>
      <c r="AG120" s="959"/>
      <c r="AH120" s="959"/>
      <c r="AI120" s="959"/>
      <c r="AJ120" s="960"/>
      <c r="AK120" s="961" t="s">
        <v>471</v>
      </c>
      <c r="AL120" s="959"/>
      <c r="AM120" s="959"/>
      <c r="AN120" s="959"/>
      <c r="AO120" s="960"/>
      <c r="AP120" s="962" t="s">
        <v>465</v>
      </c>
      <c r="AQ120" s="963"/>
      <c r="AR120" s="963"/>
      <c r="AS120" s="963"/>
      <c r="AT120" s="964"/>
      <c r="AU120" s="991" t="s">
        <v>495</v>
      </c>
      <c r="AV120" s="992"/>
      <c r="AW120" s="992"/>
      <c r="AX120" s="992"/>
      <c r="AY120" s="993"/>
      <c r="AZ120" s="929" t="s">
        <v>496</v>
      </c>
      <c r="BA120" s="897"/>
      <c r="BB120" s="897"/>
      <c r="BC120" s="897"/>
      <c r="BD120" s="897"/>
      <c r="BE120" s="897"/>
      <c r="BF120" s="897"/>
      <c r="BG120" s="897"/>
      <c r="BH120" s="897"/>
      <c r="BI120" s="897"/>
      <c r="BJ120" s="897"/>
      <c r="BK120" s="897"/>
      <c r="BL120" s="897"/>
      <c r="BM120" s="897"/>
      <c r="BN120" s="897"/>
      <c r="BO120" s="897"/>
      <c r="BP120" s="898"/>
      <c r="BQ120" s="930">
        <v>12513245</v>
      </c>
      <c r="BR120" s="931"/>
      <c r="BS120" s="931"/>
      <c r="BT120" s="931"/>
      <c r="BU120" s="931"/>
      <c r="BV120" s="931">
        <v>6461768</v>
      </c>
      <c r="BW120" s="931"/>
      <c r="BX120" s="931"/>
      <c r="BY120" s="931"/>
      <c r="BZ120" s="931"/>
      <c r="CA120" s="931">
        <v>17342737</v>
      </c>
      <c r="CB120" s="931"/>
      <c r="CC120" s="931"/>
      <c r="CD120" s="931"/>
      <c r="CE120" s="931"/>
      <c r="CF120" s="944">
        <v>25.5</v>
      </c>
      <c r="CG120" s="945"/>
      <c r="CH120" s="945"/>
      <c r="CI120" s="945"/>
      <c r="CJ120" s="945"/>
      <c r="CK120" s="1006" t="s">
        <v>497</v>
      </c>
      <c r="CL120" s="1007"/>
      <c r="CM120" s="1007"/>
      <c r="CN120" s="1007"/>
      <c r="CO120" s="1008"/>
      <c r="CP120" s="1014" t="s">
        <v>498</v>
      </c>
      <c r="CQ120" s="1015"/>
      <c r="CR120" s="1015"/>
      <c r="CS120" s="1015"/>
      <c r="CT120" s="1015"/>
      <c r="CU120" s="1015"/>
      <c r="CV120" s="1015"/>
      <c r="CW120" s="1015"/>
      <c r="CX120" s="1015"/>
      <c r="CY120" s="1015"/>
      <c r="CZ120" s="1015"/>
      <c r="DA120" s="1015"/>
      <c r="DB120" s="1015"/>
      <c r="DC120" s="1015"/>
      <c r="DD120" s="1015"/>
      <c r="DE120" s="1015"/>
      <c r="DF120" s="1016"/>
      <c r="DG120" s="930">
        <v>51598193</v>
      </c>
      <c r="DH120" s="931"/>
      <c r="DI120" s="931"/>
      <c r="DJ120" s="931"/>
      <c r="DK120" s="931"/>
      <c r="DL120" s="931">
        <v>50809659</v>
      </c>
      <c r="DM120" s="931"/>
      <c r="DN120" s="931"/>
      <c r="DO120" s="931"/>
      <c r="DP120" s="931"/>
      <c r="DQ120" s="931">
        <v>50836628</v>
      </c>
      <c r="DR120" s="931"/>
      <c r="DS120" s="931"/>
      <c r="DT120" s="931"/>
      <c r="DU120" s="931"/>
      <c r="DV120" s="932">
        <v>74.599999999999994</v>
      </c>
      <c r="DW120" s="932"/>
      <c r="DX120" s="932"/>
      <c r="DY120" s="932"/>
      <c r="DZ120" s="933"/>
    </row>
    <row r="121" spans="1:130" s="230" customFormat="1" ht="26.25" customHeight="1" x14ac:dyDescent="0.25">
      <c r="A121" s="1057"/>
      <c r="B121" s="949"/>
      <c r="C121" s="974" t="s">
        <v>499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456</v>
      </c>
      <c r="AB121" s="959"/>
      <c r="AC121" s="959"/>
      <c r="AD121" s="959"/>
      <c r="AE121" s="960"/>
      <c r="AF121" s="961" t="s">
        <v>483</v>
      </c>
      <c r="AG121" s="959"/>
      <c r="AH121" s="959"/>
      <c r="AI121" s="959"/>
      <c r="AJ121" s="960"/>
      <c r="AK121" s="961" t="s">
        <v>461</v>
      </c>
      <c r="AL121" s="959"/>
      <c r="AM121" s="959"/>
      <c r="AN121" s="959"/>
      <c r="AO121" s="960"/>
      <c r="AP121" s="962" t="s">
        <v>400</v>
      </c>
      <c r="AQ121" s="963"/>
      <c r="AR121" s="963"/>
      <c r="AS121" s="963"/>
      <c r="AT121" s="964"/>
      <c r="AU121" s="994"/>
      <c r="AV121" s="995"/>
      <c r="AW121" s="995"/>
      <c r="AX121" s="995"/>
      <c r="AY121" s="996"/>
      <c r="AZ121" s="922" t="s">
        <v>500</v>
      </c>
      <c r="BA121" s="923"/>
      <c r="BB121" s="923"/>
      <c r="BC121" s="923"/>
      <c r="BD121" s="923"/>
      <c r="BE121" s="923"/>
      <c r="BF121" s="923"/>
      <c r="BG121" s="923"/>
      <c r="BH121" s="923"/>
      <c r="BI121" s="923"/>
      <c r="BJ121" s="923"/>
      <c r="BK121" s="923"/>
      <c r="BL121" s="923"/>
      <c r="BM121" s="923"/>
      <c r="BN121" s="923"/>
      <c r="BO121" s="923"/>
      <c r="BP121" s="924"/>
      <c r="BQ121" s="925">
        <v>6197486</v>
      </c>
      <c r="BR121" s="926"/>
      <c r="BS121" s="926"/>
      <c r="BT121" s="926"/>
      <c r="BU121" s="926"/>
      <c r="BV121" s="926">
        <v>6852649</v>
      </c>
      <c r="BW121" s="926"/>
      <c r="BX121" s="926"/>
      <c r="BY121" s="926"/>
      <c r="BZ121" s="926"/>
      <c r="CA121" s="926">
        <v>7008300</v>
      </c>
      <c r="CB121" s="926"/>
      <c r="CC121" s="926"/>
      <c r="CD121" s="926"/>
      <c r="CE121" s="926"/>
      <c r="CF121" s="920">
        <v>10.3</v>
      </c>
      <c r="CG121" s="921"/>
      <c r="CH121" s="921"/>
      <c r="CI121" s="921"/>
      <c r="CJ121" s="921"/>
      <c r="CK121" s="1009"/>
      <c r="CL121" s="1010"/>
      <c r="CM121" s="1010"/>
      <c r="CN121" s="1010"/>
      <c r="CO121" s="1011"/>
      <c r="CP121" s="1019" t="s">
        <v>501</v>
      </c>
      <c r="CQ121" s="1020"/>
      <c r="CR121" s="1020"/>
      <c r="CS121" s="1020"/>
      <c r="CT121" s="1020"/>
      <c r="CU121" s="1020"/>
      <c r="CV121" s="1020"/>
      <c r="CW121" s="1020"/>
      <c r="CX121" s="1020"/>
      <c r="CY121" s="1020"/>
      <c r="CZ121" s="1020"/>
      <c r="DA121" s="1020"/>
      <c r="DB121" s="1020"/>
      <c r="DC121" s="1020"/>
      <c r="DD121" s="1020"/>
      <c r="DE121" s="1020"/>
      <c r="DF121" s="1021"/>
      <c r="DG121" s="925">
        <v>1734463</v>
      </c>
      <c r="DH121" s="926"/>
      <c r="DI121" s="926"/>
      <c r="DJ121" s="926"/>
      <c r="DK121" s="926"/>
      <c r="DL121" s="926">
        <v>1555347</v>
      </c>
      <c r="DM121" s="926"/>
      <c r="DN121" s="926"/>
      <c r="DO121" s="926"/>
      <c r="DP121" s="926"/>
      <c r="DQ121" s="926">
        <v>1353951</v>
      </c>
      <c r="DR121" s="926"/>
      <c r="DS121" s="926"/>
      <c r="DT121" s="926"/>
      <c r="DU121" s="926"/>
      <c r="DV121" s="927">
        <v>2</v>
      </c>
      <c r="DW121" s="927"/>
      <c r="DX121" s="927"/>
      <c r="DY121" s="927"/>
      <c r="DZ121" s="928"/>
    </row>
    <row r="122" spans="1:130" s="230" customFormat="1" ht="26.25" customHeight="1" x14ac:dyDescent="0.25">
      <c r="A122" s="1057"/>
      <c r="B122" s="949"/>
      <c r="C122" s="922" t="s">
        <v>478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456</v>
      </c>
      <c r="AB122" s="959"/>
      <c r="AC122" s="959"/>
      <c r="AD122" s="959"/>
      <c r="AE122" s="960"/>
      <c r="AF122" s="961" t="s">
        <v>456</v>
      </c>
      <c r="AG122" s="959"/>
      <c r="AH122" s="959"/>
      <c r="AI122" s="959"/>
      <c r="AJ122" s="960"/>
      <c r="AK122" s="961" t="s">
        <v>456</v>
      </c>
      <c r="AL122" s="959"/>
      <c r="AM122" s="959"/>
      <c r="AN122" s="959"/>
      <c r="AO122" s="960"/>
      <c r="AP122" s="962" t="s">
        <v>456</v>
      </c>
      <c r="AQ122" s="963"/>
      <c r="AR122" s="963"/>
      <c r="AS122" s="963"/>
      <c r="AT122" s="964"/>
      <c r="AU122" s="994"/>
      <c r="AV122" s="995"/>
      <c r="AW122" s="995"/>
      <c r="AX122" s="995"/>
      <c r="AY122" s="996"/>
      <c r="AZ122" s="973" t="s">
        <v>502</v>
      </c>
      <c r="BA122" s="965"/>
      <c r="BB122" s="965"/>
      <c r="BC122" s="965"/>
      <c r="BD122" s="965"/>
      <c r="BE122" s="965"/>
      <c r="BF122" s="965"/>
      <c r="BG122" s="965"/>
      <c r="BH122" s="965"/>
      <c r="BI122" s="965"/>
      <c r="BJ122" s="965"/>
      <c r="BK122" s="965"/>
      <c r="BL122" s="965"/>
      <c r="BM122" s="965"/>
      <c r="BN122" s="965"/>
      <c r="BO122" s="965"/>
      <c r="BP122" s="966"/>
      <c r="BQ122" s="999">
        <v>157861786</v>
      </c>
      <c r="BR122" s="1000"/>
      <c r="BS122" s="1000"/>
      <c r="BT122" s="1000"/>
      <c r="BU122" s="1000"/>
      <c r="BV122" s="1000">
        <v>156303051</v>
      </c>
      <c r="BW122" s="1000"/>
      <c r="BX122" s="1000"/>
      <c r="BY122" s="1000"/>
      <c r="BZ122" s="1000"/>
      <c r="CA122" s="1000">
        <v>154727179</v>
      </c>
      <c r="CB122" s="1000"/>
      <c r="CC122" s="1000"/>
      <c r="CD122" s="1000"/>
      <c r="CE122" s="1000"/>
      <c r="CF122" s="1017">
        <v>227.1</v>
      </c>
      <c r="CG122" s="1018"/>
      <c r="CH122" s="1018"/>
      <c r="CI122" s="1018"/>
      <c r="CJ122" s="1018"/>
      <c r="CK122" s="1009"/>
      <c r="CL122" s="1010"/>
      <c r="CM122" s="1010"/>
      <c r="CN122" s="1010"/>
      <c r="CO122" s="1011"/>
      <c r="CP122" s="1019" t="s">
        <v>503</v>
      </c>
      <c r="CQ122" s="1020"/>
      <c r="CR122" s="1020"/>
      <c r="CS122" s="1020"/>
      <c r="CT122" s="1020"/>
      <c r="CU122" s="1020"/>
      <c r="CV122" s="1020"/>
      <c r="CW122" s="1020"/>
      <c r="CX122" s="1020"/>
      <c r="CY122" s="1020"/>
      <c r="CZ122" s="1020"/>
      <c r="DA122" s="1020"/>
      <c r="DB122" s="1020"/>
      <c r="DC122" s="1020"/>
      <c r="DD122" s="1020"/>
      <c r="DE122" s="1020"/>
      <c r="DF122" s="1021"/>
      <c r="DG122" s="925">
        <v>957856</v>
      </c>
      <c r="DH122" s="926"/>
      <c r="DI122" s="926"/>
      <c r="DJ122" s="926"/>
      <c r="DK122" s="926"/>
      <c r="DL122" s="926">
        <v>799421</v>
      </c>
      <c r="DM122" s="926"/>
      <c r="DN122" s="926"/>
      <c r="DO122" s="926"/>
      <c r="DP122" s="926"/>
      <c r="DQ122" s="926">
        <v>749288</v>
      </c>
      <c r="DR122" s="926"/>
      <c r="DS122" s="926"/>
      <c r="DT122" s="926"/>
      <c r="DU122" s="926"/>
      <c r="DV122" s="927">
        <v>1.1000000000000001</v>
      </c>
      <c r="DW122" s="927"/>
      <c r="DX122" s="927"/>
      <c r="DY122" s="927"/>
      <c r="DZ122" s="928"/>
    </row>
    <row r="123" spans="1:130" s="230" customFormat="1" ht="26.25" customHeight="1" x14ac:dyDescent="0.25">
      <c r="A123" s="1057"/>
      <c r="B123" s="949"/>
      <c r="C123" s="922" t="s">
        <v>487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157385</v>
      </c>
      <c r="AB123" s="959"/>
      <c r="AC123" s="959"/>
      <c r="AD123" s="959"/>
      <c r="AE123" s="960"/>
      <c r="AF123" s="961">
        <v>178894</v>
      </c>
      <c r="AG123" s="959"/>
      <c r="AH123" s="959"/>
      <c r="AI123" s="959"/>
      <c r="AJ123" s="960"/>
      <c r="AK123" s="961">
        <v>173348</v>
      </c>
      <c r="AL123" s="959"/>
      <c r="AM123" s="959"/>
      <c r="AN123" s="959"/>
      <c r="AO123" s="960"/>
      <c r="AP123" s="962">
        <v>0.3</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504</v>
      </c>
      <c r="BP123" s="1005"/>
      <c r="BQ123" s="1063">
        <v>176572517</v>
      </c>
      <c r="BR123" s="1064"/>
      <c r="BS123" s="1064"/>
      <c r="BT123" s="1064"/>
      <c r="BU123" s="1064"/>
      <c r="BV123" s="1064">
        <v>169617468</v>
      </c>
      <c r="BW123" s="1064"/>
      <c r="BX123" s="1064"/>
      <c r="BY123" s="1064"/>
      <c r="BZ123" s="1064"/>
      <c r="CA123" s="1064">
        <v>179078216</v>
      </c>
      <c r="CB123" s="1064"/>
      <c r="CC123" s="1064"/>
      <c r="CD123" s="1064"/>
      <c r="CE123" s="1064"/>
      <c r="CF123" s="1001"/>
      <c r="CG123" s="1002"/>
      <c r="CH123" s="1002"/>
      <c r="CI123" s="1002"/>
      <c r="CJ123" s="1003"/>
      <c r="CK123" s="1009"/>
      <c r="CL123" s="1010"/>
      <c r="CM123" s="1010"/>
      <c r="CN123" s="1010"/>
      <c r="CO123" s="1011"/>
      <c r="CP123" s="1019" t="s">
        <v>505</v>
      </c>
      <c r="CQ123" s="1020"/>
      <c r="CR123" s="1020"/>
      <c r="CS123" s="1020"/>
      <c r="CT123" s="1020"/>
      <c r="CU123" s="1020"/>
      <c r="CV123" s="1020"/>
      <c r="CW123" s="1020"/>
      <c r="CX123" s="1020"/>
      <c r="CY123" s="1020"/>
      <c r="CZ123" s="1020"/>
      <c r="DA123" s="1020"/>
      <c r="DB123" s="1020"/>
      <c r="DC123" s="1020"/>
      <c r="DD123" s="1020"/>
      <c r="DE123" s="1020"/>
      <c r="DF123" s="1021"/>
      <c r="DG123" s="958">
        <v>264221</v>
      </c>
      <c r="DH123" s="959"/>
      <c r="DI123" s="959"/>
      <c r="DJ123" s="959"/>
      <c r="DK123" s="960"/>
      <c r="DL123" s="961">
        <v>200768</v>
      </c>
      <c r="DM123" s="959"/>
      <c r="DN123" s="959"/>
      <c r="DO123" s="959"/>
      <c r="DP123" s="960"/>
      <c r="DQ123" s="961">
        <v>195325</v>
      </c>
      <c r="DR123" s="959"/>
      <c r="DS123" s="959"/>
      <c r="DT123" s="959"/>
      <c r="DU123" s="960"/>
      <c r="DV123" s="962">
        <v>0.3</v>
      </c>
      <c r="DW123" s="963"/>
      <c r="DX123" s="963"/>
      <c r="DY123" s="963"/>
      <c r="DZ123" s="964"/>
    </row>
    <row r="124" spans="1:130" s="230" customFormat="1" ht="26.25" customHeight="1" thickBot="1" x14ac:dyDescent="0.3">
      <c r="A124" s="1057"/>
      <c r="B124" s="949"/>
      <c r="C124" s="922" t="s">
        <v>490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459</v>
      </c>
      <c r="AB124" s="959"/>
      <c r="AC124" s="959"/>
      <c r="AD124" s="959"/>
      <c r="AE124" s="960"/>
      <c r="AF124" s="961" t="s">
        <v>455</v>
      </c>
      <c r="AG124" s="959"/>
      <c r="AH124" s="959"/>
      <c r="AI124" s="959"/>
      <c r="AJ124" s="960"/>
      <c r="AK124" s="961" t="s">
        <v>400</v>
      </c>
      <c r="AL124" s="959"/>
      <c r="AM124" s="959"/>
      <c r="AN124" s="959"/>
      <c r="AO124" s="960"/>
      <c r="AP124" s="962" t="s">
        <v>456</v>
      </c>
      <c r="AQ124" s="963"/>
      <c r="AR124" s="963"/>
      <c r="AS124" s="963"/>
      <c r="AT124" s="964"/>
      <c r="AU124" s="1059" t="s">
        <v>506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172.2</v>
      </c>
      <c r="BR124" s="1027"/>
      <c r="BS124" s="1027"/>
      <c r="BT124" s="1027"/>
      <c r="BU124" s="1027"/>
      <c r="BV124" s="1027">
        <v>173</v>
      </c>
      <c r="BW124" s="1027"/>
      <c r="BX124" s="1027"/>
      <c r="BY124" s="1027"/>
      <c r="BZ124" s="1027"/>
      <c r="CA124" s="1027">
        <v>160.9</v>
      </c>
      <c r="CB124" s="1027"/>
      <c r="CC124" s="1027"/>
      <c r="CD124" s="1027"/>
      <c r="CE124" s="1027"/>
      <c r="CF124" s="1028"/>
      <c r="CG124" s="1029"/>
      <c r="CH124" s="1029"/>
      <c r="CI124" s="1029"/>
      <c r="CJ124" s="1030"/>
      <c r="CK124" s="1012"/>
      <c r="CL124" s="1012"/>
      <c r="CM124" s="1012"/>
      <c r="CN124" s="1012"/>
      <c r="CO124" s="1013"/>
      <c r="CP124" s="1019" t="s">
        <v>507</v>
      </c>
      <c r="CQ124" s="1020"/>
      <c r="CR124" s="1020"/>
      <c r="CS124" s="1020"/>
      <c r="CT124" s="1020"/>
      <c r="CU124" s="1020"/>
      <c r="CV124" s="1020"/>
      <c r="CW124" s="1020"/>
      <c r="CX124" s="1020"/>
      <c r="CY124" s="1020"/>
      <c r="CZ124" s="1020"/>
      <c r="DA124" s="1020"/>
      <c r="DB124" s="1020"/>
      <c r="DC124" s="1020"/>
      <c r="DD124" s="1020"/>
      <c r="DE124" s="1020"/>
      <c r="DF124" s="1021"/>
      <c r="DG124" s="1004" t="s">
        <v>464</v>
      </c>
      <c r="DH124" s="986"/>
      <c r="DI124" s="986"/>
      <c r="DJ124" s="986"/>
      <c r="DK124" s="987"/>
      <c r="DL124" s="985" t="s">
        <v>464</v>
      </c>
      <c r="DM124" s="986"/>
      <c r="DN124" s="986"/>
      <c r="DO124" s="986"/>
      <c r="DP124" s="987"/>
      <c r="DQ124" s="985" t="s">
        <v>460</v>
      </c>
      <c r="DR124" s="986"/>
      <c r="DS124" s="986"/>
      <c r="DT124" s="986"/>
      <c r="DU124" s="987"/>
      <c r="DV124" s="988" t="s">
        <v>455</v>
      </c>
      <c r="DW124" s="989"/>
      <c r="DX124" s="989"/>
      <c r="DY124" s="989"/>
      <c r="DZ124" s="990"/>
    </row>
    <row r="125" spans="1:130" s="230" customFormat="1" ht="26.25" customHeight="1" x14ac:dyDescent="0.25">
      <c r="A125" s="1057"/>
      <c r="B125" s="949"/>
      <c r="C125" s="922" t="s">
        <v>492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464</v>
      </c>
      <c r="AB125" s="959"/>
      <c r="AC125" s="959"/>
      <c r="AD125" s="959"/>
      <c r="AE125" s="960"/>
      <c r="AF125" s="961" t="s">
        <v>461</v>
      </c>
      <c r="AG125" s="959"/>
      <c r="AH125" s="959"/>
      <c r="AI125" s="959"/>
      <c r="AJ125" s="960"/>
      <c r="AK125" s="961" t="s">
        <v>464</v>
      </c>
      <c r="AL125" s="959"/>
      <c r="AM125" s="959"/>
      <c r="AN125" s="959"/>
      <c r="AO125" s="960"/>
      <c r="AP125" s="962" t="s">
        <v>471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508</v>
      </c>
      <c r="CL125" s="1007"/>
      <c r="CM125" s="1007"/>
      <c r="CN125" s="1007"/>
      <c r="CO125" s="1008"/>
      <c r="CP125" s="929" t="s">
        <v>509</v>
      </c>
      <c r="CQ125" s="897"/>
      <c r="CR125" s="897"/>
      <c r="CS125" s="897"/>
      <c r="CT125" s="897"/>
      <c r="CU125" s="897"/>
      <c r="CV125" s="897"/>
      <c r="CW125" s="897"/>
      <c r="CX125" s="897"/>
      <c r="CY125" s="897"/>
      <c r="CZ125" s="897"/>
      <c r="DA125" s="897"/>
      <c r="DB125" s="897"/>
      <c r="DC125" s="897"/>
      <c r="DD125" s="897"/>
      <c r="DE125" s="897"/>
      <c r="DF125" s="898"/>
      <c r="DG125" s="930" t="s">
        <v>459</v>
      </c>
      <c r="DH125" s="931"/>
      <c r="DI125" s="931"/>
      <c r="DJ125" s="931"/>
      <c r="DK125" s="931"/>
      <c r="DL125" s="931" t="s">
        <v>464</v>
      </c>
      <c r="DM125" s="931"/>
      <c r="DN125" s="931"/>
      <c r="DO125" s="931"/>
      <c r="DP125" s="931"/>
      <c r="DQ125" s="931" t="s">
        <v>459</v>
      </c>
      <c r="DR125" s="931"/>
      <c r="DS125" s="931"/>
      <c r="DT125" s="931"/>
      <c r="DU125" s="931"/>
      <c r="DV125" s="932" t="s">
        <v>457</v>
      </c>
      <c r="DW125" s="932"/>
      <c r="DX125" s="932"/>
      <c r="DY125" s="932"/>
      <c r="DZ125" s="933"/>
    </row>
    <row r="126" spans="1:130" s="230" customFormat="1" ht="26.25" customHeight="1" thickBot="1" x14ac:dyDescent="0.3">
      <c r="A126" s="1057"/>
      <c r="B126" s="949"/>
      <c r="C126" s="922" t="s">
        <v>494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41307</v>
      </c>
      <c r="AB126" s="959"/>
      <c r="AC126" s="959"/>
      <c r="AD126" s="959"/>
      <c r="AE126" s="960"/>
      <c r="AF126" s="961">
        <v>41303</v>
      </c>
      <c r="AG126" s="959"/>
      <c r="AH126" s="959"/>
      <c r="AI126" s="959"/>
      <c r="AJ126" s="960"/>
      <c r="AK126" s="961">
        <v>41298</v>
      </c>
      <c r="AL126" s="959"/>
      <c r="AM126" s="959"/>
      <c r="AN126" s="959"/>
      <c r="AO126" s="960"/>
      <c r="AP126" s="962">
        <v>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510</v>
      </c>
      <c r="CQ126" s="923"/>
      <c r="CR126" s="923"/>
      <c r="CS126" s="923"/>
      <c r="CT126" s="923"/>
      <c r="CU126" s="923"/>
      <c r="CV126" s="923"/>
      <c r="CW126" s="923"/>
      <c r="CX126" s="923"/>
      <c r="CY126" s="923"/>
      <c r="CZ126" s="923"/>
      <c r="DA126" s="923"/>
      <c r="DB126" s="923"/>
      <c r="DC126" s="923"/>
      <c r="DD126" s="923"/>
      <c r="DE126" s="923"/>
      <c r="DF126" s="924"/>
      <c r="DG126" s="925" t="s">
        <v>464</v>
      </c>
      <c r="DH126" s="926"/>
      <c r="DI126" s="926"/>
      <c r="DJ126" s="926"/>
      <c r="DK126" s="926"/>
      <c r="DL126" s="926" t="s">
        <v>471</v>
      </c>
      <c r="DM126" s="926"/>
      <c r="DN126" s="926"/>
      <c r="DO126" s="926"/>
      <c r="DP126" s="926"/>
      <c r="DQ126" s="926" t="s">
        <v>464</v>
      </c>
      <c r="DR126" s="926"/>
      <c r="DS126" s="926"/>
      <c r="DT126" s="926"/>
      <c r="DU126" s="926"/>
      <c r="DV126" s="927" t="s">
        <v>457</v>
      </c>
      <c r="DW126" s="927"/>
      <c r="DX126" s="927"/>
      <c r="DY126" s="927"/>
      <c r="DZ126" s="928"/>
    </row>
    <row r="127" spans="1:130" s="230" customFormat="1" ht="26.25" customHeight="1" x14ac:dyDescent="0.25">
      <c r="A127" s="1058"/>
      <c r="B127" s="951"/>
      <c r="C127" s="973" t="s">
        <v>511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459</v>
      </c>
      <c r="AB127" s="959"/>
      <c r="AC127" s="959"/>
      <c r="AD127" s="959"/>
      <c r="AE127" s="960"/>
      <c r="AF127" s="961" t="s">
        <v>464</v>
      </c>
      <c r="AG127" s="959"/>
      <c r="AH127" s="959"/>
      <c r="AI127" s="959"/>
      <c r="AJ127" s="960"/>
      <c r="AK127" s="961" t="s">
        <v>455</v>
      </c>
      <c r="AL127" s="959"/>
      <c r="AM127" s="959"/>
      <c r="AN127" s="959"/>
      <c r="AO127" s="960"/>
      <c r="AP127" s="962" t="s">
        <v>459</v>
      </c>
      <c r="AQ127" s="963"/>
      <c r="AR127" s="963"/>
      <c r="AS127" s="963"/>
      <c r="AT127" s="964"/>
      <c r="AU127" s="232"/>
      <c r="AV127" s="232"/>
      <c r="AW127" s="232"/>
      <c r="AX127" s="1031" t="s">
        <v>512</v>
      </c>
      <c r="AY127" s="1032"/>
      <c r="AZ127" s="1032"/>
      <c r="BA127" s="1032"/>
      <c r="BB127" s="1032"/>
      <c r="BC127" s="1032"/>
      <c r="BD127" s="1032"/>
      <c r="BE127" s="1033"/>
      <c r="BF127" s="1034" t="s">
        <v>513</v>
      </c>
      <c r="BG127" s="1032"/>
      <c r="BH127" s="1032"/>
      <c r="BI127" s="1032"/>
      <c r="BJ127" s="1032"/>
      <c r="BK127" s="1032"/>
      <c r="BL127" s="1033"/>
      <c r="BM127" s="1034" t="s">
        <v>514</v>
      </c>
      <c r="BN127" s="1032"/>
      <c r="BO127" s="1032"/>
      <c r="BP127" s="1032"/>
      <c r="BQ127" s="1032"/>
      <c r="BR127" s="1032"/>
      <c r="BS127" s="1033"/>
      <c r="BT127" s="1034" t="s">
        <v>515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516</v>
      </c>
      <c r="CQ127" s="923"/>
      <c r="CR127" s="923"/>
      <c r="CS127" s="923"/>
      <c r="CT127" s="923"/>
      <c r="CU127" s="923"/>
      <c r="CV127" s="923"/>
      <c r="CW127" s="923"/>
      <c r="CX127" s="923"/>
      <c r="CY127" s="923"/>
      <c r="CZ127" s="923"/>
      <c r="DA127" s="923"/>
      <c r="DB127" s="923"/>
      <c r="DC127" s="923"/>
      <c r="DD127" s="923"/>
      <c r="DE127" s="923"/>
      <c r="DF127" s="924"/>
      <c r="DG127" s="925" t="s">
        <v>460</v>
      </c>
      <c r="DH127" s="926"/>
      <c r="DI127" s="926"/>
      <c r="DJ127" s="926"/>
      <c r="DK127" s="926"/>
      <c r="DL127" s="926" t="s">
        <v>464</v>
      </c>
      <c r="DM127" s="926"/>
      <c r="DN127" s="926"/>
      <c r="DO127" s="926"/>
      <c r="DP127" s="926"/>
      <c r="DQ127" s="926" t="s">
        <v>455</v>
      </c>
      <c r="DR127" s="926"/>
      <c r="DS127" s="926"/>
      <c r="DT127" s="926"/>
      <c r="DU127" s="926"/>
      <c r="DV127" s="927" t="s">
        <v>471</v>
      </c>
      <c r="DW127" s="927"/>
      <c r="DX127" s="927"/>
      <c r="DY127" s="927"/>
      <c r="DZ127" s="928"/>
    </row>
    <row r="128" spans="1:130" s="230" customFormat="1" ht="26.25" customHeight="1" thickBot="1" x14ac:dyDescent="0.3">
      <c r="A128" s="1041" t="s">
        <v>517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518</v>
      </c>
      <c r="X128" s="1043"/>
      <c r="Y128" s="1043"/>
      <c r="Z128" s="1044"/>
      <c r="AA128" s="1045">
        <v>710695</v>
      </c>
      <c r="AB128" s="1046"/>
      <c r="AC128" s="1046"/>
      <c r="AD128" s="1046"/>
      <c r="AE128" s="1047"/>
      <c r="AF128" s="1048">
        <v>761638</v>
      </c>
      <c r="AG128" s="1046"/>
      <c r="AH128" s="1046"/>
      <c r="AI128" s="1046"/>
      <c r="AJ128" s="1047"/>
      <c r="AK128" s="1048">
        <v>754206</v>
      </c>
      <c r="AL128" s="1046"/>
      <c r="AM128" s="1046"/>
      <c r="AN128" s="1046"/>
      <c r="AO128" s="1047"/>
      <c r="AP128" s="1049"/>
      <c r="AQ128" s="1050"/>
      <c r="AR128" s="1050"/>
      <c r="AS128" s="1050"/>
      <c r="AT128" s="1051"/>
      <c r="AU128" s="232"/>
      <c r="AV128" s="232"/>
      <c r="AW128" s="232"/>
      <c r="AX128" s="896" t="s">
        <v>519</v>
      </c>
      <c r="AY128" s="897"/>
      <c r="AZ128" s="897"/>
      <c r="BA128" s="897"/>
      <c r="BB128" s="897"/>
      <c r="BC128" s="897"/>
      <c r="BD128" s="897"/>
      <c r="BE128" s="898"/>
      <c r="BF128" s="1052" t="s">
        <v>465</v>
      </c>
      <c r="BG128" s="1053"/>
      <c r="BH128" s="1053"/>
      <c r="BI128" s="1053"/>
      <c r="BJ128" s="1053"/>
      <c r="BK128" s="1053"/>
      <c r="BL128" s="1054"/>
      <c r="BM128" s="1052">
        <v>11.25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520</v>
      </c>
      <c r="CQ128" s="726"/>
      <c r="CR128" s="726"/>
      <c r="CS128" s="726"/>
      <c r="CT128" s="726"/>
      <c r="CU128" s="726"/>
      <c r="CV128" s="726"/>
      <c r="CW128" s="726"/>
      <c r="CX128" s="726"/>
      <c r="CY128" s="726"/>
      <c r="CZ128" s="726"/>
      <c r="DA128" s="726"/>
      <c r="DB128" s="726"/>
      <c r="DC128" s="726"/>
      <c r="DD128" s="726"/>
      <c r="DE128" s="726"/>
      <c r="DF128" s="1036"/>
      <c r="DG128" s="1037" t="s">
        <v>465</v>
      </c>
      <c r="DH128" s="1038"/>
      <c r="DI128" s="1038"/>
      <c r="DJ128" s="1038"/>
      <c r="DK128" s="1038"/>
      <c r="DL128" s="1038" t="s">
        <v>471</v>
      </c>
      <c r="DM128" s="1038"/>
      <c r="DN128" s="1038"/>
      <c r="DO128" s="1038"/>
      <c r="DP128" s="1038"/>
      <c r="DQ128" s="1038" t="s">
        <v>400</v>
      </c>
      <c r="DR128" s="1038"/>
      <c r="DS128" s="1038"/>
      <c r="DT128" s="1038"/>
      <c r="DU128" s="1038"/>
      <c r="DV128" s="1039" t="s">
        <v>471</v>
      </c>
      <c r="DW128" s="1039"/>
      <c r="DX128" s="1039"/>
      <c r="DY128" s="1039"/>
      <c r="DZ128" s="1040"/>
    </row>
    <row r="129" spans="1:131" s="230" customFormat="1" ht="26.25" customHeight="1" x14ac:dyDescent="0.2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521</v>
      </c>
      <c r="X129" s="1071"/>
      <c r="Y129" s="1071"/>
      <c r="Z129" s="1072"/>
      <c r="AA129" s="958">
        <v>78960151</v>
      </c>
      <c r="AB129" s="959"/>
      <c r="AC129" s="959"/>
      <c r="AD129" s="959"/>
      <c r="AE129" s="960"/>
      <c r="AF129" s="961">
        <v>81358548</v>
      </c>
      <c r="AG129" s="959"/>
      <c r="AH129" s="959"/>
      <c r="AI129" s="959"/>
      <c r="AJ129" s="960"/>
      <c r="AK129" s="961">
        <v>79713370</v>
      </c>
      <c r="AL129" s="959"/>
      <c r="AM129" s="959"/>
      <c r="AN129" s="959"/>
      <c r="AO129" s="960"/>
      <c r="AP129" s="1073"/>
      <c r="AQ129" s="1074"/>
      <c r="AR129" s="1074"/>
      <c r="AS129" s="1074"/>
      <c r="AT129" s="1075"/>
      <c r="AU129" s="233"/>
      <c r="AV129" s="233"/>
      <c r="AW129" s="233"/>
      <c r="AX129" s="1065" t="s">
        <v>522</v>
      </c>
      <c r="AY129" s="923"/>
      <c r="AZ129" s="923"/>
      <c r="BA129" s="923"/>
      <c r="BB129" s="923"/>
      <c r="BC129" s="923"/>
      <c r="BD129" s="923"/>
      <c r="BE129" s="924"/>
      <c r="BF129" s="1066" t="s">
        <v>471</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5">
      <c r="A130" s="934" t="s">
        <v>523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524</v>
      </c>
      <c r="X130" s="1071"/>
      <c r="Y130" s="1071"/>
      <c r="Z130" s="1072"/>
      <c r="AA130" s="958">
        <v>11864972</v>
      </c>
      <c r="AB130" s="959"/>
      <c r="AC130" s="959"/>
      <c r="AD130" s="959"/>
      <c r="AE130" s="960"/>
      <c r="AF130" s="961">
        <v>11532795</v>
      </c>
      <c r="AG130" s="959"/>
      <c r="AH130" s="959"/>
      <c r="AI130" s="959"/>
      <c r="AJ130" s="960"/>
      <c r="AK130" s="961">
        <v>11583661</v>
      </c>
      <c r="AL130" s="959"/>
      <c r="AM130" s="959"/>
      <c r="AN130" s="959"/>
      <c r="AO130" s="960"/>
      <c r="AP130" s="1073"/>
      <c r="AQ130" s="1074"/>
      <c r="AR130" s="1074"/>
      <c r="AS130" s="1074"/>
      <c r="AT130" s="1075"/>
      <c r="AU130" s="233"/>
      <c r="AV130" s="233"/>
      <c r="AW130" s="233"/>
      <c r="AX130" s="1065" t="s">
        <v>525</v>
      </c>
      <c r="AY130" s="923"/>
      <c r="AZ130" s="923"/>
      <c r="BA130" s="923"/>
      <c r="BB130" s="923"/>
      <c r="BC130" s="923"/>
      <c r="BD130" s="923"/>
      <c r="BE130" s="924"/>
      <c r="BF130" s="1101">
        <v>12.7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3">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526</v>
      </c>
      <c r="X131" s="1108"/>
      <c r="Y131" s="1108"/>
      <c r="Z131" s="1109"/>
      <c r="AA131" s="1004">
        <v>67095179</v>
      </c>
      <c r="AB131" s="986"/>
      <c r="AC131" s="986"/>
      <c r="AD131" s="986"/>
      <c r="AE131" s="987"/>
      <c r="AF131" s="985">
        <v>69825753</v>
      </c>
      <c r="AG131" s="986"/>
      <c r="AH131" s="986"/>
      <c r="AI131" s="986"/>
      <c r="AJ131" s="987"/>
      <c r="AK131" s="985">
        <v>68129709</v>
      </c>
      <c r="AL131" s="986"/>
      <c r="AM131" s="986"/>
      <c r="AN131" s="986"/>
      <c r="AO131" s="987"/>
      <c r="AP131" s="1110"/>
      <c r="AQ131" s="1111"/>
      <c r="AR131" s="1111"/>
      <c r="AS131" s="1111"/>
      <c r="AT131" s="1112"/>
      <c r="AU131" s="233"/>
      <c r="AV131" s="233"/>
      <c r="AW131" s="233"/>
      <c r="AX131" s="1083" t="s">
        <v>527</v>
      </c>
      <c r="AY131" s="726"/>
      <c r="AZ131" s="726"/>
      <c r="BA131" s="726"/>
      <c r="BB131" s="726"/>
      <c r="BC131" s="726"/>
      <c r="BD131" s="726"/>
      <c r="BE131" s="1036"/>
      <c r="BF131" s="1084">
        <v>160.9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5">
      <c r="A132" s="1090" t="s">
        <v>528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529</v>
      </c>
      <c r="W132" s="1094"/>
      <c r="X132" s="1094"/>
      <c r="Y132" s="1094"/>
      <c r="Z132" s="1095"/>
      <c r="AA132" s="1096">
        <v>12.297266540000001</v>
      </c>
      <c r="AB132" s="1097"/>
      <c r="AC132" s="1097"/>
      <c r="AD132" s="1097"/>
      <c r="AE132" s="1098"/>
      <c r="AF132" s="1099">
        <v>12.7245989</v>
      </c>
      <c r="AG132" s="1097"/>
      <c r="AH132" s="1097"/>
      <c r="AI132" s="1097"/>
      <c r="AJ132" s="1098"/>
      <c r="AK132" s="1099">
        <v>13.21534046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3">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530</v>
      </c>
      <c r="W133" s="1077"/>
      <c r="X133" s="1077"/>
      <c r="Y133" s="1077"/>
      <c r="Z133" s="1078"/>
      <c r="AA133" s="1079">
        <v>13.6</v>
      </c>
      <c r="AB133" s="1080"/>
      <c r="AC133" s="1080"/>
      <c r="AD133" s="1080"/>
      <c r="AE133" s="1081"/>
      <c r="AF133" s="1079">
        <v>13</v>
      </c>
      <c r="AG133" s="1080"/>
      <c r="AH133" s="1080"/>
      <c r="AI133" s="1080"/>
      <c r="AJ133" s="1081"/>
      <c r="AK133" s="1079">
        <v>12.7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2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iCQxrdO+TxJSLxINSvx03toXzNS2cVV7HgM4r8dhtjmj9edyWV6HV7/PMky93pvaOPtlcstlw3gLmUoE1nyDA==" saltValue="c3cbBdwvNg41skWFI37QT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110" zoomScaleNormal="85" zoomScaleSheetLayoutView="110" workbookViewId="0">
      <selection activeCell="AJ96" sqref="AJ96"/>
    </sheetView>
  </sheetViews>
  <sheetFormatPr defaultColWidth="0" defaultRowHeight="13.5" customHeight="1" zeroHeight="1" x14ac:dyDescent="0.25"/>
  <cols>
    <col min="1" max="120" width="2.73046875" style="260" customWidth="1"/>
    <col min="121" max="121" width="0" style="259" hidden="1" customWidth="1"/>
    <col min="122" max="16384" width="9" style="259" hidden="1"/>
  </cols>
  <sheetData>
    <row r="1" spans="1:120" ht="12.75" x14ac:dyDescent="0.2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2.75" x14ac:dyDescent="0.25"/>
    <row r="3" spans="1:120" ht="12.75" x14ac:dyDescent="0.25"/>
    <row r="4" spans="1:120" ht="12.75" x14ac:dyDescent="0.25"/>
    <row r="5" spans="1:120" ht="12.75" x14ac:dyDescent="0.25"/>
    <row r="6" spans="1:120" ht="12.75" x14ac:dyDescent="0.25"/>
    <row r="7" spans="1:120" ht="12.75" x14ac:dyDescent="0.25"/>
    <row r="8" spans="1:120" ht="12.75" x14ac:dyDescent="0.25"/>
    <row r="9" spans="1:120" ht="12.75" x14ac:dyDescent="0.25"/>
    <row r="10" spans="1:120" ht="12.75" x14ac:dyDescent="0.25"/>
    <row r="11" spans="1:120" ht="12.75" x14ac:dyDescent="0.25"/>
    <row r="12" spans="1:120" ht="12.75" x14ac:dyDescent="0.25"/>
    <row r="13" spans="1:120" ht="12.75" x14ac:dyDescent="0.25"/>
    <row r="14" spans="1:120" ht="12.75" x14ac:dyDescent="0.25"/>
    <row r="15" spans="1:120" ht="12.75" x14ac:dyDescent="0.25"/>
    <row r="16" spans="1:120" ht="12.75" x14ac:dyDescent="0.25">
      <c r="DP16" s="259"/>
    </row>
    <row r="17" spans="119:120" ht="12.75" x14ac:dyDescent="0.25">
      <c r="DP17" s="259"/>
    </row>
    <row r="18" spans="119:120" ht="12.75" x14ac:dyDescent="0.25"/>
    <row r="19" spans="119:120" ht="12.75" x14ac:dyDescent="0.25"/>
    <row r="20" spans="119:120" ht="12.75" x14ac:dyDescent="0.25">
      <c r="DO20" s="259"/>
      <c r="DP20" s="259"/>
    </row>
    <row r="21" spans="119:120" ht="12.75" x14ac:dyDescent="0.25">
      <c r="DP21" s="259"/>
    </row>
    <row r="22" spans="119:120" ht="12.75" x14ac:dyDescent="0.25"/>
    <row r="23" spans="119:120" ht="12.75" x14ac:dyDescent="0.25">
      <c r="DO23" s="259"/>
      <c r="DP23" s="259"/>
    </row>
    <row r="24" spans="119:120" ht="12.75" x14ac:dyDescent="0.25">
      <c r="DP24" s="259"/>
    </row>
    <row r="25" spans="119:120" ht="12.75" x14ac:dyDescent="0.25">
      <c r="DP25" s="259"/>
    </row>
    <row r="26" spans="119:120" ht="12.75" x14ac:dyDescent="0.25">
      <c r="DO26" s="259"/>
      <c r="DP26" s="259"/>
    </row>
    <row r="27" spans="119:120" ht="12.75" x14ac:dyDescent="0.25"/>
    <row r="28" spans="119:120" ht="12.75" x14ac:dyDescent="0.25">
      <c r="DO28" s="259"/>
      <c r="DP28" s="259"/>
    </row>
    <row r="29" spans="119:120" ht="12.75" x14ac:dyDescent="0.25">
      <c r="DP29" s="259"/>
    </row>
    <row r="30" spans="119:120" ht="12.75" x14ac:dyDescent="0.25"/>
    <row r="31" spans="119:120" ht="12.75" x14ac:dyDescent="0.25">
      <c r="DO31" s="259"/>
      <c r="DP31" s="259"/>
    </row>
    <row r="32" spans="119:120" ht="12.75" x14ac:dyDescent="0.25"/>
    <row r="33" spans="98:120" ht="12.75" x14ac:dyDescent="0.25">
      <c r="DO33" s="259"/>
      <c r="DP33" s="259"/>
    </row>
    <row r="34" spans="98:120" ht="12.75" x14ac:dyDescent="0.25">
      <c r="DM34" s="259"/>
    </row>
    <row r="35" spans="98:120" ht="12.75" x14ac:dyDescent="0.25">
      <c r="CT35" s="259"/>
      <c r="CU35" s="259"/>
      <c r="CV35" s="259"/>
      <c r="CY35" s="259"/>
      <c r="CZ35" s="259"/>
      <c r="DA35" s="259"/>
      <c r="DD35" s="259"/>
      <c r="DE35" s="259"/>
      <c r="DF35" s="259"/>
      <c r="DI35" s="259"/>
      <c r="DJ35" s="259"/>
      <c r="DK35" s="259"/>
      <c r="DM35" s="259"/>
      <c r="DN35" s="259"/>
      <c r="DO35" s="259"/>
      <c r="DP35" s="259"/>
    </row>
    <row r="36" spans="98:120" ht="12.75" x14ac:dyDescent="0.25"/>
    <row r="37" spans="98:120" ht="12.75" x14ac:dyDescent="0.25">
      <c r="CW37" s="259"/>
      <c r="DB37" s="259"/>
      <c r="DG37" s="259"/>
      <c r="DL37" s="259"/>
      <c r="DP37" s="259"/>
    </row>
    <row r="38" spans="98:120" ht="12.75" x14ac:dyDescent="0.25">
      <c r="CT38" s="259"/>
      <c r="CU38" s="259"/>
      <c r="CV38" s="259"/>
      <c r="CW38" s="259"/>
      <c r="CY38" s="259"/>
      <c r="CZ38" s="259"/>
      <c r="DA38" s="259"/>
      <c r="DB38" s="259"/>
      <c r="DD38" s="259"/>
      <c r="DE38" s="259"/>
      <c r="DF38" s="259"/>
      <c r="DG38" s="259"/>
      <c r="DI38" s="259"/>
      <c r="DJ38" s="259"/>
      <c r="DK38" s="259"/>
      <c r="DL38" s="259"/>
      <c r="DN38" s="259"/>
      <c r="DO38" s="259"/>
      <c r="DP38" s="259"/>
    </row>
    <row r="39" spans="98:120" ht="12.75" x14ac:dyDescent="0.25"/>
    <row r="40" spans="98:120" ht="12.75" x14ac:dyDescent="0.25"/>
    <row r="41" spans="98:120" ht="12.75" x14ac:dyDescent="0.25"/>
    <row r="42" spans="98:120" ht="12.75" x14ac:dyDescent="0.25"/>
    <row r="43" spans="98:120" ht="12.75" x14ac:dyDescent="0.25"/>
    <row r="44" spans="98:120" ht="12.75" x14ac:dyDescent="0.25"/>
    <row r="45" spans="98:120" ht="12.75" x14ac:dyDescent="0.25"/>
    <row r="46" spans="98:120" ht="12.75" x14ac:dyDescent="0.25"/>
    <row r="47" spans="98:120" ht="12.75" x14ac:dyDescent="0.25"/>
    <row r="48" spans="98:120" ht="12.75" x14ac:dyDescent="0.25"/>
    <row r="49" spans="22:120" ht="12.75" x14ac:dyDescent="0.25">
      <c r="DN49" s="259"/>
      <c r="DO49" s="259"/>
      <c r="DP49" s="259"/>
    </row>
    <row r="50" spans="22:120" ht="12.75" x14ac:dyDescent="0.25"/>
    <row r="51" spans="22:120" ht="12.75" x14ac:dyDescent="0.25"/>
    <row r="52" spans="22:120" ht="12.75" x14ac:dyDescent="0.25"/>
    <row r="53" spans="22:120" ht="12.75" x14ac:dyDescent="0.25"/>
    <row r="54" spans="22:120" ht="12.75" x14ac:dyDescent="0.25"/>
    <row r="55" spans="22:120" ht="12.75" x14ac:dyDescent="0.25"/>
    <row r="56" spans="22:120" ht="12.75" x14ac:dyDescent="0.25"/>
    <row r="57" spans="22:120" ht="12.75" x14ac:dyDescent="0.25"/>
    <row r="58" spans="22:120" ht="12.75" x14ac:dyDescent="0.25"/>
    <row r="59" spans="22:120" ht="12.75" x14ac:dyDescent="0.25"/>
    <row r="60" spans="22:120" ht="12.75" x14ac:dyDescent="0.25"/>
    <row r="61" spans="22:120" ht="12.75" x14ac:dyDescent="0.25"/>
    <row r="62" spans="22:120" ht="12.75" x14ac:dyDescent="0.25"/>
    <row r="63" spans="22:120" ht="12.75" x14ac:dyDescent="0.25">
      <c r="W63" s="259"/>
      <c r="CS63" s="259"/>
      <c r="CX63" s="259"/>
      <c r="DC63" s="259"/>
      <c r="DH63" s="259"/>
    </row>
    <row r="64" spans="22:120" ht="12.75" x14ac:dyDescent="0.25">
      <c r="V64" s="259"/>
    </row>
    <row r="65" spans="15:120" ht="12.75" x14ac:dyDescent="0.2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2.75" x14ac:dyDescent="0.25">
      <c r="Q66" s="259"/>
      <c r="S66" s="259"/>
      <c r="U66" s="259"/>
      <c r="DM66" s="259"/>
    </row>
    <row r="67" spans="15:120" ht="12.75" x14ac:dyDescent="0.2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2.75" x14ac:dyDescent="0.25"/>
    <row r="69" spans="15:120" ht="12.75" x14ac:dyDescent="0.25"/>
    <row r="70" spans="15:120" ht="12.75" x14ac:dyDescent="0.25"/>
    <row r="71" spans="15:120" ht="12.75" x14ac:dyDescent="0.25"/>
    <row r="72" spans="15:120" ht="12.75" x14ac:dyDescent="0.25">
      <c r="DP72" s="259"/>
    </row>
    <row r="73" spans="15:120" ht="12.75" x14ac:dyDescent="0.25">
      <c r="DP73" s="259"/>
    </row>
    <row r="74" spans="15:120" ht="12.75" x14ac:dyDescent="0.25"/>
    <row r="75" spans="15:120" ht="12.75" x14ac:dyDescent="0.25"/>
    <row r="76" spans="15:120" ht="12.75" x14ac:dyDescent="0.25"/>
    <row r="77" spans="15:120" ht="12.75" x14ac:dyDescent="0.25"/>
    <row r="78" spans="15:120" ht="12.75" x14ac:dyDescent="0.25"/>
    <row r="79" spans="15:120" ht="12.75" x14ac:dyDescent="0.25"/>
    <row r="80" spans="15:120" ht="12.75" x14ac:dyDescent="0.25"/>
    <row r="81" spans="97:112" ht="12.75" x14ac:dyDescent="0.25"/>
    <row r="82" spans="97:112" ht="12.75" x14ac:dyDescent="0.25"/>
    <row r="83" spans="97:112" ht="12.75" x14ac:dyDescent="0.25"/>
    <row r="84" spans="97:112" ht="12.75" x14ac:dyDescent="0.25"/>
    <row r="85" spans="97:112" ht="12.75" x14ac:dyDescent="0.25"/>
    <row r="86" spans="97:112" ht="12.75" x14ac:dyDescent="0.25"/>
    <row r="87" spans="97:112" ht="12.75" x14ac:dyDescent="0.25"/>
    <row r="88" spans="97:112" ht="12.75" x14ac:dyDescent="0.25"/>
    <row r="89" spans="97:112" ht="12.75" x14ac:dyDescent="0.25"/>
    <row r="90" spans="97:112" ht="12.75" x14ac:dyDescent="0.25"/>
    <row r="91" spans="97:112" ht="12.75" x14ac:dyDescent="0.25"/>
    <row r="92" spans="97:112" ht="12.75" x14ac:dyDescent="0.25"/>
    <row r="93" spans="97:112" ht="12.75" x14ac:dyDescent="0.25"/>
    <row r="94" spans="97:112" ht="12.75" x14ac:dyDescent="0.25"/>
    <row r="95" spans="97:112" ht="12.75" x14ac:dyDescent="0.25"/>
    <row r="96" spans="97:112" ht="12.75" x14ac:dyDescent="0.25">
      <c r="CS96" s="259"/>
      <c r="CX96" s="259"/>
      <c r="DC96" s="259"/>
      <c r="DH96" s="259"/>
    </row>
    <row r="97" spans="24:120" ht="12.75" x14ac:dyDescent="0.25">
      <c r="CS97" s="259"/>
      <c r="CX97" s="259"/>
      <c r="DC97" s="259"/>
      <c r="DH97" s="259"/>
      <c r="DP97" s="260" t="s">
        <v>531</v>
      </c>
    </row>
    <row r="98" spans="24:120" ht="12.75" hidden="1" x14ac:dyDescent="0.25">
      <c r="CS98" s="259"/>
      <c r="CX98" s="259"/>
      <c r="DC98" s="259"/>
      <c r="DH98" s="259"/>
    </row>
    <row r="99" spans="24:120" ht="12.75" hidden="1" x14ac:dyDescent="0.25">
      <c r="CS99" s="259"/>
      <c r="CX99" s="259"/>
      <c r="DC99" s="259"/>
      <c r="DH99" s="259"/>
    </row>
    <row r="101" spans="24:120" ht="12" hidden="1" customHeight="1" x14ac:dyDescent="0.2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5">
      <c r="CU102" s="259"/>
      <c r="CZ102" s="259"/>
      <c r="DE102" s="259"/>
      <c r="DJ102" s="259"/>
      <c r="DM102" s="259"/>
    </row>
    <row r="103" spans="24:120" ht="12.75" hidden="1" x14ac:dyDescent="0.25">
      <c r="CT103" s="259"/>
      <c r="CV103" s="259"/>
      <c r="CW103" s="259"/>
      <c r="CY103" s="259"/>
      <c r="DA103" s="259"/>
      <c r="DB103" s="259"/>
      <c r="DD103" s="259"/>
      <c r="DF103" s="259"/>
      <c r="DG103" s="259"/>
      <c r="DI103" s="259"/>
      <c r="DK103" s="259"/>
      <c r="DL103" s="259"/>
      <c r="DM103" s="259"/>
      <c r="DN103" s="259"/>
      <c r="DO103" s="259"/>
      <c r="DP103" s="259"/>
    </row>
    <row r="104" spans="24:120" ht="12.75" hidden="1" x14ac:dyDescent="0.25">
      <c r="CV104" s="259"/>
      <c r="CW104" s="259"/>
      <c r="DA104" s="259"/>
      <c r="DB104" s="259"/>
      <c r="DF104" s="259"/>
      <c r="DG104" s="259"/>
      <c r="DK104" s="259"/>
      <c r="DL104" s="259"/>
      <c r="DN104" s="259"/>
      <c r="DO104" s="259"/>
      <c r="DP104" s="259"/>
    </row>
    <row r="105" spans="24:120" ht="12.75" hidden="1" customHeight="1" x14ac:dyDescent="0.25"/>
  </sheetData>
  <sheetProtection algorithmName="SHA-512" hashValue="gX7vVmcucqnWAcrqv1MHMW265bRP8tZsQ2I2mqq3k2UJr3Ba5N4Uv6b7cgyC2DqV+th9pLcp2QcPkQkGgblkOQ==" saltValue="SrQoYRyQs8AfECcMC8WR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5"/>
  <cols>
    <col min="1" max="116" width="2.59765625" style="260" customWidth="1"/>
    <col min="117" max="16384" width="9" style="259" hidden="1"/>
  </cols>
  <sheetData>
    <row r="1" spans="2:116" ht="12.75" x14ac:dyDescent="0.2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2.75" x14ac:dyDescent="0.25"/>
    <row r="3" spans="2:116" ht="12.75" x14ac:dyDescent="0.25"/>
    <row r="4" spans="2:116" ht="12.75" x14ac:dyDescent="0.2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2.75" x14ac:dyDescent="0.2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2.75" x14ac:dyDescent="0.25"/>
    <row r="7" spans="2:116" ht="12.75" x14ac:dyDescent="0.25"/>
    <row r="8" spans="2:116" ht="12.75" x14ac:dyDescent="0.25"/>
    <row r="9" spans="2:116" ht="12.75" x14ac:dyDescent="0.25"/>
    <row r="10" spans="2:116" ht="12.75" x14ac:dyDescent="0.25"/>
    <row r="11" spans="2:116" ht="12.75" x14ac:dyDescent="0.25"/>
    <row r="12" spans="2:116" ht="12.75" x14ac:dyDescent="0.25"/>
    <row r="13" spans="2:116" ht="12.75" x14ac:dyDescent="0.25"/>
    <row r="14" spans="2:116" ht="12.75" x14ac:dyDescent="0.25"/>
    <row r="15" spans="2:116" ht="12.75" x14ac:dyDescent="0.25"/>
    <row r="16" spans="2:116" ht="12.75" x14ac:dyDescent="0.25"/>
    <row r="17" spans="9:116" ht="12.75" x14ac:dyDescent="0.25"/>
    <row r="18" spans="9:116" ht="12.75" x14ac:dyDescent="0.2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2.75" x14ac:dyDescent="0.25"/>
    <row r="20" spans="9:116" ht="12.75" x14ac:dyDescent="0.25"/>
    <row r="21" spans="9:116" ht="12.75" x14ac:dyDescent="0.25">
      <c r="DL21" s="259"/>
    </row>
    <row r="22" spans="9:116" ht="12.75" x14ac:dyDescent="0.25">
      <c r="DI22" s="259"/>
      <c r="DJ22" s="259"/>
      <c r="DK22" s="259"/>
      <c r="DL22" s="259"/>
    </row>
    <row r="23" spans="9:116" ht="12.75" x14ac:dyDescent="0.25">
      <c r="CY23" s="259"/>
      <c r="CZ23" s="259"/>
      <c r="DA23" s="259"/>
      <c r="DB23" s="259"/>
      <c r="DC23" s="259"/>
      <c r="DD23" s="259"/>
      <c r="DE23" s="259"/>
      <c r="DF23" s="259"/>
      <c r="DG23" s="259"/>
      <c r="DH23" s="259"/>
      <c r="DI23" s="259"/>
      <c r="DJ23" s="259"/>
      <c r="DK23" s="259"/>
      <c r="DL23" s="259"/>
    </row>
    <row r="24" spans="9:116" ht="12.75" x14ac:dyDescent="0.25"/>
    <row r="25" spans="9:116" ht="12.75" x14ac:dyDescent="0.25"/>
    <row r="26" spans="9:116" ht="12.75" x14ac:dyDescent="0.25"/>
    <row r="27" spans="9:116" ht="12.75" x14ac:dyDescent="0.25"/>
    <row r="28" spans="9:116" ht="12.75" x14ac:dyDescent="0.25"/>
    <row r="29" spans="9:116" ht="12.75" x14ac:dyDescent="0.25"/>
    <row r="30" spans="9:116" ht="12.75" x14ac:dyDescent="0.25"/>
    <row r="31" spans="9:116" ht="12.75" x14ac:dyDescent="0.25"/>
    <row r="32" spans="9:116" ht="12.75" x14ac:dyDescent="0.25"/>
    <row r="33" spans="15:116" ht="12.75" x14ac:dyDescent="0.25"/>
    <row r="34" spans="15:116" ht="12.75" x14ac:dyDescent="0.25"/>
    <row r="35" spans="15:116" ht="12.75" x14ac:dyDescent="0.25">
      <c r="CZ35" s="259"/>
      <c r="DA35" s="259"/>
      <c r="DB35" s="259"/>
      <c r="DC35" s="259"/>
      <c r="DD35" s="259"/>
      <c r="DE35" s="259"/>
      <c r="DF35" s="259"/>
      <c r="DG35" s="259"/>
      <c r="DH35" s="259"/>
      <c r="DI35" s="259"/>
      <c r="DJ35" s="259"/>
      <c r="DK35" s="259"/>
      <c r="DL35" s="259"/>
    </row>
    <row r="36" spans="15:116" ht="12.75" x14ac:dyDescent="0.25"/>
    <row r="37" spans="15:116" ht="12.75" x14ac:dyDescent="0.25">
      <c r="DL37" s="259"/>
    </row>
    <row r="38" spans="15:116" ht="12.75" x14ac:dyDescent="0.25">
      <c r="DI38" s="259"/>
      <c r="DJ38" s="259"/>
      <c r="DK38" s="259"/>
      <c r="DL38" s="259"/>
    </row>
    <row r="39" spans="15:116" ht="12.75" x14ac:dyDescent="0.25"/>
    <row r="40" spans="15:116" ht="12.75" x14ac:dyDescent="0.25"/>
    <row r="41" spans="15:116" ht="12.75" x14ac:dyDescent="0.25"/>
    <row r="42" spans="15:116" ht="12.75" x14ac:dyDescent="0.25"/>
    <row r="43" spans="15:116" ht="12.75" x14ac:dyDescent="0.2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2.75" x14ac:dyDescent="0.25">
      <c r="DL44" s="259"/>
    </row>
    <row r="45" spans="15:116" ht="12.75" x14ac:dyDescent="0.25"/>
    <row r="46" spans="15:116" ht="12.75" x14ac:dyDescent="0.25">
      <c r="DA46" s="259"/>
      <c r="DB46" s="259"/>
      <c r="DC46" s="259"/>
      <c r="DD46" s="259"/>
      <c r="DE46" s="259"/>
      <c r="DF46" s="259"/>
      <c r="DG46" s="259"/>
      <c r="DH46" s="259"/>
      <c r="DI46" s="259"/>
      <c r="DJ46" s="259"/>
      <c r="DK46" s="259"/>
      <c r="DL46" s="259"/>
    </row>
    <row r="47" spans="15:116" ht="12.75" x14ac:dyDescent="0.25"/>
    <row r="48" spans="15:116" ht="12.75" x14ac:dyDescent="0.25"/>
    <row r="49" spans="104:116" ht="12.75" x14ac:dyDescent="0.25"/>
    <row r="50" spans="104:116" ht="12.75" x14ac:dyDescent="0.25">
      <c r="CZ50" s="259"/>
      <c r="DA50" s="259"/>
      <c r="DB50" s="259"/>
      <c r="DC50" s="259"/>
      <c r="DD50" s="259"/>
      <c r="DE50" s="259"/>
      <c r="DF50" s="259"/>
      <c r="DG50" s="259"/>
      <c r="DH50" s="259"/>
      <c r="DI50" s="259"/>
      <c r="DJ50" s="259"/>
      <c r="DK50" s="259"/>
      <c r="DL50" s="259"/>
    </row>
    <row r="51" spans="104:116" ht="12.75" x14ac:dyDescent="0.25"/>
    <row r="52" spans="104:116" ht="12.75" x14ac:dyDescent="0.25"/>
    <row r="53" spans="104:116" ht="12.75" x14ac:dyDescent="0.25">
      <c r="DL53" s="259"/>
    </row>
    <row r="54" spans="104:116" ht="12.75" x14ac:dyDescent="0.25"/>
    <row r="55" spans="104:116" ht="12.75" x14ac:dyDescent="0.25"/>
    <row r="56" spans="104:116" ht="12.75" x14ac:dyDescent="0.25"/>
    <row r="57" spans="104:116" ht="12.75" x14ac:dyDescent="0.25"/>
    <row r="58" spans="104:116" ht="12.75" x14ac:dyDescent="0.25"/>
    <row r="59" spans="104:116" ht="12.75" x14ac:dyDescent="0.25"/>
    <row r="60" spans="104:116" ht="12.75" x14ac:dyDescent="0.25"/>
    <row r="61" spans="104:116" ht="12.75" x14ac:dyDescent="0.25"/>
    <row r="62" spans="104:116" ht="12.75" x14ac:dyDescent="0.25"/>
    <row r="63" spans="104:116" ht="12.75" x14ac:dyDescent="0.25"/>
    <row r="64" spans="104:116" ht="12.75" x14ac:dyDescent="0.25"/>
    <row r="65" spans="107:116" ht="12.75" x14ac:dyDescent="0.25"/>
    <row r="66" spans="107:116" ht="12.75" x14ac:dyDescent="0.25"/>
    <row r="67" spans="107:116" ht="12.75" x14ac:dyDescent="0.25">
      <c r="DC67" s="259"/>
      <c r="DD67" s="259"/>
      <c r="DE67" s="259"/>
      <c r="DF67" s="259"/>
      <c r="DG67" s="259"/>
      <c r="DH67" s="259"/>
      <c r="DI67" s="259"/>
      <c r="DJ67" s="259"/>
      <c r="DK67" s="259"/>
      <c r="DL67" s="259"/>
    </row>
    <row r="68" spans="107:116" ht="12.75" x14ac:dyDescent="0.25"/>
    <row r="69" spans="107:116" ht="12.75" x14ac:dyDescent="0.25"/>
    <row r="70" spans="107:116" ht="12.75" x14ac:dyDescent="0.25"/>
    <row r="71" spans="107:116" ht="12.75" x14ac:dyDescent="0.25"/>
    <row r="72" spans="107:116" ht="12.75" x14ac:dyDescent="0.25"/>
    <row r="73" spans="107:116" ht="12.75" x14ac:dyDescent="0.25"/>
    <row r="74" spans="107:116" ht="12.75" x14ac:dyDescent="0.25"/>
    <row r="75" spans="107:116" ht="12.75" x14ac:dyDescent="0.25"/>
    <row r="76" spans="107:116" ht="12.75" x14ac:dyDescent="0.25"/>
    <row r="77" spans="107:116" ht="12.75" x14ac:dyDescent="0.25"/>
    <row r="78" spans="107:116" ht="12.75" x14ac:dyDescent="0.25"/>
    <row r="79" spans="107:116" ht="12.75" x14ac:dyDescent="0.25"/>
    <row r="80" spans="107:116"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sheetData>
  <sheetProtection algorithmName="SHA-512" hashValue="EqkkBBz3SrJfse2LNymWHyjtDFRZyKMrUaE5tZ+SXPTQMU/64suXUfBtFBiU9VnVk4zOr3dAxYSzN7vZIFmsaA==" saltValue="KVVxaVf+Y84zRk7jZrVAT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5"/>
  <cols>
    <col min="1" max="36" width="2.46484375" style="261" customWidth="1"/>
    <col min="37" max="44" width="17" style="261" customWidth="1"/>
    <col min="45" max="45" width="6.1328125" style="268" customWidth="1"/>
    <col min="46" max="46" width="3" style="266" customWidth="1"/>
    <col min="47" max="47" width="19.1328125" style="261" hidden="1" customWidth="1"/>
    <col min="48" max="52" width="12.59765625" style="261" hidden="1" customWidth="1"/>
    <col min="53" max="16384" width="8.59765625" style="261" hidden="1"/>
  </cols>
  <sheetData>
    <row r="1" spans="1:46" ht="12.75" x14ac:dyDescent="0.25">
      <c r="AS1" s="262"/>
      <c r="AT1" s="262"/>
    </row>
    <row r="2" spans="1:46" ht="12.75" x14ac:dyDescent="0.25">
      <c r="AS2" s="262"/>
      <c r="AT2" s="262"/>
    </row>
    <row r="3" spans="1:46" ht="12.75" x14ac:dyDescent="0.25">
      <c r="AS3" s="262"/>
      <c r="AT3" s="262"/>
    </row>
    <row r="4" spans="1:46" ht="12.75" x14ac:dyDescent="0.25">
      <c r="AS4" s="262"/>
      <c r="AT4" s="262"/>
    </row>
    <row r="5" spans="1:46" ht="16.149999999999999" x14ac:dyDescent="0.25">
      <c r="A5" s="263" t="s">
        <v>532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2.75" x14ac:dyDescent="0.2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533</v>
      </c>
      <c r="AL6" s="267"/>
      <c r="AM6" s="267"/>
      <c r="AN6" s="267"/>
      <c r="AO6" s="262"/>
      <c r="AP6" s="262"/>
      <c r="AQ6" s="262"/>
      <c r="AR6" s="262"/>
    </row>
    <row r="7" spans="1:46" ht="13.5" customHeight="1" x14ac:dyDescent="0.2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534</v>
      </c>
      <c r="AP7" s="272"/>
      <c r="AQ7" s="273" t="s">
        <v>535</v>
      </c>
      <c r="AR7" s="274"/>
    </row>
    <row r="8" spans="1:46" ht="12.75" x14ac:dyDescent="0.2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536</v>
      </c>
      <c r="AQ8" s="279" t="s">
        <v>537</v>
      </c>
      <c r="AR8" s="280" t="s">
        <v>538</v>
      </c>
    </row>
    <row r="9" spans="1:46" ht="12.75" x14ac:dyDescent="0.2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539</v>
      </c>
      <c r="AL9" s="1117"/>
      <c r="AM9" s="1117"/>
      <c r="AN9" s="1118"/>
      <c r="AO9" s="281">
        <v>25149750</v>
      </c>
      <c r="AP9" s="281">
        <v>78661</v>
      </c>
      <c r="AQ9" s="282">
        <v>63571</v>
      </c>
      <c r="AR9" s="283">
        <v>23.7</v>
      </c>
    </row>
    <row r="10" spans="1:46" ht="13.5" customHeight="1" x14ac:dyDescent="0.2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540</v>
      </c>
      <c r="AL10" s="1117"/>
      <c r="AM10" s="1117"/>
      <c r="AN10" s="1118"/>
      <c r="AO10" s="284">
        <v>7154</v>
      </c>
      <c r="AP10" s="284">
        <v>22</v>
      </c>
      <c r="AQ10" s="285">
        <v>1690</v>
      </c>
      <c r="AR10" s="286">
        <v>-98.7</v>
      </c>
    </row>
    <row r="11" spans="1:46" ht="13.5" customHeight="1" x14ac:dyDescent="0.2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541</v>
      </c>
      <c r="AL11" s="1117"/>
      <c r="AM11" s="1117"/>
      <c r="AN11" s="1118"/>
      <c r="AO11" s="284">
        <v>691462</v>
      </c>
      <c r="AP11" s="284">
        <v>2163</v>
      </c>
      <c r="AQ11" s="285">
        <v>679</v>
      </c>
      <c r="AR11" s="286">
        <v>218.6</v>
      </c>
    </row>
    <row r="12" spans="1:46" ht="13.5" customHeight="1" x14ac:dyDescent="0.2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542</v>
      </c>
      <c r="AL12" s="1117"/>
      <c r="AM12" s="1117"/>
      <c r="AN12" s="1118"/>
      <c r="AO12" s="284" t="s">
        <v>543</v>
      </c>
      <c r="AP12" s="284" t="s">
        <v>543</v>
      </c>
      <c r="AQ12" s="285">
        <v>23</v>
      </c>
      <c r="AR12" s="286" t="s">
        <v>543</v>
      </c>
    </row>
    <row r="13" spans="1:46" ht="13.5" customHeight="1" x14ac:dyDescent="0.2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544</v>
      </c>
      <c r="AL13" s="1117"/>
      <c r="AM13" s="1117"/>
      <c r="AN13" s="1118"/>
      <c r="AO13" s="284">
        <v>843178</v>
      </c>
      <c r="AP13" s="284">
        <v>2637</v>
      </c>
      <c r="AQ13" s="285">
        <v>1992</v>
      </c>
      <c r="AR13" s="286">
        <v>32.4</v>
      </c>
    </row>
    <row r="14" spans="1:46" ht="13.5" customHeight="1" x14ac:dyDescent="0.2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545</v>
      </c>
      <c r="AL14" s="1117"/>
      <c r="AM14" s="1117"/>
      <c r="AN14" s="1118"/>
      <c r="AO14" s="284">
        <v>247104</v>
      </c>
      <c r="AP14" s="284">
        <v>773</v>
      </c>
      <c r="AQ14" s="285">
        <v>1254</v>
      </c>
      <c r="AR14" s="286">
        <v>-38.4</v>
      </c>
    </row>
    <row r="15" spans="1:46" ht="13.5" customHeight="1" x14ac:dyDescent="0.2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546</v>
      </c>
      <c r="AL15" s="1120"/>
      <c r="AM15" s="1120"/>
      <c r="AN15" s="1121"/>
      <c r="AO15" s="284">
        <v>-1900509</v>
      </c>
      <c r="AP15" s="284">
        <v>-5944</v>
      </c>
      <c r="AQ15" s="285">
        <v>-3845</v>
      </c>
      <c r="AR15" s="286">
        <v>54.6</v>
      </c>
    </row>
    <row r="16" spans="1:46" ht="12.75" x14ac:dyDescent="0.2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25038139</v>
      </c>
      <c r="AP16" s="284">
        <v>78312</v>
      </c>
      <c r="AQ16" s="285">
        <v>65365</v>
      </c>
      <c r="AR16" s="286">
        <v>19.8</v>
      </c>
    </row>
    <row r="17" spans="1:46" ht="12.75" x14ac:dyDescent="0.2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2.75" x14ac:dyDescent="0.2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2.75" x14ac:dyDescent="0.2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547</v>
      </c>
      <c r="AL19" s="262"/>
      <c r="AM19" s="262"/>
      <c r="AN19" s="262"/>
      <c r="AO19" s="262"/>
      <c r="AP19" s="262"/>
      <c r="AQ19" s="262"/>
      <c r="AR19" s="262"/>
    </row>
    <row r="20" spans="1:46" ht="12.75" x14ac:dyDescent="0.2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548</v>
      </c>
      <c r="AP20" s="293" t="s">
        <v>549</v>
      </c>
      <c r="AQ20" s="294" t="s">
        <v>550</v>
      </c>
      <c r="AR20" s="295"/>
    </row>
    <row r="21" spans="1:46" s="301" customFormat="1" ht="12.75" x14ac:dyDescent="0.2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551</v>
      </c>
      <c r="AL21" s="1123"/>
      <c r="AM21" s="1123"/>
      <c r="AN21" s="1124"/>
      <c r="AO21" s="297">
        <v>7.81</v>
      </c>
      <c r="AP21" s="298">
        <v>6.46</v>
      </c>
      <c r="AQ21" s="299">
        <v>1.35</v>
      </c>
      <c r="AR21" s="267"/>
      <c r="AS21" s="300"/>
      <c r="AT21" s="296"/>
    </row>
    <row r="22" spans="1:46" s="301" customFormat="1" ht="12.75" x14ac:dyDescent="0.2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552</v>
      </c>
      <c r="AL22" s="1123"/>
      <c r="AM22" s="1123"/>
      <c r="AN22" s="1124"/>
      <c r="AO22" s="302">
        <v>98.8</v>
      </c>
      <c r="AP22" s="303">
        <v>99.4</v>
      </c>
      <c r="AQ22" s="304">
        <v>-0.6</v>
      </c>
      <c r="AR22" s="288"/>
      <c r="AS22" s="300"/>
      <c r="AT22" s="296"/>
    </row>
    <row r="23" spans="1:46" s="301" customFormat="1" ht="12.75" x14ac:dyDescent="0.2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2.75" x14ac:dyDescent="0.2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2.75" x14ac:dyDescent="0.2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2.75" x14ac:dyDescent="0.25">
      <c r="A26" s="1113" t="s">
        <v>553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2.75" x14ac:dyDescent="0.25">
      <c r="A27" s="309"/>
      <c r="AO27" s="262"/>
      <c r="AP27" s="262"/>
      <c r="AQ27" s="262"/>
      <c r="AR27" s="262"/>
      <c r="AS27" s="262"/>
      <c r="AT27" s="262"/>
    </row>
    <row r="28" spans="1:46" ht="16.149999999999999" x14ac:dyDescent="0.25">
      <c r="A28" s="263" t="s">
        <v>554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2.75" x14ac:dyDescent="0.2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555</v>
      </c>
      <c r="AL29" s="267"/>
      <c r="AM29" s="267"/>
      <c r="AN29" s="267"/>
      <c r="AO29" s="262"/>
      <c r="AP29" s="262"/>
      <c r="AQ29" s="262"/>
      <c r="AR29" s="262"/>
      <c r="AS29" s="311"/>
    </row>
    <row r="30" spans="1:46" ht="13.5" customHeight="1" x14ac:dyDescent="0.2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534</v>
      </c>
      <c r="AP30" s="272"/>
      <c r="AQ30" s="273" t="s">
        <v>535</v>
      </c>
      <c r="AR30" s="274"/>
    </row>
    <row r="31" spans="1:46" ht="12.75" x14ac:dyDescent="0.2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536</v>
      </c>
      <c r="AQ31" s="279" t="s">
        <v>537</v>
      </c>
      <c r="AR31" s="280" t="s">
        <v>538</v>
      </c>
    </row>
    <row r="32" spans="1:46" ht="27" customHeight="1" x14ac:dyDescent="0.2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556</v>
      </c>
      <c r="AL32" s="1131"/>
      <c r="AM32" s="1131"/>
      <c r="AN32" s="1132"/>
      <c r="AO32" s="312">
        <v>16383069</v>
      </c>
      <c r="AP32" s="312">
        <v>51241</v>
      </c>
      <c r="AQ32" s="313">
        <v>37452</v>
      </c>
      <c r="AR32" s="314">
        <v>36.799999999999997</v>
      </c>
    </row>
    <row r="33" spans="1:46" ht="13.5" customHeight="1" x14ac:dyDescent="0.2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557</v>
      </c>
      <c r="AL33" s="1131"/>
      <c r="AM33" s="1131"/>
      <c r="AN33" s="1132"/>
      <c r="AO33" s="312" t="s">
        <v>543</v>
      </c>
      <c r="AP33" s="312" t="s">
        <v>543</v>
      </c>
      <c r="AQ33" s="313" t="s">
        <v>543</v>
      </c>
      <c r="AR33" s="314" t="s">
        <v>543</v>
      </c>
    </row>
    <row r="34" spans="1:46" ht="27" customHeight="1" x14ac:dyDescent="0.2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558</v>
      </c>
      <c r="AL34" s="1131"/>
      <c r="AM34" s="1131"/>
      <c r="AN34" s="1132"/>
      <c r="AO34" s="312">
        <v>116667</v>
      </c>
      <c r="AP34" s="312">
        <v>365</v>
      </c>
      <c r="AQ34" s="313">
        <v>45</v>
      </c>
      <c r="AR34" s="314">
        <v>711.1</v>
      </c>
    </row>
    <row r="35" spans="1:46" ht="27" customHeight="1" x14ac:dyDescent="0.2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559</v>
      </c>
      <c r="AL35" s="1131"/>
      <c r="AM35" s="1131"/>
      <c r="AN35" s="1132"/>
      <c r="AO35" s="312">
        <v>3767810</v>
      </c>
      <c r="AP35" s="312">
        <v>11785</v>
      </c>
      <c r="AQ35" s="313">
        <v>8356</v>
      </c>
      <c r="AR35" s="314">
        <v>41</v>
      </c>
    </row>
    <row r="36" spans="1:46" ht="27" customHeight="1" x14ac:dyDescent="0.2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560</v>
      </c>
      <c r="AL36" s="1131"/>
      <c r="AM36" s="1131"/>
      <c r="AN36" s="1132"/>
      <c r="AO36" s="312">
        <v>859248</v>
      </c>
      <c r="AP36" s="312">
        <v>2687</v>
      </c>
      <c r="AQ36" s="313">
        <v>443</v>
      </c>
      <c r="AR36" s="314">
        <v>506.5</v>
      </c>
    </row>
    <row r="37" spans="1:46" ht="13.5" customHeight="1" x14ac:dyDescent="0.2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561</v>
      </c>
      <c r="AL37" s="1131"/>
      <c r="AM37" s="1131"/>
      <c r="AN37" s="1132"/>
      <c r="AO37" s="312">
        <v>214646</v>
      </c>
      <c r="AP37" s="312">
        <v>671</v>
      </c>
      <c r="AQ37" s="313">
        <v>649</v>
      </c>
      <c r="AR37" s="314">
        <v>3.4</v>
      </c>
    </row>
    <row r="38" spans="1:46" ht="27" customHeight="1" x14ac:dyDescent="0.2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562</v>
      </c>
      <c r="AL38" s="1134"/>
      <c r="AM38" s="1134"/>
      <c r="AN38" s="1135"/>
      <c r="AO38" s="315" t="s">
        <v>543</v>
      </c>
      <c r="AP38" s="315" t="s">
        <v>543</v>
      </c>
      <c r="AQ38" s="316">
        <v>1</v>
      </c>
      <c r="AR38" s="304" t="s">
        <v>543</v>
      </c>
      <c r="AS38" s="311"/>
    </row>
    <row r="39" spans="1:46" ht="12.75" x14ac:dyDescent="0.2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563</v>
      </c>
      <c r="AL39" s="1134"/>
      <c r="AM39" s="1134"/>
      <c r="AN39" s="1135"/>
      <c r="AO39" s="312">
        <v>-754206</v>
      </c>
      <c r="AP39" s="312">
        <v>-2359</v>
      </c>
      <c r="AQ39" s="313">
        <v>-7867</v>
      </c>
      <c r="AR39" s="314">
        <v>-70</v>
      </c>
      <c r="AS39" s="311"/>
    </row>
    <row r="40" spans="1:46" ht="27" customHeight="1" x14ac:dyDescent="0.2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564</v>
      </c>
      <c r="AL40" s="1131"/>
      <c r="AM40" s="1131"/>
      <c r="AN40" s="1132"/>
      <c r="AO40" s="312">
        <v>-11583661</v>
      </c>
      <c r="AP40" s="312">
        <v>-36230</v>
      </c>
      <c r="AQ40" s="313">
        <v>-28343</v>
      </c>
      <c r="AR40" s="314">
        <v>27.8</v>
      </c>
      <c r="AS40" s="311"/>
    </row>
    <row r="41" spans="1:46" ht="12.75" x14ac:dyDescent="0.2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9003573</v>
      </c>
      <c r="AP41" s="312">
        <v>28160</v>
      </c>
      <c r="AQ41" s="313">
        <v>10736</v>
      </c>
      <c r="AR41" s="314">
        <v>162.30000000000001</v>
      </c>
      <c r="AS41" s="311"/>
    </row>
    <row r="42" spans="1:46" ht="12.75" x14ac:dyDescent="0.2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565</v>
      </c>
      <c r="AL42" s="262"/>
      <c r="AM42" s="262"/>
      <c r="AN42" s="262"/>
      <c r="AO42" s="262"/>
      <c r="AP42" s="262"/>
      <c r="AQ42" s="288"/>
      <c r="AR42" s="288"/>
      <c r="AS42" s="311"/>
    </row>
    <row r="43" spans="1:46" ht="12.75" x14ac:dyDescent="0.2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2.75" x14ac:dyDescent="0.2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2.75" x14ac:dyDescent="0.2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2.75" x14ac:dyDescent="0.2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5">
      <c r="A47" s="321" t="s">
        <v>566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2.75" x14ac:dyDescent="0.2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567</v>
      </c>
      <c r="AL48" s="322"/>
      <c r="AM48" s="322"/>
      <c r="AN48" s="322"/>
      <c r="AO48" s="322"/>
      <c r="AP48" s="322"/>
      <c r="AQ48" s="323"/>
      <c r="AR48" s="322"/>
    </row>
    <row r="49" spans="1:44" ht="13.5" customHeight="1" x14ac:dyDescent="0.2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534</v>
      </c>
      <c r="AN49" s="1127" t="s">
        <v>568</v>
      </c>
      <c r="AO49" s="1128"/>
      <c r="AP49" s="1128"/>
      <c r="AQ49" s="1128"/>
      <c r="AR49" s="1129"/>
    </row>
    <row r="50" spans="1:44" ht="12.75" x14ac:dyDescent="0.2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569</v>
      </c>
      <c r="AO50" s="329" t="s">
        <v>570</v>
      </c>
      <c r="AP50" s="330" t="s">
        <v>571</v>
      </c>
      <c r="AQ50" s="331" t="s">
        <v>572</v>
      </c>
      <c r="AR50" s="332" t="s">
        <v>573</v>
      </c>
    </row>
    <row r="51" spans="1:44" ht="12.75" x14ac:dyDescent="0.2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574</v>
      </c>
      <c r="AL51" s="325"/>
      <c r="AM51" s="333">
        <v>22359485</v>
      </c>
      <c r="AN51" s="334">
        <v>67722</v>
      </c>
      <c r="AO51" s="335">
        <v>-18.600000000000001</v>
      </c>
      <c r="AP51" s="336">
        <v>46457</v>
      </c>
      <c r="AQ51" s="337">
        <v>-3.4</v>
      </c>
      <c r="AR51" s="338">
        <v>-15.2</v>
      </c>
    </row>
    <row r="52" spans="1:44" ht="12.75" x14ac:dyDescent="0.2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575</v>
      </c>
      <c r="AM52" s="341">
        <v>13421581</v>
      </c>
      <c r="AN52" s="342">
        <v>40651</v>
      </c>
      <c r="AO52" s="343">
        <v>5.8</v>
      </c>
      <c r="AP52" s="344">
        <v>24020</v>
      </c>
      <c r="AQ52" s="345">
        <v>-4.5999999999999996</v>
      </c>
      <c r="AR52" s="346">
        <v>10.4</v>
      </c>
    </row>
    <row r="53" spans="1:44" ht="12.75" x14ac:dyDescent="0.2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576</v>
      </c>
      <c r="AL53" s="325"/>
      <c r="AM53" s="333">
        <v>25806486</v>
      </c>
      <c r="AN53" s="334">
        <v>78780</v>
      </c>
      <c r="AO53" s="335">
        <v>16.3</v>
      </c>
      <c r="AP53" s="336">
        <v>51849</v>
      </c>
      <c r="AQ53" s="337">
        <v>11.6</v>
      </c>
      <c r="AR53" s="338">
        <v>4.7</v>
      </c>
    </row>
    <row r="54" spans="1:44" ht="12.75" x14ac:dyDescent="0.2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575</v>
      </c>
      <c r="AM54" s="341">
        <v>18000869</v>
      </c>
      <c r="AN54" s="342">
        <v>54952</v>
      </c>
      <c r="AO54" s="343">
        <v>35.200000000000003</v>
      </c>
      <c r="AP54" s="344">
        <v>26326</v>
      </c>
      <c r="AQ54" s="345">
        <v>9.6</v>
      </c>
      <c r="AR54" s="346">
        <v>25.6</v>
      </c>
    </row>
    <row r="55" spans="1:44" ht="12.75" x14ac:dyDescent="0.2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577</v>
      </c>
      <c r="AL55" s="325"/>
      <c r="AM55" s="333">
        <v>15987591</v>
      </c>
      <c r="AN55" s="334">
        <v>49160</v>
      </c>
      <c r="AO55" s="335">
        <v>-37.6</v>
      </c>
      <c r="AP55" s="336">
        <v>52191</v>
      </c>
      <c r="AQ55" s="337">
        <v>0.7</v>
      </c>
      <c r="AR55" s="338">
        <v>-38.299999999999997</v>
      </c>
    </row>
    <row r="56" spans="1:44" ht="12.75" x14ac:dyDescent="0.2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575</v>
      </c>
      <c r="AM56" s="341">
        <v>7527863</v>
      </c>
      <c r="AN56" s="342">
        <v>23147</v>
      </c>
      <c r="AO56" s="343">
        <v>-57.9</v>
      </c>
      <c r="AP56" s="344">
        <v>26807</v>
      </c>
      <c r="AQ56" s="345">
        <v>1.8</v>
      </c>
      <c r="AR56" s="346">
        <v>-59.7</v>
      </c>
    </row>
    <row r="57" spans="1:44" ht="12.75" x14ac:dyDescent="0.2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578</v>
      </c>
      <c r="AL57" s="325"/>
      <c r="AM57" s="333">
        <v>15042669</v>
      </c>
      <c r="AN57" s="334">
        <v>46640</v>
      </c>
      <c r="AO57" s="335">
        <v>-5.0999999999999996</v>
      </c>
      <c r="AP57" s="336">
        <v>48105</v>
      </c>
      <c r="AQ57" s="337">
        <v>-7.8</v>
      </c>
      <c r="AR57" s="338">
        <v>2.7</v>
      </c>
    </row>
    <row r="58" spans="1:44" ht="12.75" x14ac:dyDescent="0.2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575</v>
      </c>
      <c r="AM58" s="341">
        <v>7865635</v>
      </c>
      <c r="AN58" s="342">
        <v>24388</v>
      </c>
      <c r="AO58" s="343">
        <v>5.4</v>
      </c>
      <c r="AP58" s="344">
        <v>24072</v>
      </c>
      <c r="AQ58" s="345">
        <v>-10.199999999999999</v>
      </c>
      <c r="AR58" s="346">
        <v>15.6</v>
      </c>
    </row>
    <row r="59" spans="1:44" ht="12.75" x14ac:dyDescent="0.2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579</v>
      </c>
      <c r="AL59" s="325"/>
      <c r="AM59" s="333">
        <v>16458830</v>
      </c>
      <c r="AN59" s="334">
        <v>51478</v>
      </c>
      <c r="AO59" s="335">
        <v>10.4</v>
      </c>
      <c r="AP59" s="336">
        <v>47446</v>
      </c>
      <c r="AQ59" s="337">
        <v>-1.4</v>
      </c>
      <c r="AR59" s="338">
        <v>11.8</v>
      </c>
    </row>
    <row r="60" spans="1:44" ht="12.75" x14ac:dyDescent="0.2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575</v>
      </c>
      <c r="AM60" s="341">
        <v>9306442</v>
      </c>
      <c r="AN60" s="342">
        <v>29108</v>
      </c>
      <c r="AO60" s="343">
        <v>19.399999999999999</v>
      </c>
      <c r="AP60" s="344">
        <v>24371</v>
      </c>
      <c r="AQ60" s="345">
        <v>1.2</v>
      </c>
      <c r="AR60" s="346">
        <v>18.2</v>
      </c>
    </row>
    <row r="61" spans="1:44" ht="12.75" x14ac:dyDescent="0.2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580</v>
      </c>
      <c r="AL61" s="347"/>
      <c r="AM61" s="348">
        <v>19131012</v>
      </c>
      <c r="AN61" s="349">
        <v>58756</v>
      </c>
      <c r="AO61" s="350">
        <v>-6.9</v>
      </c>
      <c r="AP61" s="351">
        <v>49210</v>
      </c>
      <c r="AQ61" s="352">
        <v>-0.1</v>
      </c>
      <c r="AR61" s="338">
        <v>-6.8</v>
      </c>
    </row>
    <row r="62" spans="1:44" ht="12.75" x14ac:dyDescent="0.2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575</v>
      </c>
      <c r="AM62" s="341">
        <v>11224478</v>
      </c>
      <c r="AN62" s="342">
        <v>34449</v>
      </c>
      <c r="AO62" s="343">
        <v>1.6</v>
      </c>
      <c r="AP62" s="344">
        <v>25119</v>
      </c>
      <c r="AQ62" s="345">
        <v>-0.4</v>
      </c>
      <c r="AR62" s="346">
        <v>2</v>
      </c>
    </row>
    <row r="63" spans="1:44" ht="12.75" x14ac:dyDescent="0.2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2.75" x14ac:dyDescent="0.2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2.75" x14ac:dyDescent="0.2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2.75" x14ac:dyDescent="0.2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5">
      <c r="AK67" s="262"/>
      <c r="AL67" s="262"/>
      <c r="AM67" s="262"/>
      <c r="AN67" s="262"/>
      <c r="AO67" s="262"/>
      <c r="AP67" s="262"/>
      <c r="AQ67" s="262"/>
      <c r="AR67" s="262"/>
      <c r="AS67" s="262"/>
      <c r="AT67" s="262"/>
    </row>
    <row r="68" spans="1:46" ht="13.5" hidden="1" customHeight="1" x14ac:dyDescent="0.25">
      <c r="AK68" s="262"/>
      <c r="AL68" s="262"/>
      <c r="AM68" s="262"/>
      <c r="AN68" s="262"/>
      <c r="AO68" s="262"/>
      <c r="AP68" s="262"/>
      <c r="AQ68" s="262"/>
      <c r="AR68" s="262"/>
    </row>
    <row r="69" spans="1:46" ht="13.5" hidden="1" customHeight="1" x14ac:dyDescent="0.25">
      <c r="AK69" s="262"/>
      <c r="AL69" s="262"/>
      <c r="AM69" s="262"/>
      <c r="AN69" s="262"/>
      <c r="AO69" s="262"/>
      <c r="AP69" s="262"/>
      <c r="AQ69" s="262"/>
      <c r="AR69" s="262"/>
    </row>
    <row r="70" spans="1:46" ht="12.75" hidden="1" x14ac:dyDescent="0.25">
      <c r="AK70" s="262"/>
      <c r="AL70" s="262"/>
      <c r="AM70" s="262"/>
      <c r="AN70" s="262"/>
      <c r="AO70" s="262"/>
      <c r="AP70" s="262"/>
      <c r="AQ70" s="262"/>
      <c r="AR70" s="262"/>
    </row>
    <row r="71" spans="1:46" ht="12.75" hidden="1" x14ac:dyDescent="0.25">
      <c r="AK71" s="262"/>
      <c r="AL71" s="262"/>
      <c r="AM71" s="262"/>
      <c r="AN71" s="262"/>
      <c r="AO71" s="262"/>
      <c r="AP71" s="262"/>
      <c r="AQ71" s="262"/>
      <c r="AR71" s="262"/>
    </row>
    <row r="72" spans="1:46" ht="12.75" hidden="1" x14ac:dyDescent="0.25">
      <c r="AK72" s="262"/>
      <c r="AL72" s="262"/>
      <c r="AM72" s="262"/>
      <c r="AN72" s="262"/>
      <c r="AO72" s="262"/>
      <c r="AP72" s="262"/>
      <c r="AQ72" s="262"/>
      <c r="AR72" s="262"/>
    </row>
    <row r="73" spans="1:46" ht="12.75" hidden="1" x14ac:dyDescent="0.25">
      <c r="AK73" s="262"/>
      <c r="AL73" s="262"/>
      <c r="AM73" s="262"/>
      <c r="AN73" s="262"/>
      <c r="AO73" s="262"/>
      <c r="AP73" s="262"/>
      <c r="AQ73" s="262"/>
      <c r="AR73" s="262"/>
    </row>
  </sheetData>
  <sheetProtection algorithmName="SHA-512" hashValue="lJctTx5u/a1iZm9YpMCfFrcf2pmePdxc/3tp+/RfIkCAxUqUOtKLduX1OT5ux7OtZ3shfRovlVfU4T/4sulOTQ==" saltValue="kpEmAYjkn/58HWkZRfeQ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25"/>
  <cols>
    <col min="1" max="125" width="2.46484375" style="260" customWidth="1"/>
    <col min="126" max="16384" width="9" style="259" hidden="1"/>
  </cols>
  <sheetData>
    <row r="1" spans="2:125" ht="13.5" customHeight="1" x14ac:dyDescent="0.2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2.75" x14ac:dyDescent="0.25">
      <c r="B2" s="259"/>
      <c r="DG2" s="259"/>
    </row>
    <row r="3" spans="2:125" ht="12.75" x14ac:dyDescent="0.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2.75" x14ac:dyDescent="0.25"/>
    <row r="5" spans="2:125" ht="12.75" x14ac:dyDescent="0.25"/>
    <row r="6" spans="2:125" ht="12.75" x14ac:dyDescent="0.25"/>
    <row r="7" spans="2:125" ht="12.75" x14ac:dyDescent="0.25"/>
    <row r="8" spans="2:125" ht="12.75" x14ac:dyDescent="0.25"/>
    <row r="9" spans="2:125" ht="12.75" x14ac:dyDescent="0.25">
      <c r="DU9" s="259"/>
    </row>
    <row r="10" spans="2:125" ht="12.75" x14ac:dyDescent="0.25"/>
    <row r="11" spans="2:125" ht="12.75" x14ac:dyDescent="0.25"/>
    <row r="12" spans="2:125" ht="12.75" x14ac:dyDescent="0.25"/>
    <row r="13" spans="2:125" ht="12.75" x14ac:dyDescent="0.25"/>
    <row r="14" spans="2:125" ht="12.75" x14ac:dyDescent="0.25"/>
    <row r="15" spans="2:125" ht="12.75" x14ac:dyDescent="0.25"/>
    <row r="16" spans="2:125" ht="12.75" x14ac:dyDescent="0.25"/>
    <row r="17" spans="125:125" ht="12.75" x14ac:dyDescent="0.25">
      <c r="DU17" s="259"/>
    </row>
    <row r="18" spans="125:125" ht="12.75" x14ac:dyDescent="0.25"/>
    <row r="19" spans="125:125" ht="12.75" x14ac:dyDescent="0.25"/>
    <row r="20" spans="125:125" ht="12.75" x14ac:dyDescent="0.25">
      <c r="DU20" s="259"/>
    </row>
    <row r="21" spans="125:125" ht="12.75" x14ac:dyDescent="0.25">
      <c r="DU21" s="259"/>
    </row>
    <row r="22" spans="125:125" ht="12.75" x14ac:dyDescent="0.25"/>
    <row r="23" spans="125:125" ht="12.75" x14ac:dyDescent="0.25"/>
    <row r="24" spans="125:125" ht="12.75" x14ac:dyDescent="0.25"/>
    <row r="25" spans="125:125" ht="12.75" x14ac:dyDescent="0.25"/>
    <row r="26" spans="125:125" ht="12.75" x14ac:dyDescent="0.25"/>
    <row r="27" spans="125:125" ht="12.75" x14ac:dyDescent="0.25"/>
    <row r="28" spans="125:125" ht="12.75" x14ac:dyDescent="0.25">
      <c r="DU28" s="259"/>
    </row>
    <row r="29" spans="125:125" ht="12.75" x14ac:dyDescent="0.25"/>
    <row r="30" spans="125:125" ht="12.75" x14ac:dyDescent="0.25"/>
    <row r="31" spans="125:125" ht="12.75" x14ac:dyDescent="0.25"/>
    <row r="32" spans="125:125" ht="12.75" x14ac:dyDescent="0.25"/>
    <row r="33" spans="2:125" ht="12.75" x14ac:dyDescent="0.25">
      <c r="B33" s="259"/>
      <c r="G33" s="259"/>
      <c r="I33" s="259"/>
    </row>
    <row r="34" spans="2:125" ht="12.75" x14ac:dyDescent="0.25">
      <c r="C34" s="259"/>
      <c r="P34" s="259"/>
      <c r="DE34" s="259"/>
      <c r="DH34" s="259"/>
    </row>
    <row r="35" spans="2:125" ht="12.75" x14ac:dyDescent="0.25">
      <c r="D35" s="259"/>
      <c r="E35" s="259"/>
      <c r="DG35" s="259"/>
      <c r="DJ35" s="259"/>
      <c r="DP35" s="259"/>
      <c r="DQ35" s="259"/>
      <c r="DR35" s="259"/>
      <c r="DS35" s="259"/>
      <c r="DT35" s="259"/>
      <c r="DU35" s="259"/>
    </row>
    <row r="36" spans="2:125" ht="12.75" x14ac:dyDescent="0.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2.75" x14ac:dyDescent="0.25">
      <c r="DU37" s="259"/>
    </row>
    <row r="38" spans="2:125" ht="12.75" x14ac:dyDescent="0.25">
      <c r="DT38" s="259"/>
      <c r="DU38" s="259"/>
    </row>
    <row r="39" spans="2:125" ht="12.75" x14ac:dyDescent="0.25"/>
    <row r="40" spans="2:125" ht="12.75" x14ac:dyDescent="0.25">
      <c r="DH40" s="259"/>
    </row>
    <row r="41" spans="2:125" ht="12.75" x14ac:dyDescent="0.25">
      <c r="DE41" s="259"/>
    </row>
    <row r="42" spans="2:125" ht="12.75" x14ac:dyDescent="0.25">
      <c r="DG42" s="259"/>
      <c r="DJ42" s="259"/>
    </row>
    <row r="43" spans="2:125" ht="12.75" x14ac:dyDescent="0.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2.75" x14ac:dyDescent="0.25">
      <c r="DU44" s="259"/>
    </row>
    <row r="45" spans="2:125" ht="12.75" x14ac:dyDescent="0.25"/>
    <row r="46" spans="2:125" ht="12.75" x14ac:dyDescent="0.25"/>
    <row r="47" spans="2:125" ht="12.75" x14ac:dyDescent="0.25"/>
    <row r="48" spans="2:125" ht="12.75" x14ac:dyDescent="0.25">
      <c r="DT48" s="259"/>
      <c r="DU48" s="259"/>
    </row>
    <row r="49" spans="120:125" ht="12.75" x14ac:dyDescent="0.25">
      <c r="DU49" s="259"/>
    </row>
    <row r="50" spans="120:125" ht="12.75" x14ac:dyDescent="0.25">
      <c r="DU50" s="259"/>
    </row>
    <row r="51" spans="120:125" ht="12.75" x14ac:dyDescent="0.25">
      <c r="DP51" s="259"/>
      <c r="DQ51" s="259"/>
      <c r="DR51" s="259"/>
      <c r="DS51" s="259"/>
      <c r="DT51" s="259"/>
      <c r="DU51" s="259"/>
    </row>
    <row r="52" spans="120:125" ht="12.75" x14ac:dyDescent="0.25"/>
    <row r="53" spans="120:125" ht="12.75" x14ac:dyDescent="0.25"/>
    <row r="54" spans="120:125" ht="12.75" x14ac:dyDescent="0.25">
      <c r="DU54" s="259"/>
    </row>
    <row r="55" spans="120:125" ht="12.75" x14ac:dyDescent="0.25"/>
    <row r="56" spans="120:125" ht="12.75" x14ac:dyDescent="0.25"/>
    <row r="57" spans="120:125" ht="12.75" x14ac:dyDescent="0.25"/>
    <row r="58" spans="120:125" ht="12.75" x14ac:dyDescent="0.25">
      <c r="DU58" s="259"/>
    </row>
    <row r="59" spans="120:125" ht="12.75" x14ac:dyDescent="0.25"/>
    <row r="60" spans="120:125" ht="12.75" x14ac:dyDescent="0.25"/>
    <row r="61" spans="120:125" ht="12.75" x14ac:dyDescent="0.25"/>
    <row r="62" spans="120:125" ht="12.75" x14ac:dyDescent="0.25"/>
    <row r="63" spans="120:125" ht="12.75" x14ac:dyDescent="0.25">
      <c r="DU63" s="259"/>
    </row>
    <row r="64" spans="120:125" ht="12.75" x14ac:dyDescent="0.25">
      <c r="DT64" s="259"/>
      <c r="DU64" s="259"/>
    </row>
    <row r="65" spans="123:125" ht="12.75" x14ac:dyDescent="0.25"/>
    <row r="66" spans="123:125" ht="12.75" x14ac:dyDescent="0.25"/>
    <row r="67" spans="123:125" ht="12.75" x14ac:dyDescent="0.25"/>
    <row r="68" spans="123:125" ht="12.75" x14ac:dyDescent="0.25"/>
    <row r="69" spans="123:125" ht="12.75" x14ac:dyDescent="0.25">
      <c r="DS69" s="259"/>
      <c r="DT69" s="259"/>
      <c r="DU69" s="259"/>
    </row>
    <row r="70" spans="123:125" ht="12.75" x14ac:dyDescent="0.25"/>
    <row r="71" spans="123:125" ht="12.75" x14ac:dyDescent="0.25"/>
    <row r="72" spans="123:125" ht="12.75" x14ac:dyDescent="0.25"/>
    <row r="73" spans="123:125" ht="12.75" x14ac:dyDescent="0.25"/>
    <row r="74" spans="123:125" ht="12.75" x14ac:dyDescent="0.25"/>
    <row r="75" spans="123:125" ht="12.75" x14ac:dyDescent="0.25"/>
    <row r="76" spans="123:125" ht="12.75" x14ac:dyDescent="0.25"/>
    <row r="77" spans="123:125" ht="12.75" x14ac:dyDescent="0.25"/>
    <row r="78" spans="123:125" ht="12.75" x14ac:dyDescent="0.25"/>
    <row r="79" spans="123:125" ht="12.75" x14ac:dyDescent="0.25"/>
    <row r="80" spans="123:125" ht="12.75" x14ac:dyDescent="0.25"/>
    <row r="81" spans="116:125" ht="12.75" x14ac:dyDescent="0.25"/>
    <row r="82" spans="116:125" ht="12.75" x14ac:dyDescent="0.25">
      <c r="DL82" s="259"/>
    </row>
    <row r="83" spans="116:125" ht="12.75" x14ac:dyDescent="0.25">
      <c r="DM83" s="259"/>
      <c r="DN83" s="259"/>
      <c r="DO83" s="259"/>
      <c r="DP83" s="259"/>
      <c r="DQ83" s="259"/>
      <c r="DR83" s="259"/>
      <c r="DS83" s="259"/>
      <c r="DT83" s="259"/>
      <c r="DU83" s="259"/>
    </row>
    <row r="84" spans="116:125" ht="12.75" x14ac:dyDescent="0.25"/>
    <row r="85" spans="116:125" ht="12.75" x14ac:dyDescent="0.25"/>
    <row r="86" spans="116:125" ht="12.75" x14ac:dyDescent="0.25"/>
    <row r="87" spans="116:125" ht="12.75" x14ac:dyDescent="0.25"/>
    <row r="88" spans="116:125" ht="12.75" x14ac:dyDescent="0.25">
      <c r="DU88" s="259"/>
    </row>
    <row r="89" spans="116:125" ht="12.75" x14ac:dyDescent="0.25"/>
    <row r="90" spans="116:125" ht="12.75" x14ac:dyDescent="0.25"/>
    <row r="91" spans="116:125" ht="12.75" x14ac:dyDescent="0.25"/>
    <row r="92" spans="116:125" ht="13.5" customHeight="1" x14ac:dyDescent="0.25"/>
    <row r="93" spans="116:125" ht="13.5" customHeight="1" x14ac:dyDescent="0.25"/>
    <row r="94" spans="116:125" ht="13.5" customHeight="1" x14ac:dyDescent="0.25">
      <c r="DS94" s="259"/>
      <c r="DT94" s="259"/>
      <c r="DU94" s="259"/>
    </row>
    <row r="95" spans="116:125" ht="13.5" customHeight="1" x14ac:dyDescent="0.25">
      <c r="DU95" s="259"/>
    </row>
    <row r="96" spans="116:125" ht="13.5" customHeight="1" x14ac:dyDescent="0.25"/>
    <row r="97" spans="124:125" ht="13.5" customHeight="1" x14ac:dyDescent="0.25"/>
    <row r="98" spans="124:125" ht="13.5" customHeight="1" x14ac:dyDescent="0.25"/>
    <row r="99" spans="124:125" ht="13.5" customHeight="1" x14ac:dyDescent="0.25"/>
    <row r="100" spans="124:125" ht="13.5" customHeight="1" x14ac:dyDescent="0.25"/>
    <row r="101" spans="124:125" ht="13.5" customHeight="1" x14ac:dyDescent="0.25">
      <c r="DU101" s="259"/>
    </row>
    <row r="102" spans="124:125" ht="13.5" customHeight="1" x14ac:dyDescent="0.25"/>
    <row r="103" spans="124:125" ht="13.5" customHeight="1" x14ac:dyDescent="0.25"/>
    <row r="104" spans="124:125" ht="13.5" customHeight="1" x14ac:dyDescent="0.25">
      <c r="DT104" s="259"/>
      <c r="DU104" s="259"/>
    </row>
    <row r="105" spans="124:125" ht="13.5" customHeight="1" x14ac:dyDescent="0.25"/>
    <row r="106" spans="124:125" ht="13.5" customHeight="1" x14ac:dyDescent="0.25"/>
    <row r="107" spans="124:125" ht="13.5" customHeight="1" x14ac:dyDescent="0.25"/>
    <row r="108" spans="124:125" ht="13.5" customHeight="1" x14ac:dyDescent="0.25"/>
    <row r="109" spans="124:125" ht="13.5" customHeight="1" x14ac:dyDescent="0.25"/>
    <row r="110" spans="124:125" ht="13.5" customHeight="1" x14ac:dyDescent="0.25"/>
    <row r="111" spans="124:125" ht="13.5" customHeight="1" x14ac:dyDescent="0.25"/>
    <row r="112" spans="124:125"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59" t="s">
        <v>582</v>
      </c>
    </row>
    <row r="120" spans="125:125" ht="13.5" hidden="1" customHeight="1" x14ac:dyDescent="0.25"/>
    <row r="121" spans="125:125" ht="13.5" hidden="1" customHeight="1" x14ac:dyDescent="0.25">
      <c r="DU121" s="259"/>
    </row>
  </sheetData>
  <sheetProtection algorithmName="SHA-512" hashValue="TWuWg/5C1XO1G9UOQ0ruYRk3Ip7IJSnBXcjz4z3BQIfLLNm9OyFTjyd/Cc589I0k8tpt/FvRkIPprzYbCdbhtQ==" saltValue="qrG4tiFidZmvB73YG+Tp+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DC95" sqref="DC95"/>
    </sheetView>
  </sheetViews>
  <sheetFormatPr defaultColWidth="0" defaultRowHeight="13.5" customHeight="1" zeroHeight="1" x14ac:dyDescent="0.25"/>
  <cols>
    <col min="1" max="125" width="2.46484375" style="260" customWidth="1"/>
    <col min="126" max="142" width="0" style="259" hidden="1" customWidth="1"/>
    <col min="143" max="16384" width="9" style="259" hidden="1"/>
  </cols>
  <sheetData>
    <row r="1" spans="1:125" ht="13.5" customHeight="1" x14ac:dyDescent="0.2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2.75" x14ac:dyDescent="0.25">
      <c r="B2" s="259"/>
      <c r="T2" s="259"/>
    </row>
    <row r="3" spans="1:125" ht="12.75" x14ac:dyDescent="0.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2.75" x14ac:dyDescent="0.25"/>
    <row r="5" spans="1:125" ht="12.75" x14ac:dyDescent="0.25"/>
    <row r="6" spans="1:125" ht="12.75" x14ac:dyDescent="0.25"/>
    <row r="7" spans="1:125" ht="12.75" x14ac:dyDescent="0.25"/>
    <row r="8" spans="1:125" ht="12.75" x14ac:dyDescent="0.25"/>
    <row r="9" spans="1:125" ht="12.75" x14ac:dyDescent="0.25"/>
    <row r="10" spans="1:125" ht="12.75" x14ac:dyDescent="0.25"/>
    <row r="11" spans="1:125" ht="12.75" x14ac:dyDescent="0.25"/>
    <row r="12" spans="1:125" ht="12.75" x14ac:dyDescent="0.25"/>
    <row r="13" spans="1:125" ht="12.75" x14ac:dyDescent="0.25"/>
    <row r="14" spans="1:125" ht="12.75" x14ac:dyDescent="0.25"/>
    <row r="15" spans="1:125" ht="12.75" x14ac:dyDescent="0.25"/>
    <row r="16" spans="1:125" ht="12.75" x14ac:dyDescent="0.25"/>
    <row r="17" ht="12.75" x14ac:dyDescent="0.25"/>
    <row r="18" ht="12.75" x14ac:dyDescent="0.25"/>
    <row r="19" ht="12.75" x14ac:dyDescent="0.25"/>
    <row r="20" ht="12.75" x14ac:dyDescent="0.25"/>
    <row r="21" ht="12.75" x14ac:dyDescent="0.25"/>
    <row r="22" ht="12.75" x14ac:dyDescent="0.25"/>
    <row r="23" ht="12.75" x14ac:dyDescent="0.25"/>
    <row r="24" ht="12.75" x14ac:dyDescent="0.25"/>
    <row r="25" ht="12.75" x14ac:dyDescent="0.25"/>
    <row r="26" ht="12.75" x14ac:dyDescent="0.25"/>
    <row r="27" ht="12.75" x14ac:dyDescent="0.25"/>
    <row r="28" ht="12.75" x14ac:dyDescent="0.25"/>
    <row r="29" ht="12.75" x14ac:dyDescent="0.25"/>
    <row r="30" ht="12.75" x14ac:dyDescent="0.25"/>
    <row r="31" ht="12.75" x14ac:dyDescent="0.25"/>
    <row r="32" ht="12.75" x14ac:dyDescent="0.25"/>
    <row r="33" spans="2:125" ht="12.75" x14ac:dyDescent="0.25">
      <c r="B33" s="259"/>
      <c r="G33" s="259"/>
      <c r="I33" s="259"/>
    </row>
    <row r="34" spans="2:125" ht="12.75" x14ac:dyDescent="0.25">
      <c r="C34" s="259"/>
      <c r="P34" s="259"/>
      <c r="R34" s="259"/>
      <c r="U34" s="259"/>
    </row>
    <row r="35" spans="2:125" ht="12.75" x14ac:dyDescent="0.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2.75" x14ac:dyDescent="0.25">
      <c r="F36" s="259"/>
      <c r="H36" s="259"/>
      <c r="J36" s="259"/>
      <c r="K36" s="259"/>
      <c r="L36" s="259"/>
      <c r="M36" s="259"/>
      <c r="N36" s="259"/>
      <c r="O36" s="259"/>
      <c r="Q36" s="259"/>
      <c r="S36" s="259"/>
      <c r="V36" s="259"/>
    </row>
    <row r="37" spans="2:125" ht="12.75" x14ac:dyDescent="0.25"/>
    <row r="38" spans="2:125" ht="12.75" x14ac:dyDescent="0.25"/>
    <row r="39" spans="2:125" ht="12.75" x14ac:dyDescent="0.25"/>
    <row r="40" spans="2:125" ht="12.75" x14ac:dyDescent="0.25">
      <c r="U40" s="259"/>
    </row>
    <row r="41" spans="2:125" ht="12.75" x14ac:dyDescent="0.25">
      <c r="R41" s="259"/>
    </row>
    <row r="42" spans="2:125" ht="12.75" x14ac:dyDescent="0.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2.75" x14ac:dyDescent="0.25">
      <c r="Q43" s="259"/>
      <c r="S43" s="259"/>
      <c r="V43" s="259"/>
    </row>
    <row r="44" spans="2:125" ht="12.75" x14ac:dyDescent="0.25"/>
    <row r="45" spans="2:125" ht="12.75" x14ac:dyDescent="0.25"/>
    <row r="46" spans="2:125" ht="12.75" x14ac:dyDescent="0.25"/>
    <row r="47" spans="2:125" ht="12.75" x14ac:dyDescent="0.25"/>
    <row r="48" spans="2:125" ht="12.75" x14ac:dyDescent="0.25"/>
    <row r="49" ht="12.75" x14ac:dyDescent="0.25"/>
    <row r="50" ht="12.75" x14ac:dyDescent="0.25"/>
    <row r="51" ht="12.75" x14ac:dyDescent="0.25"/>
    <row r="52" ht="12.75" x14ac:dyDescent="0.25"/>
    <row r="53" ht="12.75" x14ac:dyDescent="0.25"/>
    <row r="54" ht="12.75" x14ac:dyDescent="0.25"/>
    <row r="55" ht="12.75" x14ac:dyDescent="0.25"/>
    <row r="56" ht="12.75" x14ac:dyDescent="0.25"/>
    <row r="57" ht="12.75" x14ac:dyDescent="0.25"/>
    <row r="58" ht="12.75" x14ac:dyDescent="0.25"/>
    <row r="59" ht="12.75" x14ac:dyDescent="0.25"/>
    <row r="60" ht="12.75" x14ac:dyDescent="0.25"/>
    <row r="61" ht="12.75" x14ac:dyDescent="0.25"/>
    <row r="62" ht="12.75" x14ac:dyDescent="0.25"/>
    <row r="63" ht="12.75" x14ac:dyDescent="0.25"/>
    <row r="64" ht="12.75" x14ac:dyDescent="0.25"/>
    <row r="65" ht="12.75" x14ac:dyDescent="0.25"/>
    <row r="66" ht="12.75" x14ac:dyDescent="0.25"/>
    <row r="67" ht="12.75" x14ac:dyDescent="0.25"/>
    <row r="68" ht="12.75" x14ac:dyDescent="0.25"/>
    <row r="69" ht="12.75" x14ac:dyDescent="0.25"/>
    <row r="70" ht="12.75" x14ac:dyDescent="0.25"/>
    <row r="71" ht="12.75" x14ac:dyDescent="0.25"/>
    <row r="72" ht="12.75" x14ac:dyDescent="0.25"/>
    <row r="73" ht="12.75" x14ac:dyDescent="0.25"/>
    <row r="74" ht="12.75" x14ac:dyDescent="0.25"/>
    <row r="75" ht="12.75" x14ac:dyDescent="0.25"/>
    <row r="76" ht="12.75" x14ac:dyDescent="0.25"/>
    <row r="77" ht="12.75" x14ac:dyDescent="0.25"/>
    <row r="78" ht="12.75" x14ac:dyDescent="0.25"/>
    <row r="79" ht="12.75" x14ac:dyDescent="0.25"/>
    <row r="80"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row r="90" ht="12.75" x14ac:dyDescent="0.25"/>
    <row r="91" ht="12.75"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60" t="s">
        <v>583</v>
      </c>
    </row>
  </sheetData>
  <sheetProtection algorithmName="SHA-512" hashValue="ZL16oRr6lIsC+Ki3wl37NuXlE++9EV2866eLaiGABv7/K9XCWOcw1THA4PA2MmJN45U+Se34+W5RHcryNL3XCA==" saltValue="P3Agx/xqMmepeWX0xcP/X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view="pageBreakPreview" zoomScale="70" zoomScaleNormal="70" zoomScaleSheetLayoutView="70" workbookViewId="0">
      <selection activeCell="L45" sqref="L45"/>
    </sheetView>
  </sheetViews>
  <sheetFormatPr defaultColWidth="0" defaultRowHeight="13.5" customHeight="1" zeroHeight="1" x14ac:dyDescent="0.25"/>
  <cols>
    <col min="1" max="1" width="8.265625" style="1" customWidth="1"/>
    <col min="2" max="16" width="14.59765625" style="1" customWidth="1"/>
    <col min="17"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spans="2:10" ht="16.5" customHeight="1" x14ac:dyDescent="0.25"/>
    <row r="34" spans="2:10" ht="16.5" customHeight="1" x14ac:dyDescent="0.25"/>
    <row r="35" spans="2:10" ht="16.5" customHeight="1" x14ac:dyDescent="0.25"/>
    <row r="36" spans="2:10" ht="16.5" customHeight="1" x14ac:dyDescent="0.25"/>
    <row r="37" spans="2:10" ht="16.5" customHeight="1" x14ac:dyDescent="0.25"/>
    <row r="38" spans="2:10" ht="16.5" customHeight="1" x14ac:dyDescent="0.25"/>
    <row r="39" spans="2:10" ht="16.5" customHeight="1" x14ac:dyDescent="0.25"/>
    <row r="40" spans="2:10" ht="16.5" customHeight="1" x14ac:dyDescent="0.25"/>
    <row r="41" spans="2:10" ht="16.5" customHeight="1" x14ac:dyDescent="0.25"/>
    <row r="42" spans="2:10" ht="16.5" customHeight="1" x14ac:dyDescent="0.25"/>
    <row r="43" spans="2:10" ht="16.5" customHeight="1" x14ac:dyDescent="0.25"/>
    <row r="44" spans="2:10" ht="16.5" customHeight="1" x14ac:dyDescent="0.25"/>
    <row r="45" spans="2:10" ht="29.25" customHeight="1" thickBot="1" x14ac:dyDescent="0.3">
      <c r="B45" s="2"/>
      <c r="C45" s="2"/>
      <c r="D45" s="2"/>
      <c r="E45" s="2"/>
      <c r="F45" s="2"/>
      <c r="G45" s="2"/>
      <c r="H45" s="2"/>
      <c r="I45" s="2"/>
      <c r="J45" s="3" t="s">
        <v>0</v>
      </c>
    </row>
    <row r="46" spans="2:10" ht="29.25" customHeight="1" thickBot="1" x14ac:dyDescent="0.35">
      <c r="B46" s="4" t="s">
        <v>1</v>
      </c>
      <c r="C46" s="5"/>
      <c r="D46" s="5"/>
      <c r="E46" s="6" t="s">
        <v>2</v>
      </c>
      <c r="F46" s="7" t="s">
        <v>584</v>
      </c>
      <c r="G46" s="8" t="s">
        <v>585</v>
      </c>
      <c r="H46" s="8" t="s">
        <v>586</v>
      </c>
      <c r="I46" s="8" t="s">
        <v>587</v>
      </c>
      <c r="J46" s="9" t="s">
        <v>588</v>
      </c>
    </row>
    <row r="47" spans="2:10" ht="57.75" customHeight="1" x14ac:dyDescent="0.25">
      <c r="B47" s="10"/>
      <c r="C47" s="1139" t="s">
        <v>3</v>
      </c>
      <c r="D47" s="1139"/>
      <c r="E47" s="1140"/>
      <c r="F47" s="11">
        <v>3.69</v>
      </c>
      <c r="G47" s="12">
        <v>3.61</v>
      </c>
      <c r="H47" s="12">
        <v>3.86</v>
      </c>
      <c r="I47" s="12">
        <v>4.09</v>
      </c>
      <c r="J47" s="13">
        <v>7.25</v>
      </c>
    </row>
    <row r="48" spans="2:10" ht="57.75" customHeight="1" x14ac:dyDescent="0.25">
      <c r="B48" s="14"/>
      <c r="C48" s="1141" t="s">
        <v>4</v>
      </c>
      <c r="D48" s="1141"/>
      <c r="E48" s="1142"/>
      <c r="F48" s="15">
        <v>0.6</v>
      </c>
      <c r="G48" s="16">
        <v>0.52</v>
      </c>
      <c r="H48" s="16">
        <v>0.69</v>
      </c>
      <c r="I48" s="16">
        <v>6.01</v>
      </c>
      <c r="J48" s="17">
        <v>1.76</v>
      </c>
    </row>
    <row r="49" spans="2:10" ht="57.75" customHeight="1" thickBot="1" x14ac:dyDescent="0.3">
      <c r="B49" s="18"/>
      <c r="C49" s="1143" t="s">
        <v>5</v>
      </c>
      <c r="D49" s="1143"/>
      <c r="E49" s="1144"/>
      <c r="F49" s="19">
        <v>0.11</v>
      </c>
      <c r="G49" s="20" t="s">
        <v>589</v>
      </c>
      <c r="H49" s="20">
        <v>0.18</v>
      </c>
      <c r="I49" s="20">
        <v>5.34</v>
      </c>
      <c r="J49" s="21" t="s">
        <v>590</v>
      </c>
    </row>
    <row r="50" spans="2:10" ht="12.75" x14ac:dyDescent="0.25"/>
  </sheetData>
  <sheetProtection algorithmName="SHA-512" hashValue="EsvRsNoKLXlaAit7ZiGA5aftAOcX+qyO4eOgLmuMRLwBppeIGL8wYVE9PsCWTcO1/umUrbBfzkQa1F9sOvCZ9w==" saltValue="xVUibznnRLlw/9GAhakD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2024-03-24T23:47:24Z</cp:lastPrinted>
  <dcterms:created xsi:type="dcterms:W3CDTF">2024-03-14T04:10:43Z</dcterms:created>
  <dcterms:modified xsi:type="dcterms:W3CDTF">2024-03-26T00:11:53Z</dcterms:modified>
  <cp:category/>
</cp:coreProperties>
</file>