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11\share_0110$\NTKOCHIZA\ext\財政事情\11.4月以降\調査もの\令和４年度\040916_済（のむら） 【依頼9月末〆】令和２年度財政状況資料集の作成について（2回目・地方公会計関係）\04_提出\"/>
    </mc:Choice>
  </mc:AlternateContent>
  <bookViews>
    <workbookView xWindow="0" yWindow="0" windowWidth="2160" windowHeight="0" tabRatio="9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<sst xmlns="http://schemas.openxmlformats.org/spreadsheetml/2006/main" count="1132" uniqueCount="663">
  <si>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</si>
  <si>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</si>
  <si>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</si>
  <si>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</si>
  <si>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</si>
  <si>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</si>
  <si>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</si>
  <si>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</si>
  <si>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</si>
  <si>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</si>
  <si>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</si>
  <si>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</si>
  <si>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</si>
  <si>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</si>
  <si>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</si>
  <si>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</si>
  <si>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</si>
  <si>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</si>
  <si>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</si>
  <si>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</si>
  <si>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</si>
  <si>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</si>
  <si>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</si>
  <si>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</si>
  <si>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</si>
  <si>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</si>
  <si>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</si>
  <si>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</si>
  <si>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</si>
  <si>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</si>
  <si>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</si>
  <si>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</si>
  <si>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</si>
  <si>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</si>
  <si>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</si>
  <si>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</si>
  <si>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</si>
  <si>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</si>
  <si>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</si>
  <si>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</si>
  <si>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</si>
  <si>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</si>
  <si>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</si>
  <si>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</si>
  <si>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</si>
  <si>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</si>
  <si>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</si>
  <si>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</si>
  <si>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</si>
  <si>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</si>
  <si>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</si>
  <si>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</si>
  <si>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</si>
  <si>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</si>
  <si>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</si>
  <si>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</si>
  <si>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</si>
  <si>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</si>
  <si>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</si>
  <si>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</si>
  <si>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</si>
  <si>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</si>
  <si>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</si>
  <si>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</si>
  <si>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</si>
  <si>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</si>
  <si>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</si>
  <si>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</si>
  <si>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</si>
  <si>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</si>
  <si>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</si>
  <si>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</si>
  <si>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</si>
  <si>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</si>
  <si>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</si>
  <si>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</si>
  <si>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</si>
  <si>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</si>
  <si>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</si>
  <si>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</si>
  <si>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</si>
  <si>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</si>
  <si>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</si>
  <si>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</si>
  <si>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</si>
  <si>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</si>
  <si>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</si>
  <si>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</si>
  <si>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</si>
  <si>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</si>
  <si>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</si>
  <si>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</si>
  <si>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</si>
  <si>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</si>
  <si>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</si>
  <si>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</si>
  <si>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</si>
  <si>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高知市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</si>
  <si>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</si>
  <si>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</si>
  <si>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</si>
  <si>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</si>
  <si>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</si>
  <si>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</si>
  <si>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</si>
  <si>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</si>
  <si>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</si>
  <si>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</si>
  <si>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</si>
  <si>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</si>
  <si>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</si>
  <si>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</si>
  <si>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</si>
  <si>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</si>
  <si>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</si>
  <si>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</si>
  <si>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</si>
  <si>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</si>
  <si>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</si>
  <si>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</si>
  <si>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</si>
  <si>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</si>
  <si>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</si>
  <si>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</si>
  <si>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</si>
  <si>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</si>
  <si>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</si>
  <si>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</si>
  <si>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</si>
  <si>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</si>
  <si>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</si>
  <si>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</si>
  <si>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</si>
  <si>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</si>
  <si>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</si>
  <si>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</si>
  <si>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</si>
  <si>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</si>
  <si>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</si>
  <si>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</si>
  <si>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</si>
  <si>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</si>
  <si>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</si>
  <si>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</si>
  <si>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</si>
  <si>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</si>
  <si>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</si>
  <si>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</si>
  <si>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</si>
  <si>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</si>
  <si>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</si>
  <si>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</si>
  <si>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</si>
  <si>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</si>
  <si>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</si>
  <si>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</si>
  <si>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</si>
  <si>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</si>
  <si>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</si>
  <si>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</si>
  <si>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</si>
  <si>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</si>
  <si>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</si>
  <si>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</si>
  <si>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</si>
  <si>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</si>
  <si>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</si>
  <si>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</si>
  <si>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</si>
  <si>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</si>
  <si>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</si>
  <si>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</si>
  <si>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</si>
  <si>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</si>
  <si>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</si>
  <si>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</si>
  <si>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</si>
  <si>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</si>
  <si>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</si>
  <si>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</si>
  <si>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</si>
  <si>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</si>
  <si>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</si>
  <si>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</si>
  <si>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</si>
  <si>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</si>
  <si>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</si>
  <si>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</si>
  <si>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</si>
  <si>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</si>
  <si>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</si>
  <si>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</si>
  <si>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</si>
  <si>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</si>
  <si>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</si>
  <si>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</si>
  <si>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</si>
  <si>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</si>
  <si>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</si>
  <si>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</si>
  <si>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</si>
  <si>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</si>
  <si>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</si>
  <si>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</si>
  <si>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</si>
  <si>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</si>
  <si>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</si>
  <si>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</si>
  <si>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</si>
  <si>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</si>
  <si>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</si>
  <si>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</si>
  <si>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</si>
  <si>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高知県高知市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</si>
  <si>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</si>
  <si>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</si>
  <si>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</si>
  <si>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</si>
  <si>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</si>
  <si>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</si>
  <si>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</si>
  <si>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</si>
  <si>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</si>
  <si>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</si>
  <si>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</si>
  <si>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</si>
  <si>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</si>
  <si>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</si>
  <si>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</si>
  <si>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</si>
  <si>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</si>
  <si>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</si>
  <si>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</si>
  <si>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</si>
  <si>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</si>
  <si>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</si>
  <si>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</si>
  <si>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</si>
  <si>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</si>
  <si>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</si>
  <si>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</si>
  <si>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</si>
  <si>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</si>
  <si>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</si>
  <si>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</si>
  <si>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</si>
  <si>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</si>
  <si>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</si>
  <si>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</si>
  <si>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</si>
  <si>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</si>
  <si>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</si>
  <si>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</si>
  <si>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</si>
  <si>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</si>
  <si>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</si>
  <si>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</si>
  <si>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</si>
  <si>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</si>
  <si>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</si>
  <si>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</si>
  <si>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</si>
  <si>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</si>
  <si>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</si>
  <si>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</si>
  <si>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</si>
  <si>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</si>
  <si>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</si>
  <si>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</si>
  <si>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</si>
  <si>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</si>
  <si>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</si>
  <si>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</si>
  <si>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</si>
  <si>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</si>
  <si>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</si>
  <si>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</si>
  <si>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</si>
  <si>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</si>
  <si>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</si>
  <si>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</si>
  <si>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</si>
  <si>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</si>
  <si>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</si>
  <si>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</si>
  <si>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</si>
  <si>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</si>
  <si>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</si>
  <si>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</si>
  <si>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</si>
  <si>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</si>
  <si>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</si>
  <si>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</si>
  <si>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</si>
  <si>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</si>
  <si>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</si>
  <si>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</si>
  <si>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</si>
  <si>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</si>
  <si>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</si>
  <si>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</si>
  <si>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</si>
  <si>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</si>
  <si>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</si>
  <si>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</si>
  <si>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</si>
  <si>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</si>
  <si>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</si>
  <si>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</si>
  <si>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</si>
  <si>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</si>
  <si>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</si>
  <si>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</si>
  <si>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</si>
  <si>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</si>
  <si>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</si>
  <si>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</si>
  <si>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</si>
  <si>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</si>
  <si>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</si>
  <si>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</si>
  <si>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</si>
  <si>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</si>
  <si>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</si>
  <si>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</si>
  <si>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</si>
  <si>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</si>
  <si>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</si>
  <si>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</si>
  <si>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</si>
  <si>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</si>
  <si>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</si>
  <si>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</si>
  <si>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</si>
  <si>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</si>
  <si>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</si>
  <si>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</si>
  <si>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</si>
  <si>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</si>
  <si>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</si>
  <si>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</si>
  <si>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</si>
  <si>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</si>
  <si>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</si>
  <si>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</si>
  <si>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</si>
  <si>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</si>
  <si>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</si>
  <si>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</si>
  <si>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</si>
  <si>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</si>
  <si>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</si>
  <si>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</si>
  <si>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</si>
  <si>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</si>
  <si>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</si>
  <si>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</si>
  <si>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</si>
  <si>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</si>
  <si>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</si>
  <si>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</si>
  <si>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</si>
  <si>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</si>
  <si>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</si>
  <si>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</si>
  <si>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</si>
  <si>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</si>
  <si>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高知県高知市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</si>
  <si>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</si>
  <si>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</si>
  <si>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</si>
  <si>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</si>
  <si>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</si>
  <si>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</si>
  <si>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</si>
  <si>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</si>
  <si>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</si>
  <si>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</si>
  <si>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</si>
  <si>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</si>
  <si>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</si>
  <si>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</si>
  <si>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</si>
  <si>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</si>
  <si>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</si>
  <si>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</si>
  <si>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</si>
  <si>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</si>
  <si>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へき地診療所事業特別会計</t>
    <phoneticPr fontId="5"/>
  </si>
  <si>
    <t>-</t>
    <phoneticPr fontId="5"/>
  </si>
  <si>
    <t>母子父子寡婦福祉資金貸付事業特別会計</t>
    <phoneticPr fontId="5"/>
  </si>
  <si>
    <t>土地区画整理事業清算金特別会計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</si>
  <si>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</si>
  <si>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</si>
  <si>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</si>
  <si>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</si>
  <si>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</si>
  <si>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</si>
  <si>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</si>
  <si>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</si>
  <si>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</si>
  <si>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</si>
  <si>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</si>
  <si>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</si>
  <si>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</si>
  <si>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</si>
  <si>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</si>
  <si>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収益事業特別会計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</si>
  <si>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</si>
  <si>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</si>
  <si>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</si>
  <si>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</si>
  <si>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</si>
  <si>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</si>
  <si>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</si>
  <si>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卸売市場事業特別会計</t>
    <phoneticPr fontId="5"/>
  </si>
  <si>
    <t>法非適用企業</t>
    <phoneticPr fontId="5"/>
  </si>
  <si>
    <t>国民宿舎運営事業特別会計</t>
    <phoneticPr fontId="5"/>
  </si>
  <si>
    <t>法非適用企業</t>
    <phoneticPr fontId="5"/>
  </si>
  <si>
    <t>農業集落排水事業特別会計</t>
    <phoneticPr fontId="5"/>
  </si>
  <si>
    <t>-</t>
    <phoneticPr fontId="5"/>
  </si>
  <si>
    <t>産業立地推進事業特別会計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</si>
  <si>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</si>
  <si>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</si>
  <si>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</si>
  <si>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</si>
  <si>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</si>
  <si>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</si>
  <si>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</si>
  <si>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</si>
  <si>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</si>
  <si>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</si>
  <si>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</si>
  <si>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</si>
  <si>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</si>
  <si>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</si>
  <si>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</si>
  <si>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</si>
  <si>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</si>
  <si>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</si>
  <si>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</si>
  <si>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</si>
  <si>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</si>
  <si>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</si>
  <si>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</si>
  <si>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</si>
  <si>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</si>
  <si>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</si>
  <si>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</si>
  <si>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</si>
  <si>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</si>
  <si>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</si>
  <si>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</si>
  <si>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</si>
  <si>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</si>
  <si>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</si>
  <si>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</si>
  <si>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</si>
  <si>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</si>
  <si>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</si>
  <si>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</si>
  <si>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</si>
  <si>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</si>
  <si>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</si>
  <si>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</si>
  <si>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</si>
  <si>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</si>
  <si>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</si>
  <si>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</si>
  <si>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</si>
  <si>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</si>
  <si>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</si>
  <si>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</si>
  <si>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</si>
  <si>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</si>
  <si>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</si>
  <si>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</si>
  <si>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</si>
  <si>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</si>
  <si>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</si>
  <si>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</si>
  <si>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</si>
  <si>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</si>
  <si>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</si>
  <si>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</si>
  <si>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</si>
  <si>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</si>
  <si>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</si>
  <si>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</si>
  <si>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</si>
  <si>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</si>
  <si>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</si>
  <si>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</si>
  <si>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</si>
  <si>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卸売市場事業特別会計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</si>
  <si>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</si>
  <si>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</si>
  <si>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</si>
  <si>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</si>
  <si>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</si>
  <si>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</si>
  <si>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</si>
  <si>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</si>
  <si>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</si>
  <si>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</si>
  <si>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</si>
  <si>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</si>
  <si>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</si>
  <si>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</si>
  <si>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</si>
  <si>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</si>
  <si>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</si>
  <si>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</si>
  <si>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</si>
  <si>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</si>
  <si>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</si>
  <si>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</si>
  <si>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</si>
  <si>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</si>
  <si>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</si>
  <si>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</si>
  <si>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</si>
  <si>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</si>
  <si>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</si>
  <si>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</si>
  <si>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</si>
  <si>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</si>
  <si>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</si>
  <si>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</si>
  <si>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</si>
  <si>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</si>
  <si>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</si>
  <si>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</si>
  <si>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</si>
  <si>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</si>
  <si>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</si>
  <si>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</si>
  <si>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</si>
  <si>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</si>
  <si>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</si>
  <si>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</si>
  <si>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</si>
  <si>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</si>
  <si>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</si>
  <si>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</si>
  <si>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</si>
  <si>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</si>
  <si>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</si>
  <si>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</si>
  <si>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</si>
  <si>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</si>
  <si>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</si>
  <si>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</si>
  <si>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</si>
  <si>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</si>
  <si>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</si>
  <si>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</si>
  <si>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</si>
  <si>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</si>
  <si>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</si>
  <si>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</si>
  <si>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</si>
  <si>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</si>
  <si>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</si>
  <si>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</si>
  <si>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</si>
  <si>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</si>
  <si>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</si>
  <si>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</si>
  <si>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</si>
  <si>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</si>
  <si>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</si>
  <si>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</si>
  <si>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</si>
  <si>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</si>
  <si>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</si>
  <si>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</si>
  <si>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</si>
  <si>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</si>
  <si>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</si>
  <si>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</si>
  <si>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1.79</t>
  </si>
  <si>
    <t>▲ 0.47</t>
  </si>
  <si>
    <t>収益事業特別会計</t>
  </si>
  <si>
    <t>▲ 7.19</t>
  </si>
  <si>
    <t>▲ 6.72</t>
  </si>
  <si>
    <t>▲ 6.68</t>
  </si>
  <si>
    <t>▲ 6.66</t>
  </si>
  <si>
    <t>▲ 6.20</t>
  </si>
  <si>
    <t>駐車場事業特別会計</t>
  </si>
  <si>
    <t>▲ 0.61</t>
  </si>
  <si>
    <t>▲ 0.52</t>
  </si>
  <si>
    <t>▲ 0.41</t>
  </si>
  <si>
    <t>▲ 0.33</t>
  </si>
  <si>
    <t>▲ 0.31</t>
  </si>
  <si>
    <t>水道事業会計</t>
  </si>
  <si>
    <t>公共下水道事業会計</t>
  </si>
  <si>
    <t>一般会計</t>
  </si>
  <si>
    <t>介護保険事業特別会計</t>
  </si>
  <si>
    <t>国民健康保険事業特別会計</t>
  </si>
  <si>
    <t>後期高齢者医療事業特別会計</t>
  </si>
  <si>
    <t>その他会計（赤字）</t>
  </si>
  <si>
    <t>▲ 0.76</t>
  </si>
  <si>
    <t>▲ 0.43</t>
  </si>
  <si>
    <t>▲ 0.10</t>
  </si>
  <si>
    <t>▲ 0.05</t>
  </si>
  <si>
    <t>その他会計（黒字）</t>
  </si>
  <si>
    <t>（百万円）</t>
    <phoneticPr fontId="5"/>
  </si>
  <si>
    <t>H27末</t>
    <phoneticPr fontId="5"/>
  </si>
  <si>
    <t>H28末</t>
    <phoneticPr fontId="5"/>
  </si>
  <si>
    <t>H29末</t>
    <phoneticPr fontId="5"/>
  </si>
  <si>
    <t>H30末</t>
    <phoneticPr fontId="5"/>
  </si>
  <si>
    <t>R01末</t>
    <phoneticPr fontId="5"/>
  </si>
  <si>
    <t>こうち人づくり広域連合（一般会計）</t>
    <rPh sb="3" eb="4">
      <t>ヒト</t>
    </rPh>
    <rPh sb="7" eb="9">
      <t>コウイキ</t>
    </rPh>
    <rPh sb="9" eb="11">
      <t>レンゴウ</t>
    </rPh>
    <rPh sb="12" eb="14">
      <t>イッパン</t>
    </rPh>
    <rPh sb="14" eb="16">
      <t>カイケイ</t>
    </rPh>
    <phoneticPr fontId="2"/>
  </si>
  <si>
    <t>高知県・高知市病院企業団（病院企業会計）</t>
    <rPh sb="0" eb="3">
      <t>コウチケン</t>
    </rPh>
    <rPh sb="4" eb="7">
      <t>コウチシ</t>
    </rPh>
    <rPh sb="7" eb="9">
      <t>ビョウイン</t>
    </rPh>
    <rPh sb="9" eb="11">
      <t>キギョウ</t>
    </rPh>
    <rPh sb="11" eb="12">
      <t>ダン</t>
    </rPh>
    <rPh sb="13" eb="15">
      <t>ビョウイン</t>
    </rPh>
    <rPh sb="15" eb="17">
      <t>キギョウ</t>
    </rPh>
    <rPh sb="17" eb="19">
      <t>カイケイ</t>
    </rPh>
    <phoneticPr fontId="2"/>
  </si>
  <si>
    <t>高知県広域食肉センター事務組合（一般会計）</t>
    <rPh sb="0" eb="3">
      <t>コウチケン</t>
    </rPh>
    <rPh sb="3" eb="5">
      <t>コウイキ</t>
    </rPh>
    <rPh sb="5" eb="7">
      <t>ショクニク</t>
    </rPh>
    <rPh sb="11" eb="13">
      <t>ジム</t>
    </rPh>
    <rPh sb="13" eb="15">
      <t>クミアイ</t>
    </rPh>
    <rPh sb="16" eb="18">
      <t>イッパン</t>
    </rPh>
    <rPh sb="18" eb="20">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</si>
  <si>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</si>
  <si>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</si>
  <si>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高知県競馬組合（収益事業会計）</t>
    <rPh sb="0" eb="3">
      <t>コウチケン</t>
    </rPh>
    <rPh sb="3" eb="5">
      <t>ケイバ</t>
    </rPh>
    <rPh sb="5" eb="7">
      <t>クミアイ</t>
    </rPh>
    <rPh sb="8" eb="10">
      <t>シュウエキ</t>
    </rPh>
    <rPh sb="10" eb="12">
      <t>ジギョウ</t>
    </rPh>
    <rPh sb="12" eb="14">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</si>
  <si>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</si>
  <si>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</si>
  <si>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</si>
  <si>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</si>
  <si>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</si>
  <si>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</si>
  <si>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</si>
  <si>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</si>
  <si>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</si>
  <si>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</si>
  <si>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</si>
  <si>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</si>
  <si>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</si>
  <si>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</si>
  <si>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地域振興基金</t>
  </si>
  <si>
    <t>広域行政推進基金</t>
  </si>
  <si>
    <t>施設等整備基金</t>
  </si>
  <si>
    <t>廃棄物処理施設整備基金</t>
    <rPh sb="0" eb="3">
      <t>ハイキブツ</t>
    </rPh>
    <rPh sb="3" eb="5">
      <t>ショリ</t>
    </rPh>
    <rPh sb="5" eb="7">
      <t>シセツ</t>
    </rPh>
    <rPh sb="7" eb="9">
      <t>セイビ</t>
    </rPh>
    <rPh sb="9" eb="11">
      <t>キキン</t>
    </rPh>
    <phoneticPr fontId="19"/>
  </si>
  <si>
    <t>南海地震等災害復興基金</t>
    <rPh sb="0" eb="2">
      <t>ナンカイ</t>
    </rPh>
    <rPh sb="2" eb="4">
      <t>ジシン</t>
    </rPh>
    <rPh sb="4" eb="5">
      <t>トウ</t>
    </rPh>
    <rPh sb="5" eb="7">
      <t>サイガイ</t>
    </rPh>
    <rPh sb="7" eb="9">
      <t>フッコウ</t>
    </rPh>
    <rPh sb="9" eb="11">
      <t>キキン</t>
    </rPh>
    <phoneticPr fontId="19"/>
  </si>
  <si>
    <t>-</t>
    <phoneticPr fontId="2"/>
  </si>
  <si>
    <t>-</t>
    <phoneticPr fontId="2"/>
  </si>
  <si>
    <t>高知市文化振興事業団</t>
    <phoneticPr fontId="2"/>
  </si>
  <si>
    <t>高知市環境事業公社</t>
    <phoneticPr fontId="2"/>
  </si>
  <si>
    <t>高知市学校給食会</t>
    <phoneticPr fontId="2"/>
  </si>
  <si>
    <t>高知市都市整備公社</t>
    <phoneticPr fontId="2"/>
  </si>
  <si>
    <t>高知市スポーツ振興事業団</t>
    <phoneticPr fontId="2"/>
  </si>
  <si>
    <t>高知勤労者福祉サービスセンター</t>
    <phoneticPr fontId="2"/>
  </si>
  <si>
    <t>こうち男女共同参画社会づくり財団</t>
    <phoneticPr fontId="2"/>
  </si>
  <si>
    <t>高知県観光コンベンション協会</t>
    <phoneticPr fontId="2"/>
  </si>
  <si>
    <t>高知県魚さい加工公社</t>
    <phoneticPr fontId="2"/>
  </si>
  <si>
    <t>土佐山内記念財団</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</si>
  <si>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</si>
  <si>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</si>
  <si>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</si>
  <si>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内平均値を上回っており，施設の老朽化が進んでいることに加えて，起債残高等の将来負担も大きい状況となっている。特に将来負担比率は，中核市の中で最も高い数値となっており，平成30年度に策定した高知市財政健全化プランに基づき，収支の健全化（資金繰り）と将来負担の健全化（償還能力の確保）を目標に掲げ，中長期での財政健全化への取組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</si>
  <si>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</si>
  <si>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</si>
  <si>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</si>
  <si>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</si>
  <si>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</si>
  <si>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</si>
  <si>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起債残高については，投資事業費の縮減などにより，平成17年度をピークに減少を図ってきたが，近年南海トラフ地震対策に集中的に取り組んだ結果，平成29年度から上昇に転じており，今後も高水準で推移する見通しである。加えて，本市は都市計画税を徴収していないことから，類似団体よりも充当可能特定歳入が少ない財政構造となっている。その結果，将来負担比率，実質公債費比率ともに，類似団体内平均値を大きく上回っており，公債費負担の適正化が本市の財政健全化への重要な課題となっている。平成30年度に策定した高知市財政健全化プランに基づき，収支の健全化（資金繰り）と将来負担の健全化（償還能力の確保）を目標に掲げ，中長期での財政健全化への取組を進めていく。</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</si>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</sst>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xmlns:c16r2="http://schemas.microsoft.com/office/drawing/2015/06/chart">
            <c:ext xmlns:c16="http://schemas.microsoft.com/office/drawing/2014/chart" uri="{C3380CC4-5D6E-409C-BE32-E72D297353CC}">
              <c16:uniqueId val="{00000000-E84E-4D9D-822E-C9A891BE5F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55725</c:v>
                </c:pt>
                <c:pt idx="1">
                  <c:v>83180</c:v>
                </c:pt>
                <c:pt idx="2">
                  <c:v>67722</c:v>
                </c:pt>
                <c:pt idx="3">
                  <c:v>78780</c:v>
                </c:pt>
                <c:pt idx="4">
                  <c:v>49160</c:v>
                </c:pt>
              </c:numCache>
            </c:numRef>
          </c:val>
          <c:smooth val="0"/>
          <c:extLst xmlns:c16r2="http://schemas.microsoft.com/office/drawing/2015/06/chart">
            <c:ext xmlns:c16="http://schemas.microsoft.com/office/drawing/2014/chart" uri="{C3380CC4-5D6E-409C-BE32-E72D297353CC}">
              <c16:uniqueId val="{00000001-E84E-4D9D-822E-C9A891BE5FEF}"/>
            </c:ext>
          </c:extLst>
        </c:ser>
        <c:dLbls>
          <c:showLegendKey val="0"/>
          <c:showVal val="0"/>
          <c:showCatName val="0"/>
          <c:showSerName val="0"/>
          <c:showPercent val="0"/>
          <c:showBubbleSize val="0"/>
        </c:dLbls>
        <c:marker val="1"/>
        <c:smooth val="0"/>
        <c:axId val="416894272"/>
        <c:axId val="416895448"/>
      </c:lineChart>
      <c:catAx>
        <c:axId val="416894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895448"/>
        <c:crosses val="autoZero"/>
        <c:auto val="1"/>
        <c:lblAlgn val="ctr"/>
        <c:lblOffset val="100"/>
        <c:tickLblSkip val="1"/>
        <c:tickMarkSkip val="1"/>
        <c:noMultiLvlLbl val="0"/>
      </c:catAx>
      <c:valAx>
        <c:axId val="4168954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894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0.36</c:v>
                </c:pt>
                <c:pt idx="1">
                  <c:v>0.5</c:v>
                </c:pt>
                <c:pt idx="2">
                  <c:v>0.6</c:v>
                </c:pt>
                <c:pt idx="3">
                  <c:v>0.52</c:v>
                </c:pt>
                <c:pt idx="4">
                  <c:v>0.69</c:v>
                </c:pt>
              </c:numCache>
            </c:numRef>
          </c:val>
          <c:extLst xmlns:c16r2="http://schemas.microsoft.com/office/drawing/2015/06/chart">
            <c:ext xmlns:c16="http://schemas.microsoft.com/office/drawing/2014/chart" uri="{C3380CC4-5D6E-409C-BE32-E72D297353CC}">
              <c16:uniqueId val="{00000000-5236-450E-8EF4-D7D6170651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3.53</c:v>
                </c:pt>
                <c:pt idx="1">
                  <c:v>3.55</c:v>
                </c:pt>
                <c:pt idx="2">
                  <c:v>3.69</c:v>
                </c:pt>
                <c:pt idx="3">
                  <c:v>3.61</c:v>
                </c:pt>
                <c:pt idx="4">
                  <c:v>3.86</c:v>
                </c:pt>
              </c:numCache>
            </c:numRef>
          </c:val>
          <c:extLst xmlns:c16r2="http://schemas.microsoft.com/office/drawing/2015/06/chart">
            <c:ext xmlns:c16="http://schemas.microsoft.com/office/drawing/2014/chart" uri="{C3380CC4-5D6E-409C-BE32-E72D297353CC}">
              <c16:uniqueId val="{00000001-5236-450E-8EF4-D7D617065189}"/>
            </c:ext>
          </c:extLst>
        </c:ser>
        <c:dLbls>
          <c:showLegendKey val="0"/>
          <c:showVal val="0"/>
          <c:showCatName val="0"/>
          <c:showSerName val="0"/>
          <c:showPercent val="0"/>
          <c:showBubbleSize val="0"/>
        </c:dLbls>
        <c:gapWidth val="250"/>
        <c:overlap val="100"/>
        <c:axId val="416891136"/>
        <c:axId val="416888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-1.79</c:v>
                </c:pt>
                <c:pt idx="1">
                  <c:v>0.15</c:v>
                </c:pt>
                <c:pt idx="2">
                  <c:v>0.11</c:v>
                </c:pt>
                <c:pt idx="3">
                  <c:v>-0.47</c:v>
                </c:pt>
                <c:pt idx="4">
                  <c:v>0.18</c:v>
                </c:pt>
              </c:numCache>
            </c:numRef>
          </c:val>
          <c:smooth val="0"/>
          <c:extLst xmlns:c16r2="http://schemas.microsoft.com/office/drawing/2015/06/chart">
            <c:ext xmlns:c16="http://schemas.microsoft.com/office/drawing/2014/chart" uri="{C3380CC4-5D6E-409C-BE32-E72D297353CC}">
              <c16:uniqueId val="{00000002-5236-450E-8EF4-D7D617065189}"/>
            </c:ext>
          </c:extLst>
        </c:ser>
        <c:dLbls>
          <c:showLegendKey val="0"/>
          <c:showVal val="0"/>
          <c:showCatName val="0"/>
          <c:showSerName val="0"/>
          <c:showPercent val="0"/>
          <c:showBubbleSize val="0"/>
        </c:dLbls>
        <c:marker val="1"/>
        <c:smooth val="0"/>
        <c:axId val="416891136"/>
        <c:axId val="416888000"/>
      </c:lineChart>
      <c:catAx>
        <c:axId val="41689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6888000"/>
        <c:crosses val="autoZero"/>
        <c:auto val="1"/>
        <c:lblAlgn val="ctr"/>
        <c:lblOffset val="100"/>
        <c:tickLblSkip val="1"/>
        <c:tickMarkSkip val="1"/>
        <c:noMultiLvlLbl val="0"/>
      </c:catAx>
      <c:valAx>
        <c:axId val="41688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89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c:v>
                </c:pt>
                <c:pt idx="4">
                  <c:v>#N/A</c:v>
                </c:pt>
                <c:pt idx="5">
                  <c:v>0.11</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0-7D71-4E3E-ADE1-A568D0CD77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0.76</c:v>
                </c:pt>
                <c:pt idx="1">
                  <c:v>#N/A</c:v>
                </c:pt>
                <c:pt idx="2">
                  <c:v>0.43</c:v>
                </c:pt>
                <c:pt idx="3">
                  <c:v>#N/A</c:v>
                </c:pt>
                <c:pt idx="4">
                  <c:v>0.1</c:v>
                </c:pt>
                <c:pt idx="5">
                  <c:v>#N/A</c:v>
                </c:pt>
                <c:pt idx="6">
                  <c:v>0.05</c:v>
                </c:pt>
                <c:pt idx="7">
                  <c:v>#N/A</c:v>
                </c:pt>
                <c:pt idx="8">
                  <c:v>0</c:v>
                </c:pt>
                <c:pt idx="9">
                  <c:v>0</c:v>
                </c:pt>
              </c:numCache>
            </c:numRef>
          </c:val>
          <c:extLst xmlns:c16r2="http://schemas.microsoft.com/office/drawing/2015/06/chart">
            <c:ext xmlns:c16="http://schemas.microsoft.com/office/drawing/2014/chart" uri="{C3380CC4-5D6E-409C-BE32-E72D297353CC}">
              <c16:uniqueId val="{00000001-7D71-4E3E-ADE1-A568D0CD7763}"/>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0.22</c:v>
                </c:pt>
                <c:pt idx="2">
                  <c:v>#N/A</c:v>
                </c:pt>
                <c:pt idx="3">
                  <c:v>0.22</c:v>
                </c:pt>
                <c:pt idx="4">
                  <c:v>#N/A</c:v>
                </c:pt>
                <c:pt idx="5">
                  <c:v>0.22</c:v>
                </c:pt>
                <c:pt idx="6">
                  <c:v>#N/A</c:v>
                </c:pt>
                <c:pt idx="7">
                  <c:v>0.36</c:v>
                </c:pt>
                <c:pt idx="8">
                  <c:v>#N/A</c:v>
                </c:pt>
                <c:pt idx="9">
                  <c:v>0.32</c:v>
                </c:pt>
              </c:numCache>
            </c:numRef>
          </c:val>
          <c:extLst xmlns:c16r2="http://schemas.microsoft.com/office/drawing/2015/06/chart">
            <c:ext xmlns:c16="http://schemas.microsoft.com/office/drawing/2014/chart" uri="{C3380CC4-5D6E-409C-BE32-E72D297353CC}">
              <c16:uniqueId val="{00000002-7D71-4E3E-ADE1-A568D0CD7763}"/>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0.95</c:v>
                </c:pt>
                <c:pt idx="2">
                  <c:v>#N/A</c:v>
                </c:pt>
                <c:pt idx="3">
                  <c:v>1.45</c:v>
                </c:pt>
                <c:pt idx="4">
                  <c:v>#N/A</c:v>
                </c:pt>
                <c:pt idx="5">
                  <c:v>1.08</c:v>
                </c:pt>
                <c:pt idx="6">
                  <c:v>#N/A</c:v>
                </c:pt>
                <c:pt idx="7">
                  <c:v>0.19</c:v>
                </c:pt>
                <c:pt idx="8">
                  <c:v>#N/A</c:v>
                </c:pt>
                <c:pt idx="9">
                  <c:v>0.48</c:v>
                </c:pt>
              </c:numCache>
            </c:numRef>
          </c:val>
          <c:extLst xmlns:c16r2="http://schemas.microsoft.com/office/drawing/2015/06/chart">
            <c:ext xmlns:c16="http://schemas.microsoft.com/office/drawing/2014/chart" uri="{C3380CC4-5D6E-409C-BE32-E72D297353CC}">
              <c16:uniqueId val="{00000003-7D71-4E3E-ADE1-A568D0CD7763}"/>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0.45</c:v>
                </c:pt>
                <c:pt idx="2">
                  <c:v>#N/A</c:v>
                </c:pt>
                <c:pt idx="3">
                  <c:v>0.83</c:v>
                </c:pt>
                <c:pt idx="4">
                  <c:v>#N/A</c:v>
                </c:pt>
                <c:pt idx="5">
                  <c:v>0.55000000000000004</c:v>
                </c:pt>
                <c:pt idx="6">
                  <c:v>#N/A</c:v>
                </c:pt>
                <c:pt idx="7">
                  <c:v>0.56000000000000005</c:v>
                </c:pt>
                <c:pt idx="8">
                  <c:v>#N/A</c:v>
                </c:pt>
                <c:pt idx="9">
                  <c:v>0.51</c:v>
                </c:pt>
              </c:numCache>
            </c:numRef>
          </c:val>
          <c:extLst xmlns:c16r2="http://schemas.microsoft.com/office/drawing/2015/06/chart">
            <c:ext xmlns:c16="http://schemas.microsoft.com/office/drawing/2014/chart" uri="{C3380CC4-5D6E-409C-BE32-E72D297353CC}">
              <c16:uniqueId val="{00000004-7D71-4E3E-ADE1-A568D0CD776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0.35</c:v>
                </c:pt>
                <c:pt idx="2">
                  <c:v>#N/A</c:v>
                </c:pt>
                <c:pt idx="3">
                  <c:v>0.49</c:v>
                </c:pt>
                <c:pt idx="4">
                  <c:v>#N/A</c:v>
                </c:pt>
                <c:pt idx="5">
                  <c:v>0.6</c:v>
                </c:pt>
                <c:pt idx="6">
                  <c:v>#N/A</c:v>
                </c:pt>
                <c:pt idx="7">
                  <c:v>0.51</c:v>
                </c:pt>
                <c:pt idx="8">
                  <c:v>#N/A</c:v>
                </c:pt>
                <c:pt idx="9">
                  <c:v>0.69</c:v>
                </c:pt>
              </c:numCache>
            </c:numRef>
          </c:val>
          <c:extLst xmlns:c16r2="http://schemas.microsoft.com/office/drawing/2015/06/chart">
            <c:ext xmlns:c16="http://schemas.microsoft.com/office/drawing/2014/chart" uri="{C3380CC4-5D6E-409C-BE32-E72D297353CC}">
              <c16:uniqueId val="{00000005-7D71-4E3E-ADE1-A568D0CD7763}"/>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0.28999999999999998</c:v>
                </c:pt>
                <c:pt idx="2">
                  <c:v>#N/A</c:v>
                </c:pt>
                <c:pt idx="3">
                  <c:v>0.38</c:v>
                </c:pt>
                <c:pt idx="4">
                  <c:v>#N/A</c:v>
                </c:pt>
                <c:pt idx="5">
                  <c:v>1.0900000000000001</c:v>
                </c:pt>
                <c:pt idx="6">
                  <c:v>#N/A</c:v>
                </c:pt>
                <c:pt idx="7">
                  <c:v>1.69</c:v>
                </c:pt>
                <c:pt idx="8">
                  <c:v>#N/A</c:v>
                </c:pt>
                <c:pt idx="9">
                  <c:v>2.2999999999999998</c:v>
                </c:pt>
              </c:numCache>
            </c:numRef>
          </c:val>
          <c:extLst xmlns:c16r2="http://schemas.microsoft.com/office/drawing/2015/06/chart">
            <c:ext xmlns:c16="http://schemas.microsoft.com/office/drawing/2014/chart" uri="{C3380CC4-5D6E-409C-BE32-E72D297353CC}">
              <c16:uniqueId val="{00000006-7D71-4E3E-ADE1-A568D0CD776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13.98</c:v>
                </c:pt>
                <c:pt idx="2">
                  <c:v>#N/A</c:v>
                </c:pt>
                <c:pt idx="3">
                  <c:v>14.9</c:v>
                </c:pt>
                <c:pt idx="4">
                  <c:v>#N/A</c:v>
                </c:pt>
                <c:pt idx="5">
                  <c:v>14.87</c:v>
                </c:pt>
                <c:pt idx="6">
                  <c:v>#N/A</c:v>
                </c:pt>
                <c:pt idx="7">
                  <c:v>16.05</c:v>
                </c:pt>
                <c:pt idx="8">
                  <c:v>#N/A</c:v>
                </c:pt>
                <c:pt idx="9">
                  <c:v>16.3</c:v>
                </c:pt>
              </c:numCache>
            </c:numRef>
          </c:val>
          <c:extLst xmlns:c16r2="http://schemas.microsoft.com/office/drawing/2015/06/chart">
            <c:ext xmlns:c16="http://schemas.microsoft.com/office/drawing/2014/chart" uri="{C3380CC4-5D6E-409C-BE32-E72D297353CC}">
              <c16:uniqueId val="{00000007-7D71-4E3E-ADE1-A568D0CD7763}"/>
            </c:ext>
          </c:extLst>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0.61</c:v>
                </c:pt>
                <c:pt idx="1">
                  <c:v>#N/A</c:v>
                </c:pt>
                <c:pt idx="2">
                  <c:v>0.52</c:v>
                </c:pt>
                <c:pt idx="3">
                  <c:v>#N/A</c:v>
                </c:pt>
                <c:pt idx="4">
                  <c:v>0.41</c:v>
                </c:pt>
                <c:pt idx="5">
                  <c:v>#N/A</c:v>
                </c:pt>
                <c:pt idx="6">
                  <c:v>0.33</c:v>
                </c:pt>
                <c:pt idx="7">
                  <c:v>#N/A</c:v>
                </c:pt>
                <c:pt idx="8">
                  <c:v>0.31</c:v>
                </c:pt>
                <c:pt idx="9">
                  <c:v>#N/A</c:v>
                </c:pt>
              </c:numCache>
            </c:numRef>
          </c:val>
          <c:extLst xmlns:c16r2="http://schemas.microsoft.com/office/drawing/2015/06/chart">
            <c:ext xmlns:c16="http://schemas.microsoft.com/office/drawing/2014/chart" uri="{C3380CC4-5D6E-409C-BE32-E72D297353CC}">
              <c16:uniqueId val="{00000008-7D71-4E3E-ADE1-A568D0CD7763}"/>
            </c:ext>
          </c:extLst>
        </c:ser>
        <c:ser>
          <c:idx val="9"/>
          <c:order val="9"/>
          <c:tx>
            <c:strRef>
              <c:f>データシート!$A$36</c:f>
              <c:strCache>
                <c:ptCount val="1"/>
                <c:pt idx="0">
                  <c:v>収益事業特別会計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7.19</c:v>
                </c:pt>
                <c:pt idx="1">
                  <c:v>#N/A</c:v>
                </c:pt>
                <c:pt idx="2">
                  <c:v>6.72</c:v>
                </c:pt>
                <c:pt idx="3">
                  <c:v>#N/A</c:v>
                </c:pt>
                <c:pt idx="4">
                  <c:v>6.68</c:v>
                </c:pt>
                <c:pt idx="5">
                  <c:v>#N/A</c:v>
                </c:pt>
                <c:pt idx="6">
                  <c:v>6.66</c:v>
                </c:pt>
                <c:pt idx="7">
                  <c:v>#N/A</c:v>
                </c:pt>
                <c:pt idx="8">
                  <c:v>6.2</c:v>
                </c:pt>
                <c:pt idx="9">
                  <c:v>#N/A</c:v>
                </c:pt>
              </c:numCache>
            </c:numRef>
          </c:val>
          <c:extLst xmlns:c16r2="http://schemas.microsoft.com/office/drawing/2015/06/chart">
            <c:ext xmlns:c16="http://schemas.microsoft.com/office/drawing/2014/chart" uri="{C3380CC4-5D6E-409C-BE32-E72D297353CC}">
              <c16:uniqueId val="{00000009-7D71-4E3E-ADE1-A568D0CD7763}"/>
            </c:ext>
          </c:extLst>
        </c:ser>
        <c:dLbls>
          <c:showLegendKey val="0"/>
          <c:showVal val="0"/>
          <c:showCatName val="0"/>
          <c:showSerName val="0"/>
          <c:showPercent val="0"/>
          <c:showBubbleSize val="0"/>
        </c:dLbls>
        <c:gapWidth val="150"/>
        <c:overlap val="100"/>
        <c:axId val="416891528"/>
        <c:axId val="416888784"/>
      </c:barChart>
      <c:catAx>
        <c:axId val="41689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888784"/>
        <c:crosses val="autoZero"/>
        <c:auto val="1"/>
        <c:lblAlgn val="ctr"/>
        <c:lblOffset val="100"/>
        <c:tickLblSkip val="1"/>
        <c:tickMarkSkip val="1"/>
        <c:noMultiLvlLbl val="0"/>
      </c:catAx>
      <c:valAx>
        <c:axId val="416888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891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14140</c:v>
                </c:pt>
                <c:pt idx="5">
                  <c:v>13333</c:v>
                </c:pt>
                <c:pt idx="8">
                  <c:v>13203</c:v>
                </c:pt>
                <c:pt idx="11">
                  <c:v>13206</c:v>
                </c:pt>
                <c:pt idx="14">
                  <c:v>12576</c:v>
                </c:pt>
              </c:numCache>
            </c:numRef>
          </c:val>
          <c:extLst xmlns:c16r2="http://schemas.microsoft.com/office/drawing/2015/06/chart">
            <c:ext xmlns:c16="http://schemas.microsoft.com/office/drawing/2014/chart" uri="{C3380CC4-5D6E-409C-BE32-E72D297353CC}">
              <c16:uniqueId val="{00000000-0699-4C7A-8D2F-3E46F013D1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0</c:v>
                </c:pt>
                <c:pt idx="9">
                  <c:v>2</c:v>
                </c:pt>
                <c:pt idx="12">
                  <c:v>0</c:v>
                </c:pt>
              </c:numCache>
            </c:numRef>
          </c:val>
          <c:extLst xmlns:c16r2="http://schemas.microsoft.com/office/drawing/2015/06/chart">
            <c:ext xmlns:c16="http://schemas.microsoft.com/office/drawing/2014/chart" uri="{C3380CC4-5D6E-409C-BE32-E72D297353CC}">
              <c16:uniqueId val="{00000001-0699-4C7A-8D2F-3E46F013D1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114</c:v>
                </c:pt>
                <c:pt idx="3">
                  <c:v>128</c:v>
                </c:pt>
                <c:pt idx="6">
                  <c:v>136</c:v>
                </c:pt>
                <c:pt idx="9">
                  <c:v>159</c:v>
                </c:pt>
                <c:pt idx="12">
                  <c:v>199</c:v>
                </c:pt>
              </c:numCache>
            </c:numRef>
          </c:val>
          <c:extLst xmlns:c16r2="http://schemas.microsoft.com/office/drawing/2015/06/chart">
            <c:ext xmlns:c16="http://schemas.microsoft.com/office/drawing/2014/chart" uri="{C3380CC4-5D6E-409C-BE32-E72D297353CC}">
              <c16:uniqueId val="{00000002-0699-4C7A-8D2F-3E46F013D1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976</c:v>
                </c:pt>
                <c:pt idx="3">
                  <c:v>884</c:v>
                </c:pt>
                <c:pt idx="6">
                  <c:v>889</c:v>
                </c:pt>
                <c:pt idx="9">
                  <c:v>925</c:v>
                </c:pt>
                <c:pt idx="12">
                  <c:v>842</c:v>
                </c:pt>
              </c:numCache>
            </c:numRef>
          </c:val>
          <c:extLst xmlns:c16r2="http://schemas.microsoft.com/office/drawing/2015/06/chart">
            <c:ext xmlns:c16="http://schemas.microsoft.com/office/drawing/2014/chart" uri="{C3380CC4-5D6E-409C-BE32-E72D297353CC}">
              <c16:uniqueId val="{00000003-0699-4C7A-8D2F-3E46F013D1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3534</c:v>
                </c:pt>
                <c:pt idx="3">
                  <c:v>3540</c:v>
                </c:pt>
                <c:pt idx="6">
                  <c:v>3611</c:v>
                </c:pt>
                <c:pt idx="9">
                  <c:v>3569</c:v>
                </c:pt>
                <c:pt idx="12">
                  <c:v>3591</c:v>
                </c:pt>
              </c:numCache>
            </c:numRef>
          </c:val>
          <c:extLst xmlns:c16r2="http://schemas.microsoft.com/office/drawing/2015/06/chart">
            <c:ext xmlns:c16="http://schemas.microsoft.com/office/drawing/2014/chart" uri="{C3380CC4-5D6E-409C-BE32-E72D297353CC}">
              <c16:uniqueId val="{00000004-0699-4C7A-8D2F-3E46F013D1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17</c:v>
                </c:pt>
                <c:pt idx="3">
                  <c:v>17</c:v>
                </c:pt>
                <c:pt idx="6">
                  <c:v>17</c:v>
                </c:pt>
                <c:pt idx="9">
                  <c:v>17</c:v>
                </c:pt>
                <c:pt idx="12">
                  <c:v>17</c:v>
                </c:pt>
              </c:numCache>
            </c:numRef>
          </c:val>
          <c:extLst xmlns:c16r2="http://schemas.microsoft.com/office/drawing/2015/06/chart">
            <c:ext xmlns:c16="http://schemas.microsoft.com/office/drawing/2014/chart" uri="{C3380CC4-5D6E-409C-BE32-E72D297353CC}">
              <c16:uniqueId val="{00000005-0699-4C7A-8D2F-3E46F013D1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699-4C7A-8D2F-3E46F013D1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19530</c:v>
                </c:pt>
                <c:pt idx="3">
                  <c:v>18190</c:v>
                </c:pt>
                <c:pt idx="6">
                  <c:v>18117</c:v>
                </c:pt>
                <c:pt idx="9">
                  <c:v>17818</c:v>
                </c:pt>
                <c:pt idx="12">
                  <c:v>16178</c:v>
                </c:pt>
              </c:numCache>
            </c:numRef>
          </c:val>
          <c:extLst xmlns:c16r2="http://schemas.microsoft.com/office/drawing/2015/06/chart">
            <c:ext xmlns:c16="http://schemas.microsoft.com/office/drawing/2014/chart" uri="{C3380CC4-5D6E-409C-BE32-E72D297353CC}">
              <c16:uniqueId val="{00000007-0699-4C7A-8D2F-3E46F013D1F7}"/>
            </c:ext>
          </c:extLst>
        </c:ser>
        <c:dLbls>
          <c:showLegendKey val="0"/>
          <c:showVal val="0"/>
          <c:showCatName val="0"/>
          <c:showSerName val="0"/>
          <c:showPercent val="0"/>
          <c:showBubbleSize val="0"/>
        </c:dLbls>
        <c:gapWidth val="100"/>
        <c:overlap val="100"/>
        <c:axId val="416890352"/>
        <c:axId val="416890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10031</c:v>
                </c:pt>
                <c:pt idx="2">
                  <c:v>#N/A</c:v>
                </c:pt>
                <c:pt idx="3">
                  <c:v>#N/A</c:v>
                </c:pt>
                <c:pt idx="4">
                  <c:v>9427</c:v>
                </c:pt>
                <c:pt idx="5">
                  <c:v>#N/A</c:v>
                </c:pt>
                <c:pt idx="6">
                  <c:v>#N/A</c:v>
                </c:pt>
                <c:pt idx="7">
                  <c:v>9567</c:v>
                </c:pt>
                <c:pt idx="8">
                  <c:v>#N/A</c:v>
                </c:pt>
                <c:pt idx="9">
                  <c:v>#N/A</c:v>
                </c:pt>
                <c:pt idx="10">
                  <c:v>9284</c:v>
                </c:pt>
                <c:pt idx="11">
                  <c:v>#N/A</c:v>
                </c:pt>
                <c:pt idx="12">
                  <c:v>#N/A</c:v>
                </c:pt>
                <c:pt idx="13">
                  <c:v>8251</c:v>
                </c:pt>
                <c:pt idx="14">
                  <c:v>#N/A</c:v>
                </c:pt>
              </c:numCache>
            </c:numRef>
          </c:val>
          <c:smooth val="0"/>
          <c:extLst xmlns:c16r2="http://schemas.microsoft.com/office/drawing/2015/06/chart">
            <c:ext xmlns:c16="http://schemas.microsoft.com/office/drawing/2014/chart" uri="{C3380CC4-5D6E-409C-BE32-E72D297353CC}">
              <c16:uniqueId val="{00000008-0699-4C7A-8D2F-3E46F013D1F7}"/>
            </c:ext>
          </c:extLst>
        </c:ser>
        <c:dLbls>
          <c:showLegendKey val="0"/>
          <c:showVal val="0"/>
          <c:showCatName val="0"/>
          <c:showSerName val="0"/>
          <c:showPercent val="0"/>
          <c:showBubbleSize val="0"/>
        </c:dLbls>
        <c:marker val="1"/>
        <c:smooth val="0"/>
        <c:axId val="416890352"/>
        <c:axId val="416890744"/>
      </c:lineChart>
      <c:catAx>
        <c:axId val="41689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890744"/>
        <c:crosses val="autoZero"/>
        <c:auto val="1"/>
        <c:lblAlgn val="ctr"/>
        <c:lblOffset val="100"/>
        <c:tickLblSkip val="1"/>
        <c:tickMarkSkip val="1"/>
        <c:noMultiLvlLbl val="0"/>
      </c:catAx>
      <c:valAx>
        <c:axId val="416890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89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151109</c:v>
                </c:pt>
                <c:pt idx="5">
                  <c:v>155102</c:v>
                </c:pt>
                <c:pt idx="8">
                  <c:v>159172</c:v>
                </c:pt>
                <c:pt idx="11">
                  <c:v>157724</c:v>
                </c:pt>
                <c:pt idx="14">
                  <c:v>157862</c:v>
                </c:pt>
              </c:numCache>
            </c:numRef>
          </c:val>
          <c:extLst xmlns:c16r2="http://schemas.microsoft.com/office/drawing/2015/06/chart">
            <c:ext xmlns:c16="http://schemas.microsoft.com/office/drawing/2014/chart" uri="{C3380CC4-5D6E-409C-BE32-E72D297353CC}">
              <c16:uniqueId val="{00000000-7CFB-4DFE-9575-FA733515C6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4768</c:v>
                </c:pt>
                <c:pt idx="5">
                  <c:v>4339</c:v>
                </c:pt>
                <c:pt idx="8">
                  <c:v>4498</c:v>
                </c:pt>
                <c:pt idx="11">
                  <c:v>5342</c:v>
                </c:pt>
                <c:pt idx="14">
                  <c:v>6197</c:v>
                </c:pt>
              </c:numCache>
            </c:numRef>
          </c:val>
          <c:extLst xmlns:c16r2="http://schemas.microsoft.com/office/drawing/2015/06/chart">
            <c:ext xmlns:c16="http://schemas.microsoft.com/office/drawing/2014/chart" uri="{C3380CC4-5D6E-409C-BE32-E72D297353CC}">
              <c16:uniqueId val="{00000001-7CFB-4DFE-9575-FA733515C6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14658</c:v>
                </c:pt>
                <c:pt idx="5">
                  <c:v>14000</c:v>
                </c:pt>
                <c:pt idx="8">
                  <c:v>13565</c:v>
                </c:pt>
                <c:pt idx="11">
                  <c:v>12147</c:v>
                </c:pt>
                <c:pt idx="14">
                  <c:v>12513</c:v>
                </c:pt>
              </c:numCache>
            </c:numRef>
          </c:val>
          <c:extLst xmlns:c16r2="http://schemas.microsoft.com/office/drawing/2015/06/chart">
            <c:ext xmlns:c16="http://schemas.microsoft.com/office/drawing/2014/chart" uri="{C3380CC4-5D6E-409C-BE32-E72D297353CC}">
              <c16:uniqueId val="{00000002-7CFB-4DFE-9575-FA733515C6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CFB-4DFE-9575-FA733515C6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CFB-4DFE-9575-FA733515C6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CFB-4DFE-9575-FA733515C6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17621</c:v>
                </c:pt>
                <c:pt idx="3">
                  <c:v>17002</c:v>
                </c:pt>
                <c:pt idx="6">
                  <c:v>16913</c:v>
                </c:pt>
                <c:pt idx="9">
                  <c:v>17385</c:v>
                </c:pt>
                <c:pt idx="12">
                  <c:v>17407</c:v>
                </c:pt>
              </c:numCache>
            </c:numRef>
          </c:val>
          <c:extLst xmlns:c16r2="http://schemas.microsoft.com/office/drawing/2015/06/chart">
            <c:ext xmlns:c16="http://schemas.microsoft.com/office/drawing/2014/chart" uri="{C3380CC4-5D6E-409C-BE32-E72D297353CC}">
              <c16:uniqueId val="{00000006-7CFB-4DFE-9575-FA733515C6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8245</c:v>
                </c:pt>
                <c:pt idx="3">
                  <c:v>8081</c:v>
                </c:pt>
                <c:pt idx="6">
                  <c:v>7998</c:v>
                </c:pt>
                <c:pt idx="9">
                  <c:v>7455</c:v>
                </c:pt>
                <c:pt idx="12">
                  <c:v>6838</c:v>
                </c:pt>
              </c:numCache>
            </c:numRef>
          </c:val>
          <c:extLst xmlns:c16r2="http://schemas.microsoft.com/office/drawing/2015/06/chart">
            <c:ext xmlns:c16="http://schemas.microsoft.com/office/drawing/2014/chart" uri="{C3380CC4-5D6E-409C-BE32-E72D297353CC}">
              <c16:uniqueId val="{00000007-7CFB-4DFE-9575-FA733515C6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58077</c:v>
                </c:pt>
                <c:pt idx="3">
                  <c:v>58085</c:v>
                </c:pt>
                <c:pt idx="6">
                  <c:v>57443</c:v>
                </c:pt>
                <c:pt idx="9">
                  <c:v>55631</c:v>
                </c:pt>
                <c:pt idx="12">
                  <c:v>54555</c:v>
                </c:pt>
              </c:numCache>
            </c:numRef>
          </c:val>
          <c:extLst xmlns:c16r2="http://schemas.microsoft.com/office/drawing/2015/06/chart">
            <c:ext xmlns:c16="http://schemas.microsoft.com/office/drawing/2014/chart" uri="{C3380CC4-5D6E-409C-BE32-E72D297353CC}">
              <c16:uniqueId val="{00000008-7CFB-4DFE-9575-FA733515C6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1436</c:v>
                </c:pt>
                <c:pt idx="3">
                  <c:v>1615</c:v>
                </c:pt>
                <c:pt idx="6">
                  <c:v>1964</c:v>
                </c:pt>
                <c:pt idx="9">
                  <c:v>2689</c:v>
                </c:pt>
                <c:pt idx="12">
                  <c:v>2591</c:v>
                </c:pt>
              </c:numCache>
            </c:numRef>
          </c:val>
          <c:extLst xmlns:c16r2="http://schemas.microsoft.com/office/drawing/2015/06/chart">
            <c:ext xmlns:c16="http://schemas.microsoft.com/office/drawing/2014/chart" uri="{C3380CC4-5D6E-409C-BE32-E72D297353CC}">
              <c16:uniqueId val="{00000009-7CFB-4DFE-9575-FA733515C6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192208</c:v>
                </c:pt>
                <c:pt idx="3">
                  <c:v>197223</c:v>
                </c:pt>
                <c:pt idx="6">
                  <c:v>202268</c:v>
                </c:pt>
                <c:pt idx="9">
                  <c:v>211206</c:v>
                </c:pt>
                <c:pt idx="12">
                  <c:v>210769</c:v>
                </c:pt>
              </c:numCache>
            </c:numRef>
          </c:val>
          <c:extLst xmlns:c16r2="http://schemas.microsoft.com/office/drawing/2015/06/chart">
            <c:ext xmlns:c16="http://schemas.microsoft.com/office/drawing/2014/chart" uri="{C3380CC4-5D6E-409C-BE32-E72D297353CC}">
              <c16:uniqueId val="{0000000A-7CFB-4DFE-9575-FA733515C627}"/>
            </c:ext>
          </c:extLst>
        </c:ser>
        <c:dLbls>
          <c:showLegendKey val="0"/>
          <c:showVal val="0"/>
          <c:showCatName val="0"/>
          <c:showSerName val="0"/>
          <c:showPercent val="0"/>
          <c:showBubbleSize val="0"/>
        </c:dLbls>
        <c:gapWidth val="100"/>
        <c:overlap val="100"/>
        <c:axId val="416904464"/>
        <c:axId val="416897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107052</c:v>
                </c:pt>
                <c:pt idx="2">
                  <c:v>#N/A</c:v>
                </c:pt>
                <c:pt idx="3">
                  <c:v>#N/A</c:v>
                </c:pt>
                <c:pt idx="4">
                  <c:v>108564</c:v>
                </c:pt>
                <c:pt idx="5">
                  <c:v>#N/A</c:v>
                </c:pt>
                <c:pt idx="6">
                  <c:v>#N/A</c:v>
                </c:pt>
                <c:pt idx="7">
                  <c:v>109350</c:v>
                </c:pt>
                <c:pt idx="8">
                  <c:v>#N/A</c:v>
                </c:pt>
                <c:pt idx="9">
                  <c:v>#N/A</c:v>
                </c:pt>
                <c:pt idx="10">
                  <c:v>119153</c:v>
                </c:pt>
                <c:pt idx="11">
                  <c:v>#N/A</c:v>
                </c:pt>
                <c:pt idx="12">
                  <c:v>#N/A</c:v>
                </c:pt>
                <c:pt idx="13">
                  <c:v>115588</c:v>
                </c:pt>
                <c:pt idx="14">
                  <c:v>#N/A</c:v>
                </c:pt>
              </c:numCache>
            </c:numRef>
          </c:val>
          <c:smooth val="0"/>
          <c:extLst xmlns:c16r2="http://schemas.microsoft.com/office/drawing/2015/06/chart">
            <c:ext xmlns:c16="http://schemas.microsoft.com/office/drawing/2014/chart" uri="{C3380CC4-5D6E-409C-BE32-E72D297353CC}">
              <c16:uniqueId val="{0000000B-7CFB-4DFE-9575-FA733515C627}"/>
            </c:ext>
          </c:extLst>
        </c:ser>
        <c:dLbls>
          <c:showLegendKey val="0"/>
          <c:showVal val="0"/>
          <c:showCatName val="0"/>
          <c:showSerName val="0"/>
          <c:showPercent val="0"/>
          <c:showBubbleSize val="0"/>
        </c:dLbls>
        <c:marker val="1"/>
        <c:smooth val="0"/>
        <c:axId val="416904464"/>
        <c:axId val="416897800"/>
      </c:lineChart>
      <c:catAx>
        <c:axId val="41690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6897800"/>
        <c:crosses val="autoZero"/>
        <c:auto val="1"/>
        <c:lblAlgn val="ctr"/>
        <c:lblOffset val="100"/>
        <c:tickLblSkip val="1"/>
        <c:tickMarkSkip val="1"/>
        <c:noMultiLvlLbl val="0"/>
      </c:catAx>
      <c:valAx>
        <c:axId val="416897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90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2894</c:v>
                </c:pt>
                <c:pt idx="1">
                  <c:v>2836</c:v>
                </c:pt>
                <c:pt idx="2">
                  <c:v>3046</c:v>
                </c:pt>
              </c:numCache>
            </c:numRef>
          </c:val>
          <c:extLst xmlns:c16r2="http://schemas.microsoft.com/office/drawing/2015/06/chart">
            <c:ext xmlns:c16="http://schemas.microsoft.com/office/drawing/2014/chart" uri="{C3380CC4-5D6E-409C-BE32-E72D297353CC}">
              <c16:uniqueId val="{00000000-5456-456A-97CD-81D4DB14C2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1954</c:v>
                </c:pt>
                <c:pt idx="1">
                  <c:v>1615</c:v>
                </c:pt>
                <c:pt idx="2">
                  <c:v>1691</c:v>
                </c:pt>
              </c:numCache>
            </c:numRef>
          </c:val>
          <c:extLst xmlns:c16r2="http://schemas.microsoft.com/office/drawing/2015/06/chart">
            <c:ext xmlns:c16="http://schemas.microsoft.com/office/drawing/2014/chart" uri="{C3380CC4-5D6E-409C-BE32-E72D297353CC}">
              <c16:uniqueId val="{00000001-5456-456A-97CD-81D4DB14C2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6384</c:v>
                </c:pt>
                <c:pt idx="1">
                  <c:v>5698</c:v>
                </c:pt>
                <c:pt idx="2">
                  <c:v>5532</c:v>
                </c:pt>
              </c:numCache>
            </c:numRef>
          </c:val>
          <c:extLst xmlns:c16r2="http://schemas.microsoft.com/office/drawing/2015/06/chart">
            <c:ext xmlns:c16="http://schemas.microsoft.com/office/drawing/2014/chart" uri="{C3380CC4-5D6E-409C-BE32-E72D297353CC}">
              <c16:uniqueId val="{00000002-5456-456A-97CD-81D4DB14C2DC}"/>
            </c:ext>
          </c:extLst>
        </c:ser>
        <c:dLbls>
          <c:showLegendKey val="0"/>
          <c:showVal val="0"/>
          <c:showCatName val="0"/>
          <c:showSerName val="0"/>
          <c:showPercent val="0"/>
          <c:showBubbleSize val="0"/>
        </c:dLbls>
        <c:gapWidth val="120"/>
        <c:overlap val="100"/>
        <c:axId val="416885648"/>
        <c:axId val="416887608"/>
      </c:barChart>
      <c:catAx>
        <c:axId val="41688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6887608"/>
        <c:crosses val="autoZero"/>
        <c:auto val="1"/>
        <c:lblAlgn val="ctr"/>
        <c:lblOffset val="100"/>
        <c:tickLblSkip val="1"/>
        <c:tickMarkSkip val="1"/>
        <c:noMultiLvlLbl val="0"/>
      </c:catAx>
      <c:valAx>
        <c:axId val="416887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688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875-4A2E-943E-5F12D22842B7}"/>
                </c:ext>
                <c:ext xmlns:c15="http://schemas.microsoft.com/office/drawing/2012/chart" uri="{CE6537A1-D6FC-4f65-9D91-7224C49458BB}">
                  <c15:layout/>
                  <c15:dlblFieldTable>
                    <c15:dlblFTEntry>
                      <c15:txfldGUID>{87A08C8C-D650-4FE8-80DE-CD6401729EB1}</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875-4A2E-943E-5F12D22842B7}"/>
                </c:ext>
                <c:ext xmlns:c15="http://schemas.microsoft.com/office/drawing/2012/chart" uri="{CE6537A1-D6FC-4f65-9D91-7224C49458BB}">
                  <c15:dlblFieldTable>
                    <c15:dlblFTEntry>
                      <c15:txfldGUID>{142FDAD7-EBD8-4241-8D12-8E3D39510F1F}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875-4A2E-943E-5F12D22842B7}"/>
                </c:ext>
                <c:ext xmlns:c15="http://schemas.microsoft.com/office/drawing/2012/chart" uri="{CE6537A1-D6FC-4f65-9D91-7224C49458BB}">
                  <c15:dlblFieldTable>
                    <c15:dlblFTEntry>
                      <c15:txfldGUID>{7A6E9601-D0F1-48C0-985B-7DD2F9464E56}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875-4A2E-943E-5F12D22842B7}"/>
                </c:ext>
                <c:ext xmlns:c15="http://schemas.microsoft.com/office/drawing/2012/chart" uri="{CE6537A1-D6FC-4f65-9D91-7224C49458BB}">
                  <c15:dlblFieldTable>
                    <c15:dlblFTEntry>
                      <c15:txfldGUID>{81BDD6E5-CB91-476C-8081-00188EE0600E}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875-4A2E-943E-5F12D22842B7}"/>
                </c:ext>
                <c:ext xmlns:c15="http://schemas.microsoft.com/office/drawing/2012/chart" uri="{CE6537A1-D6FC-4f65-9D91-7224C49458BB}">
                  <c15:dlblFieldTable>
                    <c15:dlblFTEntry>
                      <c15:txfldGUID>{8753E3FC-17BA-4F6F-AA11-E165EC8A7459}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875-4A2E-943E-5F12D22842B7}"/>
                </c:ext>
                <c:ext xmlns:c15="http://schemas.microsoft.com/office/drawing/2012/chart" uri="{CE6537A1-D6FC-4f65-9D91-7224C49458BB}">
                  <c15:layout/>
                  <c15:dlblFieldTable>
                    <c15:dlblFTEntry>
                      <c15:txfldGUID>{88F947B9-9207-4C55-981B-009D77EAFF79}</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875-4A2E-943E-5F12D22842B7}"/>
                </c:ext>
                <c:ext xmlns:c15="http://schemas.microsoft.com/office/drawing/2012/chart" uri="{CE6537A1-D6FC-4f65-9D91-7224C49458BB}">
                  <c15:layout/>
                  <c15:dlblFieldTable>
                    <c15:dlblFTEntry>
                      <c15:txfldGUID>{DBD2919E-1900-48D5-9FDE-BCD67DA5E4C9}</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875-4A2E-943E-5F12D22842B7}"/>
                </c:ext>
                <c:ext xmlns:c15="http://schemas.microsoft.com/office/drawing/2012/chart" uri="{CE6537A1-D6FC-4f65-9D91-7224C49458BB}">
                  <c15:layout/>
                  <c15:dlblFieldTable>
                    <c15:dlblFTEntry>
                      <c15:txfldGUID>{C576B116-AB9A-45DD-88BB-D03FBABC49AB}</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875-4A2E-943E-5F12D22842B7}"/>
                </c:ext>
                <c:ext xmlns:c15="http://schemas.microsoft.com/office/drawing/2012/chart" uri="{CE6537A1-D6FC-4f65-9D91-7224C49458BB}">
                  <c15:layout/>
                  <c15:dlblFieldTable>
                    <c15:dlblFTEntry>
                      <c15:txfldGUID>{0C607554-179D-4FAB-818F-0AB5463D940A}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62.1</c:v>
                </c:pt>
                <c:pt idx="8">
                  <c:v>61.5</c:v>
                </c:pt>
                <c:pt idx="16">
                  <c:v>62.5</c:v>
                </c:pt>
                <c:pt idx="24">
                  <c:v>61.8</c:v>
                </c:pt>
                <c:pt idx="32">
                  <c:v>63.1</c:v>
                </c:pt>
              </c:numCache>
            </c:numRef>
          </c:xVal>
          <c:yVal>
            <c:numRef>
              <c:f>公会計指標分析・財政指標組合せ分析表!$BP$51:$DC$51</c:f>
              <c:numCache>
                <c:formatCode>#,##0.0;"▲ "#,##0.0</c:formatCode>
                <c:ptCount val="40"/>
                <c:pt idx="0">
                  <c:v>162.6</c:v>
                </c:pt>
                <c:pt idx="8">
                  <c:v>164.4</c:v>
                </c:pt>
                <c:pt idx="16">
                  <c:v>165.9</c:v>
                </c:pt>
                <c:pt idx="24">
                  <c:v>180.2</c:v>
                </c:pt>
                <c:pt idx="32">
                  <c:v>172.2</c:v>
                </c:pt>
              </c:numCache>
            </c:numRef>
          </c:yVal>
          <c:smooth val="0"/>
          <c:extLst xmlns:c16r2="http://schemas.microsoft.com/office/drawing/2015/06/chart">
            <c:ext xmlns:c16="http://schemas.microsoft.com/office/drawing/2014/chart" uri="{C3380CC4-5D6E-409C-BE32-E72D297353CC}">
              <c16:uniqueId val="{00000009-9875-4A2E-943E-5F12D22842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875-4A2E-943E-5F12D22842B7}"/>
                </c:ext>
                <c:ext xmlns:c15="http://schemas.microsoft.com/office/drawing/2012/chart" uri="{CE6537A1-D6FC-4f65-9D91-7224C49458BB}">
                  <c15:layout/>
                  <c15:dlblFieldTable>
                    <c15:dlblFTEntry>
                      <c15:txfldGUID>{1F59F346-93C7-4849-995E-6B46DA8D405C}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875-4A2E-943E-5F12D22842B7}"/>
                </c:ext>
                <c:ext xmlns:c15="http://schemas.microsoft.com/office/drawing/2012/chart" uri="{CE6537A1-D6FC-4f65-9D91-7224C49458BB}">
                  <c15:dlblFieldTable>
                    <c15:dlblFTEntry>
                      <c15:txfldGUID>{5D72733C-DF75-4031-877B-82297046F8A0}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875-4A2E-943E-5F12D22842B7}"/>
                </c:ext>
                <c:ext xmlns:c15="http://schemas.microsoft.com/office/drawing/2012/chart" uri="{CE6537A1-D6FC-4f65-9D91-7224C49458BB}">
                  <c15:dlblFieldTable>
                    <c15:dlblFTEntry>
                      <c15:txfldGUID>{860DDF61-9BCD-4204-B069-EB63CA5F2208}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875-4A2E-943E-5F12D22842B7}"/>
                </c:ext>
                <c:ext xmlns:c15="http://schemas.microsoft.com/office/drawing/2012/chart" uri="{CE6537A1-D6FC-4f65-9D91-7224C49458BB}">
                  <c15:dlblFieldTable>
                    <c15:dlblFTEntry>
                      <c15:txfldGUID>{0EDA9828-454A-405B-8BC2-D8A9B83FC698}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875-4A2E-943E-5F12D22842B7}"/>
                </c:ext>
                <c:ext xmlns:c15="http://schemas.microsoft.com/office/drawing/2012/chart" uri="{CE6537A1-D6FC-4f65-9D91-7224C49458BB}">
                  <c15:dlblFieldTable>
                    <c15:dlblFTEntry>
                      <c15:txfldGUID>{02FCB2D0-4A4A-4B08-BB86-D7F12D8708C3}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875-4A2E-943E-5F12D22842B7}"/>
                </c:ext>
                <c:ext xmlns:c15="http://schemas.microsoft.com/office/drawing/2012/chart" uri="{CE6537A1-D6FC-4f65-9D91-7224C49458BB}">
                  <c15:layout/>
                  <c15:dlblFieldTable>
                    <c15:dlblFTEntry>
                      <c15:txfldGUID>{B5E6C036-3D36-4A55-8B4A-B71B38D6FD3E}</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875-4A2E-943E-5F12D22842B7}"/>
                </c:ext>
                <c:ext xmlns:c15="http://schemas.microsoft.com/office/drawing/2012/chart" uri="{CE6537A1-D6FC-4f65-9D91-7224C49458BB}">
                  <c15:layout/>
                  <c15:dlblFieldTable>
                    <c15:dlblFTEntry>
                      <c15:txfldGUID>{808CDD55-1EB1-4020-9890-2417C3AB86F8}</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875-4A2E-943E-5F12D22842B7}"/>
                </c:ext>
                <c:ext xmlns:c15="http://schemas.microsoft.com/office/drawing/2012/chart" uri="{CE6537A1-D6FC-4f65-9D91-7224C49458BB}">
                  <c15:layout/>
                  <c15:dlblFieldTable>
                    <c15:dlblFTEntry>
                      <c15:txfldGUID>{674E18EE-A689-4435-BB28-2F34F642E704}</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875-4A2E-943E-5F12D22842B7}"/>
                </c:ext>
                <c:ext xmlns:c15="http://schemas.microsoft.com/office/drawing/2012/chart" uri="{CE6537A1-D6FC-4f65-9D91-7224C49458BB}">
                  <c15:layout/>
                  <c15:dlblFieldTable>
                    <c15:dlblFTEntry>
                      <c15:txfldGUID>{8DBF18E0-C928-4AC0-8241-2E5750DA1013}</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xmlns:c16r2="http://schemas.microsoft.com/office/drawing/2015/06/chart">
            <c:ext xmlns:c16="http://schemas.microsoft.com/office/drawing/2014/chart" uri="{C3380CC4-5D6E-409C-BE32-E72D297353CC}">
              <c16:uniqueId val="{00000013-9875-4A2E-943E-5F12D22842B7}"/>
            </c:ext>
          </c:extLst>
        </c:ser>
        <c:dLbls>
          <c:showLegendKey val="0"/>
          <c:showVal val="1"/>
          <c:showCatName val="0"/>
          <c:showSerName val="0"/>
          <c:showPercent val="0"/>
          <c:showBubbleSize val="0"/>
        </c:dLbls>
        <c:axId val="546499376"/>
        <c:axId val="546500552"/>
      </c:scatterChart>
      <c:valAx>
        <c:axId val="546499376"/>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6500552"/>
        <c:crosses val="autoZero"/>
        <c:crossBetween val="midCat"/>
      </c:valAx>
      <c:valAx>
        <c:axId val="546500552"/>
        <c:scaling>
          <c:orientation val="maxMin"/>
          <c:max val="2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46499376"/>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8097523180694551E-2"/>
                  <c:y val="-6.24166470877939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F1D-41E1-9191-6CE87ADEAC97}"/>
                </c:ext>
                <c:ext xmlns:c15="http://schemas.microsoft.com/office/drawing/2012/chart" uri="{CE6537A1-D6FC-4f65-9D91-7224C49458BB}">
                  <c15:dlblFieldTable>
                    <c15:dlblFTEntry>
                      <c15:txfldGUID>{9E49F997-EA23-44D3-87D6-37CDBC17075E}</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F1D-41E1-9191-6CE87ADEAC97}"/>
                </c:ext>
                <c:ext xmlns:c15="http://schemas.microsoft.com/office/drawing/2012/chart" uri="{CE6537A1-D6FC-4f65-9D91-7224C49458BB}">
                  <c15:dlblFieldTable>
                    <c15:dlblFTEntry>
                      <c15:txfldGUID>{8A603D12-095D-470F-9125-B33D67B83B39}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F1D-41E1-9191-6CE87ADEAC97}"/>
                </c:ext>
                <c:ext xmlns:c15="http://schemas.microsoft.com/office/drawing/2012/chart" uri="{CE6537A1-D6FC-4f65-9D91-7224C49458BB}">
                  <c15:dlblFieldTable>
                    <c15:dlblFTEntry>
                      <c15:txfldGUID>{6B13E2D3-9819-4D9C-8525-F03B3417F2CE}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F1D-41E1-9191-6CE87ADEAC97}"/>
                </c:ext>
                <c:ext xmlns:c15="http://schemas.microsoft.com/office/drawing/2012/chart" uri="{CE6537A1-D6FC-4f65-9D91-7224C49458BB}">
                  <c15:dlblFieldTable>
                    <c15:dlblFTEntry>
                      <c15:txfldGUID>{E8C3370B-F31E-4631-A3B7-4A243F723217}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F1D-41E1-9191-6CE87ADEAC97}"/>
                </c:ext>
                <c:ext xmlns:c15="http://schemas.microsoft.com/office/drawing/2012/chart" uri="{CE6537A1-D6FC-4f65-9D91-7224C49458BB}">
                  <c15:dlblFieldTable>
                    <c15:dlblFTEntry>
                      <c15:txfldGUID>{0118A14C-2960-4437-9D5D-8D081040194A}</c15:txfldGUID>
                      <c15:f>#REF!</c15:f>
                      <c15:dlblFieldTableCache>
                        <c:ptCount val="1"/>
                        <c:pt idx="0">
                          <c:v>#REF!</c:v>
                        </c:pt>
                      </c15:dlblFieldTableCache>
                    </c15:dlblFTEntry>
                  </c15:dlblFieldTable>
                  <c15:showDataLabelsRange val="0"/>
                </c:ext>
              </c:extLst>
            </c:dLbl>
            <c:dLbl>
              <c:idx val="8"/>
              <c:layout>
                <c:manualLayout>
                  <c:x val="-2.5298460057526718E-2"/>
                  <c:y val="-7.855483260235077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F1D-41E1-9191-6CE87ADEAC97}"/>
                </c:ext>
                <c:ext xmlns:c15="http://schemas.microsoft.com/office/drawing/2012/chart" uri="{CE6537A1-D6FC-4f65-9D91-7224C49458BB}">
                  <c15:dlblFieldTable>
                    <c15:dlblFTEntry>
                      <c15:txfldGUID>{D4269BEF-B54F-4BF8-9979-1F98335BC87C}</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4.627846157323720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F1D-41E1-9191-6CE87ADEAC97}"/>
                </c:ext>
                <c:ext xmlns:c15="http://schemas.microsoft.com/office/drawing/2012/chart" uri="{CE6537A1-D6FC-4f65-9D91-7224C49458BB}">
                  <c15:dlblFieldTable>
                    <c15:dlblFTEntry>
                      <c15:txfldGUID>{FC3372A9-7D30-42C8-BBF2-3E2AC18ED0D7}</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F1D-41E1-9191-6CE87ADEAC97}"/>
                </c:ext>
                <c:ext xmlns:c15="http://schemas.microsoft.com/office/drawing/2012/chart" uri="{CE6537A1-D6FC-4f65-9D91-7224C49458BB}">
                  <c15:dlblFieldTable>
                    <c15:dlblFTEntry>
                      <c15:txfldGUID>{62DD1729-8FE6-4666-8B22-EDB58965700F}</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F1D-41E1-9191-6CE87ADEAC97}"/>
                </c:ext>
                <c:ext xmlns:c15="http://schemas.microsoft.com/office/drawing/2012/chart" uri="{CE6537A1-D6FC-4f65-9D91-7224C49458BB}">
                  <c15:dlblFieldTable>
                    <c15:dlblFTEntry>
                      <c15:txfldGUID>{98A7A6D4-65B4-48F8-9B2B-97E0BBA0B23B}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14.9</c:v>
                </c:pt>
                <c:pt idx="8">
                  <c:v>14.7</c:v>
                </c:pt>
                <c:pt idx="16">
                  <c:v>14.6</c:v>
                </c:pt>
                <c:pt idx="24">
                  <c:v>14.2</c:v>
                </c:pt>
                <c:pt idx="32">
                  <c:v>13.6</c:v>
                </c:pt>
              </c:numCache>
            </c:numRef>
          </c:xVal>
          <c:yVal>
            <c:numRef>
              <c:f>公会計指標分析・財政指標組合せ分析表!$BP$73:$DC$73</c:f>
              <c:numCache>
                <c:formatCode>#,##0.0;"▲ "#,##0.0</c:formatCode>
                <c:ptCount val="40"/>
                <c:pt idx="0">
                  <c:v>162.6</c:v>
                </c:pt>
                <c:pt idx="8">
                  <c:v>164.4</c:v>
                </c:pt>
                <c:pt idx="16">
                  <c:v>165.9</c:v>
                </c:pt>
                <c:pt idx="24">
                  <c:v>180.2</c:v>
                </c:pt>
                <c:pt idx="32">
                  <c:v>172.2</c:v>
                </c:pt>
              </c:numCache>
            </c:numRef>
          </c:yVal>
          <c:smooth val="0"/>
          <c:extLst xmlns:c16r2="http://schemas.microsoft.com/office/drawing/2015/06/chart">
            <c:ext xmlns:c16="http://schemas.microsoft.com/office/drawing/2014/chart" uri="{C3380CC4-5D6E-409C-BE32-E72D297353CC}">
              <c16:uniqueId val="{00000009-AF1D-41E1-9191-6CE87ADEAC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4.590754753556219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F1D-41E1-9191-6CE87ADEAC97}"/>
                </c:ext>
                <c:ext xmlns:c15="http://schemas.microsoft.com/office/drawing/2012/chart" uri="{CE6537A1-D6FC-4f65-9D91-7224C49458BB}">
                  <c15:dlblFieldTable>
                    <c15:dlblFTEntry>
                      <c15:txfldGUID>{2187A315-4AF6-48D5-B0C5-5A6F8F8AEE73}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F1D-41E1-9191-6CE87ADEAC97}"/>
                </c:ext>
                <c:ext xmlns:c15="http://schemas.microsoft.com/office/drawing/2012/chart" uri="{CE6537A1-D6FC-4f65-9D91-7224C49458BB}">
                  <c15:dlblFieldTable>
                    <c15:dlblFTEntry>
                      <c15:txfldGUID>{AE8FCC3A-EAD3-44AB-8DE4-DFD14AF0BAC8}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F1D-41E1-9191-6CE87ADEAC97}"/>
                </c:ext>
                <c:ext xmlns:c15="http://schemas.microsoft.com/office/drawing/2012/chart" uri="{CE6537A1-D6FC-4f65-9D91-7224C49458BB}">
                  <c15:dlblFieldTable>
                    <c15:dlblFTEntry>
                      <c15:txfldGUID>{899128C0-76DC-44B2-9EF3-F36DD7E61FE3}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F1D-41E1-9191-6CE87ADEAC97}"/>
                </c:ext>
                <c:ext xmlns:c15="http://schemas.microsoft.com/office/drawing/2012/chart" uri="{CE6537A1-D6FC-4f65-9D91-7224C49458BB}">
                  <c15:dlblFieldTable>
                    <c15:dlblFTEntry>
                      <c15:txfldGUID>{8BBC2BBC-416F-44F0-8577-4E322BB10C7C}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F1D-41E1-9191-6CE87ADEAC97}"/>
                </c:ext>
                <c:ext xmlns:c15="http://schemas.microsoft.com/office/drawing/2012/chart" uri="{CE6537A1-D6FC-4f65-9D91-7224C49458BB}">
                  <c15:dlblFieldTable>
                    <c15:dlblFTEntry>
                      <c15:txfldGUID>{2BD815CB-2E4A-4BF0-8E4E-CC13AEEB25BF}</c15:txfldGUID>
                      <c15:f>#REF!</c15:f>
                      <c15:dlblFieldTableCache>
                        <c:ptCount val="1"/>
                        <c:pt idx="0">
                          <c:v>#REF!</c:v>
                        </c:pt>
                      </c15:dlblFieldTableCache>
                    </c15:dlblFTEntry>
                  </c15:dlblFieldTable>
                  <c15:showDataLabelsRange val="0"/>
                </c:ext>
              </c:extLst>
            </c:dLbl>
            <c:dLbl>
              <c:idx val="8"/>
              <c:layout>
                <c:manualLayout>
                  <c:x val="-2.8829840147400729E-2"/>
                  <c:y val="-0.11237376764410335"/>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F1D-41E1-9191-6CE87ADEAC97}"/>
                </c:ext>
                <c:ext xmlns:c15="http://schemas.microsoft.com/office/drawing/2012/chart" uri="{CE6537A1-D6FC-4f65-9D91-7224C49458BB}">
                  <c15:dlblFieldTable>
                    <c15:dlblFTEntry>
                      <c15:txfldGUID>{53F4812C-28D7-4B17-94FF-3ACFD399DEEC}</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1.922005990792566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F1D-41E1-9191-6CE87ADEAC97}"/>
                </c:ext>
                <c:ext xmlns:c15="http://schemas.microsoft.com/office/drawing/2012/chart" uri="{CE6537A1-D6FC-4f65-9D91-7224C49458BB}">
                  <c15:dlblFieldTable>
                    <c15:dlblFTEntry>
                      <c15:txfldGUID>{0DAF43C6-50F3-468C-A2ED-3B6742FD2CC6}</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1570342725075584E-2"/>
                  <c:y val="-5.28220290744547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F1D-41E1-9191-6CE87ADEAC97}"/>
                </c:ext>
                <c:ext xmlns:c15="http://schemas.microsoft.com/office/drawing/2012/chart" uri="{CE6537A1-D6FC-4f65-9D91-7224C49458BB}">
                  <c15:dlblFieldTable>
                    <c15:dlblFTEntry>
                      <c15:txfldGUID>{45588523-64E5-44A2-86F2-6450C9B6AB5C}</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3.1570342725075584E-2"/>
                  <c:y val="-8.175880381421556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F1D-41E1-9191-6CE87ADEAC97}"/>
                </c:ext>
                <c:ext xmlns:c15="http://schemas.microsoft.com/office/drawing/2012/chart" uri="{CE6537A1-D6FC-4f65-9D91-7224C49458BB}">
                  <c15:dlblFieldTable>
                    <c15:dlblFTEntry>
                      <c15:txfldGUID>{7B945B32-5348-4594-8CDA-2834C207C5A7}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xmlns:c16r2="http://schemas.microsoft.com/office/drawing/2015/06/chart">
            <c:ext xmlns:c16="http://schemas.microsoft.com/office/drawing/2014/chart" uri="{C3380CC4-5D6E-409C-BE32-E72D297353CC}">
              <c16:uniqueId val="{00000013-AF1D-41E1-9191-6CE87ADEAC97}"/>
            </c:ext>
          </c:extLst>
        </c:ser>
        <c:dLbls>
          <c:showLegendKey val="0"/>
          <c:showVal val="1"/>
          <c:showCatName val="0"/>
          <c:showSerName val="0"/>
          <c:showPercent val="0"/>
          <c:showBubbleSize val="0"/>
        </c:dLbls>
        <c:axId val="546508784"/>
        <c:axId val="546497024"/>
      </c:scatterChart>
      <c:valAx>
        <c:axId val="546508784"/>
        <c:scaling>
          <c:orientation val="maxMin"/>
          <c:max val="16"/>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6497024"/>
        <c:crosses val="autoZero"/>
        <c:crossBetween val="midCat"/>
      </c:valAx>
      <c:valAx>
        <c:axId val="546497024"/>
        <c:scaling>
          <c:orientation val="maxMin"/>
          <c:max val="2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46508784"/>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itchFamily="49" charset="-128"/>
              <a:ea typeface="ＭＳ ゴシック" pitchFamily="49" charset="-128"/>
            </a:rPr>
            <a:t>　</a:t>
          </a:r>
          <a:r>
            <a:rPr kumimoji="1" lang="ja-JP" altLang="ja-JP" sz="1100">
              <a:solidFill>
                <a:sysClr val="windowText" lastClr="000000"/>
              </a:solidFill>
              <a:effectLst/>
              <a:latin typeface="+mn-lt"/>
              <a:ea typeface="+mn-ea"/>
              <a:cs typeface="+mn-cs"/>
            </a:rPr>
            <a:t>都市基盤整備や南海トラフ地震対策などの大規模事業で発行した市債償還が本格化したことにより，元利償還金の高い水準が続き，実質公債費比率も高い水準で推移している。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など、可能な限り公債費負担を軽減する取組を進めてい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ゴシック" pitchFamily="49" charset="-128"/>
              <a:ea typeface="ＭＳ ゴシック" pitchFamily="49" charset="-128"/>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年度に借入した満期一括償還地方債について、令和２年度の償還に向けた積立を行っ</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都市基盤整備や南海トラフ地震対策などの大規模事業で発行した市債償還が本格化したことにより，高い水準で推移している地方債残高が将来負担額を押し上げる要因となっている。</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年度の地方債残高は，</a:t>
          </a:r>
          <a:r>
            <a:rPr kumimoji="1" lang="ja-JP" altLang="en-US" sz="1100">
              <a:solidFill>
                <a:schemeClr val="dk1"/>
              </a:solidFill>
              <a:effectLst/>
              <a:latin typeface="+mn-lt"/>
              <a:ea typeface="+mn-ea"/>
              <a:cs typeface="+mn-cs"/>
            </a:rPr>
            <a:t>新規発行分が定期償還分より少なかったことなどによ</a:t>
          </a:r>
          <a:r>
            <a:rPr kumimoji="1" lang="ja-JP" altLang="ja-JP" sz="1100">
              <a:solidFill>
                <a:schemeClr val="dk1"/>
              </a:solidFill>
              <a:effectLst/>
              <a:latin typeface="+mn-lt"/>
              <a:ea typeface="+mn-ea"/>
              <a:cs typeface="+mn-cs"/>
            </a:rPr>
            <a:t>り前年度比</a:t>
          </a:r>
          <a:r>
            <a:rPr kumimoji="1" lang="ja-JP" altLang="en-US" sz="1100">
              <a:solidFill>
                <a:schemeClr val="dk1"/>
              </a:solidFill>
              <a:effectLst/>
              <a:latin typeface="+mn-lt"/>
              <a:ea typeface="+mn-ea"/>
              <a:cs typeface="+mn-cs"/>
            </a:rPr>
            <a:t>ー</a:t>
          </a:r>
          <a:r>
            <a:rPr kumimoji="1" lang="en-US" altLang="ja-JP" sz="1100">
              <a:solidFill>
                <a:schemeClr val="dk1"/>
              </a:solidFill>
              <a:effectLst/>
              <a:latin typeface="+mn-lt"/>
              <a:ea typeface="+mn-ea"/>
              <a:cs typeface="+mn-cs"/>
            </a:rPr>
            <a:t>437</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年度との比較では＋</a:t>
          </a:r>
          <a:r>
            <a:rPr kumimoji="1" lang="en-US" altLang="ja-JP" sz="1100">
              <a:solidFill>
                <a:schemeClr val="dk1"/>
              </a:solidFill>
              <a:effectLst/>
              <a:latin typeface="+mn-lt"/>
              <a:ea typeface="+mn-ea"/>
              <a:cs typeface="+mn-cs"/>
            </a:rPr>
            <a:t>18,561</a:t>
          </a:r>
          <a:r>
            <a:rPr kumimoji="1" lang="ja-JP" altLang="ja-JP" sz="1100">
              <a:solidFill>
                <a:schemeClr val="dk1"/>
              </a:solidFill>
              <a:effectLst/>
              <a:latin typeface="+mn-lt"/>
              <a:ea typeface="+mn-ea"/>
              <a:cs typeface="+mn-cs"/>
            </a:rPr>
            <a:t>百万円となった。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高知県高知市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・令和</a:t>
          </a:r>
          <a:r>
            <a:rPr kumimoji="1" lang="ja-JP" altLang="en-US" sz="1300">
              <a:solidFill>
                <a:sysClr val="windowText" lastClr="000000"/>
              </a:solidFill>
              <a:effectLst/>
              <a:latin typeface="+mn-lt"/>
              <a:ea typeface="+mn-ea"/>
              <a:cs typeface="+mn-cs"/>
            </a:rPr>
            <a:t>２</a:t>
          </a:r>
          <a:r>
            <a:rPr kumimoji="1" lang="ja-JP" altLang="ja-JP" sz="1300">
              <a:solidFill>
                <a:sysClr val="windowText" lastClr="000000"/>
              </a:solidFill>
              <a:effectLst/>
              <a:latin typeface="+mn-lt"/>
              <a:ea typeface="+mn-ea"/>
              <a:cs typeface="+mn-cs"/>
            </a:rPr>
            <a:t>年度の市税及び地方消費税交付金の減等に伴う</a:t>
          </a:r>
          <a:r>
            <a:rPr kumimoji="1" lang="ja-JP" altLang="en-US" sz="1300">
              <a:solidFill>
                <a:sysClr val="windowText" lastClr="000000"/>
              </a:solidFill>
              <a:effectLst/>
              <a:latin typeface="+mn-lt"/>
              <a:ea typeface="+mn-ea"/>
              <a:cs typeface="+mn-cs"/>
            </a:rPr>
            <a:t>減収補てん債の借入により財政調整基金や減債基金を取り崩さなかったことなどによる増。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厳しい財政運営を迫られている状況ではあるが、財政健全化プランに基づいた事務事業見直しを行い、健全な財政運営を確立する中で、財政調整基金残高を標準財政規模の５％以上を目標とし、適正な積立に努めることと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地域振興基金：高知市における市民の連帯の強化又は地域振興に要する経費。</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広域行政推進基金：れんけいこうち広域都市圏において、活力ある地域経済を維持し、住民が安心して快適な暮らしを営むことができる圏域づくりに要する経費その他広域的な行政課題に対応するための事業に要する経費。</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・施設等整備基金：市の施設等の整備に要する財源を円滑に調整するための経費。</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・廃棄物処理施設整備基金：一般廃棄物処理施設の整備に要する経費。</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・南海地震等災害復興基金：南海地震等の大規模災害発生時に、本市における社会基盤の復旧及び復興に要する経費</a:t>
          </a:r>
          <a:r>
            <a:rPr kumimoji="1" lang="ja-JP" altLang="en-US" sz="1300">
              <a:solidFill>
                <a:sysClr val="windowText" lastClr="000000"/>
              </a:solidFill>
              <a:effectLst/>
              <a:latin typeface="+mn-lt"/>
              <a:ea typeface="+mn-ea"/>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・地域振興基金：</a:t>
          </a:r>
          <a:r>
            <a:rPr kumimoji="1" lang="ja-JP" altLang="en-US" sz="1300">
              <a:solidFill>
                <a:sysClr val="windowText" lastClr="000000"/>
              </a:solidFill>
              <a:effectLst/>
              <a:latin typeface="+mn-lt"/>
              <a:ea typeface="+mn-ea"/>
              <a:cs typeface="+mn-cs"/>
            </a:rPr>
            <a:t>第二庁舎の整備</a:t>
          </a:r>
          <a:r>
            <a:rPr kumimoji="1" lang="ja-JP" altLang="ja-JP" sz="1300">
              <a:solidFill>
                <a:sysClr val="windowText" lastClr="000000"/>
              </a:solidFill>
              <a:effectLst/>
              <a:latin typeface="+mn-lt"/>
              <a:ea typeface="+mn-ea"/>
              <a:cs typeface="+mn-cs"/>
            </a:rPr>
            <a:t>及び</a:t>
          </a:r>
          <a:r>
            <a:rPr kumimoji="1" lang="ja-JP" altLang="en-US" sz="1300">
              <a:solidFill>
                <a:sysClr val="windowText" lastClr="000000"/>
              </a:solidFill>
              <a:effectLst/>
              <a:latin typeface="+mn-lt"/>
              <a:ea typeface="+mn-ea"/>
              <a:cs typeface="+mn-cs"/>
            </a:rPr>
            <a:t>土佐山アカデミーへの補助</a:t>
          </a:r>
          <a:r>
            <a:rPr kumimoji="1" lang="ja-JP" altLang="ja-JP" sz="1300">
              <a:solidFill>
                <a:sysClr val="windowText" lastClr="000000"/>
              </a:solidFill>
              <a:effectLst/>
              <a:latin typeface="+mn-lt"/>
              <a:ea typeface="+mn-ea"/>
              <a:cs typeface="+mn-cs"/>
            </a:rPr>
            <a:t>等の財源として</a:t>
          </a:r>
          <a:r>
            <a:rPr kumimoji="1" lang="en-US" altLang="ja-JP" sz="1300">
              <a:solidFill>
                <a:sysClr val="windowText" lastClr="000000"/>
              </a:solidFill>
              <a:effectLst/>
              <a:latin typeface="+mn-lt"/>
              <a:ea typeface="+mn-ea"/>
              <a:cs typeface="+mn-cs"/>
            </a:rPr>
            <a:t>60</a:t>
          </a:r>
          <a:r>
            <a:rPr kumimoji="1" lang="ja-JP" altLang="ja-JP" sz="1300">
              <a:solidFill>
                <a:sysClr val="windowText" lastClr="000000"/>
              </a:solidFill>
              <a:effectLst/>
              <a:latin typeface="+mn-lt"/>
              <a:ea typeface="+mn-ea"/>
              <a:cs typeface="+mn-cs"/>
            </a:rPr>
            <a:t>百万円を充当したことにより減少。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mn-lt"/>
              <a:ea typeface="+mn-ea"/>
              <a:cs typeface="+mn-cs"/>
            </a:rPr>
            <a:t>・公債費を除く経常収支比率を低く抑えることで、起債の償還財源を確保するとともに、将来世代のために起債残高を減らしながらも基金を確保し、持続可能な財政運営につなげる。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・財政健全化プランに基づいた事務事業見直しを行うことで健全な財政運営を確立し、南海地震等災害復興基金への積立財源を確保して本市の喫緊の課題である南海トラフ地震に備える。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13</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・令和</a:t>
          </a:r>
          <a:r>
            <a:rPr kumimoji="1" lang="ja-JP" altLang="en-US" sz="1300">
              <a:solidFill>
                <a:sysClr val="windowText" lastClr="000000"/>
              </a:solidFill>
              <a:effectLst/>
              <a:latin typeface="+mn-lt"/>
              <a:ea typeface="+mn-ea"/>
              <a:cs typeface="+mn-cs"/>
            </a:rPr>
            <a:t>２</a:t>
          </a:r>
          <a:r>
            <a:rPr kumimoji="1" lang="ja-JP" altLang="ja-JP" sz="1300">
              <a:solidFill>
                <a:sysClr val="windowText" lastClr="000000"/>
              </a:solidFill>
              <a:effectLst/>
              <a:latin typeface="+mn-lt"/>
              <a:ea typeface="+mn-ea"/>
              <a:cs typeface="+mn-cs"/>
            </a:rPr>
            <a:t>年度の市税及び地方消費税交付金の減等に伴う</a:t>
          </a:r>
          <a:r>
            <a:rPr kumimoji="1" lang="ja-JP" altLang="en-US" sz="1300">
              <a:solidFill>
                <a:sysClr val="windowText" lastClr="000000"/>
              </a:solidFill>
              <a:effectLst/>
              <a:latin typeface="+mn-lt"/>
              <a:ea typeface="+mn-ea"/>
              <a:cs typeface="+mn-cs"/>
            </a:rPr>
            <a:t>減収補てん債の借入により取り崩しを行わず，決算積立を行ったことによる増。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厳しい財政運営を迫られている状況ではあるが、財政健全化プランに基づいた事務事業見直しを行い、健全な財政運営を確立する中で、財政調整基金残高を標準財政規模の５％以上を目標とし、適正な積立に努めることと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・令和２年度の市税及び地方消費税交付金の減等に伴う減収補てん債の借入により取り崩しを</a:t>
          </a:r>
          <a:r>
            <a:rPr kumimoji="1" lang="ja-JP" altLang="ja-JP" sz="1300">
              <a:solidFill>
                <a:schemeClr val="dk1"/>
              </a:solidFill>
              <a:effectLst/>
              <a:latin typeface="+mn-lt"/>
              <a:ea typeface="+mn-ea"/>
              <a:cs typeface="+mn-cs"/>
            </a:rPr>
            <a:t>行わず，決算積立を行ったことによる増</a:t>
          </a:r>
          <a:r>
            <a:rPr kumimoji="1" lang="ja-JP" altLang="ja-JP" sz="1300">
              <a:solidFill>
                <a:sysClr val="windowText" lastClr="000000"/>
              </a:solidFill>
              <a:effectLst/>
              <a:latin typeface="+mn-lt"/>
              <a:ea typeface="+mn-ea"/>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ysClr val="windowText" lastClr="000000"/>
              </a:solidFill>
              <a:effectLst/>
              <a:latin typeface="+mn-lt"/>
              <a:ea typeface="+mn-ea"/>
              <a:cs typeface="+mn-cs"/>
            </a:rPr>
            <a:t>・厳しい財政運営を迫られている状況ではあるが、近年の投資事業に伴う今後の公債費増に備えるため、適正な積立に努めることとしている。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325,218
323,443
309.00
183,971,577
182,236,645
545,146
78,960,151
210,377,339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令和３年８月に改訂した高知市公共施設マネジメント基本計画において，今後</a:t>
          </a:r>
          <a:r>
            <a:rPr kumimoji="1" lang="en-US" altLang="ja-JP" sz="900">
              <a:solidFill>
                <a:schemeClr val="dk1"/>
              </a:solidFill>
              <a:effectLst/>
              <a:latin typeface="+mn-lt"/>
              <a:ea typeface="+mn-ea"/>
              <a:cs typeface="+mn-cs"/>
            </a:rPr>
            <a:t>35</a:t>
          </a:r>
          <a:r>
            <a:rPr kumimoji="1" lang="ja-JP" altLang="ja-JP" sz="900">
              <a:solidFill>
                <a:schemeClr val="dk1"/>
              </a:solidFill>
              <a:effectLst/>
              <a:latin typeface="+mn-lt"/>
              <a:ea typeface="+mn-ea"/>
              <a:cs typeface="+mn-cs"/>
            </a:rPr>
            <a:t>年間で公共施設の延床面積を</a:t>
          </a:r>
          <a:r>
            <a:rPr kumimoji="1" lang="en-US" altLang="ja-JP" sz="900">
              <a:solidFill>
                <a:schemeClr val="dk1"/>
              </a:solidFill>
              <a:effectLst/>
              <a:latin typeface="+mn-lt"/>
              <a:ea typeface="+mn-ea"/>
              <a:cs typeface="+mn-cs"/>
            </a:rPr>
            <a:t>32</a:t>
          </a:r>
          <a:r>
            <a:rPr kumimoji="1" lang="ja-JP" altLang="ja-JP" sz="900">
              <a:solidFill>
                <a:schemeClr val="dk1"/>
              </a:solidFill>
              <a:effectLst/>
              <a:latin typeface="+mn-lt"/>
              <a:ea typeface="+mn-ea"/>
              <a:cs typeface="+mn-cs"/>
            </a:rPr>
            <a:t>％削減することが必要と推測しており，施設の統廃合や長寿命化に向けた取組を進めることとしている。</a:t>
          </a:r>
          <a:endParaRPr lang="ja-JP" altLang="ja-JP" sz="900">
            <a:effectLst/>
          </a:endParaRPr>
        </a:p>
        <a:p>
          <a:r>
            <a:rPr kumimoji="1" lang="ja-JP" altLang="ja-JP" sz="900">
              <a:solidFill>
                <a:schemeClr val="dk1"/>
              </a:solidFill>
              <a:effectLst/>
              <a:latin typeface="+mn-lt"/>
              <a:ea typeface="+mn-ea"/>
              <a:cs typeface="+mn-cs"/>
            </a:rPr>
            <a:t>　令和元年度の有形固定資産減価償却率は，前年度から減少しているものの，類似団体平均より高い水準にあるため，平成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年度に策定した高知市公共施設再配置計画（第１期）や，令和２年５月に策定した高知市個別施設保全計画に基づき，総量の最適化・管理の最適化に取り組んでいく。</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xdr:cNvSpPr txBox="1"/>
      </xdr:nvSpPr>
      <xdr:spPr>
        <a:xfrm>
          <a:off x="4813300" y="5926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6773</xdr:rowOff>
    </xdr:from>
    <xdr:to>
      <xdr:col>23</xdr:col>
      <xdr:colOff>136525</xdr:colOff>
      <xdr:row>31</xdr:row>
      <xdr:rowOff>108373</xdr:rowOff>
    </xdr:to>
    <xdr:sp macro="" textlink="">
      <xdr:nvSpPr>
        <xdr:cNvPr id="81" name="楕円 80"/>
        <xdr:cNvSpPr/>
      </xdr:nvSpPr>
      <xdr:spPr>
        <a:xfrm>
          <a:off x="47117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156650</xdr:rowOff>
    </xdr:from>
    <xdr:ext cx="405111" cy="259045"/>
    <xdr:sp macro="" textlink="">
      <xdr:nvSpPr>
        <xdr:cNvPr id="82" name="有形固定資産減価償却率該当値テキスト"/>
        <xdr:cNvSpPr txBox="1"/>
      </xdr:nvSpPr>
      <xdr:spPr>
        <a:xfrm>
          <a:off x="4813300" y="607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83" name="楕円 82"/>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57573</xdr:rowOff>
    </xdr:to>
    <xdr:cxnSp macro="">
      <xdr:nvCxnSpPr>
        <xdr:cNvPr id="84" name="直線コネクタ 83"/>
        <xdr:cNvCxnSpPr/>
      </xdr:nvCxnSpPr>
      <xdr:spPr>
        <a:xfrm>
          <a:off x="4051300" y="6097270"/>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156633</xdr:rowOff>
    </xdr:from>
    <xdr:to>
      <xdr:col>15</xdr:col>
      <xdr:colOff>187325</xdr:colOff>
      <xdr:row>31</xdr:row>
      <xdr:rowOff>86783</xdr:rowOff>
    </xdr:to>
    <xdr:sp macro="" textlink="">
      <xdr:nvSpPr>
        <xdr:cNvPr id="85" name="楕円 84"/>
        <xdr:cNvSpPr/>
      </xdr:nvSpPr>
      <xdr:spPr>
        <a:xfrm>
          <a:off x="3238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35983</xdr:rowOff>
    </xdr:to>
    <xdr:cxnSp macro="">
      <xdr:nvCxnSpPr>
        <xdr:cNvPr id="86" name="直線コネクタ 85"/>
        <xdr:cNvCxnSpPr/>
      </xdr:nvCxnSpPr>
      <xdr:spPr>
        <a:xfrm flipV="1">
          <a:off x="3289300" y="6097270"/>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120650</xdr:rowOff>
    </xdr:from>
    <xdr:to>
      <xdr:col>11</xdr:col>
      <xdr:colOff>187325</xdr:colOff>
      <xdr:row>31</xdr:row>
      <xdr:rowOff>50800</xdr:rowOff>
    </xdr:to>
    <xdr:sp macro="" textlink="">
      <xdr:nvSpPr>
        <xdr:cNvPr id="87" name="楕円 86"/>
        <xdr:cNvSpPr/>
      </xdr:nvSpPr>
      <xdr:spPr>
        <a:xfrm>
          <a:off x="2476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0</xdr:rowOff>
    </xdr:from>
    <xdr:to>
      <xdr:col>15</xdr:col>
      <xdr:colOff>136525</xdr:colOff>
      <xdr:row>31</xdr:row>
      <xdr:rowOff>35983</xdr:rowOff>
    </xdr:to>
    <xdr:cxnSp macro="">
      <xdr:nvCxnSpPr>
        <xdr:cNvPr id="88" name="直線コネクタ 87"/>
        <xdr:cNvCxnSpPr/>
      </xdr:nvCxnSpPr>
      <xdr:spPr>
        <a:xfrm>
          <a:off x="2527300" y="608647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142240</xdr:rowOff>
    </xdr:from>
    <xdr:to>
      <xdr:col>7</xdr:col>
      <xdr:colOff>187325</xdr:colOff>
      <xdr:row>31</xdr:row>
      <xdr:rowOff>72390</xdr:rowOff>
    </xdr:to>
    <xdr:sp macro="" textlink="">
      <xdr:nvSpPr>
        <xdr:cNvPr id="89" name="楕円 88"/>
        <xdr:cNvSpPr/>
      </xdr:nvSpPr>
      <xdr:spPr>
        <a:xfrm>
          <a:off x="1714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0</xdr:rowOff>
    </xdr:from>
    <xdr:to>
      <xdr:col>11</xdr:col>
      <xdr:colOff>136525</xdr:colOff>
      <xdr:row>31</xdr:row>
      <xdr:rowOff>21590</xdr:rowOff>
    </xdr:to>
    <xdr:cxnSp macro="">
      <xdr:nvCxnSpPr>
        <xdr:cNvPr id="90" name="直線コネクタ 89"/>
        <xdr:cNvCxnSpPr/>
      </xdr:nvCxnSpPr>
      <xdr:spPr>
        <a:xfrm flipV="1">
          <a:off x="1765300" y="608647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2" name="n_2aveValue有形固定資産減価償却率"/>
        <xdr:cNvSpPr txBox="1"/>
      </xdr:nvSpPr>
      <xdr:spPr>
        <a:xfrm>
          <a:off x="3086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78122</xdr:rowOff>
    </xdr:from>
    <xdr:ext cx="405111" cy="259045"/>
    <xdr:sp macro="" textlink="">
      <xdr:nvSpPr>
        <xdr:cNvPr id="95" name="n_1mainValue有形固定資産減価償却率"/>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77910</xdr:rowOff>
    </xdr:from>
    <xdr:ext cx="405111" cy="259045"/>
    <xdr:sp macro="" textlink="">
      <xdr:nvSpPr>
        <xdr:cNvPr id="96" name="n_2mainValue有形固定資産減価償却率"/>
        <xdr:cNvSpPr txBox="1"/>
      </xdr:nvSpPr>
      <xdr:spPr>
        <a:xfrm>
          <a:off x="30867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41927</xdr:rowOff>
    </xdr:from>
    <xdr:ext cx="405111" cy="259045"/>
    <xdr:sp macro="" textlink="">
      <xdr:nvSpPr>
        <xdr:cNvPr id="97" name="n_3mainValue有形固定資産減価償却率"/>
        <xdr:cNvSpPr txBox="1"/>
      </xdr:nvSpPr>
      <xdr:spPr>
        <a:xfrm>
          <a:off x="2324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63517</xdr:rowOff>
    </xdr:from>
    <xdr:ext cx="405111" cy="259045"/>
    <xdr:sp macro="" textlink="">
      <xdr:nvSpPr>
        <xdr:cNvPr id="98" name="n_4mainValue有形固定資産減価償却率"/>
        <xdr:cNvSpPr txBox="1"/>
      </xdr:nvSpPr>
      <xdr:spPr>
        <a:xfrm>
          <a:off x="1562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[ 1,237.9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分子の主要素である起債残高では，</a:t>
          </a:r>
          <a:r>
            <a:rPr lang="ja-JP" altLang="ja-JP" sz="900" b="0" i="0" baseline="0">
              <a:solidFill>
                <a:schemeClr val="dk1"/>
              </a:solidFill>
              <a:effectLst/>
              <a:latin typeface="+mn-lt"/>
              <a:ea typeface="+mn-ea"/>
              <a:cs typeface="+mn-cs"/>
            </a:rPr>
            <a:t>投資事業費の縮減などにより，平成</a:t>
          </a:r>
          <a:r>
            <a:rPr lang="en-US" altLang="ja-JP" sz="900" b="0" i="0" baseline="0">
              <a:solidFill>
                <a:schemeClr val="dk1"/>
              </a:solidFill>
              <a:effectLst/>
              <a:latin typeface="+mn-lt"/>
              <a:ea typeface="+mn-ea"/>
              <a:cs typeface="+mn-cs"/>
            </a:rPr>
            <a:t>17</a:t>
          </a:r>
          <a:r>
            <a:rPr lang="ja-JP" altLang="ja-JP" sz="900" b="0" i="0" baseline="0">
              <a:solidFill>
                <a:schemeClr val="dk1"/>
              </a:solidFill>
              <a:effectLst/>
              <a:latin typeface="+mn-lt"/>
              <a:ea typeface="+mn-ea"/>
              <a:cs typeface="+mn-cs"/>
            </a:rPr>
            <a:t>年度をピークに減少を図ってきたが，近年南海トラフ地震対策に集中的に取り組んだ結果，平成</a:t>
          </a:r>
          <a:r>
            <a:rPr lang="en-US" altLang="ja-JP" sz="900" b="0" i="0" baseline="0">
              <a:solidFill>
                <a:schemeClr val="dk1"/>
              </a:solidFill>
              <a:effectLst/>
              <a:latin typeface="+mn-lt"/>
              <a:ea typeface="+mn-ea"/>
              <a:cs typeface="+mn-cs"/>
            </a:rPr>
            <a:t>29</a:t>
          </a:r>
          <a:r>
            <a:rPr lang="ja-JP" altLang="ja-JP" sz="900" b="0" i="0" baseline="0">
              <a:solidFill>
                <a:schemeClr val="dk1"/>
              </a:solidFill>
              <a:effectLst/>
              <a:latin typeface="+mn-lt"/>
              <a:ea typeface="+mn-ea"/>
              <a:cs typeface="+mn-cs"/>
            </a:rPr>
            <a:t>年度から上昇に転じており，今後も高水準で推移する見通しである。加えて，本市は都市計画税を徴収していないことから，類似団体よりも充当可能特定歳入が少ない財政構造となっている。</a:t>
          </a:r>
          <a:r>
            <a:rPr kumimoji="1" lang="ja-JP" altLang="ja-JP" sz="900" b="0" i="0" baseline="0">
              <a:solidFill>
                <a:schemeClr val="dk1"/>
              </a:solidFill>
              <a:effectLst/>
              <a:latin typeface="+mn-lt"/>
              <a:ea typeface="+mn-ea"/>
              <a:cs typeface="+mn-cs"/>
            </a:rPr>
            <a:t>分母では，経常経費充当一般財源において，扶助費充当分が中核市比較で高い水準となっており，償還可能年数が長くなる要因となっている。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146000</xdr:rowOff>
    </xdr:from>
    <xdr:to>
      <xdr:col>76</xdr:col>
      <xdr:colOff>73025</xdr:colOff>
      <xdr:row>35</xdr:row>
      <xdr:rowOff>76150</xdr:rowOff>
    </xdr:to>
    <xdr:sp macro="" textlink="">
      <xdr:nvSpPr>
        <xdr:cNvPr id="143" name="楕円 142"/>
        <xdr:cNvSpPr/>
      </xdr:nvSpPr>
      <xdr:spPr>
        <a:xfrm>
          <a:off x="14744700" y="67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60927</xdr:rowOff>
    </xdr:from>
    <xdr:ext cx="560923" cy="259045"/>
    <xdr:sp macro="" textlink="">
      <xdr:nvSpPr>
        <xdr:cNvPr id="144" name="債務償還比率該当値テキスト"/>
        <xdr:cNvSpPr txBox="1"/>
      </xdr:nvSpPr>
      <xdr:spPr>
        <a:xfrm>
          <a:off x="14846300" y="6661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144442</xdr:rowOff>
    </xdr:from>
    <xdr:to>
      <xdr:col>72</xdr:col>
      <xdr:colOff>123825</xdr:colOff>
      <xdr:row>35</xdr:row>
      <xdr:rowOff>74592</xdr:rowOff>
    </xdr:to>
    <xdr:sp macro="" textlink="">
      <xdr:nvSpPr>
        <xdr:cNvPr id="145" name="楕円 144"/>
        <xdr:cNvSpPr/>
      </xdr:nvSpPr>
      <xdr:spPr>
        <a:xfrm>
          <a:off x="14033500" y="67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35</xdr:row>
      <xdr:rowOff>23792</xdr:rowOff>
    </xdr:from>
    <xdr:to>
      <xdr:col>76</xdr:col>
      <xdr:colOff>22225</xdr:colOff>
      <xdr:row>35</xdr:row>
      <xdr:rowOff>25350</xdr:rowOff>
    </xdr:to>
    <xdr:cxnSp macro="">
      <xdr:nvCxnSpPr>
        <xdr:cNvPr id="146" name="直線コネクタ 145"/>
        <xdr:cNvCxnSpPr/>
      </xdr:nvCxnSpPr>
      <xdr:spPr>
        <a:xfrm>
          <a:off x="14084300" y="6796067"/>
          <a:ext cx="7112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120572</xdr:rowOff>
    </xdr:from>
    <xdr:to>
      <xdr:col>68</xdr:col>
      <xdr:colOff>123825</xdr:colOff>
      <xdr:row>35</xdr:row>
      <xdr:rowOff>50722</xdr:rowOff>
    </xdr:to>
    <xdr:sp macro="" textlink="">
      <xdr:nvSpPr>
        <xdr:cNvPr id="147" name="楕円 146"/>
        <xdr:cNvSpPr/>
      </xdr:nvSpPr>
      <xdr:spPr>
        <a:xfrm>
          <a:off x="13271500" y="672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171372</xdr:rowOff>
    </xdr:from>
    <xdr:to>
      <xdr:col>72</xdr:col>
      <xdr:colOff>73025</xdr:colOff>
      <xdr:row>35</xdr:row>
      <xdr:rowOff>23792</xdr:rowOff>
    </xdr:to>
    <xdr:cxnSp macro="">
      <xdr:nvCxnSpPr>
        <xdr:cNvPr id="148" name="直線コネクタ 147"/>
        <xdr:cNvCxnSpPr/>
      </xdr:nvCxnSpPr>
      <xdr:spPr>
        <a:xfrm>
          <a:off x="13322300" y="6772197"/>
          <a:ext cx="762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171359</xdr:rowOff>
    </xdr:from>
    <xdr:to>
      <xdr:col>64</xdr:col>
      <xdr:colOff>123825</xdr:colOff>
      <xdr:row>34</xdr:row>
      <xdr:rowOff>101509</xdr:rowOff>
    </xdr:to>
    <xdr:sp macro="" textlink="">
      <xdr:nvSpPr>
        <xdr:cNvPr id="149" name="楕円 148"/>
        <xdr:cNvSpPr/>
      </xdr:nvSpPr>
      <xdr:spPr>
        <a:xfrm>
          <a:off x="12509500" y="660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50709</xdr:rowOff>
    </xdr:from>
    <xdr:to>
      <xdr:col>68</xdr:col>
      <xdr:colOff>73025</xdr:colOff>
      <xdr:row>34</xdr:row>
      <xdr:rowOff>171372</xdr:rowOff>
    </xdr:to>
    <xdr:cxnSp macro="">
      <xdr:nvCxnSpPr>
        <xdr:cNvPr id="150" name="直線コネクタ 149"/>
        <xdr:cNvCxnSpPr/>
      </xdr:nvCxnSpPr>
      <xdr:spPr>
        <a:xfrm>
          <a:off x="12560300" y="6651534"/>
          <a:ext cx="762000" cy="12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47766</xdr:rowOff>
    </xdr:from>
    <xdr:to>
      <xdr:col>60</xdr:col>
      <xdr:colOff>123825</xdr:colOff>
      <xdr:row>34</xdr:row>
      <xdr:rowOff>149366</xdr:rowOff>
    </xdr:to>
    <xdr:sp macro="" textlink="">
      <xdr:nvSpPr>
        <xdr:cNvPr id="151" name="楕円 150"/>
        <xdr:cNvSpPr/>
      </xdr:nvSpPr>
      <xdr:spPr>
        <a:xfrm>
          <a:off x="11747500" y="664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50709</xdr:rowOff>
    </xdr:from>
    <xdr:to>
      <xdr:col>64</xdr:col>
      <xdr:colOff>73025</xdr:colOff>
      <xdr:row>34</xdr:row>
      <xdr:rowOff>98566</xdr:rowOff>
    </xdr:to>
    <xdr:cxnSp macro="">
      <xdr:nvCxnSpPr>
        <xdr:cNvPr id="152" name="直線コネクタ 151"/>
        <xdr:cNvCxnSpPr/>
      </xdr:nvCxnSpPr>
      <xdr:spPr>
        <a:xfrm flipV="1">
          <a:off x="11798300" y="6651534"/>
          <a:ext cx="762000" cy="4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5" name="n_3aveValue債務償還比率"/>
        <xdr:cNvSpPr txBox="1"/>
      </xdr:nvSpPr>
      <xdr:spPr>
        <a:xfrm>
          <a:off x="12325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6" name="n_4aveValue債務償還比率"/>
        <xdr:cNvSpPr txBox="1"/>
      </xdr:nvSpPr>
      <xdr:spPr>
        <a:xfrm>
          <a:off x="11563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35</xdr:row>
      <xdr:rowOff>65719</xdr:rowOff>
    </xdr:from>
    <xdr:ext cx="560923" cy="259045"/>
    <xdr:sp macro="" textlink="">
      <xdr:nvSpPr>
        <xdr:cNvPr id="157" name="n_1mainValue債務償還比率"/>
        <xdr:cNvSpPr txBox="1"/>
      </xdr:nvSpPr>
      <xdr:spPr>
        <a:xfrm>
          <a:off x="13791138" y="68379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41849</xdr:rowOff>
    </xdr:from>
    <xdr:ext cx="560923" cy="259045"/>
    <xdr:sp macro="" textlink="">
      <xdr:nvSpPr>
        <xdr:cNvPr id="158" name="n_2mainValue債務償還比率"/>
        <xdr:cNvSpPr txBox="1"/>
      </xdr:nvSpPr>
      <xdr:spPr>
        <a:xfrm>
          <a:off x="13041838" y="68141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92636</xdr:rowOff>
    </xdr:from>
    <xdr:ext cx="560923" cy="259045"/>
    <xdr:sp macro="" textlink="">
      <xdr:nvSpPr>
        <xdr:cNvPr id="159" name="n_3mainValue債務償還比率"/>
        <xdr:cNvSpPr txBox="1"/>
      </xdr:nvSpPr>
      <xdr:spPr>
        <a:xfrm>
          <a:off x="12279838" y="66934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140493</xdr:rowOff>
    </xdr:from>
    <xdr:ext cx="560923" cy="259045"/>
    <xdr:sp macro="" textlink="">
      <xdr:nvSpPr>
        <xdr:cNvPr id="160" name="n_4mainValue債務償還比率"/>
        <xdr:cNvSpPr txBox="1"/>
      </xdr:nvSpPr>
      <xdr:spPr>
        <a:xfrm>
          <a:off x="11517838" y="67413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325,218
323,443
309.00
183,971,577
182,236,645
545,146
78,960,151
210,377,339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xdr:cNvSpPr txBox="1"/>
      </xdr:nvSpPr>
      <xdr:spPr>
        <a:xfrm>
          <a:off x="4673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4445</xdr:rowOff>
    </xdr:from>
    <xdr:to>
      <xdr:col>24</xdr:col>
      <xdr:colOff>114300</xdr:colOff>
      <xdr:row>39</xdr:row>
      <xdr:rowOff>106045</xdr:rowOff>
    </xdr:to>
    <xdr:sp macro="" textlink="">
      <xdr:nvSpPr>
        <xdr:cNvPr id="73" name="楕円 72"/>
        <xdr:cNvSpPr/>
      </xdr:nvSpPr>
      <xdr:spPr>
        <a:xfrm>
          <a:off x="45847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154322</xdr:rowOff>
    </xdr:from>
    <xdr:ext cx="405111" cy="259045"/>
    <xdr:sp macro="" textlink="">
      <xdr:nvSpPr>
        <xdr:cNvPr id="74" name="【道路】&#10;有形固定資産減価償却率該当値テキスト"/>
        <xdr:cNvSpPr txBox="1"/>
      </xdr:nvSpPr>
      <xdr:spPr>
        <a:xfrm>
          <a:off x="4673600"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5" name="楕円 74"/>
        <xdr:cNvSpPr/>
      </xdr:nvSpPr>
      <xdr:spPr>
        <a:xfrm>
          <a:off x="3746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55245</xdr:rowOff>
    </xdr:to>
    <xdr:cxnSp macro="">
      <xdr:nvCxnSpPr>
        <xdr:cNvPr id="76" name="直線コネクタ 75"/>
        <xdr:cNvCxnSpPr/>
      </xdr:nvCxnSpPr>
      <xdr:spPr>
        <a:xfrm>
          <a:off x="3797300" y="67170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126365</xdr:rowOff>
    </xdr:from>
    <xdr:to>
      <xdr:col>15</xdr:col>
      <xdr:colOff>101600</xdr:colOff>
      <xdr:row>39</xdr:row>
      <xdr:rowOff>56515</xdr:rowOff>
    </xdr:to>
    <xdr:sp macro="" textlink="">
      <xdr:nvSpPr>
        <xdr:cNvPr id="77" name="楕円 76"/>
        <xdr:cNvSpPr/>
      </xdr:nvSpPr>
      <xdr:spPr>
        <a:xfrm>
          <a:off x="2857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5715</xdr:rowOff>
    </xdr:from>
    <xdr:to>
      <xdr:col>19</xdr:col>
      <xdr:colOff>177800</xdr:colOff>
      <xdr:row>39</xdr:row>
      <xdr:rowOff>30480</xdr:rowOff>
    </xdr:to>
    <xdr:cxnSp macro="">
      <xdr:nvCxnSpPr>
        <xdr:cNvPr id="78" name="直線コネクタ 77"/>
        <xdr:cNvCxnSpPr/>
      </xdr:nvCxnSpPr>
      <xdr:spPr>
        <a:xfrm>
          <a:off x="2908300" y="66922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103505</xdr:rowOff>
    </xdr:from>
    <xdr:to>
      <xdr:col>10</xdr:col>
      <xdr:colOff>165100</xdr:colOff>
      <xdr:row>39</xdr:row>
      <xdr:rowOff>33655</xdr:rowOff>
    </xdr:to>
    <xdr:sp macro="" textlink="">
      <xdr:nvSpPr>
        <xdr:cNvPr id="79" name="楕円 78"/>
        <xdr:cNvSpPr/>
      </xdr:nvSpPr>
      <xdr:spPr>
        <a:xfrm>
          <a:off x="1968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154305</xdr:rowOff>
    </xdr:from>
    <xdr:to>
      <xdr:col>15</xdr:col>
      <xdr:colOff>50800</xdr:colOff>
      <xdr:row>39</xdr:row>
      <xdr:rowOff>5715</xdr:rowOff>
    </xdr:to>
    <xdr:cxnSp macro="">
      <xdr:nvCxnSpPr>
        <xdr:cNvPr id="80" name="直線コネクタ 79"/>
        <xdr:cNvCxnSpPr/>
      </xdr:nvCxnSpPr>
      <xdr:spPr>
        <a:xfrm>
          <a:off x="2019300" y="66694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103505</xdr:rowOff>
    </xdr:from>
    <xdr:to>
      <xdr:col>6</xdr:col>
      <xdr:colOff>38100</xdr:colOff>
      <xdr:row>39</xdr:row>
      <xdr:rowOff>33655</xdr:rowOff>
    </xdr:to>
    <xdr:sp macro="" textlink="">
      <xdr:nvSpPr>
        <xdr:cNvPr id="81" name="楕円 80"/>
        <xdr:cNvSpPr/>
      </xdr:nvSpPr>
      <xdr:spPr>
        <a:xfrm>
          <a:off x="1079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154305</xdr:rowOff>
    </xdr:from>
    <xdr:to>
      <xdr:col>10</xdr:col>
      <xdr:colOff>114300</xdr:colOff>
      <xdr:row>38</xdr:row>
      <xdr:rowOff>154305</xdr:rowOff>
    </xdr:to>
    <xdr:cxnSp macro="">
      <xdr:nvCxnSpPr>
        <xdr:cNvPr id="82" name="直線コネクタ 81"/>
        <xdr:cNvCxnSpPr/>
      </xdr:nvCxnSpPr>
      <xdr:spPr>
        <a:xfrm>
          <a:off x="1130300" y="6669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86" name="n_4aveValue【道路】&#10;有形固定資産減価償却率"/>
        <xdr:cNvSpPr txBox="1"/>
      </xdr:nvSpPr>
      <xdr:spPr>
        <a:xfrm>
          <a:off x="927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72407</xdr:rowOff>
    </xdr:from>
    <xdr:ext cx="405111" cy="259045"/>
    <xdr:sp macro="" textlink="">
      <xdr:nvSpPr>
        <xdr:cNvPr id="87" name="n_1mainValue【道路】&#10;有形固定資産減価償却率"/>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47642</xdr:rowOff>
    </xdr:from>
    <xdr:ext cx="405111" cy="259045"/>
    <xdr:sp macro="" textlink="">
      <xdr:nvSpPr>
        <xdr:cNvPr id="88" name="n_2mainValue【道路】&#10;有形固定資産減価償却率"/>
        <xdr:cNvSpPr txBox="1"/>
      </xdr:nvSpPr>
      <xdr:spPr>
        <a:xfrm>
          <a:off x="2705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24782</xdr:rowOff>
    </xdr:from>
    <xdr:ext cx="405111" cy="259045"/>
    <xdr:sp macro="" textlink="">
      <xdr:nvSpPr>
        <xdr:cNvPr id="89" name="n_3mainValue【道路】&#10;有形固定資産減価償却率"/>
        <xdr:cNvSpPr txBox="1"/>
      </xdr:nvSpPr>
      <xdr:spPr>
        <a:xfrm>
          <a:off x="1816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24782</xdr:rowOff>
    </xdr:from>
    <xdr:ext cx="405111" cy="259045"/>
    <xdr:sp macro="" textlink="">
      <xdr:nvSpPr>
        <xdr:cNvPr id="90" name="n_4mainValue【道路】&#10;有形固定資産減価償却率"/>
        <xdr:cNvSpPr txBox="1"/>
      </xdr:nvSpPr>
      <xdr:spPr>
        <a:xfrm>
          <a:off x="927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11902</xdr:rowOff>
    </xdr:from>
    <xdr:to>
      <xdr:col>55</xdr:col>
      <xdr:colOff>50800</xdr:colOff>
      <xdr:row>38</xdr:row>
      <xdr:rowOff>113502</xdr:rowOff>
    </xdr:to>
    <xdr:sp macro="" textlink="">
      <xdr:nvSpPr>
        <xdr:cNvPr id="132" name="楕円 131"/>
        <xdr:cNvSpPr/>
      </xdr:nvSpPr>
      <xdr:spPr>
        <a:xfrm>
          <a:off x="10426700" y="652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34779</xdr:rowOff>
    </xdr:from>
    <xdr:ext cx="469744" cy="259045"/>
    <xdr:sp macro="" textlink="">
      <xdr:nvSpPr>
        <xdr:cNvPr id="133" name="【道路】&#10;一人当たり延長該当値テキスト"/>
        <xdr:cNvSpPr txBox="1"/>
      </xdr:nvSpPr>
      <xdr:spPr>
        <a:xfrm>
          <a:off x="10515600" y="637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17018</xdr:rowOff>
    </xdr:from>
    <xdr:to>
      <xdr:col>50</xdr:col>
      <xdr:colOff>165100</xdr:colOff>
      <xdr:row>38</xdr:row>
      <xdr:rowOff>118618</xdr:rowOff>
    </xdr:to>
    <xdr:sp macro="" textlink="">
      <xdr:nvSpPr>
        <xdr:cNvPr id="134" name="楕円 133"/>
        <xdr:cNvSpPr/>
      </xdr:nvSpPr>
      <xdr:spPr>
        <a:xfrm>
          <a:off x="9588500" y="65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62702</xdr:rowOff>
    </xdr:from>
    <xdr:to>
      <xdr:col>55</xdr:col>
      <xdr:colOff>0</xdr:colOff>
      <xdr:row>38</xdr:row>
      <xdr:rowOff>67818</xdr:rowOff>
    </xdr:to>
    <xdr:cxnSp macro="">
      <xdr:nvCxnSpPr>
        <xdr:cNvPr id="135" name="直線コネクタ 134"/>
        <xdr:cNvCxnSpPr/>
      </xdr:nvCxnSpPr>
      <xdr:spPr>
        <a:xfrm flipV="1">
          <a:off x="9639300" y="6577802"/>
          <a:ext cx="8382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22570</xdr:rowOff>
    </xdr:from>
    <xdr:to>
      <xdr:col>46</xdr:col>
      <xdr:colOff>38100</xdr:colOff>
      <xdr:row>38</xdr:row>
      <xdr:rowOff>124170</xdr:rowOff>
    </xdr:to>
    <xdr:sp macro="" textlink="">
      <xdr:nvSpPr>
        <xdr:cNvPr id="136" name="楕円 135"/>
        <xdr:cNvSpPr/>
      </xdr:nvSpPr>
      <xdr:spPr>
        <a:xfrm>
          <a:off x="8699500" y="65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67818</xdr:rowOff>
    </xdr:from>
    <xdr:to>
      <xdr:col>50</xdr:col>
      <xdr:colOff>114300</xdr:colOff>
      <xdr:row>38</xdr:row>
      <xdr:rowOff>73370</xdr:rowOff>
    </xdr:to>
    <xdr:cxnSp macro="">
      <xdr:nvCxnSpPr>
        <xdr:cNvPr id="137" name="直線コネクタ 136"/>
        <xdr:cNvCxnSpPr/>
      </xdr:nvCxnSpPr>
      <xdr:spPr>
        <a:xfrm flipV="1">
          <a:off x="8750300" y="6582918"/>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87122</xdr:rowOff>
    </xdr:from>
    <xdr:to>
      <xdr:col>41</xdr:col>
      <xdr:colOff>101600</xdr:colOff>
      <xdr:row>39</xdr:row>
      <xdr:rowOff>17272</xdr:rowOff>
    </xdr:to>
    <xdr:sp macro="" textlink="">
      <xdr:nvSpPr>
        <xdr:cNvPr id="138" name="楕円 137"/>
        <xdr:cNvSpPr/>
      </xdr:nvSpPr>
      <xdr:spPr>
        <a:xfrm>
          <a:off x="7810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73370</xdr:rowOff>
    </xdr:from>
    <xdr:to>
      <xdr:col>45</xdr:col>
      <xdr:colOff>177800</xdr:colOff>
      <xdr:row>38</xdr:row>
      <xdr:rowOff>137922</xdr:rowOff>
    </xdr:to>
    <xdr:cxnSp macro="">
      <xdr:nvCxnSpPr>
        <xdr:cNvPr id="139" name="直線コネクタ 138"/>
        <xdr:cNvCxnSpPr/>
      </xdr:nvCxnSpPr>
      <xdr:spPr>
        <a:xfrm flipV="1">
          <a:off x="7861300" y="6588470"/>
          <a:ext cx="889000" cy="6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91477</xdr:rowOff>
    </xdr:from>
    <xdr:to>
      <xdr:col>36</xdr:col>
      <xdr:colOff>165100</xdr:colOff>
      <xdr:row>39</xdr:row>
      <xdr:rowOff>21627</xdr:rowOff>
    </xdr:to>
    <xdr:sp macro="" textlink="">
      <xdr:nvSpPr>
        <xdr:cNvPr id="140" name="楕円 139"/>
        <xdr:cNvSpPr/>
      </xdr:nvSpPr>
      <xdr:spPr>
        <a:xfrm>
          <a:off x="6921500" y="66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137922</xdr:rowOff>
    </xdr:from>
    <xdr:to>
      <xdr:col>41</xdr:col>
      <xdr:colOff>50800</xdr:colOff>
      <xdr:row>38</xdr:row>
      <xdr:rowOff>142277</xdr:rowOff>
    </xdr:to>
    <xdr:cxnSp macro="">
      <xdr:nvCxnSpPr>
        <xdr:cNvPr id="141" name="直線コネクタ 140"/>
        <xdr:cNvCxnSpPr/>
      </xdr:nvCxnSpPr>
      <xdr:spPr>
        <a:xfrm flipV="1">
          <a:off x="6972300" y="6653022"/>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xdr:cNvSpPr txBox="1"/>
      </xdr:nvSpPr>
      <xdr:spPr>
        <a:xfrm>
          <a:off x="8515427" y="67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8834</xdr:rowOff>
    </xdr:from>
    <xdr:ext cx="469744" cy="259045"/>
    <xdr:sp macro="" textlink="">
      <xdr:nvSpPr>
        <xdr:cNvPr id="144" name="n_3aveValue【道路】&#10;一人当たり延長"/>
        <xdr:cNvSpPr txBox="1"/>
      </xdr:nvSpPr>
      <xdr:spPr>
        <a:xfrm>
          <a:off x="7626427" y="66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xdr:cNvSpPr txBox="1"/>
      </xdr:nvSpPr>
      <xdr:spPr>
        <a:xfrm>
          <a:off x="67374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135145</xdr:rowOff>
    </xdr:from>
    <xdr:ext cx="469744" cy="259045"/>
    <xdr:sp macro="" textlink="">
      <xdr:nvSpPr>
        <xdr:cNvPr id="146" name="n_1mainValue【道路】&#10;一人当たり延長"/>
        <xdr:cNvSpPr txBox="1"/>
      </xdr:nvSpPr>
      <xdr:spPr>
        <a:xfrm>
          <a:off x="9391727"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140697</xdr:rowOff>
    </xdr:from>
    <xdr:ext cx="469744" cy="259045"/>
    <xdr:sp macro="" textlink="">
      <xdr:nvSpPr>
        <xdr:cNvPr id="147" name="n_2mainValue【道路】&#10;一人当たり延長"/>
        <xdr:cNvSpPr txBox="1"/>
      </xdr:nvSpPr>
      <xdr:spPr>
        <a:xfrm>
          <a:off x="8515427" y="631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33799</xdr:rowOff>
    </xdr:from>
    <xdr:ext cx="469744" cy="259045"/>
    <xdr:sp macro="" textlink="">
      <xdr:nvSpPr>
        <xdr:cNvPr id="148" name="n_3mainValue【道路】&#10;一人当たり延長"/>
        <xdr:cNvSpPr txBox="1"/>
      </xdr:nvSpPr>
      <xdr:spPr>
        <a:xfrm>
          <a:off x="7626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38153</xdr:rowOff>
    </xdr:from>
    <xdr:ext cx="469744" cy="259045"/>
    <xdr:sp macro="" textlink="">
      <xdr:nvSpPr>
        <xdr:cNvPr id="149" name="n_4mainValue【道路】&#10;一人当たり延長"/>
        <xdr:cNvSpPr txBox="1"/>
      </xdr:nvSpPr>
      <xdr:spPr>
        <a:xfrm>
          <a:off x="6737427" y="638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140244</xdr:rowOff>
    </xdr:from>
    <xdr:to>
      <xdr:col>24</xdr:col>
      <xdr:colOff>114300</xdr:colOff>
      <xdr:row>60</xdr:row>
      <xdr:rowOff>70394</xdr:rowOff>
    </xdr:to>
    <xdr:sp macro="" textlink="">
      <xdr:nvSpPr>
        <xdr:cNvPr id="191" name="楕円 190"/>
        <xdr:cNvSpPr/>
      </xdr:nvSpPr>
      <xdr:spPr>
        <a:xfrm>
          <a:off x="45847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163121</xdr:rowOff>
    </xdr:from>
    <xdr:ext cx="405111" cy="259045"/>
    <xdr:sp macro="" textlink="">
      <xdr:nvSpPr>
        <xdr:cNvPr id="192" name="【橋りょう・トンネル】&#10;有形固定資産減価償却率該当値テキスト"/>
        <xdr:cNvSpPr txBox="1"/>
      </xdr:nvSpPr>
      <xdr:spPr>
        <a:xfrm>
          <a:off x="4673600" y="1010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93" name="楕円 192"/>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19594</xdr:rowOff>
    </xdr:to>
    <xdr:cxnSp macro="">
      <xdr:nvCxnSpPr>
        <xdr:cNvPr id="194" name="直線コネクタ 193"/>
        <xdr:cNvCxnSpPr/>
      </xdr:nvCxnSpPr>
      <xdr:spPr>
        <a:xfrm>
          <a:off x="3797300" y="102870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101056</xdr:rowOff>
    </xdr:from>
    <xdr:to>
      <xdr:col>15</xdr:col>
      <xdr:colOff>101600</xdr:colOff>
      <xdr:row>60</xdr:row>
      <xdr:rowOff>31206</xdr:rowOff>
    </xdr:to>
    <xdr:sp macro="" textlink="">
      <xdr:nvSpPr>
        <xdr:cNvPr id="195" name="楕円 194"/>
        <xdr:cNvSpPr/>
      </xdr:nvSpPr>
      <xdr:spPr>
        <a:xfrm>
          <a:off x="2857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151856</xdr:rowOff>
    </xdr:from>
    <xdr:to>
      <xdr:col>19</xdr:col>
      <xdr:colOff>177800</xdr:colOff>
      <xdr:row>60</xdr:row>
      <xdr:rowOff>0</xdr:rowOff>
    </xdr:to>
    <xdr:cxnSp macro="">
      <xdr:nvCxnSpPr>
        <xdr:cNvPr id="196" name="直線コネクタ 195"/>
        <xdr:cNvCxnSpPr/>
      </xdr:nvCxnSpPr>
      <xdr:spPr>
        <a:xfrm>
          <a:off x="2908300" y="102674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76563</xdr:rowOff>
    </xdr:from>
    <xdr:to>
      <xdr:col>10</xdr:col>
      <xdr:colOff>165100</xdr:colOff>
      <xdr:row>60</xdr:row>
      <xdr:rowOff>6713</xdr:rowOff>
    </xdr:to>
    <xdr:sp macro="" textlink="">
      <xdr:nvSpPr>
        <xdr:cNvPr id="197" name="楕円 196"/>
        <xdr:cNvSpPr/>
      </xdr:nvSpPr>
      <xdr:spPr>
        <a:xfrm>
          <a:off x="1968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127363</xdr:rowOff>
    </xdr:from>
    <xdr:to>
      <xdr:col>15</xdr:col>
      <xdr:colOff>50800</xdr:colOff>
      <xdr:row>59</xdr:row>
      <xdr:rowOff>151856</xdr:rowOff>
    </xdr:to>
    <xdr:cxnSp macro="">
      <xdr:nvCxnSpPr>
        <xdr:cNvPr id="198" name="直線コネクタ 197"/>
        <xdr:cNvCxnSpPr/>
      </xdr:nvCxnSpPr>
      <xdr:spPr>
        <a:xfrm>
          <a:off x="2019300" y="102429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52070</xdr:rowOff>
    </xdr:from>
    <xdr:to>
      <xdr:col>6</xdr:col>
      <xdr:colOff>38100</xdr:colOff>
      <xdr:row>59</xdr:row>
      <xdr:rowOff>153670</xdr:rowOff>
    </xdr:to>
    <xdr:sp macro="" textlink="">
      <xdr:nvSpPr>
        <xdr:cNvPr id="199" name="楕円 198"/>
        <xdr:cNvSpPr/>
      </xdr:nvSpPr>
      <xdr:spPr>
        <a:xfrm>
          <a:off x="1079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102870</xdr:rowOff>
    </xdr:from>
    <xdr:to>
      <xdr:col>10</xdr:col>
      <xdr:colOff>114300</xdr:colOff>
      <xdr:row>59</xdr:row>
      <xdr:rowOff>127363</xdr:rowOff>
    </xdr:to>
    <xdr:cxnSp macro="">
      <xdr:nvCxnSpPr>
        <xdr:cNvPr id="200" name="直線コネクタ 199"/>
        <xdr:cNvCxnSpPr/>
      </xdr:nvCxnSpPr>
      <xdr:spPr>
        <a:xfrm>
          <a:off x="1130300" y="102184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aveValue【橋りょう・トンネル】&#10;有形固定資産減価償却率"/>
        <xdr:cNvSpPr txBox="1"/>
      </xdr:nvSpPr>
      <xdr:spPr>
        <a:xfrm>
          <a:off x="1816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67327</xdr:rowOff>
    </xdr:from>
    <xdr:ext cx="405111" cy="259045"/>
    <xdr:sp macro="" textlink="">
      <xdr:nvSpPr>
        <xdr:cNvPr id="205" name="n_1mainValue【橋りょう・トンネ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47733</xdr:rowOff>
    </xdr:from>
    <xdr:ext cx="405111" cy="259045"/>
    <xdr:sp macro="" textlink="">
      <xdr:nvSpPr>
        <xdr:cNvPr id="206" name="n_2mainValue【橋りょう・トンネル】&#10;有形固定資産減価償却率"/>
        <xdr:cNvSpPr txBox="1"/>
      </xdr:nvSpPr>
      <xdr:spPr>
        <a:xfrm>
          <a:off x="2705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207" name="n_3main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208" name="n_4mainValue【橋りょう・トンネ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xdr:cNvSpPr txBox="1"/>
      </xdr:nvSpPr>
      <xdr:spPr>
        <a:xfrm>
          <a:off x="10515600" y="10609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116680</xdr:rowOff>
    </xdr:from>
    <xdr:to>
      <xdr:col>55</xdr:col>
      <xdr:colOff>50800</xdr:colOff>
      <xdr:row>62</xdr:row>
      <xdr:rowOff>46830</xdr:rowOff>
    </xdr:to>
    <xdr:sp macro="" textlink="">
      <xdr:nvSpPr>
        <xdr:cNvPr id="248" name="楕円 247"/>
        <xdr:cNvSpPr/>
      </xdr:nvSpPr>
      <xdr:spPr>
        <a:xfrm>
          <a:off x="10426700" y="105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139557</xdr:rowOff>
    </xdr:from>
    <xdr:ext cx="599010" cy="259045"/>
    <xdr:sp macro="" textlink="">
      <xdr:nvSpPr>
        <xdr:cNvPr id="249" name="【橋りょう・トンネル】&#10;一人当たり有形固定資産（償却資産）額該当値テキスト"/>
        <xdr:cNvSpPr txBox="1"/>
      </xdr:nvSpPr>
      <xdr:spPr>
        <a:xfrm>
          <a:off x="10515600" y="1042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123413</xdr:rowOff>
    </xdr:from>
    <xdr:to>
      <xdr:col>50</xdr:col>
      <xdr:colOff>165100</xdr:colOff>
      <xdr:row>62</xdr:row>
      <xdr:rowOff>53563</xdr:rowOff>
    </xdr:to>
    <xdr:sp macro="" textlink="">
      <xdr:nvSpPr>
        <xdr:cNvPr id="250" name="楕円 249"/>
        <xdr:cNvSpPr/>
      </xdr:nvSpPr>
      <xdr:spPr>
        <a:xfrm>
          <a:off x="9588500" y="1058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167480</xdr:rowOff>
    </xdr:from>
    <xdr:to>
      <xdr:col>55</xdr:col>
      <xdr:colOff>0</xdr:colOff>
      <xdr:row>62</xdr:row>
      <xdr:rowOff>2763</xdr:rowOff>
    </xdr:to>
    <xdr:cxnSp macro="">
      <xdr:nvCxnSpPr>
        <xdr:cNvPr id="251" name="直線コネクタ 250"/>
        <xdr:cNvCxnSpPr/>
      </xdr:nvCxnSpPr>
      <xdr:spPr>
        <a:xfrm flipV="1">
          <a:off x="9639300" y="10625930"/>
          <a:ext cx="838200" cy="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130388</xdr:rowOff>
    </xdr:from>
    <xdr:to>
      <xdr:col>46</xdr:col>
      <xdr:colOff>38100</xdr:colOff>
      <xdr:row>62</xdr:row>
      <xdr:rowOff>60538</xdr:rowOff>
    </xdr:to>
    <xdr:sp macro="" textlink="">
      <xdr:nvSpPr>
        <xdr:cNvPr id="252" name="楕円 251"/>
        <xdr:cNvSpPr/>
      </xdr:nvSpPr>
      <xdr:spPr>
        <a:xfrm>
          <a:off x="8699500" y="105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2763</xdr:rowOff>
    </xdr:from>
    <xdr:to>
      <xdr:col>50</xdr:col>
      <xdr:colOff>114300</xdr:colOff>
      <xdr:row>62</xdr:row>
      <xdr:rowOff>9738</xdr:rowOff>
    </xdr:to>
    <xdr:cxnSp macro="">
      <xdr:nvCxnSpPr>
        <xdr:cNvPr id="253" name="直線コネクタ 252"/>
        <xdr:cNvCxnSpPr/>
      </xdr:nvCxnSpPr>
      <xdr:spPr>
        <a:xfrm flipV="1">
          <a:off x="8750300" y="10632663"/>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134633</xdr:rowOff>
    </xdr:from>
    <xdr:to>
      <xdr:col>41</xdr:col>
      <xdr:colOff>101600</xdr:colOff>
      <xdr:row>62</xdr:row>
      <xdr:rowOff>64783</xdr:rowOff>
    </xdr:to>
    <xdr:sp macro="" textlink="">
      <xdr:nvSpPr>
        <xdr:cNvPr id="254" name="楕円 253"/>
        <xdr:cNvSpPr/>
      </xdr:nvSpPr>
      <xdr:spPr>
        <a:xfrm>
          <a:off x="7810500" y="105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9738</xdr:rowOff>
    </xdr:from>
    <xdr:to>
      <xdr:col>45</xdr:col>
      <xdr:colOff>177800</xdr:colOff>
      <xdr:row>62</xdr:row>
      <xdr:rowOff>13983</xdr:rowOff>
    </xdr:to>
    <xdr:cxnSp macro="">
      <xdr:nvCxnSpPr>
        <xdr:cNvPr id="255" name="直線コネクタ 254"/>
        <xdr:cNvCxnSpPr/>
      </xdr:nvCxnSpPr>
      <xdr:spPr>
        <a:xfrm flipV="1">
          <a:off x="7861300" y="10639638"/>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138458</xdr:rowOff>
    </xdr:from>
    <xdr:to>
      <xdr:col>36</xdr:col>
      <xdr:colOff>165100</xdr:colOff>
      <xdr:row>62</xdr:row>
      <xdr:rowOff>68608</xdr:rowOff>
    </xdr:to>
    <xdr:sp macro="" textlink="">
      <xdr:nvSpPr>
        <xdr:cNvPr id="256" name="楕円 255"/>
        <xdr:cNvSpPr/>
      </xdr:nvSpPr>
      <xdr:spPr>
        <a:xfrm>
          <a:off x="6921500" y="1059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13983</xdr:rowOff>
    </xdr:from>
    <xdr:to>
      <xdr:col>41</xdr:col>
      <xdr:colOff>50800</xdr:colOff>
      <xdr:row>62</xdr:row>
      <xdr:rowOff>17808</xdr:rowOff>
    </xdr:to>
    <xdr:cxnSp macro="">
      <xdr:nvCxnSpPr>
        <xdr:cNvPr id="257" name="直線コネクタ 256"/>
        <xdr:cNvCxnSpPr/>
      </xdr:nvCxnSpPr>
      <xdr:spPr>
        <a:xfrm flipV="1">
          <a:off x="6972300" y="10643883"/>
          <a:ext cx="88900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xdr:cNvSpPr txBox="1"/>
      </xdr:nvSpPr>
      <xdr:spPr>
        <a:xfrm>
          <a:off x="93594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xdr:cNvSpPr txBox="1"/>
      </xdr:nvSpPr>
      <xdr:spPr>
        <a:xfrm>
          <a:off x="8483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116115</xdr:rowOff>
    </xdr:from>
    <xdr:ext cx="534377" cy="259045"/>
    <xdr:sp macro="" textlink="">
      <xdr:nvSpPr>
        <xdr:cNvPr id="260" name="n_3aveValue【橋りょう・トンネル】&#10;一人当たり有形固定資産（償却資産）額"/>
        <xdr:cNvSpPr txBox="1"/>
      </xdr:nvSpPr>
      <xdr:spPr>
        <a:xfrm>
          <a:off x="7594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106838</xdr:rowOff>
    </xdr:from>
    <xdr:ext cx="534377" cy="259045"/>
    <xdr:sp macro="" textlink="">
      <xdr:nvSpPr>
        <xdr:cNvPr id="261" name="n_4aveValue【橋りょう・トンネル】&#10;一人当たり有形固定資産（償却資産）額"/>
        <xdr:cNvSpPr txBox="1"/>
      </xdr:nvSpPr>
      <xdr:spPr>
        <a:xfrm>
          <a:off x="6705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70090</xdr:rowOff>
    </xdr:from>
    <xdr:ext cx="599010" cy="259045"/>
    <xdr:sp macro="" textlink="">
      <xdr:nvSpPr>
        <xdr:cNvPr id="262" name="n_1mainValue【橋りょう・トンネル】&#10;一人当たり有形固定資産（償却資産）額"/>
        <xdr:cNvSpPr txBox="1"/>
      </xdr:nvSpPr>
      <xdr:spPr>
        <a:xfrm>
          <a:off x="9327095" y="1035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77065</xdr:rowOff>
    </xdr:from>
    <xdr:ext cx="599010" cy="259045"/>
    <xdr:sp macro="" textlink="">
      <xdr:nvSpPr>
        <xdr:cNvPr id="263" name="n_2mainValue【橋りょう・トンネル】&#10;一人当たり有形固定資産（償却資産）額"/>
        <xdr:cNvSpPr txBox="1"/>
      </xdr:nvSpPr>
      <xdr:spPr>
        <a:xfrm>
          <a:off x="8450795" y="1036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81310</xdr:rowOff>
    </xdr:from>
    <xdr:ext cx="599010" cy="259045"/>
    <xdr:sp macro="" textlink="">
      <xdr:nvSpPr>
        <xdr:cNvPr id="264" name="n_3mainValue【橋りょう・トンネル】&#10;一人当たり有形固定資産（償却資産）額"/>
        <xdr:cNvSpPr txBox="1"/>
      </xdr:nvSpPr>
      <xdr:spPr>
        <a:xfrm>
          <a:off x="7561795" y="1036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85135</xdr:rowOff>
    </xdr:from>
    <xdr:ext cx="599010" cy="259045"/>
    <xdr:sp macro="" textlink="">
      <xdr:nvSpPr>
        <xdr:cNvPr id="265" name="n_4mainValue【橋りょう・トンネル】&#10;一人当たり有形固定資産（償却資産）額"/>
        <xdr:cNvSpPr txBox="1"/>
      </xdr:nvSpPr>
      <xdr:spPr>
        <a:xfrm>
          <a:off x="6672795" y="1037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5" name="【公営住宅】&#10;有形固定資産減価償却率平均値テキスト"/>
        <xdr:cNvSpPr txBox="1"/>
      </xdr:nvSpPr>
      <xdr:spPr>
        <a:xfrm>
          <a:off x="46736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154939</xdr:rowOff>
    </xdr:from>
    <xdr:to>
      <xdr:col>24</xdr:col>
      <xdr:colOff>114300</xdr:colOff>
      <xdr:row>83</xdr:row>
      <xdr:rowOff>85089</xdr:rowOff>
    </xdr:to>
    <xdr:sp macro="" textlink="">
      <xdr:nvSpPr>
        <xdr:cNvPr id="306" name="楕円 305"/>
        <xdr:cNvSpPr/>
      </xdr:nvSpPr>
      <xdr:spPr>
        <a:xfrm>
          <a:off x="45847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6366</xdr:rowOff>
    </xdr:from>
    <xdr:ext cx="405111" cy="259045"/>
    <xdr:sp macro="" textlink="">
      <xdr:nvSpPr>
        <xdr:cNvPr id="307" name="【公営住宅】&#10;有形固定資産減価償却率該当値テキスト"/>
        <xdr:cNvSpPr txBox="1"/>
      </xdr:nvSpPr>
      <xdr:spPr>
        <a:xfrm>
          <a:off x="4673600" y="1406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93980</xdr:rowOff>
    </xdr:from>
    <xdr:to>
      <xdr:col>20</xdr:col>
      <xdr:colOff>38100</xdr:colOff>
      <xdr:row>83</xdr:row>
      <xdr:rowOff>24130</xdr:rowOff>
    </xdr:to>
    <xdr:sp macro="" textlink="">
      <xdr:nvSpPr>
        <xdr:cNvPr id="308" name="楕円 307"/>
        <xdr:cNvSpPr/>
      </xdr:nvSpPr>
      <xdr:spPr>
        <a:xfrm>
          <a:off x="3746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144780</xdr:rowOff>
    </xdr:from>
    <xdr:to>
      <xdr:col>24</xdr:col>
      <xdr:colOff>63500</xdr:colOff>
      <xdr:row>83</xdr:row>
      <xdr:rowOff>34289</xdr:rowOff>
    </xdr:to>
    <xdr:cxnSp macro="">
      <xdr:nvCxnSpPr>
        <xdr:cNvPr id="309" name="直線コネクタ 308"/>
        <xdr:cNvCxnSpPr/>
      </xdr:nvCxnSpPr>
      <xdr:spPr>
        <a:xfrm>
          <a:off x="3797300" y="142036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17780</xdr:rowOff>
    </xdr:from>
    <xdr:to>
      <xdr:col>15</xdr:col>
      <xdr:colOff>101600</xdr:colOff>
      <xdr:row>82</xdr:row>
      <xdr:rowOff>119380</xdr:rowOff>
    </xdr:to>
    <xdr:sp macro="" textlink="">
      <xdr:nvSpPr>
        <xdr:cNvPr id="310" name="楕円 309"/>
        <xdr:cNvSpPr/>
      </xdr:nvSpPr>
      <xdr:spPr>
        <a:xfrm>
          <a:off x="2857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68580</xdr:rowOff>
    </xdr:from>
    <xdr:to>
      <xdr:col>19</xdr:col>
      <xdr:colOff>177800</xdr:colOff>
      <xdr:row>82</xdr:row>
      <xdr:rowOff>144780</xdr:rowOff>
    </xdr:to>
    <xdr:cxnSp macro="">
      <xdr:nvCxnSpPr>
        <xdr:cNvPr id="311" name="直線コネクタ 310"/>
        <xdr:cNvCxnSpPr/>
      </xdr:nvCxnSpPr>
      <xdr:spPr>
        <a:xfrm>
          <a:off x="2908300" y="14127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44450</xdr:rowOff>
    </xdr:from>
    <xdr:to>
      <xdr:col>10</xdr:col>
      <xdr:colOff>165100</xdr:colOff>
      <xdr:row>82</xdr:row>
      <xdr:rowOff>146050</xdr:rowOff>
    </xdr:to>
    <xdr:sp macro="" textlink="">
      <xdr:nvSpPr>
        <xdr:cNvPr id="312" name="楕円 311"/>
        <xdr:cNvSpPr/>
      </xdr:nvSpPr>
      <xdr:spPr>
        <a:xfrm>
          <a:off x="1968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68580</xdr:rowOff>
    </xdr:from>
    <xdr:to>
      <xdr:col>15</xdr:col>
      <xdr:colOff>50800</xdr:colOff>
      <xdr:row>82</xdr:row>
      <xdr:rowOff>95250</xdr:rowOff>
    </xdr:to>
    <xdr:cxnSp macro="">
      <xdr:nvCxnSpPr>
        <xdr:cNvPr id="313" name="直線コネクタ 312"/>
        <xdr:cNvCxnSpPr/>
      </xdr:nvCxnSpPr>
      <xdr:spPr>
        <a:xfrm flipV="1">
          <a:off x="2019300" y="14127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139700</xdr:rowOff>
    </xdr:from>
    <xdr:to>
      <xdr:col>6</xdr:col>
      <xdr:colOff>38100</xdr:colOff>
      <xdr:row>82</xdr:row>
      <xdr:rowOff>69850</xdr:rowOff>
    </xdr:to>
    <xdr:sp macro="" textlink="">
      <xdr:nvSpPr>
        <xdr:cNvPr id="314" name="楕円 313"/>
        <xdr:cNvSpPr/>
      </xdr:nvSpPr>
      <xdr:spPr>
        <a:xfrm>
          <a:off x="1079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19050</xdr:rowOff>
    </xdr:from>
    <xdr:to>
      <xdr:col>10</xdr:col>
      <xdr:colOff>114300</xdr:colOff>
      <xdr:row>82</xdr:row>
      <xdr:rowOff>95250</xdr:rowOff>
    </xdr:to>
    <xdr:cxnSp macro="">
      <xdr:nvCxnSpPr>
        <xdr:cNvPr id="315" name="直線コネクタ 314"/>
        <xdr:cNvCxnSpPr/>
      </xdr:nvCxnSpPr>
      <xdr:spPr>
        <a:xfrm>
          <a:off x="1130300" y="14077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316" name="n_1aveValue【公営住宅】&#10;有形固定資産減価償却率"/>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7" name="n_2aveValue【公営住宅】&#10;有形固定資産減価償却率"/>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8" name="n_3aveValue【公営住宅】&#10;有形固定資産減価償却率"/>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9" name="n_4aveValue【公営住宅】&#10;有形固定資産減価償却率"/>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40657</xdr:rowOff>
    </xdr:from>
    <xdr:ext cx="405111" cy="259045"/>
    <xdr:sp macro="" textlink="">
      <xdr:nvSpPr>
        <xdr:cNvPr id="320" name="n_1mainValue【公営住宅】&#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135907</xdr:rowOff>
    </xdr:from>
    <xdr:ext cx="405111" cy="259045"/>
    <xdr:sp macro="" textlink="">
      <xdr:nvSpPr>
        <xdr:cNvPr id="321" name="n_2mainValue【公営住宅】&#10;有形固定資産減価償却率"/>
        <xdr:cNvSpPr txBox="1"/>
      </xdr:nvSpPr>
      <xdr:spPr>
        <a:xfrm>
          <a:off x="2705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22" name="n_3mainValue【公営住宅】&#10;有形固定資産減価償却率"/>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86377</xdr:rowOff>
    </xdr:from>
    <xdr:ext cx="405111" cy="259045"/>
    <xdr:sp macro="" textlink="">
      <xdr:nvSpPr>
        <xdr:cNvPr id="323" name="n_4mainValue【公営住宅】&#10;有形固定資産減価償却率"/>
        <xdr:cNvSpPr txBox="1"/>
      </xdr:nvSpPr>
      <xdr:spPr>
        <a:xfrm>
          <a:off x="927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xdr:cNvSpPr txBox="1"/>
      </xdr:nvSpPr>
      <xdr:spPr>
        <a:xfrm>
          <a:off x="10515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98552</xdr:rowOff>
    </xdr:from>
    <xdr:to>
      <xdr:col>55</xdr:col>
      <xdr:colOff>50800</xdr:colOff>
      <xdr:row>82</xdr:row>
      <xdr:rowOff>28702</xdr:rowOff>
    </xdr:to>
    <xdr:sp macro="" textlink="">
      <xdr:nvSpPr>
        <xdr:cNvPr id="363" name="楕円 362"/>
        <xdr:cNvSpPr/>
      </xdr:nvSpPr>
      <xdr:spPr>
        <a:xfrm>
          <a:off x="10426700" y="1398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121429</xdr:rowOff>
    </xdr:from>
    <xdr:ext cx="469744" cy="259045"/>
    <xdr:sp macro="" textlink="">
      <xdr:nvSpPr>
        <xdr:cNvPr id="364" name="【公営住宅】&#10;一人当たり面積該当値テキスト"/>
        <xdr:cNvSpPr txBox="1"/>
      </xdr:nvSpPr>
      <xdr:spPr>
        <a:xfrm>
          <a:off x="10515600" y="1383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103887</xdr:rowOff>
    </xdr:from>
    <xdr:to>
      <xdr:col>50</xdr:col>
      <xdr:colOff>165100</xdr:colOff>
      <xdr:row>82</xdr:row>
      <xdr:rowOff>34037</xdr:rowOff>
    </xdr:to>
    <xdr:sp macro="" textlink="">
      <xdr:nvSpPr>
        <xdr:cNvPr id="365" name="楕円 364"/>
        <xdr:cNvSpPr/>
      </xdr:nvSpPr>
      <xdr:spPr>
        <a:xfrm>
          <a:off x="9588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149352</xdr:rowOff>
    </xdr:from>
    <xdr:to>
      <xdr:col>55</xdr:col>
      <xdr:colOff>0</xdr:colOff>
      <xdr:row>81</xdr:row>
      <xdr:rowOff>154687</xdr:rowOff>
    </xdr:to>
    <xdr:cxnSp macro="">
      <xdr:nvCxnSpPr>
        <xdr:cNvPr id="366" name="直線コネクタ 365"/>
        <xdr:cNvCxnSpPr/>
      </xdr:nvCxnSpPr>
      <xdr:spPr>
        <a:xfrm flipV="1">
          <a:off x="9639300" y="14036802"/>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109220</xdr:rowOff>
    </xdr:from>
    <xdr:to>
      <xdr:col>46</xdr:col>
      <xdr:colOff>38100</xdr:colOff>
      <xdr:row>82</xdr:row>
      <xdr:rowOff>39370</xdr:rowOff>
    </xdr:to>
    <xdr:sp macro="" textlink="">
      <xdr:nvSpPr>
        <xdr:cNvPr id="367" name="楕円 366"/>
        <xdr:cNvSpPr/>
      </xdr:nvSpPr>
      <xdr:spPr>
        <a:xfrm>
          <a:off x="8699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154687</xdr:rowOff>
    </xdr:from>
    <xdr:to>
      <xdr:col>50</xdr:col>
      <xdr:colOff>114300</xdr:colOff>
      <xdr:row>81</xdr:row>
      <xdr:rowOff>160020</xdr:rowOff>
    </xdr:to>
    <xdr:cxnSp macro="">
      <xdr:nvCxnSpPr>
        <xdr:cNvPr id="368" name="直線コネクタ 367"/>
        <xdr:cNvCxnSpPr/>
      </xdr:nvCxnSpPr>
      <xdr:spPr>
        <a:xfrm flipV="1">
          <a:off x="8750300" y="14042137"/>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130556</xdr:rowOff>
    </xdr:from>
    <xdr:to>
      <xdr:col>41</xdr:col>
      <xdr:colOff>101600</xdr:colOff>
      <xdr:row>82</xdr:row>
      <xdr:rowOff>60706</xdr:rowOff>
    </xdr:to>
    <xdr:sp macro="" textlink="">
      <xdr:nvSpPr>
        <xdr:cNvPr id="369" name="楕円 368"/>
        <xdr:cNvSpPr/>
      </xdr:nvSpPr>
      <xdr:spPr>
        <a:xfrm>
          <a:off x="7810500" y="140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160020</xdr:rowOff>
    </xdr:from>
    <xdr:to>
      <xdr:col>45</xdr:col>
      <xdr:colOff>177800</xdr:colOff>
      <xdr:row>82</xdr:row>
      <xdr:rowOff>9906</xdr:rowOff>
    </xdr:to>
    <xdr:cxnSp macro="">
      <xdr:nvCxnSpPr>
        <xdr:cNvPr id="370" name="直線コネクタ 369"/>
        <xdr:cNvCxnSpPr/>
      </xdr:nvCxnSpPr>
      <xdr:spPr>
        <a:xfrm flipV="1">
          <a:off x="7861300" y="14047470"/>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134365</xdr:rowOff>
    </xdr:from>
    <xdr:to>
      <xdr:col>36</xdr:col>
      <xdr:colOff>165100</xdr:colOff>
      <xdr:row>82</xdr:row>
      <xdr:rowOff>64515</xdr:rowOff>
    </xdr:to>
    <xdr:sp macro="" textlink="">
      <xdr:nvSpPr>
        <xdr:cNvPr id="371" name="楕円 370"/>
        <xdr:cNvSpPr/>
      </xdr:nvSpPr>
      <xdr:spPr>
        <a:xfrm>
          <a:off x="6921500" y="1402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9906</xdr:rowOff>
    </xdr:from>
    <xdr:to>
      <xdr:col>41</xdr:col>
      <xdr:colOff>50800</xdr:colOff>
      <xdr:row>82</xdr:row>
      <xdr:rowOff>13715</xdr:rowOff>
    </xdr:to>
    <xdr:cxnSp macro="">
      <xdr:nvCxnSpPr>
        <xdr:cNvPr id="372" name="直線コネクタ 371"/>
        <xdr:cNvCxnSpPr/>
      </xdr:nvCxnSpPr>
      <xdr:spPr>
        <a:xfrm flipV="1">
          <a:off x="6972300" y="1406880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xdr:cNvSpPr txBox="1"/>
      </xdr:nvSpPr>
      <xdr:spPr>
        <a:xfrm>
          <a:off x="8515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99840</xdr:rowOff>
    </xdr:from>
    <xdr:ext cx="469744" cy="259045"/>
    <xdr:sp macro="" textlink="">
      <xdr:nvSpPr>
        <xdr:cNvPr id="375" name="n_3aveValue【公営住宅】&#10;一人当たり面積"/>
        <xdr:cNvSpPr txBox="1"/>
      </xdr:nvSpPr>
      <xdr:spPr>
        <a:xfrm>
          <a:off x="7626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6" name="n_4aveValue【公営住宅】&#10;一人当たり面積"/>
        <xdr:cNvSpPr txBox="1"/>
      </xdr:nvSpPr>
      <xdr:spPr>
        <a:xfrm>
          <a:off x="6737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50564</xdr:rowOff>
    </xdr:from>
    <xdr:ext cx="469744" cy="259045"/>
    <xdr:sp macro="" textlink="">
      <xdr:nvSpPr>
        <xdr:cNvPr id="377" name="n_1mainValue【公営住宅】&#10;一人当たり面積"/>
        <xdr:cNvSpPr txBox="1"/>
      </xdr:nvSpPr>
      <xdr:spPr>
        <a:xfrm>
          <a:off x="93917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55897</xdr:rowOff>
    </xdr:from>
    <xdr:ext cx="469744" cy="259045"/>
    <xdr:sp macro="" textlink="">
      <xdr:nvSpPr>
        <xdr:cNvPr id="378" name="n_2mainValue【公営住宅】&#10;一人当たり面積"/>
        <xdr:cNvSpPr txBox="1"/>
      </xdr:nvSpPr>
      <xdr:spPr>
        <a:xfrm>
          <a:off x="8515427" y="137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77233</xdr:rowOff>
    </xdr:from>
    <xdr:ext cx="469744" cy="259045"/>
    <xdr:sp macro="" textlink="">
      <xdr:nvSpPr>
        <xdr:cNvPr id="379" name="n_3mainValue【公営住宅】&#10;一人当たり面積"/>
        <xdr:cNvSpPr txBox="1"/>
      </xdr:nvSpPr>
      <xdr:spPr>
        <a:xfrm>
          <a:off x="7626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81042</xdr:rowOff>
    </xdr:from>
    <xdr:ext cx="469744" cy="259045"/>
    <xdr:sp macro="" textlink="">
      <xdr:nvSpPr>
        <xdr:cNvPr id="380" name="n_4mainValue【公営住宅】&#10;一人当たり面積"/>
        <xdr:cNvSpPr txBox="1"/>
      </xdr:nvSpPr>
      <xdr:spPr>
        <a:xfrm>
          <a:off x="6737427" y="1379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406" name="直線コネクタ 405"/>
        <xdr:cNvCxnSpPr/>
      </xdr:nvCxnSpPr>
      <xdr:spPr>
        <a:xfrm flipV="1">
          <a:off x="4634865" y="17312639"/>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407" name="【港湾・漁港】&#10;有形固定資産減価償却率最小値テキスト"/>
        <xdr:cNvSpPr txBox="1"/>
      </xdr:nvSpPr>
      <xdr:spPr>
        <a:xfrm>
          <a:off x="4673600" y="1870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408" name="直線コネクタ 407"/>
        <xdr:cNvCxnSpPr/>
      </xdr:nvCxnSpPr>
      <xdr:spPr>
        <a:xfrm>
          <a:off x="4546600" y="1870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409" name="【港湾・漁港】&#10;有形固定資産減価償却率最大値テキスト"/>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410" name="直線コネクタ 409"/>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150784</xdr:rowOff>
    </xdr:from>
    <xdr:ext cx="405111" cy="259045"/>
    <xdr:sp macro="" textlink="">
      <xdr:nvSpPr>
        <xdr:cNvPr id="411" name="【港湾・漁港】&#10;有形固定資産減価償却率平均値テキスト"/>
        <xdr:cNvSpPr txBox="1"/>
      </xdr:nvSpPr>
      <xdr:spPr>
        <a:xfrm>
          <a:off x="4673600" y="1815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412" name="フローチャート: 判断 411"/>
        <xdr:cNvSpPr/>
      </xdr:nvSpPr>
      <xdr:spPr>
        <a:xfrm>
          <a:off x="4584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413" name="フローチャート: 判断 412"/>
        <xdr:cNvSpPr/>
      </xdr:nvSpPr>
      <xdr:spPr>
        <a:xfrm>
          <a:off x="37465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162561</xdr:rowOff>
    </xdr:from>
    <xdr:to>
      <xdr:col>15</xdr:col>
      <xdr:colOff>101600</xdr:colOff>
      <xdr:row>106</xdr:row>
      <xdr:rowOff>92711</xdr:rowOff>
    </xdr:to>
    <xdr:sp macro="" textlink="">
      <xdr:nvSpPr>
        <xdr:cNvPr id="414" name="フローチャート: 判断 413"/>
        <xdr:cNvSpPr/>
      </xdr:nvSpPr>
      <xdr:spPr>
        <a:xfrm>
          <a:off x="2857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5" name="フローチャート: 判断 414"/>
        <xdr:cNvSpPr/>
      </xdr:nvSpPr>
      <xdr:spPr>
        <a:xfrm>
          <a:off x="1968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115207</xdr:rowOff>
    </xdr:from>
    <xdr:to>
      <xdr:col>6</xdr:col>
      <xdr:colOff>38100</xdr:colOff>
      <xdr:row>106</xdr:row>
      <xdr:rowOff>45357</xdr:rowOff>
    </xdr:to>
    <xdr:sp macro="" textlink="">
      <xdr:nvSpPr>
        <xdr:cNvPr id="416" name="フローチャート: 判断 415"/>
        <xdr:cNvSpPr/>
      </xdr:nvSpPr>
      <xdr:spPr>
        <a:xfrm>
          <a:off x="1079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136434</xdr:rowOff>
    </xdr:from>
    <xdr:to>
      <xdr:col>24</xdr:col>
      <xdr:colOff>114300</xdr:colOff>
      <xdr:row>104</xdr:row>
      <xdr:rowOff>66584</xdr:rowOff>
    </xdr:to>
    <xdr:sp macro="" textlink="">
      <xdr:nvSpPr>
        <xdr:cNvPr id="422" name="楕円 421"/>
        <xdr:cNvSpPr/>
      </xdr:nvSpPr>
      <xdr:spPr>
        <a:xfrm>
          <a:off x="45847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159311</xdr:rowOff>
    </xdr:from>
    <xdr:ext cx="405111" cy="259045"/>
    <xdr:sp macro="" textlink="">
      <xdr:nvSpPr>
        <xdr:cNvPr id="423" name="【港湾・漁港】&#10;有形固定資産減価償却率該当値テキスト"/>
        <xdr:cNvSpPr txBox="1"/>
      </xdr:nvSpPr>
      <xdr:spPr>
        <a:xfrm>
          <a:off x="4673600" y="176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133169</xdr:rowOff>
    </xdr:from>
    <xdr:to>
      <xdr:col>20</xdr:col>
      <xdr:colOff>38100</xdr:colOff>
      <xdr:row>104</xdr:row>
      <xdr:rowOff>63319</xdr:rowOff>
    </xdr:to>
    <xdr:sp macro="" textlink="">
      <xdr:nvSpPr>
        <xdr:cNvPr id="424" name="楕円 423"/>
        <xdr:cNvSpPr/>
      </xdr:nvSpPr>
      <xdr:spPr>
        <a:xfrm>
          <a:off x="3746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12519</xdr:rowOff>
    </xdr:from>
    <xdr:to>
      <xdr:col>24</xdr:col>
      <xdr:colOff>63500</xdr:colOff>
      <xdr:row>104</xdr:row>
      <xdr:rowOff>15784</xdr:rowOff>
    </xdr:to>
    <xdr:cxnSp macro="">
      <xdr:nvCxnSpPr>
        <xdr:cNvPr id="425" name="直線コネクタ 424"/>
        <xdr:cNvCxnSpPr/>
      </xdr:nvCxnSpPr>
      <xdr:spPr>
        <a:xfrm>
          <a:off x="3797300" y="1784331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118473</xdr:rowOff>
    </xdr:from>
    <xdr:to>
      <xdr:col>15</xdr:col>
      <xdr:colOff>101600</xdr:colOff>
      <xdr:row>104</xdr:row>
      <xdr:rowOff>48623</xdr:rowOff>
    </xdr:to>
    <xdr:sp macro="" textlink="">
      <xdr:nvSpPr>
        <xdr:cNvPr id="426" name="楕円 425"/>
        <xdr:cNvSpPr/>
      </xdr:nvSpPr>
      <xdr:spPr>
        <a:xfrm>
          <a:off x="2857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169273</xdr:rowOff>
    </xdr:from>
    <xdr:to>
      <xdr:col>19</xdr:col>
      <xdr:colOff>177800</xdr:colOff>
      <xdr:row>104</xdr:row>
      <xdr:rowOff>12519</xdr:rowOff>
    </xdr:to>
    <xdr:cxnSp macro="">
      <xdr:nvCxnSpPr>
        <xdr:cNvPr id="427" name="直線コネクタ 426"/>
        <xdr:cNvCxnSpPr/>
      </xdr:nvCxnSpPr>
      <xdr:spPr>
        <a:xfrm>
          <a:off x="2908300" y="178286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90714</xdr:rowOff>
    </xdr:from>
    <xdr:to>
      <xdr:col>10</xdr:col>
      <xdr:colOff>165100</xdr:colOff>
      <xdr:row>104</xdr:row>
      <xdr:rowOff>20864</xdr:rowOff>
    </xdr:to>
    <xdr:sp macro="" textlink="">
      <xdr:nvSpPr>
        <xdr:cNvPr id="428" name="楕円 427"/>
        <xdr:cNvSpPr/>
      </xdr:nvSpPr>
      <xdr:spPr>
        <a:xfrm>
          <a:off x="1968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141514</xdr:rowOff>
    </xdr:from>
    <xdr:to>
      <xdr:col>15</xdr:col>
      <xdr:colOff>50800</xdr:colOff>
      <xdr:row>103</xdr:row>
      <xdr:rowOff>169273</xdr:rowOff>
    </xdr:to>
    <xdr:cxnSp macro="">
      <xdr:nvCxnSpPr>
        <xdr:cNvPr id="429" name="直線コネクタ 428"/>
        <xdr:cNvCxnSpPr/>
      </xdr:nvCxnSpPr>
      <xdr:spPr>
        <a:xfrm>
          <a:off x="2019300" y="1780086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97245</xdr:rowOff>
    </xdr:from>
    <xdr:to>
      <xdr:col>6</xdr:col>
      <xdr:colOff>38100</xdr:colOff>
      <xdr:row>104</xdr:row>
      <xdr:rowOff>27395</xdr:rowOff>
    </xdr:to>
    <xdr:sp macro="" textlink="">
      <xdr:nvSpPr>
        <xdr:cNvPr id="430" name="楕円 429"/>
        <xdr:cNvSpPr/>
      </xdr:nvSpPr>
      <xdr:spPr>
        <a:xfrm>
          <a:off x="1079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141514</xdr:rowOff>
    </xdr:from>
    <xdr:to>
      <xdr:col>10</xdr:col>
      <xdr:colOff>114300</xdr:colOff>
      <xdr:row>103</xdr:row>
      <xdr:rowOff>148045</xdr:rowOff>
    </xdr:to>
    <xdr:cxnSp macro="">
      <xdr:nvCxnSpPr>
        <xdr:cNvPr id="431" name="直線コネクタ 430"/>
        <xdr:cNvCxnSpPr/>
      </xdr:nvCxnSpPr>
      <xdr:spPr>
        <a:xfrm flipV="1">
          <a:off x="1130300" y="1780086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77306</xdr:rowOff>
    </xdr:from>
    <xdr:ext cx="405111" cy="259045"/>
    <xdr:sp macro="" textlink="">
      <xdr:nvSpPr>
        <xdr:cNvPr id="432" name="n_1aveValue【港湾・漁港】&#10;有形固定資産減価償却率"/>
        <xdr:cNvSpPr txBox="1"/>
      </xdr:nvSpPr>
      <xdr:spPr>
        <a:xfrm>
          <a:off x="35820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83838</xdr:rowOff>
    </xdr:from>
    <xdr:ext cx="405111" cy="259045"/>
    <xdr:sp macro="" textlink="">
      <xdr:nvSpPr>
        <xdr:cNvPr id="433" name="n_2aveValue【港湾・漁港】&#10;有形固定資産減価償却率"/>
        <xdr:cNvSpPr txBox="1"/>
      </xdr:nvSpPr>
      <xdr:spPr>
        <a:xfrm>
          <a:off x="2705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39750</xdr:rowOff>
    </xdr:from>
    <xdr:ext cx="405111" cy="259045"/>
    <xdr:sp macro="" textlink="">
      <xdr:nvSpPr>
        <xdr:cNvPr id="434" name="n_3aveValue【港湾・漁港】&#10;有形固定資産減価償却率"/>
        <xdr:cNvSpPr txBox="1"/>
      </xdr:nvSpPr>
      <xdr:spPr>
        <a:xfrm>
          <a:off x="1816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36484</xdr:rowOff>
    </xdr:from>
    <xdr:ext cx="405111" cy="259045"/>
    <xdr:sp macro="" textlink="">
      <xdr:nvSpPr>
        <xdr:cNvPr id="435" name="n_4aveValue【港湾・漁港】&#10;有形固定資産減価償却率"/>
        <xdr:cNvSpPr txBox="1"/>
      </xdr:nvSpPr>
      <xdr:spPr>
        <a:xfrm>
          <a:off x="927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79846</xdr:rowOff>
    </xdr:from>
    <xdr:ext cx="405111" cy="259045"/>
    <xdr:sp macro="" textlink="">
      <xdr:nvSpPr>
        <xdr:cNvPr id="436" name="n_1mainValue【港湾・漁港】&#10;有形固定資産減価償却率"/>
        <xdr:cNvSpPr txBox="1"/>
      </xdr:nvSpPr>
      <xdr:spPr>
        <a:xfrm>
          <a:off x="3582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65150</xdr:rowOff>
    </xdr:from>
    <xdr:ext cx="405111" cy="259045"/>
    <xdr:sp macro="" textlink="">
      <xdr:nvSpPr>
        <xdr:cNvPr id="437" name="n_2mainValue【港湾・漁港】&#10;有形固定資産減価償却率"/>
        <xdr:cNvSpPr txBox="1"/>
      </xdr:nvSpPr>
      <xdr:spPr>
        <a:xfrm>
          <a:off x="2705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37391</xdr:rowOff>
    </xdr:from>
    <xdr:ext cx="405111" cy="259045"/>
    <xdr:sp macro="" textlink="">
      <xdr:nvSpPr>
        <xdr:cNvPr id="438" name="n_3mainValue【港湾・漁港】&#10;有形固定資産減価償却率"/>
        <xdr:cNvSpPr txBox="1"/>
      </xdr:nvSpPr>
      <xdr:spPr>
        <a:xfrm>
          <a:off x="1816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43922</xdr:rowOff>
    </xdr:from>
    <xdr:ext cx="405111" cy="259045"/>
    <xdr:sp macro="" textlink="">
      <xdr:nvSpPr>
        <xdr:cNvPr id="439" name="n_4mainValue【港湾・漁港】&#10;有形固定資産減価償却率"/>
        <xdr:cNvSpPr txBox="1"/>
      </xdr:nvSpPr>
      <xdr:spPr>
        <a:xfrm>
          <a:off x="927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1" name="テキスト ボックス 450"/>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3" name="テキスト ボックス 452"/>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5" name="テキスト ボックス 454"/>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7" name="テキスト ボックス 456"/>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9" name="テキスト ボックス 458"/>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1" name="テキスト ボックス 460"/>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3" name="テキスト ボックス 46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65" name="直線コネクタ 464"/>
        <xdr:cNvCxnSpPr/>
      </xdr:nvCxnSpPr>
      <xdr:spPr>
        <a:xfrm flipV="1">
          <a:off x="10476865" y="17303947"/>
          <a:ext cx="0" cy="141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6"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7" name="直線コネクタ 466"/>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68" name="【港湾・漁港】&#10;一人当たり有形固定資産（償却資産）額最大値テキスト"/>
        <xdr:cNvSpPr txBox="1"/>
      </xdr:nvSpPr>
      <xdr:spPr>
        <a:xfrm>
          <a:off x="10515600" y="1707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69" name="直線コネクタ 468"/>
        <xdr:cNvCxnSpPr/>
      </xdr:nvCxnSpPr>
      <xdr:spPr>
        <a:xfrm>
          <a:off x="10388600" y="1730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149863</xdr:rowOff>
    </xdr:from>
    <xdr:ext cx="534377" cy="259045"/>
    <xdr:sp macro="" textlink="">
      <xdr:nvSpPr>
        <xdr:cNvPr id="470" name="【港湾・漁港】&#10;一人当たり有形固定資産（償却資産）額平均値テキスト"/>
        <xdr:cNvSpPr txBox="1"/>
      </xdr:nvSpPr>
      <xdr:spPr>
        <a:xfrm>
          <a:off x="10515600" y="18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71" name="フローチャート: 判断 470"/>
        <xdr:cNvSpPr/>
      </xdr:nvSpPr>
      <xdr:spPr>
        <a:xfrm>
          <a:off x="104267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72" name="フローチャート: 判断 471"/>
        <xdr:cNvSpPr/>
      </xdr:nvSpPr>
      <xdr:spPr>
        <a:xfrm>
          <a:off x="9588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115041</xdr:rowOff>
    </xdr:from>
    <xdr:to>
      <xdr:col>46</xdr:col>
      <xdr:colOff>38100</xdr:colOff>
      <xdr:row>108</xdr:row>
      <xdr:rowOff>45191</xdr:rowOff>
    </xdr:to>
    <xdr:sp macro="" textlink="">
      <xdr:nvSpPr>
        <xdr:cNvPr id="473" name="フローチャート: 判断 472"/>
        <xdr:cNvSpPr/>
      </xdr:nvSpPr>
      <xdr:spPr>
        <a:xfrm>
          <a:off x="8699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143861</xdr:rowOff>
    </xdr:from>
    <xdr:to>
      <xdr:col>41</xdr:col>
      <xdr:colOff>101600</xdr:colOff>
      <xdr:row>108</xdr:row>
      <xdr:rowOff>74011</xdr:rowOff>
    </xdr:to>
    <xdr:sp macro="" textlink="">
      <xdr:nvSpPr>
        <xdr:cNvPr id="474" name="フローチャート: 判断 473"/>
        <xdr:cNvSpPr/>
      </xdr:nvSpPr>
      <xdr:spPr>
        <a:xfrm>
          <a:off x="7810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150183</xdr:rowOff>
    </xdr:from>
    <xdr:to>
      <xdr:col>36</xdr:col>
      <xdr:colOff>165100</xdr:colOff>
      <xdr:row>108</xdr:row>
      <xdr:rowOff>80333</xdr:rowOff>
    </xdr:to>
    <xdr:sp macro="" textlink="">
      <xdr:nvSpPr>
        <xdr:cNvPr id="475" name="フローチャート: 判断 474"/>
        <xdr:cNvSpPr/>
      </xdr:nvSpPr>
      <xdr:spPr>
        <a:xfrm>
          <a:off x="6921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92337</xdr:rowOff>
    </xdr:from>
    <xdr:to>
      <xdr:col>55</xdr:col>
      <xdr:colOff>50800</xdr:colOff>
      <xdr:row>109</xdr:row>
      <xdr:rowOff>22487</xdr:rowOff>
    </xdr:to>
    <xdr:sp macro="" textlink="">
      <xdr:nvSpPr>
        <xdr:cNvPr id="481" name="楕円 480"/>
        <xdr:cNvSpPr/>
      </xdr:nvSpPr>
      <xdr:spPr>
        <a:xfrm>
          <a:off x="10426700" y="186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7264</xdr:rowOff>
    </xdr:from>
    <xdr:ext cx="534377" cy="259045"/>
    <xdr:sp macro="" textlink="">
      <xdr:nvSpPr>
        <xdr:cNvPr id="482" name="【港湾・漁港】&#10;一人当たり有形固定資産（償却資産）額該当値テキスト"/>
        <xdr:cNvSpPr txBox="1"/>
      </xdr:nvSpPr>
      <xdr:spPr>
        <a:xfrm>
          <a:off x="10515600" y="1852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95380</xdr:rowOff>
    </xdr:from>
    <xdr:to>
      <xdr:col>50</xdr:col>
      <xdr:colOff>165100</xdr:colOff>
      <xdr:row>109</xdr:row>
      <xdr:rowOff>25530</xdr:rowOff>
    </xdr:to>
    <xdr:sp macro="" textlink="">
      <xdr:nvSpPr>
        <xdr:cNvPr id="483" name="楕円 482"/>
        <xdr:cNvSpPr/>
      </xdr:nvSpPr>
      <xdr:spPr>
        <a:xfrm>
          <a:off x="9588500" y="1861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143137</xdr:rowOff>
    </xdr:from>
    <xdr:to>
      <xdr:col>55</xdr:col>
      <xdr:colOff>0</xdr:colOff>
      <xdr:row>108</xdr:row>
      <xdr:rowOff>146180</xdr:rowOff>
    </xdr:to>
    <xdr:cxnSp macro="">
      <xdr:nvCxnSpPr>
        <xdr:cNvPr id="484" name="直線コネクタ 483"/>
        <xdr:cNvCxnSpPr/>
      </xdr:nvCxnSpPr>
      <xdr:spPr>
        <a:xfrm flipV="1">
          <a:off x="9639300" y="18659737"/>
          <a:ext cx="838200" cy="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97186</xdr:rowOff>
    </xdr:from>
    <xdr:to>
      <xdr:col>46</xdr:col>
      <xdr:colOff>38100</xdr:colOff>
      <xdr:row>109</xdr:row>
      <xdr:rowOff>27336</xdr:rowOff>
    </xdr:to>
    <xdr:sp macro="" textlink="">
      <xdr:nvSpPr>
        <xdr:cNvPr id="485" name="楕円 484"/>
        <xdr:cNvSpPr/>
      </xdr:nvSpPr>
      <xdr:spPr>
        <a:xfrm>
          <a:off x="8699500" y="1861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146180</xdr:rowOff>
    </xdr:from>
    <xdr:to>
      <xdr:col>50</xdr:col>
      <xdr:colOff>114300</xdr:colOff>
      <xdr:row>108</xdr:row>
      <xdr:rowOff>147986</xdr:rowOff>
    </xdr:to>
    <xdr:cxnSp macro="">
      <xdr:nvCxnSpPr>
        <xdr:cNvPr id="486" name="直線コネクタ 485"/>
        <xdr:cNvCxnSpPr/>
      </xdr:nvCxnSpPr>
      <xdr:spPr>
        <a:xfrm flipV="1">
          <a:off x="8750300" y="18662780"/>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97879</xdr:rowOff>
    </xdr:from>
    <xdr:to>
      <xdr:col>41</xdr:col>
      <xdr:colOff>101600</xdr:colOff>
      <xdr:row>109</xdr:row>
      <xdr:rowOff>28029</xdr:rowOff>
    </xdr:to>
    <xdr:sp macro="" textlink="">
      <xdr:nvSpPr>
        <xdr:cNvPr id="487" name="楕円 486"/>
        <xdr:cNvSpPr/>
      </xdr:nvSpPr>
      <xdr:spPr>
        <a:xfrm>
          <a:off x="7810500" y="186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147986</xdr:rowOff>
    </xdr:from>
    <xdr:to>
      <xdr:col>45</xdr:col>
      <xdr:colOff>177800</xdr:colOff>
      <xdr:row>108</xdr:row>
      <xdr:rowOff>148679</xdr:rowOff>
    </xdr:to>
    <xdr:cxnSp macro="">
      <xdr:nvCxnSpPr>
        <xdr:cNvPr id="488" name="直線コネクタ 487"/>
        <xdr:cNvCxnSpPr/>
      </xdr:nvCxnSpPr>
      <xdr:spPr>
        <a:xfrm flipV="1">
          <a:off x="7861300" y="18664586"/>
          <a:ext cx="8890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98817</xdr:rowOff>
    </xdr:from>
    <xdr:to>
      <xdr:col>36</xdr:col>
      <xdr:colOff>165100</xdr:colOff>
      <xdr:row>109</xdr:row>
      <xdr:rowOff>28967</xdr:rowOff>
    </xdr:to>
    <xdr:sp macro="" textlink="">
      <xdr:nvSpPr>
        <xdr:cNvPr id="489" name="楕円 488"/>
        <xdr:cNvSpPr/>
      </xdr:nvSpPr>
      <xdr:spPr>
        <a:xfrm>
          <a:off x="6921500" y="186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148679</xdr:rowOff>
    </xdr:from>
    <xdr:to>
      <xdr:col>41</xdr:col>
      <xdr:colOff>50800</xdr:colOff>
      <xdr:row>108</xdr:row>
      <xdr:rowOff>149617</xdr:rowOff>
    </xdr:to>
    <xdr:cxnSp macro="">
      <xdr:nvCxnSpPr>
        <xdr:cNvPr id="490" name="直線コネクタ 489"/>
        <xdr:cNvCxnSpPr/>
      </xdr:nvCxnSpPr>
      <xdr:spPr>
        <a:xfrm flipV="1">
          <a:off x="6972300" y="18665279"/>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76711</xdr:rowOff>
    </xdr:from>
    <xdr:ext cx="534377" cy="259045"/>
    <xdr:sp macro="" textlink="">
      <xdr:nvSpPr>
        <xdr:cNvPr id="491" name="n_1aveValue【港湾・漁港】&#10;一人当たり有形固定資産（償却資産）額"/>
        <xdr:cNvSpPr txBox="1"/>
      </xdr:nvSpPr>
      <xdr:spPr>
        <a:xfrm>
          <a:off x="93594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61718</xdr:rowOff>
    </xdr:from>
    <xdr:ext cx="534377" cy="259045"/>
    <xdr:sp macro="" textlink="">
      <xdr:nvSpPr>
        <xdr:cNvPr id="492" name="n_2aveValue【港湾・漁港】&#10;一人当たり有形固定資産（償却資産）額"/>
        <xdr:cNvSpPr txBox="1"/>
      </xdr:nvSpPr>
      <xdr:spPr>
        <a:xfrm>
          <a:off x="84831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90538</xdr:rowOff>
    </xdr:from>
    <xdr:ext cx="534377" cy="259045"/>
    <xdr:sp macro="" textlink="">
      <xdr:nvSpPr>
        <xdr:cNvPr id="493" name="n_3aveValue【港湾・漁港】&#10;一人当たり有形固定資産（償却資産）額"/>
        <xdr:cNvSpPr txBox="1"/>
      </xdr:nvSpPr>
      <xdr:spPr>
        <a:xfrm>
          <a:off x="7594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96860</xdr:rowOff>
    </xdr:from>
    <xdr:ext cx="534377" cy="259045"/>
    <xdr:sp macro="" textlink="">
      <xdr:nvSpPr>
        <xdr:cNvPr id="494" name="n_4aveValue【港湾・漁港】&#10;一人当たり有形固定資産（償却資産）額"/>
        <xdr:cNvSpPr txBox="1"/>
      </xdr:nvSpPr>
      <xdr:spPr>
        <a:xfrm>
          <a:off x="6705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16657</xdr:rowOff>
    </xdr:from>
    <xdr:ext cx="534377" cy="259045"/>
    <xdr:sp macro="" textlink="">
      <xdr:nvSpPr>
        <xdr:cNvPr id="495" name="n_1mainValue【港湾・漁港】&#10;一人当たり有形固定資産（償却資産）額"/>
        <xdr:cNvSpPr txBox="1"/>
      </xdr:nvSpPr>
      <xdr:spPr>
        <a:xfrm>
          <a:off x="9359411" y="1870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18463</xdr:rowOff>
    </xdr:from>
    <xdr:ext cx="534377" cy="259045"/>
    <xdr:sp macro="" textlink="">
      <xdr:nvSpPr>
        <xdr:cNvPr id="496" name="n_2mainValue【港湾・漁港】&#10;一人当たり有形固定資産（償却資産）額"/>
        <xdr:cNvSpPr txBox="1"/>
      </xdr:nvSpPr>
      <xdr:spPr>
        <a:xfrm>
          <a:off x="8483111" y="1870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19156</xdr:rowOff>
    </xdr:from>
    <xdr:ext cx="534377" cy="259045"/>
    <xdr:sp macro="" textlink="">
      <xdr:nvSpPr>
        <xdr:cNvPr id="497" name="n_3mainValue【港湾・漁港】&#10;一人当たり有形固定資産（償却資産）額"/>
        <xdr:cNvSpPr txBox="1"/>
      </xdr:nvSpPr>
      <xdr:spPr>
        <a:xfrm>
          <a:off x="7594111" y="187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20094</xdr:rowOff>
    </xdr:from>
    <xdr:ext cx="534377" cy="259045"/>
    <xdr:sp macro="" textlink="">
      <xdr:nvSpPr>
        <xdr:cNvPr id="498" name="n_4mainValue【港湾・漁港】&#10;一人当たり有形固定資産（償却資産）額"/>
        <xdr:cNvSpPr txBox="1"/>
      </xdr:nvSpPr>
      <xdr:spPr>
        <a:xfrm>
          <a:off x="6705111" y="187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523" name="直線コネクタ 522"/>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24"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25" name="直線コネクタ 524"/>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26"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27" name="直線コネクタ 526"/>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19067</xdr:rowOff>
    </xdr:from>
    <xdr:ext cx="405111" cy="259045"/>
    <xdr:sp macro="" textlink="">
      <xdr:nvSpPr>
        <xdr:cNvPr id="528" name="【認定こども園・幼稚園・保育所】&#10;有形固定資産減価償却率平均値テキスト"/>
        <xdr:cNvSpPr txBox="1"/>
      </xdr:nvSpPr>
      <xdr:spPr>
        <a:xfrm>
          <a:off x="16357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29" name="フローチャート: 判断 528"/>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30" name="フローチャート: 判断 529"/>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1" name="フローチャート: 判断 530"/>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32" name="フローチャート: 判断 531"/>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533" name="フローチャート: 判断 532"/>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76835</xdr:rowOff>
    </xdr:from>
    <xdr:to>
      <xdr:col>85</xdr:col>
      <xdr:colOff>177800</xdr:colOff>
      <xdr:row>37</xdr:row>
      <xdr:rowOff>6985</xdr:rowOff>
    </xdr:to>
    <xdr:sp macro="" textlink="">
      <xdr:nvSpPr>
        <xdr:cNvPr id="539" name="楕円 538"/>
        <xdr:cNvSpPr/>
      </xdr:nvSpPr>
      <xdr:spPr>
        <a:xfrm>
          <a:off x="162687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99712</xdr:rowOff>
    </xdr:from>
    <xdr:ext cx="405111" cy="259045"/>
    <xdr:sp macro="" textlink="">
      <xdr:nvSpPr>
        <xdr:cNvPr id="540" name="【認定こども園・幼稚園・保育所】&#10;有形固定資産減価償却率該当値テキスト"/>
        <xdr:cNvSpPr txBox="1"/>
      </xdr:nvSpPr>
      <xdr:spPr>
        <a:xfrm>
          <a:off x="163576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44450</xdr:rowOff>
    </xdr:from>
    <xdr:to>
      <xdr:col>81</xdr:col>
      <xdr:colOff>101600</xdr:colOff>
      <xdr:row>36</xdr:row>
      <xdr:rowOff>146050</xdr:rowOff>
    </xdr:to>
    <xdr:sp macro="" textlink="">
      <xdr:nvSpPr>
        <xdr:cNvPr id="541" name="楕円 540"/>
        <xdr:cNvSpPr/>
      </xdr:nvSpPr>
      <xdr:spPr>
        <a:xfrm>
          <a:off x="15430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95250</xdr:rowOff>
    </xdr:from>
    <xdr:to>
      <xdr:col>85</xdr:col>
      <xdr:colOff>127000</xdr:colOff>
      <xdr:row>36</xdr:row>
      <xdr:rowOff>127635</xdr:rowOff>
    </xdr:to>
    <xdr:cxnSp macro="">
      <xdr:nvCxnSpPr>
        <xdr:cNvPr id="542" name="直線コネクタ 541"/>
        <xdr:cNvCxnSpPr/>
      </xdr:nvCxnSpPr>
      <xdr:spPr>
        <a:xfrm>
          <a:off x="15481300" y="62674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46355</xdr:rowOff>
    </xdr:from>
    <xdr:to>
      <xdr:col>76</xdr:col>
      <xdr:colOff>165100</xdr:colOff>
      <xdr:row>36</xdr:row>
      <xdr:rowOff>147955</xdr:rowOff>
    </xdr:to>
    <xdr:sp macro="" textlink="">
      <xdr:nvSpPr>
        <xdr:cNvPr id="543" name="楕円 542"/>
        <xdr:cNvSpPr/>
      </xdr:nvSpPr>
      <xdr:spPr>
        <a:xfrm>
          <a:off x="14541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95250</xdr:rowOff>
    </xdr:from>
    <xdr:to>
      <xdr:col>81</xdr:col>
      <xdr:colOff>50800</xdr:colOff>
      <xdr:row>36</xdr:row>
      <xdr:rowOff>97155</xdr:rowOff>
    </xdr:to>
    <xdr:cxnSp macro="">
      <xdr:nvCxnSpPr>
        <xdr:cNvPr id="544" name="直線コネクタ 543"/>
        <xdr:cNvCxnSpPr/>
      </xdr:nvCxnSpPr>
      <xdr:spPr>
        <a:xfrm flipV="1">
          <a:off x="14592300" y="6267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170180</xdr:rowOff>
    </xdr:from>
    <xdr:to>
      <xdr:col>72</xdr:col>
      <xdr:colOff>38100</xdr:colOff>
      <xdr:row>36</xdr:row>
      <xdr:rowOff>100330</xdr:rowOff>
    </xdr:to>
    <xdr:sp macro="" textlink="">
      <xdr:nvSpPr>
        <xdr:cNvPr id="545" name="楕円 544"/>
        <xdr:cNvSpPr/>
      </xdr:nvSpPr>
      <xdr:spPr>
        <a:xfrm>
          <a:off x="13652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49530</xdr:rowOff>
    </xdr:from>
    <xdr:to>
      <xdr:col>76</xdr:col>
      <xdr:colOff>114300</xdr:colOff>
      <xdr:row>36</xdr:row>
      <xdr:rowOff>97155</xdr:rowOff>
    </xdr:to>
    <xdr:cxnSp macro="">
      <xdr:nvCxnSpPr>
        <xdr:cNvPr id="546" name="直線コネクタ 545"/>
        <xdr:cNvCxnSpPr/>
      </xdr:nvCxnSpPr>
      <xdr:spPr>
        <a:xfrm>
          <a:off x="13703300" y="62217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65405</xdr:rowOff>
    </xdr:from>
    <xdr:to>
      <xdr:col>67</xdr:col>
      <xdr:colOff>101600</xdr:colOff>
      <xdr:row>36</xdr:row>
      <xdr:rowOff>167005</xdr:rowOff>
    </xdr:to>
    <xdr:sp macro="" textlink="">
      <xdr:nvSpPr>
        <xdr:cNvPr id="547" name="楕円 546"/>
        <xdr:cNvSpPr/>
      </xdr:nvSpPr>
      <xdr:spPr>
        <a:xfrm>
          <a:off x="12763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49530</xdr:rowOff>
    </xdr:from>
    <xdr:to>
      <xdr:col>71</xdr:col>
      <xdr:colOff>177800</xdr:colOff>
      <xdr:row>36</xdr:row>
      <xdr:rowOff>116205</xdr:rowOff>
    </xdr:to>
    <xdr:cxnSp macro="">
      <xdr:nvCxnSpPr>
        <xdr:cNvPr id="548" name="直線コネクタ 547"/>
        <xdr:cNvCxnSpPr/>
      </xdr:nvCxnSpPr>
      <xdr:spPr>
        <a:xfrm flipV="1">
          <a:off x="12814300" y="622173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116222</xdr:rowOff>
    </xdr:from>
    <xdr:ext cx="405111" cy="259045"/>
    <xdr:sp macro="" textlink="">
      <xdr:nvSpPr>
        <xdr:cNvPr id="549" name="n_1aveValue【認定こども園・幼稚園・保育所】&#10;有形固定資産減価償却率"/>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550" name="n_2aveValue【認定こども園・幼稚園・保育所】&#10;有形固定資産減価償却率"/>
        <xdr:cNvSpPr txBox="1"/>
      </xdr:nvSpPr>
      <xdr:spPr>
        <a:xfrm>
          <a:off x="14389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551" name="n_3aveValue【認定こども園・幼稚園・保育所】&#10;有形固定資産減価償却率"/>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163847</xdr:rowOff>
    </xdr:from>
    <xdr:ext cx="405111" cy="259045"/>
    <xdr:sp macro="" textlink="">
      <xdr:nvSpPr>
        <xdr:cNvPr id="552" name="n_4aveValue【認定こども園・幼稚園・保育所】&#10;有形固定資産減価償却率"/>
        <xdr:cNvSpPr txBox="1"/>
      </xdr:nvSpPr>
      <xdr:spPr>
        <a:xfrm>
          <a:off x="12611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162577</xdr:rowOff>
    </xdr:from>
    <xdr:ext cx="405111" cy="259045"/>
    <xdr:sp macro="" textlink="">
      <xdr:nvSpPr>
        <xdr:cNvPr id="553" name="n_1mainValue【認定こども園・幼稚園・保育所】&#10;有形固定資産減価償却率"/>
        <xdr:cNvSpPr txBox="1"/>
      </xdr:nvSpPr>
      <xdr:spPr>
        <a:xfrm>
          <a:off x="152660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164482</xdr:rowOff>
    </xdr:from>
    <xdr:ext cx="405111" cy="259045"/>
    <xdr:sp macro="" textlink="">
      <xdr:nvSpPr>
        <xdr:cNvPr id="554" name="n_2mainValue【認定こども園・幼稚園・保育所】&#10;有形固定資産減価償却率"/>
        <xdr:cNvSpPr txBox="1"/>
      </xdr:nvSpPr>
      <xdr:spPr>
        <a:xfrm>
          <a:off x="14389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116857</xdr:rowOff>
    </xdr:from>
    <xdr:ext cx="405111" cy="259045"/>
    <xdr:sp macro="" textlink="">
      <xdr:nvSpPr>
        <xdr:cNvPr id="555" name="n_3mainValue【認定こども園・幼稚園・保育所】&#10;有形固定資産減価償却率"/>
        <xdr:cNvSpPr txBox="1"/>
      </xdr:nvSpPr>
      <xdr:spPr>
        <a:xfrm>
          <a:off x="13500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12082</xdr:rowOff>
    </xdr:from>
    <xdr:ext cx="405111" cy="259045"/>
    <xdr:sp macro="" textlink="">
      <xdr:nvSpPr>
        <xdr:cNvPr id="556" name="n_4mainValue【認定こども園・幼稚園・保育所】&#10;有形固定資産減価償却率"/>
        <xdr:cNvSpPr txBox="1"/>
      </xdr:nvSpPr>
      <xdr:spPr>
        <a:xfrm>
          <a:off x="126117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7" name="直線コネクタ 5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8" name="テキスト ボックス 5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9" name="直線コネクタ 5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0" name="テキスト ボックス 5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1" name="直線コネクタ 5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2" name="テキスト ボックス 5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3" name="直線コネクタ 5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4" name="テキスト ボックス 5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5" name="直線コネクタ 5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6" name="テキスト ボックス 5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8" name="テキスト ボックス 5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580" name="直線コネクタ 579"/>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81"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82" name="直線コネクタ 581"/>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583"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84" name="直線コネクタ 583"/>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585"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86" name="フローチャート: 判断 585"/>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7" name="フローチャート: 判断 586"/>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8" name="フローチャート: 判断 587"/>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89" name="フローチャート: 判断 588"/>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90" name="フローチャート: 判断 589"/>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596" name="楕円 595"/>
        <xdr:cNvSpPr/>
      </xdr:nvSpPr>
      <xdr:spPr>
        <a:xfrm>
          <a:off x="22110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154957</xdr:rowOff>
    </xdr:from>
    <xdr:ext cx="469744" cy="259045"/>
    <xdr:sp macro="" textlink="">
      <xdr:nvSpPr>
        <xdr:cNvPr id="597" name="【認定こども園・幼稚園・保育所】&#10;一人当たり面積該当値テキスト"/>
        <xdr:cNvSpPr txBox="1"/>
      </xdr:nvSpPr>
      <xdr:spPr>
        <a:xfrm>
          <a:off x="22199600"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132080</xdr:rowOff>
    </xdr:from>
    <xdr:to>
      <xdr:col>112</xdr:col>
      <xdr:colOff>38100</xdr:colOff>
      <xdr:row>39</xdr:row>
      <xdr:rowOff>62230</xdr:rowOff>
    </xdr:to>
    <xdr:sp macro="" textlink="">
      <xdr:nvSpPr>
        <xdr:cNvPr id="598" name="楕円 597"/>
        <xdr:cNvSpPr/>
      </xdr:nvSpPr>
      <xdr:spPr>
        <a:xfrm>
          <a:off x="21272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11430</xdr:rowOff>
    </xdr:from>
    <xdr:to>
      <xdr:col>116</xdr:col>
      <xdr:colOff>63500</xdr:colOff>
      <xdr:row>39</xdr:row>
      <xdr:rowOff>11430</xdr:rowOff>
    </xdr:to>
    <xdr:cxnSp macro="">
      <xdr:nvCxnSpPr>
        <xdr:cNvPr id="599" name="直線コネクタ 598"/>
        <xdr:cNvCxnSpPr/>
      </xdr:nvCxnSpPr>
      <xdr:spPr>
        <a:xfrm>
          <a:off x="21323300" y="6697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101600</xdr:rowOff>
    </xdr:from>
    <xdr:to>
      <xdr:col>107</xdr:col>
      <xdr:colOff>101600</xdr:colOff>
      <xdr:row>39</xdr:row>
      <xdr:rowOff>31750</xdr:rowOff>
    </xdr:to>
    <xdr:sp macro="" textlink="">
      <xdr:nvSpPr>
        <xdr:cNvPr id="600" name="楕円 599"/>
        <xdr:cNvSpPr/>
      </xdr:nvSpPr>
      <xdr:spPr>
        <a:xfrm>
          <a:off x="20383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152400</xdr:rowOff>
    </xdr:from>
    <xdr:to>
      <xdr:col>111</xdr:col>
      <xdr:colOff>177800</xdr:colOff>
      <xdr:row>39</xdr:row>
      <xdr:rowOff>11430</xdr:rowOff>
    </xdr:to>
    <xdr:cxnSp macro="">
      <xdr:nvCxnSpPr>
        <xdr:cNvPr id="601" name="直線コネクタ 600"/>
        <xdr:cNvCxnSpPr/>
      </xdr:nvCxnSpPr>
      <xdr:spPr>
        <a:xfrm>
          <a:off x="20434300" y="6667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109220</xdr:rowOff>
    </xdr:from>
    <xdr:to>
      <xdr:col>102</xdr:col>
      <xdr:colOff>165100</xdr:colOff>
      <xdr:row>39</xdr:row>
      <xdr:rowOff>39370</xdr:rowOff>
    </xdr:to>
    <xdr:sp macro="" textlink="">
      <xdr:nvSpPr>
        <xdr:cNvPr id="602" name="楕円 601"/>
        <xdr:cNvSpPr/>
      </xdr:nvSpPr>
      <xdr:spPr>
        <a:xfrm>
          <a:off x="19494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152400</xdr:rowOff>
    </xdr:from>
    <xdr:to>
      <xdr:col>107</xdr:col>
      <xdr:colOff>50800</xdr:colOff>
      <xdr:row>38</xdr:row>
      <xdr:rowOff>160020</xdr:rowOff>
    </xdr:to>
    <xdr:cxnSp macro="">
      <xdr:nvCxnSpPr>
        <xdr:cNvPr id="603" name="直線コネクタ 602"/>
        <xdr:cNvCxnSpPr/>
      </xdr:nvCxnSpPr>
      <xdr:spPr>
        <a:xfrm flipV="1">
          <a:off x="19545300" y="6667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132080</xdr:rowOff>
    </xdr:from>
    <xdr:to>
      <xdr:col>98</xdr:col>
      <xdr:colOff>38100</xdr:colOff>
      <xdr:row>39</xdr:row>
      <xdr:rowOff>62230</xdr:rowOff>
    </xdr:to>
    <xdr:sp macro="" textlink="">
      <xdr:nvSpPr>
        <xdr:cNvPr id="604" name="楕円 603"/>
        <xdr:cNvSpPr/>
      </xdr:nvSpPr>
      <xdr:spPr>
        <a:xfrm>
          <a:off x="18605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160020</xdr:rowOff>
    </xdr:from>
    <xdr:to>
      <xdr:col>102</xdr:col>
      <xdr:colOff>114300</xdr:colOff>
      <xdr:row>39</xdr:row>
      <xdr:rowOff>11430</xdr:rowOff>
    </xdr:to>
    <xdr:cxnSp macro="">
      <xdr:nvCxnSpPr>
        <xdr:cNvPr id="605" name="直線コネクタ 604"/>
        <xdr:cNvCxnSpPr/>
      </xdr:nvCxnSpPr>
      <xdr:spPr>
        <a:xfrm flipV="1">
          <a:off x="18656300" y="6675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606"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7" name="n_2ave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608" name="n_3aveValue【認定こども園・幼稚園・保育所】&#10;一人当たり面積"/>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609" name="n_4aveValue【認定こども園・幼稚園・保育所】&#10;一人当たり面積"/>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78757</xdr:rowOff>
    </xdr:from>
    <xdr:ext cx="469744" cy="259045"/>
    <xdr:sp macro="" textlink="">
      <xdr:nvSpPr>
        <xdr:cNvPr id="610" name="n_1mainValue【認定こども園・幼稚園・保育所】&#10;一人当たり面積"/>
        <xdr:cNvSpPr txBox="1"/>
      </xdr:nvSpPr>
      <xdr:spPr>
        <a:xfrm>
          <a:off x="210757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48277</xdr:rowOff>
    </xdr:from>
    <xdr:ext cx="469744" cy="259045"/>
    <xdr:sp macro="" textlink="">
      <xdr:nvSpPr>
        <xdr:cNvPr id="611" name="n_2mainValue【認定こども園・幼稚園・保育所】&#10;一人当たり面積"/>
        <xdr:cNvSpPr txBox="1"/>
      </xdr:nvSpPr>
      <xdr:spPr>
        <a:xfrm>
          <a:off x="20199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30497</xdr:rowOff>
    </xdr:from>
    <xdr:ext cx="469744" cy="259045"/>
    <xdr:sp macro="" textlink="">
      <xdr:nvSpPr>
        <xdr:cNvPr id="612" name="n_3mainValue【認定こども園・幼稚園・保育所】&#10;一人当たり面積"/>
        <xdr:cNvSpPr txBox="1"/>
      </xdr:nvSpPr>
      <xdr:spPr>
        <a:xfrm>
          <a:off x="193104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78757</xdr:rowOff>
    </xdr:from>
    <xdr:ext cx="469744" cy="259045"/>
    <xdr:sp macro="" textlink="">
      <xdr:nvSpPr>
        <xdr:cNvPr id="613" name="n_4mainValue【認定こども園・幼稚園・保育所】&#10;一人当たり面積"/>
        <xdr:cNvSpPr txBox="1"/>
      </xdr:nvSpPr>
      <xdr:spPr>
        <a:xfrm>
          <a:off x="184214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4" name="テキスト ボックス 6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5" name="直線コネクタ 6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6" name="テキスト ボックス 62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7" name="直線コネクタ 6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8" name="テキスト ボックス 6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9" name="直線コネクタ 6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0" name="テキスト ボックス 6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1" name="直線コネクタ 6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2" name="テキスト ボックス 6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3" name="直線コネクタ 6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4" name="テキスト ボックス 6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5" name="直線コネクタ 6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6" name="テキスト ボックス 63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7" name="直線コネクタ 6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8" name="テキスト ボックス 63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40" name="直線コネクタ 639"/>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41"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42" name="直線コネクタ 641"/>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43"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44" name="直線コネクタ 643"/>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645" name="【学校施設】&#10;有形固定資産減価償却率平均値テキスト"/>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46" name="フローチャート: 判断 645"/>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47" name="フローチャート: 判断 646"/>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8" name="フローチャート: 判断 647"/>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649" name="フローチャート: 判断 648"/>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650" name="フローチャート: 判断 649"/>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76563</xdr:rowOff>
    </xdr:from>
    <xdr:to>
      <xdr:col>85</xdr:col>
      <xdr:colOff>177800</xdr:colOff>
      <xdr:row>59</xdr:row>
      <xdr:rowOff>6713</xdr:rowOff>
    </xdr:to>
    <xdr:sp macro="" textlink="">
      <xdr:nvSpPr>
        <xdr:cNvPr id="656" name="楕円 655"/>
        <xdr:cNvSpPr/>
      </xdr:nvSpPr>
      <xdr:spPr>
        <a:xfrm>
          <a:off x="162687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99440</xdr:rowOff>
    </xdr:from>
    <xdr:ext cx="405111" cy="259045"/>
    <xdr:sp macro="" textlink="">
      <xdr:nvSpPr>
        <xdr:cNvPr id="657" name="【学校施設】&#10;有形固定資産減価償却率該当値テキスト"/>
        <xdr:cNvSpPr txBox="1"/>
      </xdr:nvSpPr>
      <xdr:spPr>
        <a:xfrm>
          <a:off x="16357600"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24312</xdr:rowOff>
    </xdr:from>
    <xdr:to>
      <xdr:col>81</xdr:col>
      <xdr:colOff>101600</xdr:colOff>
      <xdr:row>58</xdr:row>
      <xdr:rowOff>125912</xdr:rowOff>
    </xdr:to>
    <xdr:sp macro="" textlink="">
      <xdr:nvSpPr>
        <xdr:cNvPr id="658" name="楕円 657"/>
        <xdr:cNvSpPr/>
      </xdr:nvSpPr>
      <xdr:spPr>
        <a:xfrm>
          <a:off x="15430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75112</xdr:rowOff>
    </xdr:from>
    <xdr:to>
      <xdr:col>85</xdr:col>
      <xdr:colOff>127000</xdr:colOff>
      <xdr:row>58</xdr:row>
      <xdr:rowOff>127363</xdr:rowOff>
    </xdr:to>
    <xdr:cxnSp macro="">
      <xdr:nvCxnSpPr>
        <xdr:cNvPr id="659" name="直線コネクタ 658"/>
        <xdr:cNvCxnSpPr/>
      </xdr:nvCxnSpPr>
      <xdr:spPr>
        <a:xfrm>
          <a:off x="15481300" y="1001921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21046</xdr:rowOff>
    </xdr:from>
    <xdr:to>
      <xdr:col>76</xdr:col>
      <xdr:colOff>165100</xdr:colOff>
      <xdr:row>58</xdr:row>
      <xdr:rowOff>122646</xdr:rowOff>
    </xdr:to>
    <xdr:sp macro="" textlink="">
      <xdr:nvSpPr>
        <xdr:cNvPr id="660" name="楕円 659"/>
        <xdr:cNvSpPr/>
      </xdr:nvSpPr>
      <xdr:spPr>
        <a:xfrm>
          <a:off x="14541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71846</xdr:rowOff>
    </xdr:from>
    <xdr:to>
      <xdr:col>81</xdr:col>
      <xdr:colOff>50800</xdr:colOff>
      <xdr:row>58</xdr:row>
      <xdr:rowOff>75112</xdr:rowOff>
    </xdr:to>
    <xdr:cxnSp macro="">
      <xdr:nvCxnSpPr>
        <xdr:cNvPr id="661" name="直線コネクタ 660"/>
        <xdr:cNvCxnSpPr/>
      </xdr:nvCxnSpPr>
      <xdr:spPr>
        <a:xfrm>
          <a:off x="14592300" y="100159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130447</xdr:rowOff>
    </xdr:from>
    <xdr:to>
      <xdr:col>72</xdr:col>
      <xdr:colOff>38100</xdr:colOff>
      <xdr:row>58</xdr:row>
      <xdr:rowOff>60597</xdr:rowOff>
    </xdr:to>
    <xdr:sp macro="" textlink="">
      <xdr:nvSpPr>
        <xdr:cNvPr id="662" name="楕円 661"/>
        <xdr:cNvSpPr/>
      </xdr:nvSpPr>
      <xdr:spPr>
        <a:xfrm>
          <a:off x="13652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9797</xdr:rowOff>
    </xdr:from>
    <xdr:to>
      <xdr:col>76</xdr:col>
      <xdr:colOff>114300</xdr:colOff>
      <xdr:row>58</xdr:row>
      <xdr:rowOff>71846</xdr:rowOff>
    </xdr:to>
    <xdr:cxnSp macro="">
      <xdr:nvCxnSpPr>
        <xdr:cNvPr id="663" name="直線コネクタ 662"/>
        <xdr:cNvCxnSpPr/>
      </xdr:nvCxnSpPr>
      <xdr:spPr>
        <a:xfrm>
          <a:off x="13703300" y="995389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81462</xdr:rowOff>
    </xdr:from>
    <xdr:to>
      <xdr:col>67</xdr:col>
      <xdr:colOff>101600</xdr:colOff>
      <xdr:row>58</xdr:row>
      <xdr:rowOff>11612</xdr:rowOff>
    </xdr:to>
    <xdr:sp macro="" textlink="">
      <xdr:nvSpPr>
        <xdr:cNvPr id="664" name="楕円 663"/>
        <xdr:cNvSpPr/>
      </xdr:nvSpPr>
      <xdr:spPr>
        <a:xfrm>
          <a:off x="12763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132262</xdr:rowOff>
    </xdr:from>
    <xdr:to>
      <xdr:col>71</xdr:col>
      <xdr:colOff>177800</xdr:colOff>
      <xdr:row>58</xdr:row>
      <xdr:rowOff>9797</xdr:rowOff>
    </xdr:to>
    <xdr:cxnSp macro="">
      <xdr:nvCxnSpPr>
        <xdr:cNvPr id="665" name="直線コネクタ 664"/>
        <xdr:cNvCxnSpPr/>
      </xdr:nvCxnSpPr>
      <xdr:spPr>
        <a:xfrm>
          <a:off x="12814300" y="990491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666"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667" name="n_2aveValue【学校施設】&#10;有形固定資産減価償却率"/>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668" name="n_3aveValue【学校施設】&#10;有形固定資産減価償却率"/>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669" name="n_4aveValue【学校施設】&#10;有形固定資産減価償却率"/>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142439</xdr:rowOff>
    </xdr:from>
    <xdr:ext cx="405111" cy="259045"/>
    <xdr:sp macro="" textlink="">
      <xdr:nvSpPr>
        <xdr:cNvPr id="670" name="n_1mainValue【学校施設】&#10;有形固定資産減価償却率"/>
        <xdr:cNvSpPr txBox="1"/>
      </xdr:nvSpPr>
      <xdr:spPr>
        <a:xfrm>
          <a:off x="152660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139173</xdr:rowOff>
    </xdr:from>
    <xdr:ext cx="405111" cy="259045"/>
    <xdr:sp macro="" textlink="">
      <xdr:nvSpPr>
        <xdr:cNvPr id="671" name="n_2mainValue【学校施設】&#10;有形固定資産減価償却率"/>
        <xdr:cNvSpPr txBox="1"/>
      </xdr:nvSpPr>
      <xdr:spPr>
        <a:xfrm>
          <a:off x="14389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77124</xdr:rowOff>
    </xdr:from>
    <xdr:ext cx="405111" cy="259045"/>
    <xdr:sp macro="" textlink="">
      <xdr:nvSpPr>
        <xdr:cNvPr id="672" name="n_3mainValue【学校施設】&#10;有形固定資産減価償却率"/>
        <xdr:cNvSpPr txBox="1"/>
      </xdr:nvSpPr>
      <xdr:spPr>
        <a:xfrm>
          <a:off x="135007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28139</xdr:rowOff>
    </xdr:from>
    <xdr:ext cx="405111" cy="259045"/>
    <xdr:sp macro="" textlink="">
      <xdr:nvSpPr>
        <xdr:cNvPr id="673" name="n_4mainValue【学校施設】&#10;有形固定資産減価償却率"/>
        <xdr:cNvSpPr txBox="1"/>
      </xdr:nvSpPr>
      <xdr:spPr>
        <a:xfrm>
          <a:off x="126117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4" name="テキスト ボックス 6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5" name="直線コネクタ 6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6" name="テキスト ボックス 6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7" name="直線コネクタ 6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8" name="テキスト ボックス 6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9" name="直線コネクタ 6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90" name="テキスト ボックス 6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1" name="直線コネクタ 6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2" name="テキスト ボックス 6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3" name="直線コネクタ 6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4" name="テキスト ボックス 6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5" name="直線コネクタ 6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6" name="テキスト ボックス 6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700" name="直線コネクタ 699"/>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701"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702" name="直線コネクタ 701"/>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703"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704" name="直線コネクタ 703"/>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705" name="【学校施設】&#10;一人当たり面積平均値テキスト"/>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706" name="フローチャート: 判断 705"/>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707" name="フローチャート: 判断 706"/>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708" name="フローチャート: 判断 707"/>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709" name="フローチャート: 判断 708"/>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710" name="フローチャート: 判断 709"/>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21046</xdr:rowOff>
    </xdr:from>
    <xdr:to>
      <xdr:col>116</xdr:col>
      <xdr:colOff>114300</xdr:colOff>
      <xdr:row>60</xdr:row>
      <xdr:rowOff>122646</xdr:rowOff>
    </xdr:to>
    <xdr:sp macro="" textlink="">
      <xdr:nvSpPr>
        <xdr:cNvPr id="716" name="楕円 715"/>
        <xdr:cNvSpPr/>
      </xdr:nvSpPr>
      <xdr:spPr>
        <a:xfrm>
          <a:off x="22110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170923</xdr:rowOff>
    </xdr:from>
    <xdr:ext cx="469744" cy="259045"/>
    <xdr:sp macro="" textlink="">
      <xdr:nvSpPr>
        <xdr:cNvPr id="717" name="【学校施設】&#10;一人当たり面積該当値テキスト"/>
        <xdr:cNvSpPr txBox="1"/>
      </xdr:nvSpPr>
      <xdr:spPr>
        <a:xfrm>
          <a:off x="22199600" y="1028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37374</xdr:rowOff>
    </xdr:from>
    <xdr:to>
      <xdr:col>112</xdr:col>
      <xdr:colOff>38100</xdr:colOff>
      <xdr:row>60</xdr:row>
      <xdr:rowOff>138974</xdr:rowOff>
    </xdr:to>
    <xdr:sp macro="" textlink="">
      <xdr:nvSpPr>
        <xdr:cNvPr id="718" name="楕円 717"/>
        <xdr:cNvSpPr/>
      </xdr:nvSpPr>
      <xdr:spPr>
        <a:xfrm>
          <a:off x="21272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71846</xdr:rowOff>
    </xdr:from>
    <xdr:to>
      <xdr:col>116</xdr:col>
      <xdr:colOff>63500</xdr:colOff>
      <xdr:row>60</xdr:row>
      <xdr:rowOff>88174</xdr:rowOff>
    </xdr:to>
    <xdr:cxnSp macro="">
      <xdr:nvCxnSpPr>
        <xdr:cNvPr id="719" name="直線コネクタ 718"/>
        <xdr:cNvCxnSpPr/>
      </xdr:nvCxnSpPr>
      <xdr:spPr>
        <a:xfrm flipV="1">
          <a:off x="21323300" y="1035884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37374</xdr:rowOff>
    </xdr:from>
    <xdr:to>
      <xdr:col>107</xdr:col>
      <xdr:colOff>101600</xdr:colOff>
      <xdr:row>60</xdr:row>
      <xdr:rowOff>138974</xdr:rowOff>
    </xdr:to>
    <xdr:sp macro="" textlink="">
      <xdr:nvSpPr>
        <xdr:cNvPr id="720" name="楕円 719"/>
        <xdr:cNvSpPr/>
      </xdr:nvSpPr>
      <xdr:spPr>
        <a:xfrm>
          <a:off x="20383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88174</xdr:rowOff>
    </xdr:from>
    <xdr:to>
      <xdr:col>111</xdr:col>
      <xdr:colOff>177800</xdr:colOff>
      <xdr:row>60</xdr:row>
      <xdr:rowOff>88174</xdr:rowOff>
    </xdr:to>
    <xdr:cxnSp macro="">
      <xdr:nvCxnSpPr>
        <xdr:cNvPr id="721" name="直線コネクタ 720"/>
        <xdr:cNvCxnSpPr/>
      </xdr:nvCxnSpPr>
      <xdr:spPr>
        <a:xfrm>
          <a:off x="20434300" y="103751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22" name="楕円 721"/>
        <xdr:cNvSpPr/>
      </xdr:nvSpPr>
      <xdr:spPr>
        <a:xfrm>
          <a:off x="19494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88174</xdr:rowOff>
    </xdr:from>
    <xdr:to>
      <xdr:col>107</xdr:col>
      <xdr:colOff>50800</xdr:colOff>
      <xdr:row>60</xdr:row>
      <xdr:rowOff>97972</xdr:rowOff>
    </xdr:to>
    <xdr:cxnSp macro="">
      <xdr:nvCxnSpPr>
        <xdr:cNvPr id="723" name="直線コネクタ 722"/>
        <xdr:cNvCxnSpPr/>
      </xdr:nvCxnSpPr>
      <xdr:spPr>
        <a:xfrm flipV="1">
          <a:off x="19545300" y="103751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65133</xdr:rowOff>
    </xdr:from>
    <xdr:to>
      <xdr:col>98</xdr:col>
      <xdr:colOff>38100</xdr:colOff>
      <xdr:row>60</xdr:row>
      <xdr:rowOff>166733</xdr:rowOff>
    </xdr:to>
    <xdr:sp macro="" textlink="">
      <xdr:nvSpPr>
        <xdr:cNvPr id="724" name="楕円 723"/>
        <xdr:cNvSpPr/>
      </xdr:nvSpPr>
      <xdr:spPr>
        <a:xfrm>
          <a:off x="18605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97972</xdr:rowOff>
    </xdr:from>
    <xdr:to>
      <xdr:col>102</xdr:col>
      <xdr:colOff>114300</xdr:colOff>
      <xdr:row>60</xdr:row>
      <xdr:rowOff>115933</xdr:rowOff>
    </xdr:to>
    <xdr:cxnSp macro="">
      <xdr:nvCxnSpPr>
        <xdr:cNvPr id="725" name="直線コネクタ 724"/>
        <xdr:cNvCxnSpPr/>
      </xdr:nvCxnSpPr>
      <xdr:spPr>
        <a:xfrm flipV="1">
          <a:off x="18656300" y="1038497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726" name="n_1aveValue【学校施設】&#10;一人当たり面積"/>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727" name="n_2aveValue【学校施設】&#10;一人当たり面積"/>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728" name="n_3aveValue【学校施設】&#10;一人当たり面積"/>
        <xdr:cNvSpPr txBox="1"/>
      </xdr:nvSpPr>
      <xdr:spPr>
        <a:xfrm>
          <a:off x="19310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729" name="n_4aveValue【学校施設】&#10;一人当たり面積"/>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130101</xdr:rowOff>
    </xdr:from>
    <xdr:ext cx="469744" cy="259045"/>
    <xdr:sp macro="" textlink="">
      <xdr:nvSpPr>
        <xdr:cNvPr id="730" name="n_1mainValue【学校施設】&#10;一人当たり面積"/>
        <xdr:cNvSpPr txBox="1"/>
      </xdr:nvSpPr>
      <xdr:spPr>
        <a:xfrm>
          <a:off x="21075727" y="1041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130101</xdr:rowOff>
    </xdr:from>
    <xdr:ext cx="469744" cy="259045"/>
    <xdr:sp macro="" textlink="">
      <xdr:nvSpPr>
        <xdr:cNvPr id="731" name="n_2mainValue【学校施設】&#10;一人当たり面積"/>
        <xdr:cNvSpPr txBox="1"/>
      </xdr:nvSpPr>
      <xdr:spPr>
        <a:xfrm>
          <a:off x="20199427" y="1041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32" name="n_3mainValue【学校施設】&#10;一人当たり面積"/>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157860</xdr:rowOff>
    </xdr:from>
    <xdr:ext cx="469744" cy="259045"/>
    <xdr:sp macro="" textlink="">
      <xdr:nvSpPr>
        <xdr:cNvPr id="733" name="n_4mainValue【学校施設】&#10;一人当たり面積"/>
        <xdr:cNvSpPr txBox="1"/>
      </xdr:nvSpPr>
      <xdr:spPr>
        <a:xfrm>
          <a:off x="18421427" y="1044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758" name="直線コネクタ 757"/>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60" name="直線コネクタ 75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761"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62" name="直線コネクタ 761"/>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763" name="【児童館】&#10;有形固定資産減価償却率平均値テキスト"/>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764" name="フローチャート: 判断 763"/>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65" name="フローチャート: 判断 764"/>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766" name="フローチャート: 判断 765"/>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67" name="フローチャート: 判断 766"/>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768" name="フローチャート: 判断 767"/>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164464</xdr:rowOff>
    </xdr:from>
    <xdr:to>
      <xdr:col>85</xdr:col>
      <xdr:colOff>177800</xdr:colOff>
      <xdr:row>84</xdr:row>
      <xdr:rowOff>94614</xdr:rowOff>
    </xdr:to>
    <xdr:sp macro="" textlink="">
      <xdr:nvSpPr>
        <xdr:cNvPr id="774" name="楕円 773"/>
        <xdr:cNvSpPr/>
      </xdr:nvSpPr>
      <xdr:spPr>
        <a:xfrm>
          <a:off x="162687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142891</xdr:rowOff>
    </xdr:from>
    <xdr:ext cx="405111" cy="259045"/>
    <xdr:sp macro="" textlink="">
      <xdr:nvSpPr>
        <xdr:cNvPr id="775" name="【児童館】&#10;有形固定資産減価償却率該当値テキスト"/>
        <xdr:cNvSpPr txBox="1"/>
      </xdr:nvSpPr>
      <xdr:spPr>
        <a:xfrm>
          <a:off x="16357600"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137795</xdr:rowOff>
    </xdr:from>
    <xdr:to>
      <xdr:col>81</xdr:col>
      <xdr:colOff>101600</xdr:colOff>
      <xdr:row>84</xdr:row>
      <xdr:rowOff>67945</xdr:rowOff>
    </xdr:to>
    <xdr:sp macro="" textlink="">
      <xdr:nvSpPr>
        <xdr:cNvPr id="776" name="楕円 775"/>
        <xdr:cNvSpPr/>
      </xdr:nvSpPr>
      <xdr:spPr>
        <a:xfrm>
          <a:off x="15430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17145</xdr:rowOff>
    </xdr:from>
    <xdr:to>
      <xdr:col>85</xdr:col>
      <xdr:colOff>127000</xdr:colOff>
      <xdr:row>84</xdr:row>
      <xdr:rowOff>43814</xdr:rowOff>
    </xdr:to>
    <xdr:cxnSp macro="">
      <xdr:nvCxnSpPr>
        <xdr:cNvPr id="777" name="直線コネクタ 776"/>
        <xdr:cNvCxnSpPr/>
      </xdr:nvCxnSpPr>
      <xdr:spPr>
        <a:xfrm>
          <a:off x="15481300" y="1441894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99695</xdr:rowOff>
    </xdr:from>
    <xdr:to>
      <xdr:col>76</xdr:col>
      <xdr:colOff>165100</xdr:colOff>
      <xdr:row>84</xdr:row>
      <xdr:rowOff>29845</xdr:rowOff>
    </xdr:to>
    <xdr:sp macro="" textlink="">
      <xdr:nvSpPr>
        <xdr:cNvPr id="778" name="楕円 777"/>
        <xdr:cNvSpPr/>
      </xdr:nvSpPr>
      <xdr:spPr>
        <a:xfrm>
          <a:off x="14541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150495</xdr:rowOff>
    </xdr:from>
    <xdr:to>
      <xdr:col>81</xdr:col>
      <xdr:colOff>50800</xdr:colOff>
      <xdr:row>84</xdr:row>
      <xdr:rowOff>17145</xdr:rowOff>
    </xdr:to>
    <xdr:cxnSp macro="">
      <xdr:nvCxnSpPr>
        <xdr:cNvPr id="779" name="直線コネクタ 778"/>
        <xdr:cNvCxnSpPr/>
      </xdr:nvCxnSpPr>
      <xdr:spPr>
        <a:xfrm>
          <a:off x="14592300" y="14380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63500</xdr:rowOff>
    </xdr:from>
    <xdr:to>
      <xdr:col>72</xdr:col>
      <xdr:colOff>38100</xdr:colOff>
      <xdr:row>83</xdr:row>
      <xdr:rowOff>165100</xdr:rowOff>
    </xdr:to>
    <xdr:sp macro="" textlink="">
      <xdr:nvSpPr>
        <xdr:cNvPr id="780" name="楕円 779"/>
        <xdr:cNvSpPr/>
      </xdr:nvSpPr>
      <xdr:spPr>
        <a:xfrm>
          <a:off x="1365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114300</xdr:rowOff>
    </xdr:from>
    <xdr:to>
      <xdr:col>76</xdr:col>
      <xdr:colOff>114300</xdr:colOff>
      <xdr:row>83</xdr:row>
      <xdr:rowOff>150495</xdr:rowOff>
    </xdr:to>
    <xdr:cxnSp macro="">
      <xdr:nvCxnSpPr>
        <xdr:cNvPr id="781" name="直線コネクタ 780"/>
        <xdr:cNvCxnSpPr/>
      </xdr:nvCxnSpPr>
      <xdr:spPr>
        <a:xfrm>
          <a:off x="13703300" y="14344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25400</xdr:rowOff>
    </xdr:from>
    <xdr:to>
      <xdr:col>67</xdr:col>
      <xdr:colOff>101600</xdr:colOff>
      <xdr:row>83</xdr:row>
      <xdr:rowOff>127000</xdr:rowOff>
    </xdr:to>
    <xdr:sp macro="" textlink="">
      <xdr:nvSpPr>
        <xdr:cNvPr id="782" name="楕円 781"/>
        <xdr:cNvSpPr/>
      </xdr:nvSpPr>
      <xdr:spPr>
        <a:xfrm>
          <a:off x="12763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76200</xdr:rowOff>
    </xdr:from>
    <xdr:to>
      <xdr:col>71</xdr:col>
      <xdr:colOff>177800</xdr:colOff>
      <xdr:row>83</xdr:row>
      <xdr:rowOff>114300</xdr:rowOff>
    </xdr:to>
    <xdr:cxnSp macro="">
      <xdr:nvCxnSpPr>
        <xdr:cNvPr id="783" name="直線コネクタ 782"/>
        <xdr:cNvCxnSpPr/>
      </xdr:nvCxnSpPr>
      <xdr:spPr>
        <a:xfrm>
          <a:off x="12814300" y="14306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784" name="n_1aveValue【児童館】&#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785" name="n_2aveValue【児童館】&#10;有形固定資産減価償却率"/>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786" name="n_3aveValue【児童館】&#10;有形固定資産減価償却率"/>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78757</xdr:rowOff>
    </xdr:from>
    <xdr:ext cx="405111" cy="259045"/>
    <xdr:sp macro="" textlink="">
      <xdr:nvSpPr>
        <xdr:cNvPr id="787" name="n_4aveValue【児童館】&#10;有形固定資産減価償却率"/>
        <xdr:cNvSpPr txBox="1"/>
      </xdr:nvSpPr>
      <xdr:spPr>
        <a:xfrm>
          <a:off x="12611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59072</xdr:rowOff>
    </xdr:from>
    <xdr:ext cx="405111" cy="259045"/>
    <xdr:sp macro="" textlink="">
      <xdr:nvSpPr>
        <xdr:cNvPr id="788" name="n_1mainValue【児童館】&#10;有形固定資産減価償却率"/>
        <xdr:cNvSpPr txBox="1"/>
      </xdr:nvSpPr>
      <xdr:spPr>
        <a:xfrm>
          <a:off x="1526604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20972</xdr:rowOff>
    </xdr:from>
    <xdr:ext cx="405111" cy="259045"/>
    <xdr:sp macro="" textlink="">
      <xdr:nvSpPr>
        <xdr:cNvPr id="789" name="n_2mainValue【児童館】&#10;有形固定資産減価償却率"/>
        <xdr:cNvSpPr txBox="1"/>
      </xdr:nvSpPr>
      <xdr:spPr>
        <a:xfrm>
          <a:off x="14389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156227</xdr:rowOff>
    </xdr:from>
    <xdr:ext cx="405111" cy="259045"/>
    <xdr:sp macro="" textlink="">
      <xdr:nvSpPr>
        <xdr:cNvPr id="790" name="n_3mainValue【児童館】&#10;有形固定資産減価償却率"/>
        <xdr:cNvSpPr txBox="1"/>
      </xdr:nvSpPr>
      <xdr:spPr>
        <a:xfrm>
          <a:off x="13500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118127</xdr:rowOff>
    </xdr:from>
    <xdr:ext cx="405111" cy="259045"/>
    <xdr:sp macro="" textlink="">
      <xdr:nvSpPr>
        <xdr:cNvPr id="791" name="n_4mainValue【児童館】&#10;有形固定資産減価償却率"/>
        <xdr:cNvSpPr txBox="1"/>
      </xdr:nvSpPr>
      <xdr:spPr>
        <a:xfrm>
          <a:off x="12611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2" name="直線コネクタ 80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3" name="テキスト ボックス 80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4" name="直線コネクタ 80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5" name="テキスト ボックス 80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6" name="直線コネクタ 80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7" name="テキスト ボックス 80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8" name="直線コネクタ 80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9" name="テキスト ボックス 80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0" name="直線コネクタ 8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1" name="テキスト ボックス 8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813" name="直線コネクタ 812"/>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14"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15" name="直線コネクタ 814"/>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816"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817" name="直線コネクタ 816"/>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18"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9" name="フローチャート: 判断 818"/>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20" name="フローチャート: 判断 819"/>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21" name="フローチャート: 判断 820"/>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22" name="フローチャート: 判断 821"/>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3" name="フローチャート: 判断 822"/>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4" name="テキスト ボックス 8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5" name="テキスト ボックス 8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6" name="テキスト ボックス 8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7" name="テキスト ボックス 8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8" name="テキスト ボックス 8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829" name="楕円 828"/>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125747</xdr:rowOff>
    </xdr:from>
    <xdr:ext cx="469744" cy="259045"/>
    <xdr:sp macro="" textlink="">
      <xdr:nvSpPr>
        <xdr:cNvPr id="830" name="【児童館】&#10;一人当たり面積該当値テキスト"/>
        <xdr:cNvSpPr txBox="1"/>
      </xdr:nvSpPr>
      <xdr:spPr>
        <a:xfrm>
          <a:off x="22199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831" name="楕円 830"/>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832" name="直線コネクタ 831"/>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833" name="楕円 832"/>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834" name="直線コネクタ 833"/>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35" name="楕円 834"/>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836" name="直線コネクタ 835"/>
        <xdr:cNvCxnSpPr/>
      </xdr:nvCxnSpPr>
      <xdr:spPr>
        <a:xfrm>
          <a:off x="19545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37" name="楕円 836"/>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26670</xdr:rowOff>
    </xdr:to>
    <xdr:cxnSp macro="">
      <xdr:nvCxnSpPr>
        <xdr:cNvPr id="838" name="直線コネクタ 837"/>
        <xdr:cNvCxnSpPr/>
      </xdr:nvCxnSpPr>
      <xdr:spPr>
        <a:xfrm>
          <a:off x="18656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39"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840" name="n_2ave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841" name="n_3aveValue【児童館】&#10;一人当たり面積"/>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842" name="n_4aveValue【児童館】&#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843"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844"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845" name="n_3main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846" name="n_4mainValue【児童館】&#10;一人当たり面積"/>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7" name="正方形/長方形 8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8" name="正方形/長方形 8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9" name="正方形/長方形 8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0" name="正方形/長方形 8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1" name="正方形/長方形 8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2" name="正方形/長方形 8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3" name="正方形/長方形 8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正方形/長方形 8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5" name="テキスト ボックス 8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6" name="直線コネクタ 8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7" name="テキスト ボックス 8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8" name="直線コネクタ 8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9" name="テキスト ボックス 85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0" name="直線コネクタ 8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1" name="テキスト ボックス 8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2" name="直線コネクタ 8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3" name="テキスト ボックス 8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4" name="直線コネクタ 8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5" name="テキスト ボックス 8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6" name="直線コネクタ 8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7" name="テキスト ボックス 86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9" name="テキスト ボックス 86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871" name="直線コネクタ 870"/>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872"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73" name="直線コネクタ 872"/>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874"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875" name="直線コネクタ 874"/>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876" name="【公民館】&#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77" name="フローチャート: 判断 876"/>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878" name="フローチャート: 判断 877"/>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879" name="フローチャート: 判断 878"/>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880" name="フローチャート: 判断 879"/>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881" name="フローチャート: 判断 880"/>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82550</xdr:rowOff>
    </xdr:from>
    <xdr:to>
      <xdr:col>85</xdr:col>
      <xdr:colOff>177800</xdr:colOff>
      <xdr:row>104</xdr:row>
      <xdr:rowOff>12700</xdr:rowOff>
    </xdr:to>
    <xdr:sp macro="" textlink="">
      <xdr:nvSpPr>
        <xdr:cNvPr id="887" name="楕円 886"/>
        <xdr:cNvSpPr/>
      </xdr:nvSpPr>
      <xdr:spPr>
        <a:xfrm>
          <a:off x="16268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105427</xdr:rowOff>
    </xdr:from>
    <xdr:ext cx="405111" cy="259045"/>
    <xdr:sp macro="" textlink="">
      <xdr:nvSpPr>
        <xdr:cNvPr id="888" name="【公民館】&#10;有形固定資産減価償却率該当値テキスト"/>
        <xdr:cNvSpPr txBox="1"/>
      </xdr:nvSpPr>
      <xdr:spPr>
        <a:xfrm>
          <a:off x="16357600"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46355</xdr:rowOff>
    </xdr:from>
    <xdr:to>
      <xdr:col>81</xdr:col>
      <xdr:colOff>101600</xdr:colOff>
      <xdr:row>103</xdr:row>
      <xdr:rowOff>147955</xdr:rowOff>
    </xdr:to>
    <xdr:sp macro="" textlink="">
      <xdr:nvSpPr>
        <xdr:cNvPr id="889" name="楕円 888"/>
        <xdr:cNvSpPr/>
      </xdr:nvSpPr>
      <xdr:spPr>
        <a:xfrm>
          <a:off x="15430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97155</xdr:rowOff>
    </xdr:from>
    <xdr:to>
      <xdr:col>85</xdr:col>
      <xdr:colOff>127000</xdr:colOff>
      <xdr:row>103</xdr:row>
      <xdr:rowOff>133350</xdr:rowOff>
    </xdr:to>
    <xdr:cxnSp macro="">
      <xdr:nvCxnSpPr>
        <xdr:cNvPr id="890" name="直線コネクタ 889"/>
        <xdr:cNvCxnSpPr/>
      </xdr:nvCxnSpPr>
      <xdr:spPr>
        <a:xfrm>
          <a:off x="15481300" y="177565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17780</xdr:rowOff>
    </xdr:from>
    <xdr:to>
      <xdr:col>76</xdr:col>
      <xdr:colOff>165100</xdr:colOff>
      <xdr:row>103</xdr:row>
      <xdr:rowOff>119380</xdr:rowOff>
    </xdr:to>
    <xdr:sp macro="" textlink="">
      <xdr:nvSpPr>
        <xdr:cNvPr id="891" name="楕円 890"/>
        <xdr:cNvSpPr/>
      </xdr:nvSpPr>
      <xdr:spPr>
        <a:xfrm>
          <a:off x="14541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68580</xdr:rowOff>
    </xdr:from>
    <xdr:to>
      <xdr:col>81</xdr:col>
      <xdr:colOff>50800</xdr:colOff>
      <xdr:row>103</xdr:row>
      <xdr:rowOff>97155</xdr:rowOff>
    </xdr:to>
    <xdr:cxnSp macro="">
      <xdr:nvCxnSpPr>
        <xdr:cNvPr id="892" name="直線コネクタ 891"/>
        <xdr:cNvCxnSpPr/>
      </xdr:nvCxnSpPr>
      <xdr:spPr>
        <a:xfrm>
          <a:off x="14592300" y="177279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111125</xdr:rowOff>
    </xdr:from>
    <xdr:to>
      <xdr:col>72</xdr:col>
      <xdr:colOff>38100</xdr:colOff>
      <xdr:row>103</xdr:row>
      <xdr:rowOff>41275</xdr:rowOff>
    </xdr:to>
    <xdr:sp macro="" textlink="">
      <xdr:nvSpPr>
        <xdr:cNvPr id="893" name="楕円 892"/>
        <xdr:cNvSpPr/>
      </xdr:nvSpPr>
      <xdr:spPr>
        <a:xfrm>
          <a:off x="13652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161925</xdr:rowOff>
    </xdr:from>
    <xdr:to>
      <xdr:col>76</xdr:col>
      <xdr:colOff>114300</xdr:colOff>
      <xdr:row>103</xdr:row>
      <xdr:rowOff>68580</xdr:rowOff>
    </xdr:to>
    <xdr:cxnSp macro="">
      <xdr:nvCxnSpPr>
        <xdr:cNvPr id="894" name="直線コネクタ 893"/>
        <xdr:cNvCxnSpPr/>
      </xdr:nvCxnSpPr>
      <xdr:spPr>
        <a:xfrm>
          <a:off x="13703300" y="1764982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116839</xdr:rowOff>
    </xdr:from>
    <xdr:to>
      <xdr:col>67</xdr:col>
      <xdr:colOff>101600</xdr:colOff>
      <xdr:row>103</xdr:row>
      <xdr:rowOff>46989</xdr:rowOff>
    </xdr:to>
    <xdr:sp macro="" textlink="">
      <xdr:nvSpPr>
        <xdr:cNvPr id="895" name="楕円 894"/>
        <xdr:cNvSpPr/>
      </xdr:nvSpPr>
      <xdr:spPr>
        <a:xfrm>
          <a:off x="12763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161925</xdr:rowOff>
    </xdr:from>
    <xdr:to>
      <xdr:col>71</xdr:col>
      <xdr:colOff>177800</xdr:colOff>
      <xdr:row>102</xdr:row>
      <xdr:rowOff>167639</xdr:rowOff>
    </xdr:to>
    <xdr:cxnSp macro="">
      <xdr:nvCxnSpPr>
        <xdr:cNvPr id="896" name="直線コネクタ 895"/>
        <xdr:cNvCxnSpPr/>
      </xdr:nvCxnSpPr>
      <xdr:spPr>
        <a:xfrm flipV="1">
          <a:off x="12814300" y="176498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897" name="n_1aveValue【公民館】&#10;有形固定資産減価償却率"/>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898" name="n_2aveValue【公民館】&#10;有形固定資産減価償却率"/>
        <xdr:cNvSpPr txBox="1"/>
      </xdr:nvSpPr>
      <xdr:spPr>
        <a:xfrm>
          <a:off x="14389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xdr:rowOff>
    </xdr:from>
    <xdr:ext cx="405111" cy="259045"/>
    <xdr:sp macro="" textlink="">
      <xdr:nvSpPr>
        <xdr:cNvPr id="899" name="n_3aveValue【公民館】&#10;有形固定資産減価償却率"/>
        <xdr:cNvSpPr txBox="1"/>
      </xdr:nvSpPr>
      <xdr:spPr>
        <a:xfrm>
          <a:off x="13500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161941</xdr:rowOff>
    </xdr:from>
    <xdr:ext cx="405111" cy="259045"/>
    <xdr:sp macro="" textlink="">
      <xdr:nvSpPr>
        <xdr:cNvPr id="900" name="n_4aveValue【公民館】&#10;有形固定資産減価償却率"/>
        <xdr:cNvSpPr txBox="1"/>
      </xdr:nvSpPr>
      <xdr:spPr>
        <a:xfrm>
          <a:off x="12611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164482</xdr:rowOff>
    </xdr:from>
    <xdr:ext cx="405111" cy="259045"/>
    <xdr:sp macro="" textlink="">
      <xdr:nvSpPr>
        <xdr:cNvPr id="901" name="n_1mainValue【公民館】&#10;有形固定資産減価償却率"/>
        <xdr:cNvSpPr txBox="1"/>
      </xdr:nvSpPr>
      <xdr:spPr>
        <a:xfrm>
          <a:off x="152660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135907</xdr:rowOff>
    </xdr:from>
    <xdr:ext cx="405111" cy="259045"/>
    <xdr:sp macro="" textlink="">
      <xdr:nvSpPr>
        <xdr:cNvPr id="902" name="n_2mainValue【公民館】&#10;有形固定資産減価償却率"/>
        <xdr:cNvSpPr txBox="1"/>
      </xdr:nvSpPr>
      <xdr:spPr>
        <a:xfrm>
          <a:off x="143897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57802</xdr:rowOff>
    </xdr:from>
    <xdr:ext cx="405111" cy="259045"/>
    <xdr:sp macro="" textlink="">
      <xdr:nvSpPr>
        <xdr:cNvPr id="903" name="n_3mainValue【公民館】&#10;有形固定資産減価償却率"/>
        <xdr:cNvSpPr txBox="1"/>
      </xdr:nvSpPr>
      <xdr:spPr>
        <a:xfrm>
          <a:off x="13500744"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63516</xdr:rowOff>
    </xdr:from>
    <xdr:ext cx="405111" cy="259045"/>
    <xdr:sp macro="" textlink="">
      <xdr:nvSpPr>
        <xdr:cNvPr id="904" name="n_4mainValue【公民館】&#10;有形固定資産減価償却率"/>
        <xdr:cNvSpPr txBox="1"/>
      </xdr:nvSpPr>
      <xdr:spPr>
        <a:xfrm>
          <a:off x="12611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924" name="直線コネクタ 923"/>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925"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926" name="直線コネクタ 925"/>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927"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928" name="直線コネクタ 927"/>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929" name="【公民館】&#10;一人当たり面積平均値テキスト"/>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930" name="フローチャート: 判断 929"/>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31" name="フローチャート: 判断 930"/>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932" name="フローチャート: 判断 931"/>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933" name="フローチャート: 判断 932"/>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934" name="フローチャート: 判断 933"/>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145414</xdr:rowOff>
    </xdr:from>
    <xdr:to>
      <xdr:col>116</xdr:col>
      <xdr:colOff>114300</xdr:colOff>
      <xdr:row>105</xdr:row>
      <xdr:rowOff>75564</xdr:rowOff>
    </xdr:to>
    <xdr:sp macro="" textlink="">
      <xdr:nvSpPr>
        <xdr:cNvPr id="940" name="楕円 939"/>
        <xdr:cNvSpPr/>
      </xdr:nvSpPr>
      <xdr:spPr>
        <a:xfrm>
          <a:off x="221107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168291</xdr:rowOff>
    </xdr:from>
    <xdr:ext cx="469744" cy="259045"/>
    <xdr:sp macro="" textlink="">
      <xdr:nvSpPr>
        <xdr:cNvPr id="941" name="【公民館】&#10;一人当たり面積該当値テキスト"/>
        <xdr:cNvSpPr txBox="1"/>
      </xdr:nvSpPr>
      <xdr:spPr>
        <a:xfrm>
          <a:off x="22199600" y="1782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151130</xdr:rowOff>
    </xdr:from>
    <xdr:to>
      <xdr:col>112</xdr:col>
      <xdr:colOff>38100</xdr:colOff>
      <xdr:row>105</xdr:row>
      <xdr:rowOff>81280</xdr:rowOff>
    </xdr:to>
    <xdr:sp macro="" textlink="">
      <xdr:nvSpPr>
        <xdr:cNvPr id="942" name="楕円 941"/>
        <xdr:cNvSpPr/>
      </xdr:nvSpPr>
      <xdr:spPr>
        <a:xfrm>
          <a:off x="21272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24764</xdr:rowOff>
    </xdr:from>
    <xdr:to>
      <xdr:col>116</xdr:col>
      <xdr:colOff>63500</xdr:colOff>
      <xdr:row>105</xdr:row>
      <xdr:rowOff>30480</xdr:rowOff>
    </xdr:to>
    <xdr:cxnSp macro="">
      <xdr:nvCxnSpPr>
        <xdr:cNvPr id="943" name="直線コネクタ 942"/>
        <xdr:cNvCxnSpPr/>
      </xdr:nvCxnSpPr>
      <xdr:spPr>
        <a:xfrm flipV="1">
          <a:off x="21323300" y="180270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151130</xdr:rowOff>
    </xdr:from>
    <xdr:to>
      <xdr:col>107</xdr:col>
      <xdr:colOff>101600</xdr:colOff>
      <xdr:row>105</xdr:row>
      <xdr:rowOff>81280</xdr:rowOff>
    </xdr:to>
    <xdr:sp macro="" textlink="">
      <xdr:nvSpPr>
        <xdr:cNvPr id="944" name="楕円 943"/>
        <xdr:cNvSpPr/>
      </xdr:nvSpPr>
      <xdr:spPr>
        <a:xfrm>
          <a:off x="20383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30480</xdr:rowOff>
    </xdr:from>
    <xdr:to>
      <xdr:col>111</xdr:col>
      <xdr:colOff>177800</xdr:colOff>
      <xdr:row>105</xdr:row>
      <xdr:rowOff>30480</xdr:rowOff>
    </xdr:to>
    <xdr:cxnSp macro="">
      <xdr:nvCxnSpPr>
        <xdr:cNvPr id="945" name="直線コネクタ 944"/>
        <xdr:cNvCxnSpPr/>
      </xdr:nvCxnSpPr>
      <xdr:spPr>
        <a:xfrm>
          <a:off x="20434300" y="1803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151130</xdr:rowOff>
    </xdr:from>
    <xdr:to>
      <xdr:col>102</xdr:col>
      <xdr:colOff>165100</xdr:colOff>
      <xdr:row>105</xdr:row>
      <xdr:rowOff>81280</xdr:rowOff>
    </xdr:to>
    <xdr:sp macro="" textlink="">
      <xdr:nvSpPr>
        <xdr:cNvPr id="946" name="楕円 945"/>
        <xdr:cNvSpPr/>
      </xdr:nvSpPr>
      <xdr:spPr>
        <a:xfrm>
          <a:off x="19494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30480</xdr:rowOff>
    </xdr:from>
    <xdr:to>
      <xdr:col>107</xdr:col>
      <xdr:colOff>50800</xdr:colOff>
      <xdr:row>105</xdr:row>
      <xdr:rowOff>30480</xdr:rowOff>
    </xdr:to>
    <xdr:cxnSp macro="">
      <xdr:nvCxnSpPr>
        <xdr:cNvPr id="947" name="直線コネクタ 946"/>
        <xdr:cNvCxnSpPr/>
      </xdr:nvCxnSpPr>
      <xdr:spPr>
        <a:xfrm>
          <a:off x="19545300" y="1803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948" name="楕円 947"/>
        <xdr:cNvSpPr/>
      </xdr:nvSpPr>
      <xdr:spPr>
        <a:xfrm>
          <a:off x="18605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30480</xdr:rowOff>
    </xdr:from>
    <xdr:to>
      <xdr:col>102</xdr:col>
      <xdr:colOff>114300</xdr:colOff>
      <xdr:row>105</xdr:row>
      <xdr:rowOff>41911</xdr:rowOff>
    </xdr:to>
    <xdr:cxnSp macro="">
      <xdr:nvCxnSpPr>
        <xdr:cNvPr id="949" name="直線コネクタ 948"/>
        <xdr:cNvCxnSpPr/>
      </xdr:nvCxnSpPr>
      <xdr:spPr>
        <a:xfrm flipV="1">
          <a:off x="18656300" y="180327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50"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951" name="n_2aveValue【公民館】&#10;一人当たり面積"/>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112413</xdr:rowOff>
    </xdr:from>
    <xdr:ext cx="469744" cy="259045"/>
    <xdr:sp macro="" textlink="">
      <xdr:nvSpPr>
        <xdr:cNvPr id="952" name="n_3aveValue【公民館】&#10;一人当たり面積"/>
        <xdr:cNvSpPr txBox="1"/>
      </xdr:nvSpPr>
      <xdr:spPr>
        <a:xfrm>
          <a:off x="19310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953" name="n_4aveValue【公民館】&#10;一人当たり面積"/>
        <xdr:cNvSpPr txBox="1"/>
      </xdr:nvSpPr>
      <xdr:spPr>
        <a:xfrm>
          <a:off x="18421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97807</xdr:rowOff>
    </xdr:from>
    <xdr:ext cx="469744" cy="259045"/>
    <xdr:sp macro="" textlink="">
      <xdr:nvSpPr>
        <xdr:cNvPr id="954" name="n_1mainValue【公民館】&#10;一人当たり面積"/>
        <xdr:cNvSpPr txBox="1"/>
      </xdr:nvSpPr>
      <xdr:spPr>
        <a:xfrm>
          <a:off x="21075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97807</xdr:rowOff>
    </xdr:from>
    <xdr:ext cx="469744" cy="259045"/>
    <xdr:sp macro="" textlink="">
      <xdr:nvSpPr>
        <xdr:cNvPr id="955" name="n_2mainValue【公民館】&#10;一人当たり面積"/>
        <xdr:cNvSpPr txBox="1"/>
      </xdr:nvSpPr>
      <xdr:spPr>
        <a:xfrm>
          <a:off x="20199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97807</xdr:rowOff>
    </xdr:from>
    <xdr:ext cx="469744" cy="259045"/>
    <xdr:sp macro="" textlink="">
      <xdr:nvSpPr>
        <xdr:cNvPr id="956" name="n_3mainValue【公民館】&#10;一人当たり面積"/>
        <xdr:cNvSpPr txBox="1"/>
      </xdr:nvSpPr>
      <xdr:spPr>
        <a:xfrm>
          <a:off x="19310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957" name="n_4mainValue【公民館】&#10;一人当たり面積"/>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体的には，類似団体平均と比較して概ね平均値であるが，学校や保育所については，近年，南海地震対策として，改築工事や耐震工事を集中的に行ってきたことから，類似団体内平均値と比較して有形固定資産減価償却率は低くなっている。</a:t>
          </a:r>
          <a:endParaRPr lang="ja-JP" altLang="ja-JP" sz="1400">
            <a:effectLst/>
          </a:endParaRPr>
        </a:p>
        <a:p>
          <a:r>
            <a:rPr kumimoji="1" lang="ja-JP" altLang="ja-JP" sz="1100">
              <a:solidFill>
                <a:schemeClr val="dk1"/>
              </a:solidFill>
              <a:effectLst/>
              <a:latin typeface="+mn-lt"/>
              <a:ea typeface="+mn-ea"/>
              <a:cs typeface="+mn-cs"/>
            </a:rPr>
            <a:t>一方，道路，児童館については有形固定資産減価償却率が類似団体内平均値と比較して高くなっている。道路等については高知市道路橋長寿命化修繕計画，児童館については高知市公共施設マネジメント基本計画等に基づいた整備等を今後も引き続き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325,218
323,443
309.00
183,971,577
182,236,645
545,146
78,960,151
210,377,339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85997</xdr:rowOff>
    </xdr:from>
    <xdr:to>
      <xdr:col>24</xdr:col>
      <xdr:colOff>62865</xdr:colOff>
      <xdr:row>42</xdr:row>
      <xdr:rowOff>89263</xdr:rowOff>
    </xdr:to>
    <xdr:cxnSp macro="">
      <xdr:nvCxnSpPr>
        <xdr:cNvPr id="58" name="直線コネクタ 57"/>
        <xdr:cNvCxnSpPr/>
      </xdr:nvCxnSpPr>
      <xdr:spPr>
        <a:xfrm flipV="1">
          <a:off x="4634865" y="5915297"/>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32674</xdr:rowOff>
    </xdr:from>
    <xdr:ext cx="405111" cy="259045"/>
    <xdr:sp macro="" textlink="">
      <xdr:nvSpPr>
        <xdr:cNvPr id="61" name="【図書館】&#10;有形固定資産減価償却率最大値テキスト"/>
        <xdr:cNvSpPr txBox="1"/>
      </xdr:nvSpPr>
      <xdr:spPr>
        <a:xfrm>
          <a:off x="4673600" y="5690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85997</xdr:rowOff>
    </xdr:from>
    <xdr:to>
      <xdr:col>24</xdr:col>
      <xdr:colOff>152400</xdr:colOff>
      <xdr:row>34</xdr:row>
      <xdr:rowOff>85997</xdr:rowOff>
    </xdr:to>
    <xdr:cxnSp macro="">
      <xdr:nvCxnSpPr>
        <xdr:cNvPr id="62" name="直線コネクタ 61"/>
        <xdr:cNvCxnSpPr/>
      </xdr:nvCxnSpPr>
      <xdr:spPr>
        <a:xfrm>
          <a:off x="4546600" y="591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7093</xdr:rowOff>
    </xdr:from>
    <xdr:ext cx="405111" cy="259045"/>
    <xdr:sp macro="" textlink="">
      <xdr:nvSpPr>
        <xdr:cNvPr id="63" name="【図書館】&#10;有形固定資産減価償却率平均値テキスト"/>
        <xdr:cNvSpPr txBox="1"/>
      </xdr:nvSpPr>
      <xdr:spPr>
        <a:xfrm>
          <a:off x="4673600" y="635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28666</xdr:rowOff>
    </xdr:from>
    <xdr:to>
      <xdr:col>24</xdr:col>
      <xdr:colOff>114300</xdr:colOff>
      <xdr:row>37</xdr:row>
      <xdr:rowOff>130266</xdr:rowOff>
    </xdr:to>
    <xdr:sp macro="" textlink="">
      <xdr:nvSpPr>
        <xdr:cNvPr id="64" name="フローチャート: 判断 63"/>
        <xdr:cNvSpPr/>
      </xdr:nvSpPr>
      <xdr:spPr>
        <a:xfrm>
          <a:off x="4584700" y="637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92001</xdr:rowOff>
    </xdr:from>
    <xdr:ext cx="405111" cy="259045"/>
    <xdr:sp macro="" textlink="">
      <xdr:nvSpPr>
        <xdr:cNvPr id="66" name="n_1aveValue【図書館】&#10;有形固定資産減価償却率"/>
        <xdr:cNvSpPr txBox="1"/>
      </xdr:nvSpPr>
      <xdr:spPr>
        <a:xfrm>
          <a:off x="3582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147864</xdr:rowOff>
    </xdr:from>
    <xdr:to>
      <xdr:col>15</xdr:col>
      <xdr:colOff>101600</xdr:colOff>
      <xdr:row>37</xdr:row>
      <xdr:rowOff>78014</xdr:rowOff>
    </xdr:to>
    <xdr:sp macro="" textlink="">
      <xdr:nvSpPr>
        <xdr:cNvPr id="67" name="フローチャート: 判断 66"/>
        <xdr:cNvSpPr/>
      </xdr:nvSpPr>
      <xdr:spPr>
        <a:xfrm>
          <a:off x="2857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69141</xdr:rowOff>
    </xdr:from>
    <xdr:ext cx="405111" cy="259045"/>
    <xdr:sp macro="" textlink="">
      <xdr:nvSpPr>
        <xdr:cNvPr id="68" name="n_2aveValue【図書館】&#10;有形固定資産減価償却率"/>
        <xdr:cNvSpPr txBox="1"/>
      </xdr:nvSpPr>
      <xdr:spPr>
        <a:xfrm>
          <a:off x="2705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121739</xdr:rowOff>
    </xdr:from>
    <xdr:to>
      <xdr:col>10</xdr:col>
      <xdr:colOff>165100</xdr:colOff>
      <xdr:row>37</xdr:row>
      <xdr:rowOff>51889</xdr:rowOff>
    </xdr:to>
    <xdr:sp macro="" textlink="">
      <xdr:nvSpPr>
        <xdr:cNvPr id="69" name="フローチャート: 判断 68"/>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43016</xdr:rowOff>
    </xdr:from>
    <xdr:ext cx="405111" cy="259045"/>
    <xdr:sp macro="" textlink="">
      <xdr:nvSpPr>
        <xdr:cNvPr id="70" name="n_3aveValue【図書館】&#10;有形固定資産減価償却率"/>
        <xdr:cNvSpPr txBox="1"/>
      </xdr:nvSpPr>
      <xdr:spPr>
        <a:xfrm>
          <a:off x="1816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139700</xdr:rowOff>
    </xdr:from>
    <xdr:to>
      <xdr:col>6</xdr:col>
      <xdr:colOff>38100</xdr:colOff>
      <xdr:row>37</xdr:row>
      <xdr:rowOff>69850</xdr:rowOff>
    </xdr:to>
    <xdr:sp macro="" textlink="">
      <xdr:nvSpPr>
        <xdr:cNvPr id="71" name="フローチャート: 判断 70"/>
        <xdr:cNvSpPr/>
      </xdr:nvSpPr>
      <xdr:spPr>
        <a:xfrm>
          <a:off x="107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86377</xdr:rowOff>
    </xdr:from>
    <xdr:ext cx="405111" cy="259045"/>
    <xdr:sp macro="" textlink="">
      <xdr:nvSpPr>
        <xdr:cNvPr id="72" name="n_4aveValue【図書館】&#10;有形固定資産減価償却率"/>
        <xdr:cNvSpPr txBox="1"/>
      </xdr:nvSpPr>
      <xdr:spPr>
        <a:xfrm>
          <a:off x="927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35197</xdr:rowOff>
    </xdr:from>
    <xdr:to>
      <xdr:col>24</xdr:col>
      <xdr:colOff>114300</xdr:colOff>
      <xdr:row>34</xdr:row>
      <xdr:rowOff>136797</xdr:rowOff>
    </xdr:to>
    <xdr:sp macro="" textlink="">
      <xdr:nvSpPr>
        <xdr:cNvPr id="78" name="楕円 77"/>
        <xdr:cNvSpPr/>
      </xdr:nvSpPr>
      <xdr:spPr>
        <a:xfrm>
          <a:off x="45847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159674</xdr:rowOff>
    </xdr:from>
    <xdr:ext cx="405111" cy="259045"/>
    <xdr:sp macro="" textlink="">
      <xdr:nvSpPr>
        <xdr:cNvPr id="79" name="【図書館】&#10;有形固定資産減価償却率該当値テキスト"/>
        <xdr:cNvSpPr txBox="1"/>
      </xdr:nvSpPr>
      <xdr:spPr>
        <a:xfrm>
          <a:off x="4673600" y="581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165826</xdr:rowOff>
    </xdr:from>
    <xdr:to>
      <xdr:col>20</xdr:col>
      <xdr:colOff>38100</xdr:colOff>
      <xdr:row>34</xdr:row>
      <xdr:rowOff>95976</xdr:rowOff>
    </xdr:to>
    <xdr:sp macro="" textlink="">
      <xdr:nvSpPr>
        <xdr:cNvPr id="80" name="楕円 79"/>
        <xdr:cNvSpPr/>
      </xdr:nvSpPr>
      <xdr:spPr>
        <a:xfrm>
          <a:off x="3746500" y="58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45176</xdr:rowOff>
    </xdr:from>
    <xdr:to>
      <xdr:col>24</xdr:col>
      <xdr:colOff>63500</xdr:colOff>
      <xdr:row>34</xdr:row>
      <xdr:rowOff>85997</xdr:rowOff>
    </xdr:to>
    <xdr:cxnSp macro="">
      <xdr:nvCxnSpPr>
        <xdr:cNvPr id="81" name="直線コネクタ 80"/>
        <xdr:cNvCxnSpPr/>
      </xdr:nvCxnSpPr>
      <xdr:spPr>
        <a:xfrm>
          <a:off x="3797300" y="587447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111942</xdr:rowOff>
    </xdr:from>
    <xdr:to>
      <xdr:col>15</xdr:col>
      <xdr:colOff>101600</xdr:colOff>
      <xdr:row>34</xdr:row>
      <xdr:rowOff>42092</xdr:rowOff>
    </xdr:to>
    <xdr:sp macro="" textlink="">
      <xdr:nvSpPr>
        <xdr:cNvPr id="82" name="楕円 81"/>
        <xdr:cNvSpPr/>
      </xdr:nvSpPr>
      <xdr:spPr>
        <a:xfrm>
          <a:off x="2857500" y="57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162742</xdr:rowOff>
    </xdr:from>
    <xdr:to>
      <xdr:col>19</xdr:col>
      <xdr:colOff>177800</xdr:colOff>
      <xdr:row>34</xdr:row>
      <xdr:rowOff>45176</xdr:rowOff>
    </xdr:to>
    <xdr:cxnSp macro="">
      <xdr:nvCxnSpPr>
        <xdr:cNvPr id="83" name="直線コネクタ 82"/>
        <xdr:cNvCxnSpPr/>
      </xdr:nvCxnSpPr>
      <xdr:spPr>
        <a:xfrm>
          <a:off x="2908300" y="582059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66222</xdr:rowOff>
    </xdr:from>
    <xdr:to>
      <xdr:col>10</xdr:col>
      <xdr:colOff>165100</xdr:colOff>
      <xdr:row>33</xdr:row>
      <xdr:rowOff>167822</xdr:rowOff>
    </xdr:to>
    <xdr:sp macro="" textlink="">
      <xdr:nvSpPr>
        <xdr:cNvPr id="84" name="楕円 83"/>
        <xdr:cNvSpPr/>
      </xdr:nvSpPr>
      <xdr:spPr>
        <a:xfrm>
          <a:off x="1968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117022</xdr:rowOff>
    </xdr:from>
    <xdr:to>
      <xdr:col>15</xdr:col>
      <xdr:colOff>50800</xdr:colOff>
      <xdr:row>33</xdr:row>
      <xdr:rowOff>162742</xdr:rowOff>
    </xdr:to>
    <xdr:cxnSp macro="">
      <xdr:nvCxnSpPr>
        <xdr:cNvPr id="85" name="直線コネクタ 84"/>
        <xdr:cNvCxnSpPr/>
      </xdr:nvCxnSpPr>
      <xdr:spPr>
        <a:xfrm>
          <a:off x="2019300" y="57748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xdr:rowOff>
    </xdr:from>
    <xdr:to>
      <xdr:col>6</xdr:col>
      <xdr:colOff>38100</xdr:colOff>
      <xdr:row>38</xdr:row>
      <xdr:rowOff>102507</xdr:rowOff>
    </xdr:to>
    <xdr:sp macro="" textlink="">
      <xdr:nvSpPr>
        <xdr:cNvPr id="86" name="楕円 85"/>
        <xdr:cNvSpPr/>
      </xdr:nvSpPr>
      <xdr:spPr>
        <a:xfrm>
          <a:off x="1079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117022</xdr:rowOff>
    </xdr:from>
    <xdr:to>
      <xdr:col>10</xdr:col>
      <xdr:colOff>114300</xdr:colOff>
      <xdr:row>38</xdr:row>
      <xdr:rowOff>51707</xdr:rowOff>
    </xdr:to>
    <xdr:cxnSp macro="">
      <xdr:nvCxnSpPr>
        <xdr:cNvPr id="87" name="直線コネクタ 86"/>
        <xdr:cNvCxnSpPr/>
      </xdr:nvCxnSpPr>
      <xdr:spPr>
        <a:xfrm flipV="1">
          <a:off x="1130300" y="5774872"/>
          <a:ext cx="889000" cy="79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112503</xdr:rowOff>
    </xdr:from>
    <xdr:ext cx="405111" cy="259045"/>
    <xdr:sp macro="" textlink="">
      <xdr:nvSpPr>
        <xdr:cNvPr id="88" name="n_1mainValue【図書館】&#10;有形固定資産減価償却率"/>
        <xdr:cNvSpPr txBox="1"/>
      </xdr:nvSpPr>
      <xdr:spPr>
        <a:xfrm>
          <a:off x="3582044" y="55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58619</xdr:rowOff>
    </xdr:from>
    <xdr:ext cx="340478" cy="259045"/>
    <xdr:sp macro="" textlink="">
      <xdr:nvSpPr>
        <xdr:cNvPr id="89" name="n_2mainValue【図書館】&#10;有形固定資産減価償却率"/>
        <xdr:cNvSpPr txBox="1"/>
      </xdr:nvSpPr>
      <xdr:spPr>
        <a:xfrm>
          <a:off x="2738061" y="5545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12899</xdr:rowOff>
    </xdr:from>
    <xdr:ext cx="340478" cy="259045"/>
    <xdr:sp macro="" textlink="">
      <xdr:nvSpPr>
        <xdr:cNvPr id="90" name="n_3mainValue【図書館】&#10;有形固定資産減価償却率"/>
        <xdr:cNvSpPr txBox="1"/>
      </xdr:nvSpPr>
      <xdr:spPr>
        <a:xfrm>
          <a:off x="1849061" y="5499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93634</xdr:rowOff>
    </xdr:from>
    <xdr:ext cx="405111" cy="259045"/>
    <xdr:sp macro="" textlink="">
      <xdr:nvSpPr>
        <xdr:cNvPr id="91" name="n_4mainValue【図書館】&#10;有形固定資産減価償却率"/>
        <xdr:cNvSpPr txBox="1"/>
      </xdr:nvSpPr>
      <xdr:spPr>
        <a:xfrm>
          <a:off x="927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3" name="直線コネクタ 112"/>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6"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7" name="直線コネクタ 116"/>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8"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9" name="フローチャート: 判断 118"/>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118127</xdr:rowOff>
    </xdr:from>
    <xdr:ext cx="469744" cy="259045"/>
    <xdr:sp macro="" textlink="">
      <xdr:nvSpPr>
        <xdr:cNvPr id="121"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25400</xdr:rowOff>
    </xdr:from>
    <xdr:to>
      <xdr:col>46</xdr:col>
      <xdr:colOff>38100</xdr:colOff>
      <xdr:row>38</xdr:row>
      <xdr:rowOff>127000</xdr:rowOff>
    </xdr:to>
    <xdr:sp macro="" textlink="">
      <xdr:nvSpPr>
        <xdr:cNvPr id="122" name="フローチャート: 判断 121"/>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118127</xdr:rowOff>
    </xdr:from>
    <xdr:ext cx="469744" cy="259045"/>
    <xdr:sp macro="" textlink="">
      <xdr:nvSpPr>
        <xdr:cNvPr id="123"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2540</xdr:rowOff>
    </xdr:from>
    <xdr:to>
      <xdr:col>41</xdr:col>
      <xdr:colOff>101600</xdr:colOff>
      <xdr:row>38</xdr:row>
      <xdr:rowOff>104140</xdr:rowOff>
    </xdr:to>
    <xdr:sp macro="" textlink="">
      <xdr:nvSpPr>
        <xdr:cNvPr id="124" name="フローチャート: 判断 123"/>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95267</xdr:rowOff>
    </xdr:from>
    <xdr:ext cx="469744" cy="259045"/>
    <xdr:sp macro="" textlink="">
      <xdr:nvSpPr>
        <xdr:cNvPr id="125" name="n_3aveValue【図書館】&#10;一人当たり面積"/>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48260</xdr:rowOff>
    </xdr:from>
    <xdr:to>
      <xdr:col>36</xdr:col>
      <xdr:colOff>165100</xdr:colOff>
      <xdr:row>38</xdr:row>
      <xdr:rowOff>149860</xdr:rowOff>
    </xdr:to>
    <xdr:sp macro="" textlink="">
      <xdr:nvSpPr>
        <xdr:cNvPr id="126" name="フローチャート: 判断 125"/>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36</xdr:row>
      <xdr:rowOff>166387</xdr:rowOff>
    </xdr:from>
    <xdr:ext cx="469744" cy="259045"/>
    <xdr:sp macro="" textlink="">
      <xdr:nvSpPr>
        <xdr:cNvPr id="127"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139700</xdr:rowOff>
    </xdr:from>
    <xdr:to>
      <xdr:col>55</xdr:col>
      <xdr:colOff>50800</xdr:colOff>
      <xdr:row>35</xdr:row>
      <xdr:rowOff>69850</xdr:rowOff>
    </xdr:to>
    <xdr:sp macro="" textlink="">
      <xdr:nvSpPr>
        <xdr:cNvPr id="133" name="楕円 132"/>
        <xdr:cNvSpPr/>
      </xdr:nvSpPr>
      <xdr:spPr>
        <a:xfrm>
          <a:off x="10426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162577</xdr:rowOff>
    </xdr:from>
    <xdr:ext cx="469744" cy="259045"/>
    <xdr:sp macro="" textlink="">
      <xdr:nvSpPr>
        <xdr:cNvPr id="134" name="【図書館】&#10;一人当たり面積該当値テキスト"/>
        <xdr:cNvSpPr txBox="1"/>
      </xdr:nvSpPr>
      <xdr:spPr>
        <a:xfrm>
          <a:off x="10515600"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139700</xdr:rowOff>
    </xdr:from>
    <xdr:to>
      <xdr:col>50</xdr:col>
      <xdr:colOff>165100</xdr:colOff>
      <xdr:row>35</xdr:row>
      <xdr:rowOff>69850</xdr:rowOff>
    </xdr:to>
    <xdr:sp macro="" textlink="">
      <xdr:nvSpPr>
        <xdr:cNvPr id="135" name="楕円 134"/>
        <xdr:cNvSpPr/>
      </xdr:nvSpPr>
      <xdr:spPr>
        <a:xfrm>
          <a:off x="958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19050</xdr:rowOff>
    </xdr:from>
    <xdr:to>
      <xdr:col>55</xdr:col>
      <xdr:colOff>0</xdr:colOff>
      <xdr:row>35</xdr:row>
      <xdr:rowOff>19050</xdr:rowOff>
    </xdr:to>
    <xdr:cxnSp macro="">
      <xdr:nvCxnSpPr>
        <xdr:cNvPr id="136" name="直線コネクタ 135"/>
        <xdr:cNvCxnSpPr/>
      </xdr:nvCxnSpPr>
      <xdr:spPr>
        <a:xfrm>
          <a:off x="9639300" y="6019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139700</xdr:rowOff>
    </xdr:from>
    <xdr:to>
      <xdr:col>46</xdr:col>
      <xdr:colOff>38100</xdr:colOff>
      <xdr:row>35</xdr:row>
      <xdr:rowOff>69850</xdr:rowOff>
    </xdr:to>
    <xdr:sp macro="" textlink="">
      <xdr:nvSpPr>
        <xdr:cNvPr id="137" name="楕円 136"/>
        <xdr:cNvSpPr/>
      </xdr:nvSpPr>
      <xdr:spPr>
        <a:xfrm>
          <a:off x="8699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19050</xdr:rowOff>
    </xdr:from>
    <xdr:to>
      <xdr:col>50</xdr:col>
      <xdr:colOff>114300</xdr:colOff>
      <xdr:row>35</xdr:row>
      <xdr:rowOff>19050</xdr:rowOff>
    </xdr:to>
    <xdr:cxnSp macro="">
      <xdr:nvCxnSpPr>
        <xdr:cNvPr id="138" name="直線コネクタ 137"/>
        <xdr:cNvCxnSpPr/>
      </xdr:nvCxnSpPr>
      <xdr:spPr>
        <a:xfrm>
          <a:off x="8750300" y="601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116840</xdr:rowOff>
    </xdr:from>
    <xdr:to>
      <xdr:col>41</xdr:col>
      <xdr:colOff>101600</xdr:colOff>
      <xdr:row>35</xdr:row>
      <xdr:rowOff>46990</xdr:rowOff>
    </xdr:to>
    <xdr:sp macro="" textlink="">
      <xdr:nvSpPr>
        <xdr:cNvPr id="139" name="楕円 138"/>
        <xdr:cNvSpPr/>
      </xdr:nvSpPr>
      <xdr:spPr>
        <a:xfrm>
          <a:off x="7810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167640</xdr:rowOff>
    </xdr:from>
    <xdr:to>
      <xdr:col>45</xdr:col>
      <xdr:colOff>177800</xdr:colOff>
      <xdr:row>35</xdr:row>
      <xdr:rowOff>19050</xdr:rowOff>
    </xdr:to>
    <xdr:cxnSp macro="">
      <xdr:nvCxnSpPr>
        <xdr:cNvPr id="140" name="直線コネクタ 139"/>
        <xdr:cNvCxnSpPr/>
      </xdr:nvCxnSpPr>
      <xdr:spPr>
        <a:xfrm>
          <a:off x="7861300" y="5996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41" name="楕円 140"/>
        <xdr:cNvSpPr/>
      </xdr:nvSpPr>
      <xdr:spPr>
        <a:xfrm>
          <a:off x="692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167640</xdr:rowOff>
    </xdr:from>
    <xdr:to>
      <xdr:col>41</xdr:col>
      <xdr:colOff>50800</xdr:colOff>
      <xdr:row>39</xdr:row>
      <xdr:rowOff>87630</xdr:rowOff>
    </xdr:to>
    <xdr:cxnSp macro="">
      <xdr:nvCxnSpPr>
        <xdr:cNvPr id="142" name="直線コネクタ 141"/>
        <xdr:cNvCxnSpPr/>
      </xdr:nvCxnSpPr>
      <xdr:spPr>
        <a:xfrm flipV="1">
          <a:off x="6972300" y="5996940"/>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33</xdr:row>
      <xdr:rowOff>86377</xdr:rowOff>
    </xdr:from>
    <xdr:ext cx="469744" cy="259045"/>
    <xdr:sp macro="" textlink="">
      <xdr:nvSpPr>
        <xdr:cNvPr id="143" name="n_1mainValue【図書館】&#10;一人当たり面積"/>
        <xdr:cNvSpPr txBox="1"/>
      </xdr:nvSpPr>
      <xdr:spPr>
        <a:xfrm>
          <a:off x="9391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86377</xdr:rowOff>
    </xdr:from>
    <xdr:ext cx="469744" cy="259045"/>
    <xdr:sp macro="" textlink="">
      <xdr:nvSpPr>
        <xdr:cNvPr id="144" name="n_2mainValue【図書館】&#10;一人当たり面積"/>
        <xdr:cNvSpPr txBox="1"/>
      </xdr:nvSpPr>
      <xdr:spPr>
        <a:xfrm>
          <a:off x="8515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63517</xdr:rowOff>
    </xdr:from>
    <xdr:ext cx="469744" cy="259045"/>
    <xdr:sp macro="" textlink="">
      <xdr:nvSpPr>
        <xdr:cNvPr id="145" name="n_3mainValue【図書館】&#10;一人当たり面積"/>
        <xdr:cNvSpPr txBox="1"/>
      </xdr:nvSpPr>
      <xdr:spPr>
        <a:xfrm>
          <a:off x="762642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129557</xdr:rowOff>
    </xdr:from>
    <xdr:ext cx="469744" cy="259045"/>
    <xdr:sp macro="" textlink="">
      <xdr:nvSpPr>
        <xdr:cNvPr id="146" name="n_4mainValue【図書館】&#10;一人当たり面積"/>
        <xdr:cNvSpPr txBox="1"/>
      </xdr:nvSpPr>
      <xdr:spPr>
        <a:xfrm>
          <a:off x="6737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1" name="直線コネクタ 170"/>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2"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3" name="直線コネクタ 172"/>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4"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5" name="直線コネクタ 174"/>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6" name="【体育館・プール】&#10;有形固定資産減価償却率平均値テキスト"/>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8" name="フローチャート: 判断 177"/>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66692</xdr:rowOff>
    </xdr:from>
    <xdr:ext cx="405111" cy="259045"/>
    <xdr:sp macro="" textlink="">
      <xdr:nvSpPr>
        <xdr:cNvPr id="179" name="n_1aveValue【体育館・プール】&#10;有形固定資産減価償却率"/>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139700</xdr:rowOff>
    </xdr:from>
    <xdr:to>
      <xdr:col>15</xdr:col>
      <xdr:colOff>101600</xdr:colOff>
      <xdr:row>59</xdr:row>
      <xdr:rowOff>69850</xdr:rowOff>
    </xdr:to>
    <xdr:sp macro="" textlink="">
      <xdr:nvSpPr>
        <xdr:cNvPr id="180" name="フローチャート: 判断 179"/>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60977</xdr:rowOff>
    </xdr:from>
    <xdr:ext cx="405111" cy="259045"/>
    <xdr:sp macro="" textlink="">
      <xdr:nvSpPr>
        <xdr:cNvPr id="181" name="n_2aveValue【体育館・プール】&#10;有形固定資産減価償却率"/>
        <xdr:cNvSpPr txBox="1"/>
      </xdr:nvSpPr>
      <xdr:spPr>
        <a:xfrm>
          <a:off x="2705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101600</xdr:rowOff>
    </xdr:from>
    <xdr:to>
      <xdr:col>10</xdr:col>
      <xdr:colOff>165100</xdr:colOff>
      <xdr:row>59</xdr:row>
      <xdr:rowOff>31750</xdr:rowOff>
    </xdr:to>
    <xdr:sp macro="" textlink="">
      <xdr:nvSpPr>
        <xdr:cNvPr id="182" name="フローチャート: 判断 181"/>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22877</xdr:rowOff>
    </xdr:from>
    <xdr:ext cx="405111" cy="259045"/>
    <xdr:sp macro="" textlink="">
      <xdr:nvSpPr>
        <xdr:cNvPr id="183" name="n_3aveValue【体育館・プール】&#10;有形固定資産減価償却率"/>
        <xdr:cNvSpPr txBox="1"/>
      </xdr:nvSpPr>
      <xdr:spPr>
        <a:xfrm>
          <a:off x="1816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103505</xdr:rowOff>
    </xdr:from>
    <xdr:to>
      <xdr:col>6</xdr:col>
      <xdr:colOff>38100</xdr:colOff>
      <xdr:row>59</xdr:row>
      <xdr:rowOff>33655</xdr:rowOff>
    </xdr:to>
    <xdr:sp macro="" textlink="">
      <xdr:nvSpPr>
        <xdr:cNvPr id="184" name="フローチャート: 判断 183"/>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59</xdr:row>
      <xdr:rowOff>24782</xdr:rowOff>
    </xdr:from>
    <xdr:ext cx="405111" cy="259045"/>
    <xdr:sp macro="" textlink="">
      <xdr:nvSpPr>
        <xdr:cNvPr id="185" name="n_4aveValue【体育館・プール】&#10;有形固定資産減価償却率"/>
        <xdr:cNvSpPr txBox="1"/>
      </xdr:nvSpPr>
      <xdr:spPr>
        <a:xfrm>
          <a:off x="927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55880</xdr:rowOff>
    </xdr:from>
    <xdr:to>
      <xdr:col>24</xdr:col>
      <xdr:colOff>114300</xdr:colOff>
      <xdr:row>58</xdr:row>
      <xdr:rowOff>157480</xdr:rowOff>
    </xdr:to>
    <xdr:sp macro="" textlink="">
      <xdr:nvSpPr>
        <xdr:cNvPr id="191" name="楕円 190"/>
        <xdr:cNvSpPr/>
      </xdr:nvSpPr>
      <xdr:spPr>
        <a:xfrm>
          <a:off x="45847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78757</xdr:rowOff>
    </xdr:from>
    <xdr:ext cx="405111" cy="259045"/>
    <xdr:sp macro="" textlink="">
      <xdr:nvSpPr>
        <xdr:cNvPr id="192" name="【体育館・プール】&#10;有形固定資産減価償却率該当値テキスト"/>
        <xdr:cNvSpPr txBox="1"/>
      </xdr:nvSpPr>
      <xdr:spPr>
        <a:xfrm>
          <a:off x="4673600"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17780</xdr:rowOff>
    </xdr:from>
    <xdr:to>
      <xdr:col>20</xdr:col>
      <xdr:colOff>38100</xdr:colOff>
      <xdr:row>58</xdr:row>
      <xdr:rowOff>119380</xdr:rowOff>
    </xdr:to>
    <xdr:sp macro="" textlink="">
      <xdr:nvSpPr>
        <xdr:cNvPr id="193" name="楕円 192"/>
        <xdr:cNvSpPr/>
      </xdr:nvSpPr>
      <xdr:spPr>
        <a:xfrm>
          <a:off x="3746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68580</xdr:rowOff>
    </xdr:from>
    <xdr:to>
      <xdr:col>24</xdr:col>
      <xdr:colOff>63500</xdr:colOff>
      <xdr:row>58</xdr:row>
      <xdr:rowOff>106680</xdr:rowOff>
    </xdr:to>
    <xdr:cxnSp macro="">
      <xdr:nvCxnSpPr>
        <xdr:cNvPr id="194" name="直線コネクタ 193"/>
        <xdr:cNvCxnSpPr/>
      </xdr:nvCxnSpPr>
      <xdr:spPr>
        <a:xfrm>
          <a:off x="3797300" y="10012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4445</xdr:rowOff>
    </xdr:from>
    <xdr:to>
      <xdr:col>15</xdr:col>
      <xdr:colOff>101600</xdr:colOff>
      <xdr:row>58</xdr:row>
      <xdr:rowOff>106045</xdr:rowOff>
    </xdr:to>
    <xdr:sp macro="" textlink="">
      <xdr:nvSpPr>
        <xdr:cNvPr id="195" name="楕円 194"/>
        <xdr:cNvSpPr/>
      </xdr:nvSpPr>
      <xdr:spPr>
        <a:xfrm>
          <a:off x="2857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55245</xdr:rowOff>
    </xdr:from>
    <xdr:to>
      <xdr:col>19</xdr:col>
      <xdr:colOff>177800</xdr:colOff>
      <xdr:row>58</xdr:row>
      <xdr:rowOff>68580</xdr:rowOff>
    </xdr:to>
    <xdr:cxnSp macro="">
      <xdr:nvCxnSpPr>
        <xdr:cNvPr id="196" name="直線コネクタ 195"/>
        <xdr:cNvCxnSpPr/>
      </xdr:nvCxnSpPr>
      <xdr:spPr>
        <a:xfrm>
          <a:off x="2908300" y="99993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122555</xdr:rowOff>
    </xdr:from>
    <xdr:to>
      <xdr:col>10</xdr:col>
      <xdr:colOff>165100</xdr:colOff>
      <xdr:row>58</xdr:row>
      <xdr:rowOff>52705</xdr:rowOff>
    </xdr:to>
    <xdr:sp macro="" textlink="">
      <xdr:nvSpPr>
        <xdr:cNvPr id="197" name="楕円 196"/>
        <xdr:cNvSpPr/>
      </xdr:nvSpPr>
      <xdr:spPr>
        <a:xfrm>
          <a:off x="1968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1905</xdr:rowOff>
    </xdr:from>
    <xdr:to>
      <xdr:col>15</xdr:col>
      <xdr:colOff>50800</xdr:colOff>
      <xdr:row>58</xdr:row>
      <xdr:rowOff>55245</xdr:rowOff>
    </xdr:to>
    <xdr:cxnSp macro="">
      <xdr:nvCxnSpPr>
        <xdr:cNvPr id="198" name="直線コネクタ 197"/>
        <xdr:cNvCxnSpPr/>
      </xdr:nvCxnSpPr>
      <xdr:spPr>
        <a:xfrm>
          <a:off x="2019300" y="99460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92075</xdr:rowOff>
    </xdr:from>
    <xdr:to>
      <xdr:col>6</xdr:col>
      <xdr:colOff>38100</xdr:colOff>
      <xdr:row>58</xdr:row>
      <xdr:rowOff>22225</xdr:rowOff>
    </xdr:to>
    <xdr:sp macro="" textlink="">
      <xdr:nvSpPr>
        <xdr:cNvPr id="199" name="楕円 198"/>
        <xdr:cNvSpPr/>
      </xdr:nvSpPr>
      <xdr:spPr>
        <a:xfrm>
          <a:off x="1079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142875</xdr:rowOff>
    </xdr:from>
    <xdr:to>
      <xdr:col>10</xdr:col>
      <xdr:colOff>114300</xdr:colOff>
      <xdr:row>58</xdr:row>
      <xdr:rowOff>1905</xdr:rowOff>
    </xdr:to>
    <xdr:cxnSp macro="">
      <xdr:nvCxnSpPr>
        <xdr:cNvPr id="200" name="直線コネクタ 199"/>
        <xdr:cNvCxnSpPr/>
      </xdr:nvCxnSpPr>
      <xdr:spPr>
        <a:xfrm>
          <a:off x="1130300" y="99155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135907</xdr:rowOff>
    </xdr:from>
    <xdr:ext cx="405111" cy="259045"/>
    <xdr:sp macro="" textlink="">
      <xdr:nvSpPr>
        <xdr:cNvPr id="201" name="n_1mainValue【体育館・プール】&#10;有形固定資産減価償却率"/>
        <xdr:cNvSpPr txBox="1"/>
      </xdr:nvSpPr>
      <xdr:spPr>
        <a:xfrm>
          <a:off x="3582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122572</xdr:rowOff>
    </xdr:from>
    <xdr:ext cx="405111" cy="259045"/>
    <xdr:sp macro="" textlink="">
      <xdr:nvSpPr>
        <xdr:cNvPr id="202" name="n_2mainValue【体育館・プール】&#10;有形固定資産減価償却率"/>
        <xdr:cNvSpPr txBox="1"/>
      </xdr:nvSpPr>
      <xdr:spPr>
        <a:xfrm>
          <a:off x="2705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69232</xdr:rowOff>
    </xdr:from>
    <xdr:ext cx="405111" cy="259045"/>
    <xdr:sp macro="" textlink="">
      <xdr:nvSpPr>
        <xdr:cNvPr id="203" name="n_3mainValue【体育館・プール】&#10;有形固定資産減価償却率"/>
        <xdr:cNvSpPr txBox="1"/>
      </xdr:nvSpPr>
      <xdr:spPr>
        <a:xfrm>
          <a:off x="1816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38752</xdr:rowOff>
    </xdr:from>
    <xdr:ext cx="405111" cy="259045"/>
    <xdr:sp macro="" textlink="">
      <xdr:nvSpPr>
        <xdr:cNvPr id="204" name="n_4mainValue【体育館・プール】&#10;有形固定資産減価償却率"/>
        <xdr:cNvSpPr txBox="1"/>
      </xdr:nvSpPr>
      <xdr:spPr>
        <a:xfrm>
          <a:off x="9277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6" name="直線コネクタ 225"/>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9"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30" name="直線コネクタ 229"/>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1"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154195</xdr:rowOff>
    </xdr:from>
    <xdr:ext cx="469744" cy="259045"/>
    <xdr:sp macro="" textlink="">
      <xdr:nvSpPr>
        <xdr:cNvPr id="234"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36068</xdr:rowOff>
    </xdr:from>
    <xdr:to>
      <xdr:col>46</xdr:col>
      <xdr:colOff>38100</xdr:colOff>
      <xdr:row>62</xdr:row>
      <xdr:rowOff>137668</xdr:rowOff>
    </xdr:to>
    <xdr:sp macro="" textlink="">
      <xdr:nvSpPr>
        <xdr:cNvPr id="235" name="フローチャート: 判断 234"/>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154195</xdr:rowOff>
    </xdr:from>
    <xdr:ext cx="469744" cy="259045"/>
    <xdr:sp macro="" textlink="">
      <xdr:nvSpPr>
        <xdr:cNvPr id="236"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170942</xdr:rowOff>
    </xdr:from>
    <xdr:to>
      <xdr:col>41</xdr:col>
      <xdr:colOff>101600</xdr:colOff>
      <xdr:row>62</xdr:row>
      <xdr:rowOff>101092</xdr:rowOff>
    </xdr:to>
    <xdr:sp macro="" textlink="">
      <xdr:nvSpPr>
        <xdr:cNvPr id="237" name="フローチャート: 判断 236"/>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117619</xdr:rowOff>
    </xdr:from>
    <xdr:ext cx="469744" cy="259045"/>
    <xdr:sp macro="" textlink="">
      <xdr:nvSpPr>
        <xdr:cNvPr id="238" name="n_3aveValue【体育館・プール】&#10;一人当たり面積"/>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61214</xdr:rowOff>
    </xdr:from>
    <xdr:to>
      <xdr:col>36</xdr:col>
      <xdr:colOff>165100</xdr:colOff>
      <xdr:row>62</xdr:row>
      <xdr:rowOff>162814</xdr:rowOff>
    </xdr:to>
    <xdr:sp macro="" textlink="">
      <xdr:nvSpPr>
        <xdr:cNvPr id="239" name="フローチャート: 判断 238"/>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7891</xdr:rowOff>
    </xdr:from>
    <xdr:ext cx="469744" cy="259045"/>
    <xdr:sp macro="" textlink="">
      <xdr:nvSpPr>
        <xdr:cNvPr id="240" name="n_4aveValue【体育館・プール】&#10;一人当たり面積"/>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79502</xdr:rowOff>
    </xdr:from>
    <xdr:to>
      <xdr:col>55</xdr:col>
      <xdr:colOff>50800</xdr:colOff>
      <xdr:row>63</xdr:row>
      <xdr:rowOff>9652</xdr:rowOff>
    </xdr:to>
    <xdr:sp macro="" textlink="">
      <xdr:nvSpPr>
        <xdr:cNvPr id="246" name="楕円 245"/>
        <xdr:cNvSpPr/>
      </xdr:nvSpPr>
      <xdr:spPr>
        <a:xfrm>
          <a:off x="104267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57929</xdr:rowOff>
    </xdr:from>
    <xdr:ext cx="469744" cy="259045"/>
    <xdr:sp macro="" textlink="">
      <xdr:nvSpPr>
        <xdr:cNvPr id="247" name="【体育館・プール】&#10;一人当たり面積該当値テキスト"/>
        <xdr:cNvSpPr txBox="1"/>
      </xdr:nvSpPr>
      <xdr:spPr>
        <a:xfrm>
          <a:off x="10515600"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79502</xdr:rowOff>
    </xdr:from>
    <xdr:to>
      <xdr:col>50</xdr:col>
      <xdr:colOff>165100</xdr:colOff>
      <xdr:row>63</xdr:row>
      <xdr:rowOff>9652</xdr:rowOff>
    </xdr:to>
    <xdr:sp macro="" textlink="">
      <xdr:nvSpPr>
        <xdr:cNvPr id="248" name="楕円 247"/>
        <xdr:cNvSpPr/>
      </xdr:nvSpPr>
      <xdr:spPr>
        <a:xfrm>
          <a:off x="9588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130302</xdr:rowOff>
    </xdr:from>
    <xdr:to>
      <xdr:col>55</xdr:col>
      <xdr:colOff>0</xdr:colOff>
      <xdr:row>62</xdr:row>
      <xdr:rowOff>130302</xdr:rowOff>
    </xdr:to>
    <xdr:cxnSp macro="">
      <xdr:nvCxnSpPr>
        <xdr:cNvPr id="249" name="直線コネクタ 248"/>
        <xdr:cNvCxnSpPr/>
      </xdr:nvCxnSpPr>
      <xdr:spPr>
        <a:xfrm>
          <a:off x="9639300" y="107602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81788</xdr:rowOff>
    </xdr:from>
    <xdr:to>
      <xdr:col>46</xdr:col>
      <xdr:colOff>38100</xdr:colOff>
      <xdr:row>63</xdr:row>
      <xdr:rowOff>11938</xdr:rowOff>
    </xdr:to>
    <xdr:sp macro="" textlink="">
      <xdr:nvSpPr>
        <xdr:cNvPr id="250" name="楕円 249"/>
        <xdr:cNvSpPr/>
      </xdr:nvSpPr>
      <xdr:spPr>
        <a:xfrm>
          <a:off x="8699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130302</xdr:rowOff>
    </xdr:from>
    <xdr:to>
      <xdr:col>50</xdr:col>
      <xdr:colOff>114300</xdr:colOff>
      <xdr:row>62</xdr:row>
      <xdr:rowOff>132588</xdr:rowOff>
    </xdr:to>
    <xdr:cxnSp macro="">
      <xdr:nvCxnSpPr>
        <xdr:cNvPr id="251" name="直線コネクタ 250"/>
        <xdr:cNvCxnSpPr/>
      </xdr:nvCxnSpPr>
      <xdr:spPr>
        <a:xfrm flipV="1">
          <a:off x="8750300" y="107602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84074</xdr:rowOff>
    </xdr:from>
    <xdr:to>
      <xdr:col>41</xdr:col>
      <xdr:colOff>101600</xdr:colOff>
      <xdr:row>63</xdr:row>
      <xdr:rowOff>14224</xdr:rowOff>
    </xdr:to>
    <xdr:sp macro="" textlink="">
      <xdr:nvSpPr>
        <xdr:cNvPr id="252" name="楕円 251"/>
        <xdr:cNvSpPr/>
      </xdr:nvSpPr>
      <xdr:spPr>
        <a:xfrm>
          <a:off x="7810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132588</xdr:rowOff>
    </xdr:from>
    <xdr:to>
      <xdr:col>45</xdr:col>
      <xdr:colOff>177800</xdr:colOff>
      <xdr:row>62</xdr:row>
      <xdr:rowOff>134874</xdr:rowOff>
    </xdr:to>
    <xdr:cxnSp macro="">
      <xdr:nvCxnSpPr>
        <xdr:cNvPr id="253" name="直線コネクタ 252"/>
        <xdr:cNvCxnSpPr/>
      </xdr:nvCxnSpPr>
      <xdr:spPr>
        <a:xfrm flipV="1">
          <a:off x="7861300" y="1076248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84074</xdr:rowOff>
    </xdr:from>
    <xdr:to>
      <xdr:col>36</xdr:col>
      <xdr:colOff>165100</xdr:colOff>
      <xdr:row>63</xdr:row>
      <xdr:rowOff>14224</xdr:rowOff>
    </xdr:to>
    <xdr:sp macro="" textlink="">
      <xdr:nvSpPr>
        <xdr:cNvPr id="254" name="楕円 253"/>
        <xdr:cNvSpPr/>
      </xdr:nvSpPr>
      <xdr:spPr>
        <a:xfrm>
          <a:off x="6921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134874</xdr:rowOff>
    </xdr:from>
    <xdr:to>
      <xdr:col>41</xdr:col>
      <xdr:colOff>50800</xdr:colOff>
      <xdr:row>62</xdr:row>
      <xdr:rowOff>134874</xdr:rowOff>
    </xdr:to>
    <xdr:cxnSp macro="">
      <xdr:nvCxnSpPr>
        <xdr:cNvPr id="255" name="直線コネクタ 254"/>
        <xdr:cNvCxnSpPr/>
      </xdr:nvCxnSpPr>
      <xdr:spPr>
        <a:xfrm>
          <a:off x="6972300" y="10764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779</xdr:rowOff>
    </xdr:from>
    <xdr:ext cx="469744" cy="259045"/>
    <xdr:sp macro="" textlink="">
      <xdr:nvSpPr>
        <xdr:cNvPr id="256" name="n_1mainValue【体育館・プール】&#10;一人当たり面積"/>
        <xdr:cNvSpPr txBox="1"/>
      </xdr:nvSpPr>
      <xdr:spPr>
        <a:xfrm>
          <a:off x="9391727"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3065</xdr:rowOff>
    </xdr:from>
    <xdr:ext cx="469744" cy="259045"/>
    <xdr:sp macro="" textlink="">
      <xdr:nvSpPr>
        <xdr:cNvPr id="257" name="n_2mainValue【体育館・プール】&#10;一人当たり面積"/>
        <xdr:cNvSpPr txBox="1"/>
      </xdr:nvSpPr>
      <xdr:spPr>
        <a:xfrm>
          <a:off x="8515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5351</xdr:rowOff>
    </xdr:from>
    <xdr:ext cx="469744" cy="259045"/>
    <xdr:sp macro="" textlink="">
      <xdr:nvSpPr>
        <xdr:cNvPr id="258" name="n_3mainValue【体育館・プール】&#10;一人当たり面積"/>
        <xdr:cNvSpPr txBox="1"/>
      </xdr:nvSpPr>
      <xdr:spPr>
        <a:xfrm>
          <a:off x="76264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5351</xdr:rowOff>
    </xdr:from>
    <xdr:ext cx="469744" cy="259045"/>
    <xdr:sp macro="" textlink="">
      <xdr:nvSpPr>
        <xdr:cNvPr id="259" name="n_4mainValue【体育館・プール】&#10;一人当たり面積"/>
        <xdr:cNvSpPr txBox="1"/>
      </xdr:nvSpPr>
      <xdr:spPr>
        <a:xfrm>
          <a:off x="67374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2" name="直線コネクタ 281"/>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3"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4" name="直線コネクタ 283"/>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5"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6" name="直線コネクタ 285"/>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125747</xdr:rowOff>
    </xdr:from>
    <xdr:ext cx="405111" cy="259045"/>
    <xdr:sp macro="" textlink="">
      <xdr:nvSpPr>
        <xdr:cNvPr id="287" name="【福祉施設】&#10;有形固定資産減価償却率平均値テキスト"/>
        <xdr:cNvSpPr txBox="1"/>
      </xdr:nvSpPr>
      <xdr:spPr>
        <a:xfrm>
          <a:off x="46736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8" name="フローチャート: 判断 287"/>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9" name="フローチャート: 判断 288"/>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32021</xdr:rowOff>
    </xdr:from>
    <xdr:ext cx="405111" cy="259045"/>
    <xdr:sp macro="" textlink="">
      <xdr:nvSpPr>
        <xdr:cNvPr id="290" name="n_1aveValue【福祉施設】&#10;有形固定資産減価償却率"/>
        <xdr:cNvSpPr txBox="1"/>
      </xdr:nvSpPr>
      <xdr:spPr>
        <a:xfrm>
          <a:off x="35820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90170</xdr:rowOff>
    </xdr:from>
    <xdr:to>
      <xdr:col>15</xdr:col>
      <xdr:colOff>101600</xdr:colOff>
      <xdr:row>80</xdr:row>
      <xdr:rowOff>20320</xdr:rowOff>
    </xdr:to>
    <xdr:sp macro="" textlink="">
      <xdr:nvSpPr>
        <xdr:cNvPr id="291" name="フローチャート: 判断 290"/>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11447</xdr:rowOff>
    </xdr:from>
    <xdr:ext cx="405111" cy="259045"/>
    <xdr:sp macro="" textlink="">
      <xdr:nvSpPr>
        <xdr:cNvPr id="292" name="n_2aveValue【福祉施設】&#10;有形固定資産減価償却率"/>
        <xdr:cNvSpPr txBox="1"/>
      </xdr:nvSpPr>
      <xdr:spPr>
        <a:xfrm>
          <a:off x="2705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51308</xdr:rowOff>
    </xdr:from>
    <xdr:to>
      <xdr:col>10</xdr:col>
      <xdr:colOff>165100</xdr:colOff>
      <xdr:row>79</xdr:row>
      <xdr:rowOff>152908</xdr:rowOff>
    </xdr:to>
    <xdr:sp macro="" textlink="">
      <xdr:nvSpPr>
        <xdr:cNvPr id="293" name="フローチャート: 判断 292"/>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144035</xdr:rowOff>
    </xdr:from>
    <xdr:ext cx="405111" cy="259045"/>
    <xdr:sp macro="" textlink="">
      <xdr:nvSpPr>
        <xdr:cNvPr id="294" name="n_3aveValue【福祉施設】&#10;有形固定資産減価償却率"/>
        <xdr:cNvSpPr txBox="1"/>
      </xdr:nvSpPr>
      <xdr:spPr>
        <a:xfrm>
          <a:off x="1816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49022</xdr:rowOff>
    </xdr:from>
    <xdr:to>
      <xdr:col>6</xdr:col>
      <xdr:colOff>38100</xdr:colOff>
      <xdr:row>79</xdr:row>
      <xdr:rowOff>150622</xdr:rowOff>
    </xdr:to>
    <xdr:sp macro="" textlink="">
      <xdr:nvSpPr>
        <xdr:cNvPr id="295" name="フローチャート: 判断 294"/>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79</xdr:row>
      <xdr:rowOff>141749</xdr:rowOff>
    </xdr:from>
    <xdr:ext cx="405111" cy="259045"/>
    <xdr:sp macro="" textlink="">
      <xdr:nvSpPr>
        <xdr:cNvPr id="296" name="n_4aveValue【福祉施設】&#10;有形固定資産減価償却率"/>
        <xdr:cNvSpPr txBox="1"/>
      </xdr:nvSpPr>
      <xdr:spPr>
        <a:xfrm>
          <a:off x="927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12446</xdr:rowOff>
    </xdr:from>
    <xdr:to>
      <xdr:col>24</xdr:col>
      <xdr:colOff>114300</xdr:colOff>
      <xdr:row>79</xdr:row>
      <xdr:rowOff>114046</xdr:rowOff>
    </xdr:to>
    <xdr:sp macro="" textlink="">
      <xdr:nvSpPr>
        <xdr:cNvPr id="302" name="楕円 301"/>
        <xdr:cNvSpPr/>
      </xdr:nvSpPr>
      <xdr:spPr>
        <a:xfrm>
          <a:off x="4584700" y="135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35323</xdr:rowOff>
    </xdr:from>
    <xdr:ext cx="405111" cy="259045"/>
    <xdr:sp macro="" textlink="">
      <xdr:nvSpPr>
        <xdr:cNvPr id="303" name="【福祉施設】&#10;有形固定資産減価償却率該当値テキスト"/>
        <xdr:cNvSpPr txBox="1"/>
      </xdr:nvSpPr>
      <xdr:spPr>
        <a:xfrm>
          <a:off x="4673600" y="1340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142748</xdr:rowOff>
    </xdr:from>
    <xdr:to>
      <xdr:col>20</xdr:col>
      <xdr:colOff>38100</xdr:colOff>
      <xdr:row>79</xdr:row>
      <xdr:rowOff>72898</xdr:rowOff>
    </xdr:to>
    <xdr:sp macro="" textlink="">
      <xdr:nvSpPr>
        <xdr:cNvPr id="304" name="楕円 303"/>
        <xdr:cNvSpPr/>
      </xdr:nvSpPr>
      <xdr:spPr>
        <a:xfrm>
          <a:off x="3746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22098</xdr:rowOff>
    </xdr:from>
    <xdr:to>
      <xdr:col>24</xdr:col>
      <xdr:colOff>63500</xdr:colOff>
      <xdr:row>79</xdr:row>
      <xdr:rowOff>63246</xdr:rowOff>
    </xdr:to>
    <xdr:cxnSp macro="">
      <xdr:nvCxnSpPr>
        <xdr:cNvPr id="305" name="直線コネクタ 304"/>
        <xdr:cNvCxnSpPr/>
      </xdr:nvCxnSpPr>
      <xdr:spPr>
        <a:xfrm>
          <a:off x="3797300" y="135666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28448</xdr:rowOff>
    </xdr:from>
    <xdr:to>
      <xdr:col>15</xdr:col>
      <xdr:colOff>101600</xdr:colOff>
      <xdr:row>79</xdr:row>
      <xdr:rowOff>130048</xdr:rowOff>
    </xdr:to>
    <xdr:sp macro="" textlink="">
      <xdr:nvSpPr>
        <xdr:cNvPr id="306" name="楕円 305"/>
        <xdr:cNvSpPr/>
      </xdr:nvSpPr>
      <xdr:spPr>
        <a:xfrm>
          <a:off x="2857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22098</xdr:rowOff>
    </xdr:from>
    <xdr:to>
      <xdr:col>19</xdr:col>
      <xdr:colOff>177800</xdr:colOff>
      <xdr:row>79</xdr:row>
      <xdr:rowOff>79248</xdr:rowOff>
    </xdr:to>
    <xdr:cxnSp macro="">
      <xdr:nvCxnSpPr>
        <xdr:cNvPr id="307" name="直線コネクタ 306"/>
        <xdr:cNvCxnSpPr/>
      </xdr:nvCxnSpPr>
      <xdr:spPr>
        <a:xfrm flipV="1">
          <a:off x="2908300" y="1356664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129032</xdr:rowOff>
    </xdr:from>
    <xdr:to>
      <xdr:col>10</xdr:col>
      <xdr:colOff>165100</xdr:colOff>
      <xdr:row>79</xdr:row>
      <xdr:rowOff>59182</xdr:rowOff>
    </xdr:to>
    <xdr:sp macro="" textlink="">
      <xdr:nvSpPr>
        <xdr:cNvPr id="308" name="楕円 307"/>
        <xdr:cNvSpPr/>
      </xdr:nvSpPr>
      <xdr:spPr>
        <a:xfrm>
          <a:off x="1968500" y="135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8382</xdr:rowOff>
    </xdr:from>
    <xdr:to>
      <xdr:col>15</xdr:col>
      <xdr:colOff>50800</xdr:colOff>
      <xdr:row>79</xdr:row>
      <xdr:rowOff>79248</xdr:rowOff>
    </xdr:to>
    <xdr:cxnSp macro="">
      <xdr:nvCxnSpPr>
        <xdr:cNvPr id="309" name="直線コネクタ 308"/>
        <xdr:cNvCxnSpPr/>
      </xdr:nvCxnSpPr>
      <xdr:spPr>
        <a:xfrm>
          <a:off x="2019300" y="1355293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81026</xdr:rowOff>
    </xdr:from>
    <xdr:to>
      <xdr:col>6</xdr:col>
      <xdr:colOff>38100</xdr:colOff>
      <xdr:row>79</xdr:row>
      <xdr:rowOff>11176</xdr:rowOff>
    </xdr:to>
    <xdr:sp macro="" textlink="">
      <xdr:nvSpPr>
        <xdr:cNvPr id="310" name="楕円 309"/>
        <xdr:cNvSpPr/>
      </xdr:nvSpPr>
      <xdr:spPr>
        <a:xfrm>
          <a:off x="1079500" y="134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131826</xdr:rowOff>
    </xdr:from>
    <xdr:to>
      <xdr:col>10</xdr:col>
      <xdr:colOff>114300</xdr:colOff>
      <xdr:row>79</xdr:row>
      <xdr:rowOff>8382</xdr:rowOff>
    </xdr:to>
    <xdr:cxnSp macro="">
      <xdr:nvCxnSpPr>
        <xdr:cNvPr id="311" name="直線コネクタ 310"/>
        <xdr:cNvCxnSpPr/>
      </xdr:nvCxnSpPr>
      <xdr:spPr>
        <a:xfrm>
          <a:off x="1130300" y="135049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89425</xdr:rowOff>
    </xdr:from>
    <xdr:ext cx="405111" cy="259045"/>
    <xdr:sp macro="" textlink="">
      <xdr:nvSpPr>
        <xdr:cNvPr id="312" name="n_1mainValue【福祉施設】&#10;有形固定資産減価償却率"/>
        <xdr:cNvSpPr txBox="1"/>
      </xdr:nvSpPr>
      <xdr:spPr>
        <a:xfrm>
          <a:off x="3582044" y="1329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146575</xdr:rowOff>
    </xdr:from>
    <xdr:ext cx="405111" cy="259045"/>
    <xdr:sp macro="" textlink="">
      <xdr:nvSpPr>
        <xdr:cNvPr id="313" name="n_2mainValue【福祉施設】&#10;有形固定資産減価償却率"/>
        <xdr:cNvSpPr txBox="1"/>
      </xdr:nvSpPr>
      <xdr:spPr>
        <a:xfrm>
          <a:off x="2705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75709</xdr:rowOff>
    </xdr:from>
    <xdr:ext cx="405111" cy="259045"/>
    <xdr:sp macro="" textlink="">
      <xdr:nvSpPr>
        <xdr:cNvPr id="314" name="n_3mainValue【福祉施設】&#10;有形固定資産減価償却率"/>
        <xdr:cNvSpPr txBox="1"/>
      </xdr:nvSpPr>
      <xdr:spPr>
        <a:xfrm>
          <a:off x="1816744" y="1327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27703</xdr:rowOff>
    </xdr:from>
    <xdr:ext cx="405111" cy="259045"/>
    <xdr:sp macro="" textlink="">
      <xdr:nvSpPr>
        <xdr:cNvPr id="315" name="n_4mainValue【福祉施設】&#10;有形固定資産減価償却率"/>
        <xdr:cNvSpPr txBox="1"/>
      </xdr:nvSpPr>
      <xdr:spPr>
        <a:xfrm>
          <a:off x="927744" y="132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1" name="直線コネクタ 340"/>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4"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5" name="直線コネクタ 344"/>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6"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9270</xdr:rowOff>
    </xdr:from>
    <xdr:ext cx="469744" cy="259045"/>
    <xdr:sp macro="" textlink="">
      <xdr:nvSpPr>
        <xdr:cNvPr id="349"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87993</xdr:rowOff>
    </xdr:from>
    <xdr:to>
      <xdr:col>46</xdr:col>
      <xdr:colOff>38100</xdr:colOff>
      <xdr:row>84</xdr:row>
      <xdr:rowOff>18143</xdr:rowOff>
    </xdr:to>
    <xdr:sp macro="" textlink="">
      <xdr:nvSpPr>
        <xdr:cNvPr id="350" name="フローチャート: 判断 349"/>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9270</xdr:rowOff>
    </xdr:from>
    <xdr:ext cx="469744" cy="259045"/>
    <xdr:sp macro="" textlink="">
      <xdr:nvSpPr>
        <xdr:cNvPr id="351" name="n_2aveValue【福祉施設】&#10;一人当たり面積"/>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44450</xdr:rowOff>
    </xdr:from>
    <xdr:to>
      <xdr:col>41</xdr:col>
      <xdr:colOff>101600</xdr:colOff>
      <xdr:row>83</xdr:row>
      <xdr:rowOff>146050</xdr:rowOff>
    </xdr:to>
    <xdr:sp macro="" textlink="">
      <xdr:nvSpPr>
        <xdr:cNvPr id="352" name="フローチャート: 判断 351"/>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137177</xdr:rowOff>
    </xdr:from>
    <xdr:ext cx="469744" cy="259045"/>
    <xdr:sp macro="" textlink="">
      <xdr:nvSpPr>
        <xdr:cNvPr id="353"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98879</xdr:rowOff>
    </xdr:from>
    <xdr:to>
      <xdr:col>36</xdr:col>
      <xdr:colOff>165100</xdr:colOff>
      <xdr:row>84</xdr:row>
      <xdr:rowOff>29029</xdr:rowOff>
    </xdr:to>
    <xdr:sp macro="" textlink="">
      <xdr:nvSpPr>
        <xdr:cNvPr id="354" name="フローチャート: 判断 353"/>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84</xdr:row>
      <xdr:rowOff>20156</xdr:rowOff>
    </xdr:from>
    <xdr:ext cx="469744" cy="259045"/>
    <xdr:sp macro="" textlink="">
      <xdr:nvSpPr>
        <xdr:cNvPr id="355" name="n_4aveValue【福祉施設】&#10;一人当たり面積"/>
        <xdr:cNvSpPr txBox="1"/>
      </xdr:nvSpPr>
      <xdr:spPr>
        <a:xfrm>
          <a:off x="6737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115207</xdr:rowOff>
    </xdr:from>
    <xdr:to>
      <xdr:col>55</xdr:col>
      <xdr:colOff>50800</xdr:colOff>
      <xdr:row>82</xdr:row>
      <xdr:rowOff>45357</xdr:rowOff>
    </xdr:to>
    <xdr:sp macro="" textlink="">
      <xdr:nvSpPr>
        <xdr:cNvPr id="361" name="楕円 360"/>
        <xdr:cNvSpPr/>
      </xdr:nvSpPr>
      <xdr:spPr>
        <a:xfrm>
          <a:off x="104267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138084</xdr:rowOff>
    </xdr:from>
    <xdr:ext cx="469744" cy="259045"/>
    <xdr:sp macro="" textlink="">
      <xdr:nvSpPr>
        <xdr:cNvPr id="362" name="【福祉施設】&#10;一人当たり面積該当値テキスト"/>
        <xdr:cNvSpPr txBox="1"/>
      </xdr:nvSpPr>
      <xdr:spPr>
        <a:xfrm>
          <a:off x="10515600"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136979</xdr:rowOff>
    </xdr:from>
    <xdr:to>
      <xdr:col>50</xdr:col>
      <xdr:colOff>165100</xdr:colOff>
      <xdr:row>82</xdr:row>
      <xdr:rowOff>67129</xdr:rowOff>
    </xdr:to>
    <xdr:sp macro="" textlink="">
      <xdr:nvSpPr>
        <xdr:cNvPr id="363" name="楕円 362"/>
        <xdr:cNvSpPr/>
      </xdr:nvSpPr>
      <xdr:spPr>
        <a:xfrm>
          <a:off x="9588500" y="140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166007</xdr:rowOff>
    </xdr:from>
    <xdr:to>
      <xdr:col>55</xdr:col>
      <xdr:colOff>0</xdr:colOff>
      <xdr:row>82</xdr:row>
      <xdr:rowOff>16329</xdr:rowOff>
    </xdr:to>
    <xdr:cxnSp macro="">
      <xdr:nvCxnSpPr>
        <xdr:cNvPr id="364" name="直線コネクタ 363"/>
        <xdr:cNvCxnSpPr/>
      </xdr:nvCxnSpPr>
      <xdr:spPr>
        <a:xfrm flipV="1">
          <a:off x="9639300" y="140534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101600</xdr:rowOff>
    </xdr:from>
    <xdr:to>
      <xdr:col>46</xdr:col>
      <xdr:colOff>38100</xdr:colOff>
      <xdr:row>81</xdr:row>
      <xdr:rowOff>31750</xdr:rowOff>
    </xdr:to>
    <xdr:sp macro="" textlink="">
      <xdr:nvSpPr>
        <xdr:cNvPr id="365" name="楕円 364"/>
        <xdr:cNvSpPr/>
      </xdr:nvSpPr>
      <xdr:spPr>
        <a:xfrm>
          <a:off x="8699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152400</xdr:rowOff>
    </xdr:from>
    <xdr:to>
      <xdr:col>50</xdr:col>
      <xdr:colOff>114300</xdr:colOff>
      <xdr:row>82</xdr:row>
      <xdr:rowOff>16329</xdr:rowOff>
    </xdr:to>
    <xdr:cxnSp macro="">
      <xdr:nvCxnSpPr>
        <xdr:cNvPr id="366" name="直線コネクタ 365"/>
        <xdr:cNvCxnSpPr/>
      </xdr:nvCxnSpPr>
      <xdr:spPr>
        <a:xfrm>
          <a:off x="8750300" y="138684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145143</xdr:rowOff>
    </xdr:from>
    <xdr:to>
      <xdr:col>41</xdr:col>
      <xdr:colOff>101600</xdr:colOff>
      <xdr:row>81</xdr:row>
      <xdr:rowOff>75293</xdr:rowOff>
    </xdr:to>
    <xdr:sp macro="" textlink="">
      <xdr:nvSpPr>
        <xdr:cNvPr id="367" name="楕円 366"/>
        <xdr:cNvSpPr/>
      </xdr:nvSpPr>
      <xdr:spPr>
        <a:xfrm>
          <a:off x="7810500" y="13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152400</xdr:rowOff>
    </xdr:from>
    <xdr:to>
      <xdr:col>45</xdr:col>
      <xdr:colOff>177800</xdr:colOff>
      <xdr:row>81</xdr:row>
      <xdr:rowOff>24493</xdr:rowOff>
    </xdr:to>
    <xdr:cxnSp macro="">
      <xdr:nvCxnSpPr>
        <xdr:cNvPr id="368" name="直線コネクタ 367"/>
        <xdr:cNvCxnSpPr/>
      </xdr:nvCxnSpPr>
      <xdr:spPr>
        <a:xfrm flipV="1">
          <a:off x="7861300" y="138684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145143</xdr:rowOff>
    </xdr:from>
    <xdr:to>
      <xdr:col>36</xdr:col>
      <xdr:colOff>165100</xdr:colOff>
      <xdr:row>81</xdr:row>
      <xdr:rowOff>75293</xdr:rowOff>
    </xdr:to>
    <xdr:sp macro="" textlink="">
      <xdr:nvSpPr>
        <xdr:cNvPr id="369" name="楕円 368"/>
        <xdr:cNvSpPr/>
      </xdr:nvSpPr>
      <xdr:spPr>
        <a:xfrm>
          <a:off x="6921500" y="13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24493</xdr:rowOff>
    </xdr:from>
    <xdr:to>
      <xdr:col>41</xdr:col>
      <xdr:colOff>50800</xdr:colOff>
      <xdr:row>81</xdr:row>
      <xdr:rowOff>24493</xdr:rowOff>
    </xdr:to>
    <xdr:cxnSp macro="">
      <xdr:nvCxnSpPr>
        <xdr:cNvPr id="370" name="直線コネクタ 369"/>
        <xdr:cNvCxnSpPr/>
      </xdr:nvCxnSpPr>
      <xdr:spPr>
        <a:xfrm>
          <a:off x="6972300" y="13911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83656</xdr:rowOff>
    </xdr:from>
    <xdr:ext cx="469744" cy="259045"/>
    <xdr:sp macro="" textlink="">
      <xdr:nvSpPr>
        <xdr:cNvPr id="371" name="n_1mainValue【福祉施設】&#10;一人当たり面積"/>
        <xdr:cNvSpPr txBox="1"/>
      </xdr:nvSpPr>
      <xdr:spPr>
        <a:xfrm>
          <a:off x="9391727"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48277</xdr:rowOff>
    </xdr:from>
    <xdr:ext cx="469744" cy="259045"/>
    <xdr:sp macro="" textlink="">
      <xdr:nvSpPr>
        <xdr:cNvPr id="372" name="n_2mainValue【福祉施設】&#10;一人当たり面積"/>
        <xdr:cNvSpPr txBox="1"/>
      </xdr:nvSpPr>
      <xdr:spPr>
        <a:xfrm>
          <a:off x="8515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91820</xdr:rowOff>
    </xdr:from>
    <xdr:ext cx="469744" cy="259045"/>
    <xdr:sp macro="" textlink="">
      <xdr:nvSpPr>
        <xdr:cNvPr id="373" name="n_3mainValue【福祉施設】&#10;一人当たり面積"/>
        <xdr:cNvSpPr txBox="1"/>
      </xdr:nvSpPr>
      <xdr:spPr>
        <a:xfrm>
          <a:off x="7626427"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91820</xdr:rowOff>
    </xdr:from>
    <xdr:ext cx="469744" cy="259045"/>
    <xdr:sp macro="" textlink="">
      <xdr:nvSpPr>
        <xdr:cNvPr id="374" name="n_4mainValue【福祉施設】&#10;一人当たり面積"/>
        <xdr:cNvSpPr txBox="1"/>
      </xdr:nvSpPr>
      <xdr:spPr>
        <a:xfrm>
          <a:off x="6737427"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9" name="直線コネクタ 398"/>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0"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1" name="直線コネクタ 40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2"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3" name="直線コネクタ 402"/>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169563</xdr:rowOff>
    </xdr:from>
    <xdr:ext cx="405111" cy="259045"/>
    <xdr:sp macro="" textlink="">
      <xdr:nvSpPr>
        <xdr:cNvPr id="404" name="【市民会館】&#10;有形固定資産減価償却率平均値テキスト"/>
        <xdr:cNvSpPr txBox="1"/>
      </xdr:nvSpPr>
      <xdr:spPr>
        <a:xfrm>
          <a:off x="4673600" y="17657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5" name="フローチャート: 判断 404"/>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6" name="フローチャート: 判断 405"/>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91457</xdr:rowOff>
    </xdr:from>
    <xdr:ext cx="405111" cy="259045"/>
    <xdr:sp macro="" textlink="">
      <xdr:nvSpPr>
        <xdr:cNvPr id="407" name="n_1aveValue【市民会館】&#10;有形固定資産減価償却率"/>
        <xdr:cNvSpPr txBox="1"/>
      </xdr:nvSpPr>
      <xdr:spPr>
        <a:xfrm>
          <a:off x="35820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52070</xdr:rowOff>
    </xdr:from>
    <xdr:to>
      <xdr:col>15</xdr:col>
      <xdr:colOff>101600</xdr:colOff>
      <xdr:row>103</xdr:row>
      <xdr:rowOff>153670</xdr:rowOff>
    </xdr:to>
    <xdr:sp macro="" textlink="">
      <xdr:nvSpPr>
        <xdr:cNvPr id="408" name="フローチャート: 判断 407"/>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144797</xdr:rowOff>
    </xdr:from>
    <xdr:ext cx="405111" cy="259045"/>
    <xdr:sp macro="" textlink="">
      <xdr:nvSpPr>
        <xdr:cNvPr id="409" name="n_2aveValue【市民会館】&#10;有形固定資産減価償却率"/>
        <xdr:cNvSpPr txBox="1"/>
      </xdr:nvSpPr>
      <xdr:spPr>
        <a:xfrm>
          <a:off x="2705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8255</xdr:rowOff>
    </xdr:from>
    <xdr:to>
      <xdr:col>10</xdr:col>
      <xdr:colOff>165100</xdr:colOff>
      <xdr:row>103</xdr:row>
      <xdr:rowOff>109855</xdr:rowOff>
    </xdr:to>
    <xdr:sp macro="" textlink="">
      <xdr:nvSpPr>
        <xdr:cNvPr id="410" name="フローチャート: 判断 409"/>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100982</xdr:rowOff>
    </xdr:from>
    <xdr:ext cx="405111" cy="259045"/>
    <xdr:sp macro="" textlink="">
      <xdr:nvSpPr>
        <xdr:cNvPr id="411" name="n_3aveValue【市民会館】&#10;有形固定資産減価償却率"/>
        <xdr:cNvSpPr txBox="1"/>
      </xdr:nvSpPr>
      <xdr:spPr>
        <a:xfrm>
          <a:off x="1816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102</xdr:row>
      <xdr:rowOff>143511</xdr:rowOff>
    </xdr:from>
    <xdr:to>
      <xdr:col>6</xdr:col>
      <xdr:colOff>38100</xdr:colOff>
      <xdr:row>103</xdr:row>
      <xdr:rowOff>73661</xdr:rowOff>
    </xdr:to>
    <xdr:sp macro="" textlink="">
      <xdr:nvSpPr>
        <xdr:cNvPr id="412" name="フローチャート: 判断 411"/>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103</xdr:row>
      <xdr:rowOff>64788</xdr:rowOff>
    </xdr:from>
    <xdr:ext cx="405111" cy="259045"/>
    <xdr:sp macro="" textlink="">
      <xdr:nvSpPr>
        <xdr:cNvPr id="413" name="n_4aveValue【市民会館】&#10;有形固定資産減価償却率"/>
        <xdr:cNvSpPr txBox="1"/>
      </xdr:nvSpPr>
      <xdr:spPr>
        <a:xfrm>
          <a:off x="927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128270</xdr:rowOff>
    </xdr:from>
    <xdr:to>
      <xdr:col>24</xdr:col>
      <xdr:colOff>114300</xdr:colOff>
      <xdr:row>103</xdr:row>
      <xdr:rowOff>58420</xdr:rowOff>
    </xdr:to>
    <xdr:sp macro="" textlink="">
      <xdr:nvSpPr>
        <xdr:cNvPr id="419" name="楕円 418"/>
        <xdr:cNvSpPr/>
      </xdr:nvSpPr>
      <xdr:spPr>
        <a:xfrm>
          <a:off x="4584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151147</xdr:rowOff>
    </xdr:from>
    <xdr:ext cx="405111" cy="259045"/>
    <xdr:sp macro="" textlink="">
      <xdr:nvSpPr>
        <xdr:cNvPr id="420" name="【市民会館】&#10;有形固定資産減価償却率該当値テキスト"/>
        <xdr:cNvSpPr txBox="1"/>
      </xdr:nvSpPr>
      <xdr:spPr>
        <a:xfrm>
          <a:off x="46736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111125</xdr:rowOff>
    </xdr:from>
    <xdr:to>
      <xdr:col>20</xdr:col>
      <xdr:colOff>38100</xdr:colOff>
      <xdr:row>103</xdr:row>
      <xdr:rowOff>41275</xdr:rowOff>
    </xdr:to>
    <xdr:sp macro="" textlink="">
      <xdr:nvSpPr>
        <xdr:cNvPr id="421" name="楕円 420"/>
        <xdr:cNvSpPr/>
      </xdr:nvSpPr>
      <xdr:spPr>
        <a:xfrm>
          <a:off x="3746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161925</xdr:rowOff>
    </xdr:from>
    <xdr:to>
      <xdr:col>24</xdr:col>
      <xdr:colOff>63500</xdr:colOff>
      <xdr:row>103</xdr:row>
      <xdr:rowOff>7620</xdr:rowOff>
    </xdr:to>
    <xdr:cxnSp macro="">
      <xdr:nvCxnSpPr>
        <xdr:cNvPr id="422" name="直線コネクタ 421"/>
        <xdr:cNvCxnSpPr/>
      </xdr:nvCxnSpPr>
      <xdr:spPr>
        <a:xfrm>
          <a:off x="3797300" y="176498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78739</xdr:rowOff>
    </xdr:from>
    <xdr:to>
      <xdr:col>15</xdr:col>
      <xdr:colOff>101600</xdr:colOff>
      <xdr:row>103</xdr:row>
      <xdr:rowOff>8889</xdr:rowOff>
    </xdr:to>
    <xdr:sp macro="" textlink="">
      <xdr:nvSpPr>
        <xdr:cNvPr id="423" name="楕円 422"/>
        <xdr:cNvSpPr/>
      </xdr:nvSpPr>
      <xdr:spPr>
        <a:xfrm>
          <a:off x="2857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129539</xdr:rowOff>
    </xdr:from>
    <xdr:to>
      <xdr:col>19</xdr:col>
      <xdr:colOff>177800</xdr:colOff>
      <xdr:row>102</xdr:row>
      <xdr:rowOff>161925</xdr:rowOff>
    </xdr:to>
    <xdr:cxnSp macro="">
      <xdr:nvCxnSpPr>
        <xdr:cNvPr id="424" name="直線コネクタ 423"/>
        <xdr:cNvCxnSpPr/>
      </xdr:nvCxnSpPr>
      <xdr:spPr>
        <a:xfrm>
          <a:off x="2908300" y="176174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46355</xdr:rowOff>
    </xdr:from>
    <xdr:to>
      <xdr:col>10</xdr:col>
      <xdr:colOff>165100</xdr:colOff>
      <xdr:row>102</xdr:row>
      <xdr:rowOff>147955</xdr:rowOff>
    </xdr:to>
    <xdr:sp macro="" textlink="">
      <xdr:nvSpPr>
        <xdr:cNvPr id="425" name="楕円 424"/>
        <xdr:cNvSpPr/>
      </xdr:nvSpPr>
      <xdr:spPr>
        <a:xfrm>
          <a:off x="1968500" y="175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97155</xdr:rowOff>
    </xdr:from>
    <xdr:to>
      <xdr:col>15</xdr:col>
      <xdr:colOff>50800</xdr:colOff>
      <xdr:row>102</xdr:row>
      <xdr:rowOff>129539</xdr:rowOff>
    </xdr:to>
    <xdr:cxnSp macro="">
      <xdr:nvCxnSpPr>
        <xdr:cNvPr id="426" name="直線コネクタ 425"/>
        <xdr:cNvCxnSpPr/>
      </xdr:nvCxnSpPr>
      <xdr:spPr>
        <a:xfrm>
          <a:off x="2019300" y="175850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12064</xdr:rowOff>
    </xdr:from>
    <xdr:to>
      <xdr:col>6</xdr:col>
      <xdr:colOff>38100</xdr:colOff>
      <xdr:row>102</xdr:row>
      <xdr:rowOff>113664</xdr:rowOff>
    </xdr:to>
    <xdr:sp macro="" textlink="">
      <xdr:nvSpPr>
        <xdr:cNvPr id="427" name="楕円 426"/>
        <xdr:cNvSpPr/>
      </xdr:nvSpPr>
      <xdr:spPr>
        <a:xfrm>
          <a:off x="1079500" y="17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62864</xdr:rowOff>
    </xdr:from>
    <xdr:to>
      <xdr:col>10</xdr:col>
      <xdr:colOff>114300</xdr:colOff>
      <xdr:row>102</xdr:row>
      <xdr:rowOff>97155</xdr:rowOff>
    </xdr:to>
    <xdr:cxnSp macro="">
      <xdr:nvCxnSpPr>
        <xdr:cNvPr id="428" name="直線コネクタ 427"/>
        <xdr:cNvCxnSpPr/>
      </xdr:nvCxnSpPr>
      <xdr:spPr>
        <a:xfrm>
          <a:off x="1130300" y="17550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57802</xdr:rowOff>
    </xdr:from>
    <xdr:ext cx="405111" cy="259045"/>
    <xdr:sp macro="" textlink="">
      <xdr:nvSpPr>
        <xdr:cNvPr id="429" name="n_1mainValue【市民会館】&#10;有形固定資産減価償却率"/>
        <xdr:cNvSpPr txBox="1"/>
      </xdr:nvSpPr>
      <xdr:spPr>
        <a:xfrm>
          <a:off x="3582044"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25416</xdr:rowOff>
    </xdr:from>
    <xdr:ext cx="405111" cy="259045"/>
    <xdr:sp macro="" textlink="">
      <xdr:nvSpPr>
        <xdr:cNvPr id="430" name="n_2mainValue【市民会館】&#10;有形固定資産減価償却率"/>
        <xdr:cNvSpPr txBox="1"/>
      </xdr:nvSpPr>
      <xdr:spPr>
        <a:xfrm>
          <a:off x="2705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164482</xdr:rowOff>
    </xdr:from>
    <xdr:ext cx="405111" cy="259045"/>
    <xdr:sp macro="" textlink="">
      <xdr:nvSpPr>
        <xdr:cNvPr id="431" name="n_3mainValue【市民会館】&#10;有形固定資産減価償却率"/>
        <xdr:cNvSpPr txBox="1"/>
      </xdr:nvSpPr>
      <xdr:spPr>
        <a:xfrm>
          <a:off x="1816744" y="1730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130191</xdr:rowOff>
    </xdr:from>
    <xdr:ext cx="405111" cy="259045"/>
    <xdr:sp macro="" textlink="">
      <xdr:nvSpPr>
        <xdr:cNvPr id="432" name="n_4mainValue【市民会館】&#10;有形固定資産減価償却率"/>
        <xdr:cNvSpPr txBox="1"/>
      </xdr:nvSpPr>
      <xdr:spPr>
        <a:xfrm>
          <a:off x="927744" y="1727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3" name="直線コネクタ 44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4" name="テキスト ボックス 44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6" name="テキスト ボックス 44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7" name="直線コネクタ 44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8" name="テキスト ボックス 44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2" name="直線コネクタ 451"/>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3"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4" name="直線コネクタ 453"/>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5"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6" name="直線コネクタ 455"/>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7" name="【市民会館】&#10;一人当たり面積平均値テキスト"/>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8" name="フローチャート: 判断 457"/>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9" name="フローチャート: 判断 45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106697</xdr:rowOff>
    </xdr:from>
    <xdr:ext cx="469744" cy="259045"/>
    <xdr:sp macro="" textlink="">
      <xdr:nvSpPr>
        <xdr:cNvPr id="460"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19686</xdr:rowOff>
    </xdr:from>
    <xdr:to>
      <xdr:col>46</xdr:col>
      <xdr:colOff>38100</xdr:colOff>
      <xdr:row>105</xdr:row>
      <xdr:rowOff>121286</xdr:rowOff>
    </xdr:to>
    <xdr:sp macro="" textlink="">
      <xdr:nvSpPr>
        <xdr:cNvPr id="461" name="フローチャート: 判断 460"/>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112413</xdr:rowOff>
    </xdr:from>
    <xdr:ext cx="469744" cy="259045"/>
    <xdr:sp macro="" textlink="">
      <xdr:nvSpPr>
        <xdr:cNvPr id="462" name="n_2aveValue【市民会館】&#10;一人当たり面積"/>
        <xdr:cNvSpPr txBox="1"/>
      </xdr:nvSpPr>
      <xdr:spPr>
        <a:xfrm>
          <a:off x="8515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8255</xdr:rowOff>
    </xdr:from>
    <xdr:to>
      <xdr:col>41</xdr:col>
      <xdr:colOff>101600</xdr:colOff>
      <xdr:row>105</xdr:row>
      <xdr:rowOff>109855</xdr:rowOff>
    </xdr:to>
    <xdr:sp macro="" textlink="">
      <xdr:nvSpPr>
        <xdr:cNvPr id="463" name="フローチャート: 判断 462"/>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100982</xdr:rowOff>
    </xdr:from>
    <xdr:ext cx="469744" cy="259045"/>
    <xdr:sp macro="" textlink="">
      <xdr:nvSpPr>
        <xdr:cNvPr id="464" name="n_3aveValue【市民会館】&#10;一人当たり面積"/>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8255</xdr:rowOff>
    </xdr:from>
    <xdr:to>
      <xdr:col>36</xdr:col>
      <xdr:colOff>165100</xdr:colOff>
      <xdr:row>105</xdr:row>
      <xdr:rowOff>109855</xdr:rowOff>
    </xdr:to>
    <xdr:sp macro="" textlink="">
      <xdr:nvSpPr>
        <xdr:cNvPr id="465" name="フローチャート: 判断 464"/>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105</xdr:row>
      <xdr:rowOff>100982</xdr:rowOff>
    </xdr:from>
    <xdr:ext cx="469744" cy="259045"/>
    <xdr:sp macro="" textlink="">
      <xdr:nvSpPr>
        <xdr:cNvPr id="466" name="n_4aveValue【市民会館】&#10;一人当たり面積"/>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122555</xdr:rowOff>
    </xdr:from>
    <xdr:to>
      <xdr:col>55</xdr:col>
      <xdr:colOff>50800</xdr:colOff>
      <xdr:row>104</xdr:row>
      <xdr:rowOff>52705</xdr:rowOff>
    </xdr:to>
    <xdr:sp macro="" textlink="">
      <xdr:nvSpPr>
        <xdr:cNvPr id="472" name="楕円 471"/>
        <xdr:cNvSpPr/>
      </xdr:nvSpPr>
      <xdr:spPr>
        <a:xfrm>
          <a:off x="104267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145432</xdr:rowOff>
    </xdr:from>
    <xdr:ext cx="469744" cy="259045"/>
    <xdr:sp macro="" textlink="">
      <xdr:nvSpPr>
        <xdr:cNvPr id="473" name="【市民会館】&#10;一人当たり面積該当値テキスト"/>
        <xdr:cNvSpPr txBox="1"/>
      </xdr:nvSpPr>
      <xdr:spPr>
        <a:xfrm>
          <a:off x="10515600" y="1763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128270</xdr:rowOff>
    </xdr:from>
    <xdr:to>
      <xdr:col>50</xdr:col>
      <xdr:colOff>165100</xdr:colOff>
      <xdr:row>104</xdr:row>
      <xdr:rowOff>58420</xdr:rowOff>
    </xdr:to>
    <xdr:sp macro="" textlink="">
      <xdr:nvSpPr>
        <xdr:cNvPr id="474" name="楕円 473"/>
        <xdr:cNvSpPr/>
      </xdr:nvSpPr>
      <xdr:spPr>
        <a:xfrm>
          <a:off x="9588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1905</xdr:rowOff>
    </xdr:from>
    <xdr:to>
      <xdr:col>55</xdr:col>
      <xdr:colOff>0</xdr:colOff>
      <xdr:row>104</xdr:row>
      <xdr:rowOff>7620</xdr:rowOff>
    </xdr:to>
    <xdr:cxnSp macro="">
      <xdr:nvCxnSpPr>
        <xdr:cNvPr id="475" name="直線コネクタ 474"/>
        <xdr:cNvCxnSpPr/>
      </xdr:nvCxnSpPr>
      <xdr:spPr>
        <a:xfrm flipV="1">
          <a:off x="9639300" y="178327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133986</xdr:rowOff>
    </xdr:from>
    <xdr:to>
      <xdr:col>46</xdr:col>
      <xdr:colOff>38100</xdr:colOff>
      <xdr:row>104</xdr:row>
      <xdr:rowOff>64136</xdr:rowOff>
    </xdr:to>
    <xdr:sp macro="" textlink="">
      <xdr:nvSpPr>
        <xdr:cNvPr id="476" name="楕円 475"/>
        <xdr:cNvSpPr/>
      </xdr:nvSpPr>
      <xdr:spPr>
        <a:xfrm>
          <a:off x="8699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7620</xdr:rowOff>
    </xdr:from>
    <xdr:to>
      <xdr:col>50</xdr:col>
      <xdr:colOff>114300</xdr:colOff>
      <xdr:row>104</xdr:row>
      <xdr:rowOff>13336</xdr:rowOff>
    </xdr:to>
    <xdr:cxnSp macro="">
      <xdr:nvCxnSpPr>
        <xdr:cNvPr id="477" name="直線コネクタ 476"/>
        <xdr:cNvCxnSpPr/>
      </xdr:nvCxnSpPr>
      <xdr:spPr>
        <a:xfrm flipV="1">
          <a:off x="8750300" y="178384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133986</xdr:rowOff>
    </xdr:from>
    <xdr:to>
      <xdr:col>41</xdr:col>
      <xdr:colOff>101600</xdr:colOff>
      <xdr:row>104</xdr:row>
      <xdr:rowOff>64136</xdr:rowOff>
    </xdr:to>
    <xdr:sp macro="" textlink="">
      <xdr:nvSpPr>
        <xdr:cNvPr id="478" name="楕円 477"/>
        <xdr:cNvSpPr/>
      </xdr:nvSpPr>
      <xdr:spPr>
        <a:xfrm>
          <a:off x="7810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13336</xdr:rowOff>
    </xdr:from>
    <xdr:to>
      <xdr:col>45</xdr:col>
      <xdr:colOff>177800</xdr:colOff>
      <xdr:row>104</xdr:row>
      <xdr:rowOff>13336</xdr:rowOff>
    </xdr:to>
    <xdr:cxnSp macro="">
      <xdr:nvCxnSpPr>
        <xdr:cNvPr id="479" name="直線コネクタ 478"/>
        <xdr:cNvCxnSpPr/>
      </xdr:nvCxnSpPr>
      <xdr:spPr>
        <a:xfrm>
          <a:off x="7861300" y="17844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139700</xdr:rowOff>
    </xdr:from>
    <xdr:to>
      <xdr:col>36</xdr:col>
      <xdr:colOff>165100</xdr:colOff>
      <xdr:row>104</xdr:row>
      <xdr:rowOff>69850</xdr:rowOff>
    </xdr:to>
    <xdr:sp macro="" textlink="">
      <xdr:nvSpPr>
        <xdr:cNvPr id="480" name="楕円 479"/>
        <xdr:cNvSpPr/>
      </xdr:nvSpPr>
      <xdr:spPr>
        <a:xfrm>
          <a:off x="6921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13336</xdr:rowOff>
    </xdr:from>
    <xdr:to>
      <xdr:col>41</xdr:col>
      <xdr:colOff>50800</xdr:colOff>
      <xdr:row>104</xdr:row>
      <xdr:rowOff>19050</xdr:rowOff>
    </xdr:to>
    <xdr:cxnSp macro="">
      <xdr:nvCxnSpPr>
        <xdr:cNvPr id="481" name="直線コネクタ 480"/>
        <xdr:cNvCxnSpPr/>
      </xdr:nvCxnSpPr>
      <xdr:spPr>
        <a:xfrm flipV="1">
          <a:off x="6972300" y="178441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74947</xdr:rowOff>
    </xdr:from>
    <xdr:ext cx="469744" cy="259045"/>
    <xdr:sp macro="" textlink="">
      <xdr:nvSpPr>
        <xdr:cNvPr id="482" name="n_1mainValue【市民会館】&#10;一人当たり面積"/>
        <xdr:cNvSpPr txBox="1"/>
      </xdr:nvSpPr>
      <xdr:spPr>
        <a:xfrm>
          <a:off x="9391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80663</xdr:rowOff>
    </xdr:from>
    <xdr:ext cx="469744" cy="259045"/>
    <xdr:sp macro="" textlink="">
      <xdr:nvSpPr>
        <xdr:cNvPr id="483" name="n_2mainValue【市民会館】&#10;一人当たり面積"/>
        <xdr:cNvSpPr txBox="1"/>
      </xdr:nvSpPr>
      <xdr:spPr>
        <a:xfrm>
          <a:off x="8515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80663</xdr:rowOff>
    </xdr:from>
    <xdr:ext cx="469744" cy="259045"/>
    <xdr:sp macro="" textlink="">
      <xdr:nvSpPr>
        <xdr:cNvPr id="484" name="n_3mainValue【市民会館】&#10;一人当たり面積"/>
        <xdr:cNvSpPr txBox="1"/>
      </xdr:nvSpPr>
      <xdr:spPr>
        <a:xfrm>
          <a:off x="7626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86377</xdr:rowOff>
    </xdr:from>
    <xdr:ext cx="469744" cy="259045"/>
    <xdr:sp macro="" textlink="">
      <xdr:nvSpPr>
        <xdr:cNvPr id="485" name="n_4mainValue【市民会館】&#10;一人当たり面積"/>
        <xdr:cNvSpPr txBox="1"/>
      </xdr:nvSpPr>
      <xdr:spPr>
        <a:xfrm>
          <a:off x="67374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10" name="直線コネクタ 509"/>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1"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2" name="直線コネクタ 511"/>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3"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4" name="直線コネクタ 513"/>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5"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6" name="フローチャート: 判断 515"/>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7" name="フローチャート: 判断 516"/>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154957</xdr:rowOff>
    </xdr:from>
    <xdr:ext cx="405111" cy="259045"/>
    <xdr:sp macro="" textlink="">
      <xdr:nvSpPr>
        <xdr:cNvPr id="518" name="n_1aveValue【一般廃棄物処理施設】&#10;有形固定資産減価償却率"/>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57785</xdr:rowOff>
    </xdr:from>
    <xdr:to>
      <xdr:col>76</xdr:col>
      <xdr:colOff>165100</xdr:colOff>
      <xdr:row>37</xdr:row>
      <xdr:rowOff>159385</xdr:rowOff>
    </xdr:to>
    <xdr:sp macro="" textlink="">
      <xdr:nvSpPr>
        <xdr:cNvPr id="519" name="フローチャート: 判断 518"/>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4462</xdr:rowOff>
    </xdr:from>
    <xdr:ext cx="405111" cy="259045"/>
    <xdr:sp macro="" textlink="">
      <xdr:nvSpPr>
        <xdr:cNvPr id="520" name="n_2aveValue【一般廃棄物処理施設】&#10;有形固定資産減価償却率"/>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80645</xdr:rowOff>
    </xdr:from>
    <xdr:to>
      <xdr:col>72</xdr:col>
      <xdr:colOff>38100</xdr:colOff>
      <xdr:row>38</xdr:row>
      <xdr:rowOff>10795</xdr:rowOff>
    </xdr:to>
    <xdr:sp macro="" textlink="">
      <xdr:nvSpPr>
        <xdr:cNvPr id="521" name="フローチャート: 判断 52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27322</xdr:rowOff>
    </xdr:from>
    <xdr:ext cx="405111" cy="259045"/>
    <xdr:sp macro="" textlink="">
      <xdr:nvSpPr>
        <xdr:cNvPr id="522" name="n_3aveValue【一般廃棄物処理施設】&#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2540</xdr:rowOff>
    </xdr:from>
    <xdr:to>
      <xdr:col>67</xdr:col>
      <xdr:colOff>101600</xdr:colOff>
      <xdr:row>37</xdr:row>
      <xdr:rowOff>104140</xdr:rowOff>
    </xdr:to>
    <xdr:sp macro="" textlink="">
      <xdr:nvSpPr>
        <xdr:cNvPr id="523" name="フローチャート: 判断 522"/>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35</xdr:row>
      <xdr:rowOff>120667</xdr:rowOff>
    </xdr:from>
    <xdr:ext cx="405111" cy="259045"/>
    <xdr:sp macro="" textlink="">
      <xdr:nvSpPr>
        <xdr:cNvPr id="524" name="n_4aveValue【一般廃棄物処理施設】&#10;有形固定資産減価償却率"/>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71120</xdr:rowOff>
    </xdr:from>
    <xdr:to>
      <xdr:col>85</xdr:col>
      <xdr:colOff>177800</xdr:colOff>
      <xdr:row>41</xdr:row>
      <xdr:rowOff>1270</xdr:rowOff>
    </xdr:to>
    <xdr:sp macro="" textlink="">
      <xdr:nvSpPr>
        <xdr:cNvPr id="530" name="楕円 529"/>
        <xdr:cNvSpPr/>
      </xdr:nvSpPr>
      <xdr:spPr>
        <a:xfrm>
          <a:off x="16268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49547</xdr:rowOff>
    </xdr:from>
    <xdr:ext cx="405111" cy="259045"/>
    <xdr:sp macro="" textlink="">
      <xdr:nvSpPr>
        <xdr:cNvPr id="531" name="【一般廃棄物処理施設】&#10;有形固定資産減価償却率該当値テキスト"/>
        <xdr:cNvSpPr txBox="1"/>
      </xdr:nvSpPr>
      <xdr:spPr>
        <a:xfrm>
          <a:off x="16357600"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65405</xdr:rowOff>
    </xdr:from>
    <xdr:to>
      <xdr:col>81</xdr:col>
      <xdr:colOff>101600</xdr:colOff>
      <xdr:row>40</xdr:row>
      <xdr:rowOff>167005</xdr:rowOff>
    </xdr:to>
    <xdr:sp macro="" textlink="">
      <xdr:nvSpPr>
        <xdr:cNvPr id="532" name="楕円 531"/>
        <xdr:cNvSpPr/>
      </xdr:nvSpPr>
      <xdr:spPr>
        <a:xfrm>
          <a:off x="15430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116205</xdr:rowOff>
    </xdr:from>
    <xdr:to>
      <xdr:col>85</xdr:col>
      <xdr:colOff>127000</xdr:colOff>
      <xdr:row>40</xdr:row>
      <xdr:rowOff>121920</xdr:rowOff>
    </xdr:to>
    <xdr:cxnSp macro="">
      <xdr:nvCxnSpPr>
        <xdr:cNvPr id="533" name="直線コネクタ 532"/>
        <xdr:cNvCxnSpPr/>
      </xdr:nvCxnSpPr>
      <xdr:spPr>
        <a:xfrm>
          <a:off x="15481300" y="69742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84455</xdr:rowOff>
    </xdr:from>
    <xdr:to>
      <xdr:col>76</xdr:col>
      <xdr:colOff>165100</xdr:colOff>
      <xdr:row>41</xdr:row>
      <xdr:rowOff>14605</xdr:rowOff>
    </xdr:to>
    <xdr:sp macro="" textlink="">
      <xdr:nvSpPr>
        <xdr:cNvPr id="534" name="楕円 533"/>
        <xdr:cNvSpPr/>
      </xdr:nvSpPr>
      <xdr:spPr>
        <a:xfrm>
          <a:off x="145415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116205</xdr:rowOff>
    </xdr:from>
    <xdr:to>
      <xdr:col>81</xdr:col>
      <xdr:colOff>50800</xdr:colOff>
      <xdr:row>40</xdr:row>
      <xdr:rowOff>135255</xdr:rowOff>
    </xdr:to>
    <xdr:cxnSp macro="">
      <xdr:nvCxnSpPr>
        <xdr:cNvPr id="535" name="直線コネクタ 534"/>
        <xdr:cNvCxnSpPr/>
      </xdr:nvCxnSpPr>
      <xdr:spPr>
        <a:xfrm flipV="1">
          <a:off x="14592300" y="69742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95885</xdr:rowOff>
    </xdr:from>
    <xdr:to>
      <xdr:col>72</xdr:col>
      <xdr:colOff>38100</xdr:colOff>
      <xdr:row>41</xdr:row>
      <xdr:rowOff>26035</xdr:rowOff>
    </xdr:to>
    <xdr:sp macro="" textlink="">
      <xdr:nvSpPr>
        <xdr:cNvPr id="536" name="楕円 535"/>
        <xdr:cNvSpPr/>
      </xdr:nvSpPr>
      <xdr:spPr>
        <a:xfrm>
          <a:off x="136525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135255</xdr:rowOff>
    </xdr:from>
    <xdr:to>
      <xdr:col>76</xdr:col>
      <xdr:colOff>114300</xdr:colOff>
      <xdr:row>40</xdr:row>
      <xdr:rowOff>146685</xdr:rowOff>
    </xdr:to>
    <xdr:cxnSp macro="">
      <xdr:nvCxnSpPr>
        <xdr:cNvPr id="537" name="直線コネクタ 536"/>
        <xdr:cNvCxnSpPr/>
      </xdr:nvCxnSpPr>
      <xdr:spPr>
        <a:xfrm flipV="1">
          <a:off x="13703300" y="69932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82550</xdr:rowOff>
    </xdr:from>
    <xdr:to>
      <xdr:col>67</xdr:col>
      <xdr:colOff>101600</xdr:colOff>
      <xdr:row>41</xdr:row>
      <xdr:rowOff>12700</xdr:rowOff>
    </xdr:to>
    <xdr:sp macro="" textlink="">
      <xdr:nvSpPr>
        <xdr:cNvPr id="538" name="楕円 537"/>
        <xdr:cNvSpPr/>
      </xdr:nvSpPr>
      <xdr:spPr>
        <a:xfrm>
          <a:off x="12763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133350</xdr:rowOff>
    </xdr:from>
    <xdr:to>
      <xdr:col>71</xdr:col>
      <xdr:colOff>177800</xdr:colOff>
      <xdr:row>40</xdr:row>
      <xdr:rowOff>146685</xdr:rowOff>
    </xdr:to>
    <xdr:cxnSp macro="">
      <xdr:nvCxnSpPr>
        <xdr:cNvPr id="539" name="直線コネクタ 538"/>
        <xdr:cNvCxnSpPr/>
      </xdr:nvCxnSpPr>
      <xdr:spPr>
        <a:xfrm>
          <a:off x="12814300" y="69913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158132</xdr:rowOff>
    </xdr:from>
    <xdr:ext cx="405111" cy="259045"/>
    <xdr:sp macro="" textlink="">
      <xdr:nvSpPr>
        <xdr:cNvPr id="540" name="n_1mainValue【一般廃棄物処理施設】&#10;有形固定資産減価償却率"/>
        <xdr:cNvSpPr txBox="1"/>
      </xdr:nvSpPr>
      <xdr:spPr>
        <a:xfrm>
          <a:off x="15266044"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5732</xdr:rowOff>
    </xdr:from>
    <xdr:ext cx="405111" cy="259045"/>
    <xdr:sp macro="" textlink="">
      <xdr:nvSpPr>
        <xdr:cNvPr id="541" name="n_2mainValue【一般廃棄物処理施設】&#10;有形固定資産減価償却率"/>
        <xdr:cNvSpPr txBox="1"/>
      </xdr:nvSpPr>
      <xdr:spPr>
        <a:xfrm>
          <a:off x="14389744"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17162</xdr:rowOff>
    </xdr:from>
    <xdr:ext cx="405111" cy="259045"/>
    <xdr:sp macro="" textlink="">
      <xdr:nvSpPr>
        <xdr:cNvPr id="542" name="n_3mainValue【一般廃棄物処理施設】&#10;有形固定資産減価償却率"/>
        <xdr:cNvSpPr txBox="1"/>
      </xdr:nvSpPr>
      <xdr:spPr>
        <a:xfrm>
          <a:off x="13500744"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3827</xdr:rowOff>
    </xdr:from>
    <xdr:ext cx="405111" cy="259045"/>
    <xdr:sp macro="" textlink="">
      <xdr:nvSpPr>
        <xdr:cNvPr id="543" name="n_4mainValue【一般廃棄物処理施設】&#10;有形固定資産減価償却率"/>
        <xdr:cNvSpPr txBox="1"/>
      </xdr:nvSpPr>
      <xdr:spPr>
        <a:xfrm>
          <a:off x="12611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5" name="テキスト ボックス 55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7" name="テキスト ボックス 55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9" name="テキスト ボックス 55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1" name="テキスト ボックス 56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3" name="テキスト ボックス 56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7" name="直線コネクタ 566"/>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8"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9" name="直線コネクタ 568"/>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70"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1" name="直線コネクタ 570"/>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2" name="【一般廃棄物処理施設】&#10;一人当たり有形固定資産（償却資産）額平均値テキスト"/>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3" name="フローチャート: 判断 572"/>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4" name="フローチャート: 判断 573"/>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73512</xdr:rowOff>
    </xdr:from>
    <xdr:ext cx="534377" cy="259045"/>
    <xdr:sp macro="" textlink="">
      <xdr:nvSpPr>
        <xdr:cNvPr id="575" name="n_1aveValue【一般廃棄物処理施設】&#10;一人当たり有形固定資産（償却資産）額"/>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7516</xdr:rowOff>
    </xdr:from>
    <xdr:to>
      <xdr:col>107</xdr:col>
      <xdr:colOff>101600</xdr:colOff>
      <xdr:row>39</xdr:row>
      <xdr:rowOff>109116</xdr:rowOff>
    </xdr:to>
    <xdr:sp macro="" textlink="">
      <xdr:nvSpPr>
        <xdr:cNvPr id="576" name="フローチャート: 判断 575"/>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100243</xdr:rowOff>
    </xdr:from>
    <xdr:ext cx="534377" cy="259045"/>
    <xdr:sp macro="" textlink="">
      <xdr:nvSpPr>
        <xdr:cNvPr id="577" name="n_2aveValue【一般廃棄物処理施設】&#10;一人当たり有形固定資産（償却資産）額"/>
        <xdr:cNvSpPr txBox="1"/>
      </xdr:nvSpPr>
      <xdr:spPr>
        <a:xfrm>
          <a:off x="201671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4056</xdr:rowOff>
    </xdr:from>
    <xdr:to>
      <xdr:col>102</xdr:col>
      <xdr:colOff>165100</xdr:colOff>
      <xdr:row>39</xdr:row>
      <xdr:rowOff>105656</xdr:rowOff>
    </xdr:to>
    <xdr:sp macro="" textlink="">
      <xdr:nvSpPr>
        <xdr:cNvPr id="578" name="フローチャート: 判断 577"/>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96783</xdr:rowOff>
    </xdr:from>
    <xdr:ext cx="534377" cy="259045"/>
    <xdr:sp macro="" textlink="">
      <xdr:nvSpPr>
        <xdr:cNvPr id="579" name="n_3aveValue【一般廃棄物処理施設】&#10;一人当たり有形固定資産（償却資産）額"/>
        <xdr:cNvSpPr txBox="1"/>
      </xdr:nvSpPr>
      <xdr:spPr>
        <a:xfrm>
          <a:off x="19278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43086</xdr:rowOff>
    </xdr:from>
    <xdr:to>
      <xdr:col>98</xdr:col>
      <xdr:colOff>38100</xdr:colOff>
      <xdr:row>39</xdr:row>
      <xdr:rowOff>144686</xdr:rowOff>
    </xdr:to>
    <xdr:sp macro="" textlink="">
      <xdr:nvSpPr>
        <xdr:cNvPr id="580" name="フローチャート: 判断 579"/>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39</xdr:row>
      <xdr:rowOff>135813</xdr:rowOff>
    </xdr:from>
    <xdr:ext cx="534377" cy="259045"/>
    <xdr:sp macro="" textlink="">
      <xdr:nvSpPr>
        <xdr:cNvPr id="581" name="n_4aveValue【一般廃棄物処理施設】&#10;一人当たり有形固定資産（償却資産）額"/>
        <xdr:cNvSpPr txBox="1"/>
      </xdr:nvSpPr>
      <xdr:spPr>
        <a:xfrm>
          <a:off x="18389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63782</xdr:rowOff>
    </xdr:from>
    <xdr:to>
      <xdr:col>116</xdr:col>
      <xdr:colOff>114300</xdr:colOff>
      <xdr:row>36</xdr:row>
      <xdr:rowOff>165382</xdr:rowOff>
    </xdr:to>
    <xdr:sp macro="" textlink="">
      <xdr:nvSpPr>
        <xdr:cNvPr id="587" name="楕円 586"/>
        <xdr:cNvSpPr/>
      </xdr:nvSpPr>
      <xdr:spPr>
        <a:xfrm>
          <a:off x="22110700" y="623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86659</xdr:rowOff>
    </xdr:from>
    <xdr:ext cx="599010" cy="259045"/>
    <xdr:sp macro="" textlink="">
      <xdr:nvSpPr>
        <xdr:cNvPr id="588" name="【一般廃棄物処理施設】&#10;一人当たり有形固定資産（償却資産）額該当値テキスト"/>
        <xdr:cNvSpPr txBox="1"/>
      </xdr:nvSpPr>
      <xdr:spPr>
        <a:xfrm>
          <a:off x="22199600" y="608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78946</xdr:rowOff>
    </xdr:from>
    <xdr:to>
      <xdr:col>112</xdr:col>
      <xdr:colOff>38100</xdr:colOff>
      <xdr:row>37</xdr:row>
      <xdr:rowOff>9096</xdr:rowOff>
    </xdr:to>
    <xdr:sp macro="" textlink="">
      <xdr:nvSpPr>
        <xdr:cNvPr id="589" name="楕円 588"/>
        <xdr:cNvSpPr/>
      </xdr:nvSpPr>
      <xdr:spPr>
        <a:xfrm>
          <a:off x="21272500" y="625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114582</xdr:rowOff>
    </xdr:from>
    <xdr:to>
      <xdr:col>116</xdr:col>
      <xdr:colOff>63500</xdr:colOff>
      <xdr:row>36</xdr:row>
      <xdr:rowOff>129746</xdr:rowOff>
    </xdr:to>
    <xdr:cxnSp macro="">
      <xdr:nvCxnSpPr>
        <xdr:cNvPr id="590" name="直線コネクタ 589"/>
        <xdr:cNvCxnSpPr/>
      </xdr:nvCxnSpPr>
      <xdr:spPr>
        <a:xfrm flipV="1">
          <a:off x="21323300" y="6286782"/>
          <a:ext cx="8382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103109</xdr:rowOff>
    </xdr:from>
    <xdr:to>
      <xdr:col>107</xdr:col>
      <xdr:colOff>101600</xdr:colOff>
      <xdr:row>37</xdr:row>
      <xdr:rowOff>33259</xdr:rowOff>
    </xdr:to>
    <xdr:sp macro="" textlink="">
      <xdr:nvSpPr>
        <xdr:cNvPr id="591" name="楕円 590"/>
        <xdr:cNvSpPr/>
      </xdr:nvSpPr>
      <xdr:spPr>
        <a:xfrm>
          <a:off x="20383500" y="627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129746</xdr:rowOff>
    </xdr:from>
    <xdr:to>
      <xdr:col>111</xdr:col>
      <xdr:colOff>177800</xdr:colOff>
      <xdr:row>36</xdr:row>
      <xdr:rowOff>153909</xdr:rowOff>
    </xdr:to>
    <xdr:cxnSp macro="">
      <xdr:nvCxnSpPr>
        <xdr:cNvPr id="592" name="直線コネクタ 591"/>
        <xdr:cNvCxnSpPr/>
      </xdr:nvCxnSpPr>
      <xdr:spPr>
        <a:xfrm flipV="1">
          <a:off x="20434300" y="6301946"/>
          <a:ext cx="8890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128727</xdr:rowOff>
    </xdr:from>
    <xdr:to>
      <xdr:col>102</xdr:col>
      <xdr:colOff>165100</xdr:colOff>
      <xdr:row>37</xdr:row>
      <xdr:rowOff>58877</xdr:rowOff>
    </xdr:to>
    <xdr:sp macro="" textlink="">
      <xdr:nvSpPr>
        <xdr:cNvPr id="593" name="楕円 592"/>
        <xdr:cNvSpPr/>
      </xdr:nvSpPr>
      <xdr:spPr>
        <a:xfrm>
          <a:off x="19494500" y="63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153909</xdr:rowOff>
    </xdr:from>
    <xdr:to>
      <xdr:col>107</xdr:col>
      <xdr:colOff>50800</xdr:colOff>
      <xdr:row>37</xdr:row>
      <xdr:rowOff>8077</xdr:rowOff>
    </xdr:to>
    <xdr:cxnSp macro="">
      <xdr:nvCxnSpPr>
        <xdr:cNvPr id="594" name="直線コネクタ 593"/>
        <xdr:cNvCxnSpPr/>
      </xdr:nvCxnSpPr>
      <xdr:spPr>
        <a:xfrm flipV="1">
          <a:off x="19545300" y="6326109"/>
          <a:ext cx="889000" cy="2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136431</xdr:rowOff>
    </xdr:from>
    <xdr:to>
      <xdr:col>98</xdr:col>
      <xdr:colOff>38100</xdr:colOff>
      <xdr:row>37</xdr:row>
      <xdr:rowOff>66581</xdr:rowOff>
    </xdr:to>
    <xdr:sp macro="" textlink="">
      <xdr:nvSpPr>
        <xdr:cNvPr id="595" name="楕円 594"/>
        <xdr:cNvSpPr/>
      </xdr:nvSpPr>
      <xdr:spPr>
        <a:xfrm>
          <a:off x="18605500" y="630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8077</xdr:rowOff>
    </xdr:from>
    <xdr:to>
      <xdr:col>102</xdr:col>
      <xdr:colOff>114300</xdr:colOff>
      <xdr:row>37</xdr:row>
      <xdr:rowOff>15781</xdr:rowOff>
    </xdr:to>
    <xdr:cxnSp macro="">
      <xdr:nvCxnSpPr>
        <xdr:cNvPr id="596" name="直線コネクタ 595"/>
        <xdr:cNvCxnSpPr/>
      </xdr:nvCxnSpPr>
      <xdr:spPr>
        <a:xfrm flipV="1">
          <a:off x="18656300" y="6351727"/>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25623</xdr:rowOff>
    </xdr:from>
    <xdr:ext cx="599010" cy="259045"/>
    <xdr:sp macro="" textlink="">
      <xdr:nvSpPr>
        <xdr:cNvPr id="597" name="n_1mainValue【一般廃棄物処理施設】&#10;一人当たり有形固定資産（償却資産）額"/>
        <xdr:cNvSpPr txBox="1"/>
      </xdr:nvSpPr>
      <xdr:spPr>
        <a:xfrm>
          <a:off x="21011095" y="602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49786</xdr:rowOff>
    </xdr:from>
    <xdr:ext cx="599010" cy="259045"/>
    <xdr:sp macro="" textlink="">
      <xdr:nvSpPr>
        <xdr:cNvPr id="598" name="n_2mainValue【一般廃棄物処理施設】&#10;一人当たり有形固定資産（償却資産）額"/>
        <xdr:cNvSpPr txBox="1"/>
      </xdr:nvSpPr>
      <xdr:spPr>
        <a:xfrm>
          <a:off x="20134795" y="60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75404</xdr:rowOff>
    </xdr:from>
    <xdr:ext cx="599010" cy="259045"/>
    <xdr:sp macro="" textlink="">
      <xdr:nvSpPr>
        <xdr:cNvPr id="599" name="n_3mainValue【一般廃棄物処理施設】&#10;一人当たり有形固定資産（償却資産）額"/>
        <xdr:cNvSpPr txBox="1"/>
      </xdr:nvSpPr>
      <xdr:spPr>
        <a:xfrm>
          <a:off x="19245795" y="607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83108</xdr:rowOff>
    </xdr:from>
    <xdr:ext cx="599010" cy="259045"/>
    <xdr:sp macro="" textlink="">
      <xdr:nvSpPr>
        <xdr:cNvPr id="600" name="n_4mainValue【一般廃棄物処理施設】&#10;一人当たり有形固定資産（償却資産）額"/>
        <xdr:cNvSpPr txBox="1"/>
      </xdr:nvSpPr>
      <xdr:spPr>
        <a:xfrm>
          <a:off x="18356795" y="60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2" name="直線コネクタ 6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3" name="テキスト ボックス 6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4" name="直線コネクタ 6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5" name="テキスト ボックス 6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6" name="直線コネクタ 6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7" name="テキスト ボックス 6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8" name="直線コネクタ 6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9" name="テキスト ボックス 6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0" name="直線コネクタ 6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1" name="テキスト ボックス 620"/>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4" name="直線コネクタ 623"/>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5"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6" name="直線コネクタ 625"/>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7"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8" name="直線コネクタ 627"/>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9" name="【保健センター・保健所】&#10;有形固定資産減価償却率平均値テキスト"/>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30" name="フローチャート: 判断 629"/>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1" name="フローチャート: 判断 630"/>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60977</xdr:rowOff>
    </xdr:from>
    <xdr:ext cx="405111" cy="259045"/>
    <xdr:sp macro="" textlink="">
      <xdr:nvSpPr>
        <xdr:cNvPr id="632" name="n_1aveValue【保健センター・保健所】&#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97790</xdr:rowOff>
    </xdr:from>
    <xdr:to>
      <xdr:col>76</xdr:col>
      <xdr:colOff>165100</xdr:colOff>
      <xdr:row>60</xdr:row>
      <xdr:rowOff>27940</xdr:rowOff>
    </xdr:to>
    <xdr:sp macro="" textlink="">
      <xdr:nvSpPr>
        <xdr:cNvPr id="633" name="フローチャート: 判断 632"/>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19067</xdr:rowOff>
    </xdr:from>
    <xdr:ext cx="405111" cy="259045"/>
    <xdr:sp macro="" textlink="">
      <xdr:nvSpPr>
        <xdr:cNvPr id="634" name="n_2aveValue【保健センター・保健所】&#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73025</xdr:rowOff>
    </xdr:from>
    <xdr:to>
      <xdr:col>72</xdr:col>
      <xdr:colOff>38100</xdr:colOff>
      <xdr:row>60</xdr:row>
      <xdr:rowOff>3175</xdr:rowOff>
    </xdr:to>
    <xdr:sp macro="" textlink="">
      <xdr:nvSpPr>
        <xdr:cNvPr id="635" name="フローチャート: 判断 634"/>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165752</xdr:rowOff>
    </xdr:from>
    <xdr:ext cx="405111" cy="259045"/>
    <xdr:sp macro="" textlink="">
      <xdr:nvSpPr>
        <xdr:cNvPr id="636" name="n_3aveValue【保健センター・保健所】&#10;有形固定資産減価償却率"/>
        <xdr:cNvSpPr txBox="1"/>
      </xdr:nvSpPr>
      <xdr:spPr>
        <a:xfrm>
          <a:off x="13500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46355</xdr:rowOff>
    </xdr:from>
    <xdr:to>
      <xdr:col>67</xdr:col>
      <xdr:colOff>101600</xdr:colOff>
      <xdr:row>59</xdr:row>
      <xdr:rowOff>147955</xdr:rowOff>
    </xdr:to>
    <xdr:sp macro="" textlink="">
      <xdr:nvSpPr>
        <xdr:cNvPr id="637" name="フローチャート: 判断 636"/>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59</xdr:row>
      <xdr:rowOff>139082</xdr:rowOff>
    </xdr:from>
    <xdr:ext cx="405111" cy="259045"/>
    <xdr:sp macro="" textlink="">
      <xdr:nvSpPr>
        <xdr:cNvPr id="638" name="n_4aveValue【保健センター・保健所】&#10;有形固定資産減価償却率"/>
        <xdr:cNvSpPr txBox="1"/>
      </xdr:nvSpPr>
      <xdr:spPr>
        <a:xfrm>
          <a:off x="12611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644" name="楕円 643"/>
        <xdr:cNvSpPr/>
      </xdr:nvSpPr>
      <xdr:spPr>
        <a:xfrm>
          <a:off x="16268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2557</xdr:rowOff>
    </xdr:from>
    <xdr:ext cx="405111" cy="259045"/>
    <xdr:sp macro="" textlink="">
      <xdr:nvSpPr>
        <xdr:cNvPr id="645" name="【保健センター・保健所】&#10;有形固定資産減価償却率該当値テキスト"/>
        <xdr:cNvSpPr txBox="1"/>
      </xdr:nvSpPr>
      <xdr:spPr>
        <a:xfrm>
          <a:off x="16357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113030</xdr:rowOff>
    </xdr:from>
    <xdr:to>
      <xdr:col>81</xdr:col>
      <xdr:colOff>101600</xdr:colOff>
      <xdr:row>59</xdr:row>
      <xdr:rowOff>43180</xdr:rowOff>
    </xdr:to>
    <xdr:sp macro="" textlink="">
      <xdr:nvSpPr>
        <xdr:cNvPr id="646" name="楕円 645"/>
        <xdr:cNvSpPr/>
      </xdr:nvSpPr>
      <xdr:spPr>
        <a:xfrm>
          <a:off x="15430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163830</xdr:rowOff>
    </xdr:from>
    <xdr:to>
      <xdr:col>85</xdr:col>
      <xdr:colOff>127000</xdr:colOff>
      <xdr:row>59</xdr:row>
      <xdr:rowOff>30480</xdr:rowOff>
    </xdr:to>
    <xdr:cxnSp macro="">
      <xdr:nvCxnSpPr>
        <xdr:cNvPr id="647" name="直線コネクタ 646"/>
        <xdr:cNvCxnSpPr/>
      </xdr:nvCxnSpPr>
      <xdr:spPr>
        <a:xfrm>
          <a:off x="15481300" y="101079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8" name="楕円 647"/>
        <xdr:cNvSpPr/>
      </xdr:nvSpPr>
      <xdr:spPr>
        <a:xfrm>
          <a:off x="14541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120015</xdr:rowOff>
    </xdr:from>
    <xdr:to>
      <xdr:col>81</xdr:col>
      <xdr:colOff>50800</xdr:colOff>
      <xdr:row>58</xdr:row>
      <xdr:rowOff>163830</xdr:rowOff>
    </xdr:to>
    <xdr:cxnSp macro="">
      <xdr:nvCxnSpPr>
        <xdr:cNvPr id="649" name="直線コネクタ 648"/>
        <xdr:cNvCxnSpPr/>
      </xdr:nvCxnSpPr>
      <xdr:spPr>
        <a:xfrm>
          <a:off x="14592300" y="100641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31115</xdr:rowOff>
    </xdr:from>
    <xdr:to>
      <xdr:col>72</xdr:col>
      <xdr:colOff>38100</xdr:colOff>
      <xdr:row>58</xdr:row>
      <xdr:rowOff>132715</xdr:rowOff>
    </xdr:to>
    <xdr:sp macro="" textlink="">
      <xdr:nvSpPr>
        <xdr:cNvPr id="650" name="楕円 649"/>
        <xdr:cNvSpPr/>
      </xdr:nvSpPr>
      <xdr:spPr>
        <a:xfrm>
          <a:off x="13652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81915</xdr:rowOff>
    </xdr:from>
    <xdr:to>
      <xdr:col>76</xdr:col>
      <xdr:colOff>114300</xdr:colOff>
      <xdr:row>58</xdr:row>
      <xdr:rowOff>120015</xdr:rowOff>
    </xdr:to>
    <xdr:cxnSp macro="">
      <xdr:nvCxnSpPr>
        <xdr:cNvPr id="651" name="直線コネクタ 650"/>
        <xdr:cNvCxnSpPr/>
      </xdr:nvCxnSpPr>
      <xdr:spPr>
        <a:xfrm>
          <a:off x="13703300" y="100260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164465</xdr:rowOff>
    </xdr:from>
    <xdr:to>
      <xdr:col>67</xdr:col>
      <xdr:colOff>101600</xdr:colOff>
      <xdr:row>58</xdr:row>
      <xdr:rowOff>94615</xdr:rowOff>
    </xdr:to>
    <xdr:sp macro="" textlink="">
      <xdr:nvSpPr>
        <xdr:cNvPr id="652" name="楕円 651"/>
        <xdr:cNvSpPr/>
      </xdr:nvSpPr>
      <xdr:spPr>
        <a:xfrm>
          <a:off x="12763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43815</xdr:rowOff>
    </xdr:from>
    <xdr:to>
      <xdr:col>71</xdr:col>
      <xdr:colOff>177800</xdr:colOff>
      <xdr:row>58</xdr:row>
      <xdr:rowOff>81915</xdr:rowOff>
    </xdr:to>
    <xdr:cxnSp macro="">
      <xdr:nvCxnSpPr>
        <xdr:cNvPr id="653" name="直線コネクタ 652"/>
        <xdr:cNvCxnSpPr/>
      </xdr:nvCxnSpPr>
      <xdr:spPr>
        <a:xfrm>
          <a:off x="12814300" y="99879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59707</xdr:rowOff>
    </xdr:from>
    <xdr:ext cx="405111" cy="259045"/>
    <xdr:sp macro="" textlink="">
      <xdr:nvSpPr>
        <xdr:cNvPr id="654" name="n_1mainValue【保健センター・保健所】&#10;有形固定資産減価償却率"/>
        <xdr:cNvSpPr txBox="1"/>
      </xdr:nvSpPr>
      <xdr:spPr>
        <a:xfrm>
          <a:off x="15266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655" name="n_2mainValue【保健センター・保健所】&#10;有形固定資産減価償却率"/>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149242</xdr:rowOff>
    </xdr:from>
    <xdr:ext cx="405111" cy="259045"/>
    <xdr:sp macro="" textlink="">
      <xdr:nvSpPr>
        <xdr:cNvPr id="656" name="n_3mainValue【保健センター・保健所】&#10;有形固定資産減価償却率"/>
        <xdr:cNvSpPr txBox="1"/>
      </xdr:nvSpPr>
      <xdr:spPr>
        <a:xfrm>
          <a:off x="13500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111142</xdr:rowOff>
    </xdr:from>
    <xdr:ext cx="405111" cy="259045"/>
    <xdr:sp macro="" textlink="">
      <xdr:nvSpPr>
        <xdr:cNvPr id="657" name="n_4mainValue【保健センター・保健所】&#10;有形固定資産減価償却率"/>
        <xdr:cNvSpPr txBox="1"/>
      </xdr:nvSpPr>
      <xdr:spPr>
        <a:xfrm>
          <a:off x="12611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9" name="直線コネクタ 678"/>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0"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1" name="直線コネクタ 680"/>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2"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3" name="直線コネクタ 682"/>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4"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5" name="フローチャート: 判断 684"/>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6" name="フローチャート: 判断 685"/>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10177</xdr:rowOff>
    </xdr:from>
    <xdr:ext cx="469744" cy="259045"/>
    <xdr:sp macro="" textlink="">
      <xdr:nvSpPr>
        <xdr:cNvPr id="687"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54356</xdr:rowOff>
    </xdr:from>
    <xdr:to>
      <xdr:col>107</xdr:col>
      <xdr:colOff>101600</xdr:colOff>
      <xdr:row>62</xdr:row>
      <xdr:rowOff>155956</xdr:rowOff>
    </xdr:to>
    <xdr:sp macro="" textlink="">
      <xdr:nvSpPr>
        <xdr:cNvPr id="688" name="フローチャート: 判断 687"/>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1033</xdr:rowOff>
    </xdr:from>
    <xdr:ext cx="469744" cy="259045"/>
    <xdr:sp macro="" textlink="">
      <xdr:nvSpPr>
        <xdr:cNvPr id="689" name="n_2aveValue【保健センター・保健所】&#10;一人当たり面積"/>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45212</xdr:rowOff>
    </xdr:from>
    <xdr:to>
      <xdr:col>102</xdr:col>
      <xdr:colOff>165100</xdr:colOff>
      <xdr:row>62</xdr:row>
      <xdr:rowOff>146812</xdr:rowOff>
    </xdr:to>
    <xdr:sp macro="" textlink="">
      <xdr:nvSpPr>
        <xdr:cNvPr id="690" name="フローチャート: 判断 689"/>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163339</xdr:rowOff>
    </xdr:from>
    <xdr:ext cx="469744" cy="259045"/>
    <xdr:sp macro="" textlink="">
      <xdr:nvSpPr>
        <xdr:cNvPr id="691"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72644</xdr:rowOff>
    </xdr:from>
    <xdr:to>
      <xdr:col>98</xdr:col>
      <xdr:colOff>38100</xdr:colOff>
      <xdr:row>63</xdr:row>
      <xdr:rowOff>2794</xdr:rowOff>
    </xdr:to>
    <xdr:sp macro="" textlink="">
      <xdr:nvSpPr>
        <xdr:cNvPr id="692" name="フローチャート: 判断 691"/>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19321</xdr:rowOff>
    </xdr:from>
    <xdr:ext cx="469744" cy="259045"/>
    <xdr:sp macro="" textlink="">
      <xdr:nvSpPr>
        <xdr:cNvPr id="693" name="n_4aveValue【保健センター・保健所】&#10;一人当たり面積"/>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699" name="楕円 698"/>
        <xdr:cNvSpPr/>
      </xdr:nvSpPr>
      <xdr:spPr>
        <a:xfrm>
          <a:off x="22110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124223</xdr:rowOff>
    </xdr:from>
    <xdr:ext cx="469744" cy="259045"/>
    <xdr:sp macro="" textlink="">
      <xdr:nvSpPr>
        <xdr:cNvPr id="700" name="【保健センター・保健所】&#10;一人当たり面積該当値テキスト"/>
        <xdr:cNvSpPr txBox="1"/>
      </xdr:nvSpPr>
      <xdr:spPr>
        <a:xfrm>
          <a:off x="22199600"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701" name="楕円 700"/>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25146</xdr:rowOff>
    </xdr:to>
    <xdr:cxnSp macro="">
      <xdr:nvCxnSpPr>
        <xdr:cNvPr id="702" name="直線コネクタ 701"/>
        <xdr:cNvCxnSpPr/>
      </xdr:nvCxnSpPr>
      <xdr:spPr>
        <a:xfrm>
          <a:off x="21323300" y="1082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703" name="楕円 702"/>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25146</xdr:rowOff>
    </xdr:to>
    <xdr:cxnSp macro="">
      <xdr:nvCxnSpPr>
        <xdr:cNvPr id="704" name="直線コネクタ 703"/>
        <xdr:cNvCxnSpPr/>
      </xdr:nvCxnSpPr>
      <xdr:spPr>
        <a:xfrm>
          <a:off x="20434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705" name="楕円 704"/>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25146</xdr:rowOff>
    </xdr:to>
    <xdr:cxnSp macro="">
      <xdr:nvCxnSpPr>
        <xdr:cNvPr id="706" name="直線コネクタ 705"/>
        <xdr:cNvCxnSpPr/>
      </xdr:nvCxnSpPr>
      <xdr:spPr>
        <a:xfrm>
          <a:off x="19545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145796</xdr:rowOff>
    </xdr:from>
    <xdr:to>
      <xdr:col>98</xdr:col>
      <xdr:colOff>38100</xdr:colOff>
      <xdr:row>63</xdr:row>
      <xdr:rowOff>75946</xdr:rowOff>
    </xdr:to>
    <xdr:sp macro="" textlink="">
      <xdr:nvSpPr>
        <xdr:cNvPr id="707" name="楕円 706"/>
        <xdr:cNvSpPr/>
      </xdr:nvSpPr>
      <xdr:spPr>
        <a:xfrm>
          <a:off x="18605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25146</xdr:rowOff>
    </xdr:to>
    <xdr:cxnSp macro="">
      <xdr:nvCxnSpPr>
        <xdr:cNvPr id="708" name="直線コネクタ 707"/>
        <xdr:cNvCxnSpPr/>
      </xdr:nvCxnSpPr>
      <xdr:spPr>
        <a:xfrm>
          <a:off x="18656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67073</xdr:rowOff>
    </xdr:from>
    <xdr:ext cx="469744" cy="259045"/>
    <xdr:sp macro="" textlink="">
      <xdr:nvSpPr>
        <xdr:cNvPr id="709" name="n_1mainValue【保健センター・保健所】&#10;一人当たり面積"/>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710" name="n_2mainValue【保健センター・保健所】&#10;一人当たり面積"/>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711" name="n_3mainValue【保健センター・保健所】&#10;一人当たり面積"/>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67073</xdr:rowOff>
    </xdr:from>
    <xdr:ext cx="469744" cy="259045"/>
    <xdr:sp macro="" textlink="">
      <xdr:nvSpPr>
        <xdr:cNvPr id="712" name="n_4mainValue【保健センター・保健所】&#10;一人当たり面積"/>
        <xdr:cNvSpPr txBox="1"/>
      </xdr:nvSpPr>
      <xdr:spPr>
        <a:xfrm>
          <a:off x="18421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3" name="テキスト ボックス 73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5" name="テキスト ボックス 73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7" name="直線コネクタ 736"/>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8"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9" name="直線コネクタ 738"/>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40"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1" name="直線コネクタ 740"/>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2" name="【消防施設】&#10;有形固定資産減価償却率平均値テキスト"/>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3" name="フローチャート: 判断 742"/>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4" name="フローチャート: 判断 743"/>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154322</xdr:rowOff>
    </xdr:from>
    <xdr:ext cx="405111" cy="259045"/>
    <xdr:sp macro="" textlink="">
      <xdr:nvSpPr>
        <xdr:cNvPr id="745"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46355</xdr:rowOff>
    </xdr:from>
    <xdr:to>
      <xdr:col>76</xdr:col>
      <xdr:colOff>165100</xdr:colOff>
      <xdr:row>81</xdr:row>
      <xdr:rowOff>147955</xdr:rowOff>
    </xdr:to>
    <xdr:sp macro="" textlink="">
      <xdr:nvSpPr>
        <xdr:cNvPr id="746" name="フローチャート: 判断 745"/>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139082</xdr:rowOff>
    </xdr:from>
    <xdr:ext cx="405111" cy="259045"/>
    <xdr:sp macro="" textlink="">
      <xdr:nvSpPr>
        <xdr:cNvPr id="747" name="n_2aveValue【消防施設】&#10;有形固定資産減価償却率"/>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23495</xdr:rowOff>
    </xdr:from>
    <xdr:to>
      <xdr:col>72</xdr:col>
      <xdr:colOff>38100</xdr:colOff>
      <xdr:row>81</xdr:row>
      <xdr:rowOff>125095</xdr:rowOff>
    </xdr:to>
    <xdr:sp macro="" textlink="">
      <xdr:nvSpPr>
        <xdr:cNvPr id="748" name="フローチャート: 判断 747"/>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116222</xdr:rowOff>
    </xdr:from>
    <xdr:ext cx="405111" cy="259045"/>
    <xdr:sp macro="" textlink="">
      <xdr:nvSpPr>
        <xdr:cNvPr id="749" name="n_3aveValue【消防施設】&#10;有形固定資産減価償却率"/>
        <xdr:cNvSpPr txBox="1"/>
      </xdr:nvSpPr>
      <xdr:spPr>
        <a:xfrm>
          <a:off x="13500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6350</xdr:rowOff>
    </xdr:from>
    <xdr:to>
      <xdr:col>67</xdr:col>
      <xdr:colOff>101600</xdr:colOff>
      <xdr:row>81</xdr:row>
      <xdr:rowOff>107950</xdr:rowOff>
    </xdr:to>
    <xdr:sp macro="" textlink="">
      <xdr:nvSpPr>
        <xdr:cNvPr id="750" name="フローチャート: 判断 749"/>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99077</xdr:rowOff>
    </xdr:from>
    <xdr:ext cx="405111" cy="259045"/>
    <xdr:sp macro="" textlink="">
      <xdr:nvSpPr>
        <xdr:cNvPr id="751" name="n_4aveValue【消防施設】&#10;有形固定資産減価償却率"/>
        <xdr:cNvSpPr txBox="1"/>
      </xdr:nvSpPr>
      <xdr:spPr>
        <a:xfrm>
          <a:off x="12611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111125</xdr:rowOff>
    </xdr:from>
    <xdr:to>
      <xdr:col>85</xdr:col>
      <xdr:colOff>177800</xdr:colOff>
      <xdr:row>79</xdr:row>
      <xdr:rowOff>41275</xdr:rowOff>
    </xdr:to>
    <xdr:sp macro="" textlink="">
      <xdr:nvSpPr>
        <xdr:cNvPr id="757" name="楕円 756"/>
        <xdr:cNvSpPr/>
      </xdr:nvSpPr>
      <xdr:spPr>
        <a:xfrm>
          <a:off x="162687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64152</xdr:rowOff>
    </xdr:from>
    <xdr:ext cx="405111" cy="259045"/>
    <xdr:sp macro="" textlink="">
      <xdr:nvSpPr>
        <xdr:cNvPr id="758" name="【消防施設】&#10;有形固定資産減価償却率該当値テキスト"/>
        <xdr:cNvSpPr txBox="1"/>
      </xdr:nvSpPr>
      <xdr:spPr>
        <a:xfrm>
          <a:off x="16357600" y="13437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61595</xdr:rowOff>
    </xdr:from>
    <xdr:to>
      <xdr:col>81</xdr:col>
      <xdr:colOff>101600</xdr:colOff>
      <xdr:row>78</xdr:row>
      <xdr:rowOff>163195</xdr:rowOff>
    </xdr:to>
    <xdr:sp macro="" textlink="">
      <xdr:nvSpPr>
        <xdr:cNvPr id="759" name="楕円 758"/>
        <xdr:cNvSpPr/>
      </xdr:nvSpPr>
      <xdr:spPr>
        <a:xfrm>
          <a:off x="15430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112395</xdr:rowOff>
    </xdr:from>
    <xdr:to>
      <xdr:col>85</xdr:col>
      <xdr:colOff>127000</xdr:colOff>
      <xdr:row>78</xdr:row>
      <xdr:rowOff>161925</xdr:rowOff>
    </xdr:to>
    <xdr:cxnSp macro="">
      <xdr:nvCxnSpPr>
        <xdr:cNvPr id="760" name="直線コネクタ 759"/>
        <xdr:cNvCxnSpPr/>
      </xdr:nvCxnSpPr>
      <xdr:spPr>
        <a:xfrm>
          <a:off x="15481300" y="134854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154939</xdr:rowOff>
    </xdr:from>
    <xdr:to>
      <xdr:col>76</xdr:col>
      <xdr:colOff>165100</xdr:colOff>
      <xdr:row>79</xdr:row>
      <xdr:rowOff>85089</xdr:rowOff>
    </xdr:to>
    <xdr:sp macro="" textlink="">
      <xdr:nvSpPr>
        <xdr:cNvPr id="761" name="楕円 760"/>
        <xdr:cNvSpPr/>
      </xdr:nvSpPr>
      <xdr:spPr>
        <a:xfrm>
          <a:off x="14541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112395</xdr:rowOff>
    </xdr:from>
    <xdr:to>
      <xdr:col>81</xdr:col>
      <xdr:colOff>50800</xdr:colOff>
      <xdr:row>79</xdr:row>
      <xdr:rowOff>34289</xdr:rowOff>
    </xdr:to>
    <xdr:cxnSp macro="">
      <xdr:nvCxnSpPr>
        <xdr:cNvPr id="762" name="直線コネクタ 761"/>
        <xdr:cNvCxnSpPr/>
      </xdr:nvCxnSpPr>
      <xdr:spPr>
        <a:xfrm flipV="1">
          <a:off x="14592300" y="13485495"/>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116839</xdr:rowOff>
    </xdr:from>
    <xdr:to>
      <xdr:col>72</xdr:col>
      <xdr:colOff>38100</xdr:colOff>
      <xdr:row>79</xdr:row>
      <xdr:rowOff>46989</xdr:rowOff>
    </xdr:to>
    <xdr:sp macro="" textlink="">
      <xdr:nvSpPr>
        <xdr:cNvPr id="763" name="楕円 762"/>
        <xdr:cNvSpPr/>
      </xdr:nvSpPr>
      <xdr:spPr>
        <a:xfrm>
          <a:off x="13652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167639</xdr:rowOff>
    </xdr:from>
    <xdr:to>
      <xdr:col>76</xdr:col>
      <xdr:colOff>114300</xdr:colOff>
      <xdr:row>79</xdr:row>
      <xdr:rowOff>34289</xdr:rowOff>
    </xdr:to>
    <xdr:cxnSp macro="">
      <xdr:nvCxnSpPr>
        <xdr:cNvPr id="764" name="直線コネクタ 763"/>
        <xdr:cNvCxnSpPr/>
      </xdr:nvCxnSpPr>
      <xdr:spPr>
        <a:xfrm>
          <a:off x="13703300" y="13540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78739</xdr:rowOff>
    </xdr:from>
    <xdr:to>
      <xdr:col>67</xdr:col>
      <xdr:colOff>101600</xdr:colOff>
      <xdr:row>80</xdr:row>
      <xdr:rowOff>8889</xdr:rowOff>
    </xdr:to>
    <xdr:sp macro="" textlink="">
      <xdr:nvSpPr>
        <xdr:cNvPr id="765" name="楕円 764"/>
        <xdr:cNvSpPr/>
      </xdr:nvSpPr>
      <xdr:spPr>
        <a:xfrm>
          <a:off x="12763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167639</xdr:rowOff>
    </xdr:from>
    <xdr:to>
      <xdr:col>71</xdr:col>
      <xdr:colOff>177800</xdr:colOff>
      <xdr:row>79</xdr:row>
      <xdr:rowOff>129539</xdr:rowOff>
    </xdr:to>
    <xdr:cxnSp macro="">
      <xdr:nvCxnSpPr>
        <xdr:cNvPr id="766" name="直線コネクタ 765"/>
        <xdr:cNvCxnSpPr/>
      </xdr:nvCxnSpPr>
      <xdr:spPr>
        <a:xfrm flipV="1">
          <a:off x="12814300" y="135407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8272</xdr:rowOff>
    </xdr:from>
    <xdr:ext cx="405111" cy="259045"/>
    <xdr:sp macro="" textlink="">
      <xdr:nvSpPr>
        <xdr:cNvPr id="767" name="n_1mainValue【消防施設】&#10;有形固定資産減価償却率"/>
        <xdr:cNvSpPr txBox="1"/>
      </xdr:nvSpPr>
      <xdr:spPr>
        <a:xfrm>
          <a:off x="15266044" y="1320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101616</xdr:rowOff>
    </xdr:from>
    <xdr:ext cx="405111" cy="259045"/>
    <xdr:sp macro="" textlink="">
      <xdr:nvSpPr>
        <xdr:cNvPr id="768" name="n_2mainValue【消防施設】&#10;有形固定資産減価償却率"/>
        <xdr:cNvSpPr txBox="1"/>
      </xdr:nvSpPr>
      <xdr:spPr>
        <a:xfrm>
          <a:off x="14389744"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63516</xdr:rowOff>
    </xdr:from>
    <xdr:ext cx="405111" cy="259045"/>
    <xdr:sp macro="" textlink="">
      <xdr:nvSpPr>
        <xdr:cNvPr id="769" name="n_3mainValue【消防施設】&#10;有形固定資産減価償却率"/>
        <xdr:cNvSpPr txBox="1"/>
      </xdr:nvSpPr>
      <xdr:spPr>
        <a:xfrm>
          <a:off x="13500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25416</xdr:rowOff>
    </xdr:from>
    <xdr:ext cx="405111" cy="259045"/>
    <xdr:sp macro="" textlink="">
      <xdr:nvSpPr>
        <xdr:cNvPr id="770" name="n_4mainValue【消防施設】&#10;有形固定資産減価償却率"/>
        <xdr:cNvSpPr txBox="1"/>
      </xdr:nvSpPr>
      <xdr:spPr>
        <a:xfrm>
          <a:off x="12611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1" name="直線コネクタ 7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2" name="テキスト ボックス 7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3" name="直線コネクタ 7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4" name="テキスト ボックス 7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5" name="直線コネクタ 7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6" name="テキスト ボックス 7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7" name="直線コネクタ 7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8" name="テキスト ボックス 7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9" name="直線コネクタ 7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0" name="テキスト ボックス 7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4" name="直線コネクタ 793"/>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5"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6" name="直線コネクタ 795"/>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7"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8" name="直線コネクタ 797"/>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9"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800" name="フローチャート: 判断 799"/>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1" name="フローチャート: 判断 800"/>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48277</xdr:rowOff>
    </xdr:from>
    <xdr:ext cx="469744" cy="259045"/>
    <xdr:sp macro="" textlink="">
      <xdr:nvSpPr>
        <xdr:cNvPr id="802" name="n_1aveValue【消防施設】&#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139700</xdr:rowOff>
    </xdr:from>
    <xdr:to>
      <xdr:col>107</xdr:col>
      <xdr:colOff>101600</xdr:colOff>
      <xdr:row>83</xdr:row>
      <xdr:rowOff>69850</xdr:rowOff>
    </xdr:to>
    <xdr:sp macro="" textlink="">
      <xdr:nvSpPr>
        <xdr:cNvPr id="803" name="フローチャート: 判断 802"/>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60977</xdr:rowOff>
    </xdr:from>
    <xdr:ext cx="469744" cy="259045"/>
    <xdr:sp macro="" textlink="">
      <xdr:nvSpPr>
        <xdr:cNvPr id="804" name="n_2aveValue【消防施設】&#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82</xdr:row>
      <xdr:rowOff>101600</xdr:rowOff>
    </xdr:from>
    <xdr:to>
      <xdr:col>102</xdr:col>
      <xdr:colOff>165100</xdr:colOff>
      <xdr:row>83</xdr:row>
      <xdr:rowOff>31750</xdr:rowOff>
    </xdr:to>
    <xdr:sp macro="" textlink="">
      <xdr:nvSpPr>
        <xdr:cNvPr id="805" name="フローチャート: 判断 804"/>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22877</xdr:rowOff>
    </xdr:from>
    <xdr:ext cx="469744" cy="259045"/>
    <xdr:sp macro="" textlink="">
      <xdr:nvSpPr>
        <xdr:cNvPr id="806" name="n_3aveValue【消防施設】&#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82</xdr:row>
      <xdr:rowOff>165100</xdr:rowOff>
    </xdr:from>
    <xdr:to>
      <xdr:col>98</xdr:col>
      <xdr:colOff>38100</xdr:colOff>
      <xdr:row>83</xdr:row>
      <xdr:rowOff>95250</xdr:rowOff>
    </xdr:to>
    <xdr:sp macro="" textlink="">
      <xdr:nvSpPr>
        <xdr:cNvPr id="807" name="フローチャート: 判断 806"/>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83</xdr:row>
      <xdr:rowOff>86377</xdr:rowOff>
    </xdr:from>
    <xdr:ext cx="469744" cy="259045"/>
    <xdr:sp macro="" textlink="">
      <xdr:nvSpPr>
        <xdr:cNvPr id="808" name="n_4aveValue【消防施設】&#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69850</xdr:rowOff>
    </xdr:from>
    <xdr:to>
      <xdr:col>116</xdr:col>
      <xdr:colOff>114300</xdr:colOff>
      <xdr:row>80</xdr:row>
      <xdr:rowOff>0</xdr:rowOff>
    </xdr:to>
    <xdr:sp macro="" textlink="">
      <xdr:nvSpPr>
        <xdr:cNvPr id="814" name="楕円 813"/>
        <xdr:cNvSpPr/>
      </xdr:nvSpPr>
      <xdr:spPr>
        <a:xfrm>
          <a:off x="221107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92727</xdr:rowOff>
    </xdr:from>
    <xdr:ext cx="469744" cy="259045"/>
    <xdr:sp macro="" textlink="">
      <xdr:nvSpPr>
        <xdr:cNvPr id="815" name="【消防施設】&#10;一人当たり面積該当値テキスト"/>
        <xdr:cNvSpPr txBox="1"/>
      </xdr:nvSpPr>
      <xdr:spPr>
        <a:xfrm>
          <a:off x="22199600"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82550</xdr:rowOff>
    </xdr:from>
    <xdr:to>
      <xdr:col>112</xdr:col>
      <xdr:colOff>38100</xdr:colOff>
      <xdr:row>80</xdr:row>
      <xdr:rowOff>12700</xdr:rowOff>
    </xdr:to>
    <xdr:sp macro="" textlink="">
      <xdr:nvSpPr>
        <xdr:cNvPr id="816" name="楕円 815"/>
        <xdr:cNvSpPr/>
      </xdr:nvSpPr>
      <xdr:spPr>
        <a:xfrm>
          <a:off x="21272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120650</xdr:rowOff>
    </xdr:from>
    <xdr:to>
      <xdr:col>116</xdr:col>
      <xdr:colOff>63500</xdr:colOff>
      <xdr:row>79</xdr:row>
      <xdr:rowOff>133350</xdr:rowOff>
    </xdr:to>
    <xdr:cxnSp macro="">
      <xdr:nvCxnSpPr>
        <xdr:cNvPr id="817" name="直線コネクタ 816"/>
        <xdr:cNvCxnSpPr/>
      </xdr:nvCxnSpPr>
      <xdr:spPr>
        <a:xfrm flipV="1">
          <a:off x="21323300" y="13665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76200</xdr:rowOff>
    </xdr:from>
    <xdr:to>
      <xdr:col>107</xdr:col>
      <xdr:colOff>101600</xdr:colOff>
      <xdr:row>81</xdr:row>
      <xdr:rowOff>6350</xdr:rowOff>
    </xdr:to>
    <xdr:sp macro="" textlink="">
      <xdr:nvSpPr>
        <xdr:cNvPr id="818" name="楕円 817"/>
        <xdr:cNvSpPr/>
      </xdr:nvSpPr>
      <xdr:spPr>
        <a:xfrm>
          <a:off x="20383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133350</xdr:rowOff>
    </xdr:from>
    <xdr:to>
      <xdr:col>111</xdr:col>
      <xdr:colOff>177800</xdr:colOff>
      <xdr:row>80</xdr:row>
      <xdr:rowOff>127000</xdr:rowOff>
    </xdr:to>
    <xdr:cxnSp macro="">
      <xdr:nvCxnSpPr>
        <xdr:cNvPr id="819" name="直線コネクタ 818"/>
        <xdr:cNvCxnSpPr/>
      </xdr:nvCxnSpPr>
      <xdr:spPr>
        <a:xfrm flipV="1">
          <a:off x="20434300" y="13677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63500</xdr:rowOff>
    </xdr:from>
    <xdr:to>
      <xdr:col>102</xdr:col>
      <xdr:colOff>165100</xdr:colOff>
      <xdr:row>80</xdr:row>
      <xdr:rowOff>165100</xdr:rowOff>
    </xdr:to>
    <xdr:sp macro="" textlink="">
      <xdr:nvSpPr>
        <xdr:cNvPr id="820" name="楕円 819"/>
        <xdr:cNvSpPr/>
      </xdr:nvSpPr>
      <xdr:spPr>
        <a:xfrm>
          <a:off x="19494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114300</xdr:rowOff>
    </xdr:from>
    <xdr:to>
      <xdr:col>107</xdr:col>
      <xdr:colOff>50800</xdr:colOff>
      <xdr:row>80</xdr:row>
      <xdr:rowOff>127000</xdr:rowOff>
    </xdr:to>
    <xdr:cxnSp macro="">
      <xdr:nvCxnSpPr>
        <xdr:cNvPr id="821" name="直線コネクタ 820"/>
        <xdr:cNvCxnSpPr/>
      </xdr:nvCxnSpPr>
      <xdr:spPr>
        <a:xfrm>
          <a:off x="19545300" y="1383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44450</xdr:rowOff>
    </xdr:from>
    <xdr:to>
      <xdr:col>98</xdr:col>
      <xdr:colOff>38100</xdr:colOff>
      <xdr:row>81</xdr:row>
      <xdr:rowOff>146050</xdr:rowOff>
    </xdr:to>
    <xdr:sp macro="" textlink="">
      <xdr:nvSpPr>
        <xdr:cNvPr id="822" name="楕円 821"/>
        <xdr:cNvSpPr/>
      </xdr:nvSpPr>
      <xdr:spPr>
        <a:xfrm>
          <a:off x="18605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114300</xdr:rowOff>
    </xdr:from>
    <xdr:to>
      <xdr:col>102</xdr:col>
      <xdr:colOff>114300</xdr:colOff>
      <xdr:row>81</xdr:row>
      <xdr:rowOff>95250</xdr:rowOff>
    </xdr:to>
    <xdr:cxnSp macro="">
      <xdr:nvCxnSpPr>
        <xdr:cNvPr id="823" name="直線コネクタ 822"/>
        <xdr:cNvCxnSpPr/>
      </xdr:nvCxnSpPr>
      <xdr:spPr>
        <a:xfrm flipV="1">
          <a:off x="18656300" y="13830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29227</xdr:rowOff>
    </xdr:from>
    <xdr:ext cx="469744" cy="259045"/>
    <xdr:sp macro="" textlink="">
      <xdr:nvSpPr>
        <xdr:cNvPr id="824" name="n_1mainValue【消防施設】&#10;一人当たり面積"/>
        <xdr:cNvSpPr txBox="1"/>
      </xdr:nvSpPr>
      <xdr:spPr>
        <a:xfrm>
          <a:off x="210757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22877</xdr:rowOff>
    </xdr:from>
    <xdr:ext cx="469744" cy="259045"/>
    <xdr:sp macro="" textlink="">
      <xdr:nvSpPr>
        <xdr:cNvPr id="825" name="n_2mainValue【消防施設】&#10;一人当たり面積"/>
        <xdr:cNvSpPr txBox="1"/>
      </xdr:nvSpPr>
      <xdr:spPr>
        <a:xfrm>
          <a:off x="201994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10177</xdr:rowOff>
    </xdr:from>
    <xdr:ext cx="469744" cy="259045"/>
    <xdr:sp macro="" textlink="">
      <xdr:nvSpPr>
        <xdr:cNvPr id="826" name="n_3mainValue【消防施設】&#10;一人当たり面積"/>
        <xdr:cNvSpPr txBox="1"/>
      </xdr:nvSpPr>
      <xdr:spPr>
        <a:xfrm>
          <a:off x="19310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162577</xdr:rowOff>
    </xdr:from>
    <xdr:ext cx="469744" cy="259045"/>
    <xdr:sp macro="" textlink="">
      <xdr:nvSpPr>
        <xdr:cNvPr id="827" name="n_4mainValue【消防施設】&#10;一人当たり面積"/>
        <xdr:cNvSpPr txBox="1"/>
      </xdr:nvSpPr>
      <xdr:spPr>
        <a:xfrm>
          <a:off x="18421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9" name="直線コネクタ 8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0" name="テキスト ボックス 83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1" name="直線コネクタ 8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2" name="テキスト ボックス 8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3" name="直線コネクタ 8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4" name="テキスト ボックス 8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5" name="直線コネクタ 8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6" name="テキスト ボックス 8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7" name="直線コネクタ 8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8" name="テキスト ボックス 84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1" name="直線コネクタ 850"/>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2"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3" name="直線コネクタ 852"/>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4"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5" name="直線コネクタ 854"/>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59072</xdr:rowOff>
    </xdr:from>
    <xdr:ext cx="405111" cy="259045"/>
    <xdr:sp macro="" textlink="">
      <xdr:nvSpPr>
        <xdr:cNvPr id="856" name="【庁舎】&#10;有形固定資産減価償却率平均値テキスト"/>
        <xdr:cNvSpPr txBox="1"/>
      </xdr:nvSpPr>
      <xdr:spPr>
        <a:xfrm>
          <a:off x="16357600" y="180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7" name="フローチャート: 判断 856"/>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8" name="フローチャート: 判断 857"/>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20972</xdr:rowOff>
    </xdr:from>
    <xdr:ext cx="405111" cy="259045"/>
    <xdr:sp macro="" textlink="">
      <xdr:nvSpPr>
        <xdr:cNvPr id="859" name="n_1aveValue【庁舎】&#10;有形固定資産減価償却率"/>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130175</xdr:rowOff>
    </xdr:from>
    <xdr:to>
      <xdr:col>76</xdr:col>
      <xdr:colOff>165100</xdr:colOff>
      <xdr:row>106</xdr:row>
      <xdr:rowOff>60325</xdr:rowOff>
    </xdr:to>
    <xdr:sp macro="" textlink="">
      <xdr:nvSpPr>
        <xdr:cNvPr id="860" name="フローチャート: 判断 859"/>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76852</xdr:rowOff>
    </xdr:from>
    <xdr:ext cx="405111" cy="259045"/>
    <xdr:sp macro="" textlink="">
      <xdr:nvSpPr>
        <xdr:cNvPr id="861" name="n_2aveValue【庁舎】&#10;有形固定資産減価償却率"/>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97789</xdr:rowOff>
    </xdr:from>
    <xdr:to>
      <xdr:col>72</xdr:col>
      <xdr:colOff>38100</xdr:colOff>
      <xdr:row>106</xdr:row>
      <xdr:rowOff>27939</xdr:rowOff>
    </xdr:to>
    <xdr:sp macro="" textlink="">
      <xdr:nvSpPr>
        <xdr:cNvPr id="862" name="フローチャート: 判断 861"/>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44466</xdr:rowOff>
    </xdr:from>
    <xdr:ext cx="405111" cy="259045"/>
    <xdr:sp macro="" textlink="">
      <xdr:nvSpPr>
        <xdr:cNvPr id="863" name="n_3aveValue【庁舎】&#10;有形固定資産減価償却率"/>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101600</xdr:rowOff>
    </xdr:from>
    <xdr:to>
      <xdr:col>67</xdr:col>
      <xdr:colOff>101600</xdr:colOff>
      <xdr:row>106</xdr:row>
      <xdr:rowOff>31750</xdr:rowOff>
    </xdr:to>
    <xdr:sp macro="" textlink="">
      <xdr:nvSpPr>
        <xdr:cNvPr id="864" name="フローチャート: 判断 863"/>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104</xdr:row>
      <xdr:rowOff>48277</xdr:rowOff>
    </xdr:from>
    <xdr:ext cx="405111" cy="259045"/>
    <xdr:sp macro="" textlink="">
      <xdr:nvSpPr>
        <xdr:cNvPr id="865" name="n_4aveValue【庁舎】&#10;有形固定資産減価償却率"/>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67311</xdr:rowOff>
    </xdr:from>
    <xdr:to>
      <xdr:col>85</xdr:col>
      <xdr:colOff>177800</xdr:colOff>
      <xdr:row>101</xdr:row>
      <xdr:rowOff>168911</xdr:rowOff>
    </xdr:to>
    <xdr:sp macro="" textlink="">
      <xdr:nvSpPr>
        <xdr:cNvPr id="871" name="楕円 870"/>
        <xdr:cNvSpPr/>
      </xdr:nvSpPr>
      <xdr:spPr>
        <a:xfrm>
          <a:off x="162687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153688</xdr:rowOff>
    </xdr:from>
    <xdr:ext cx="405111" cy="259045"/>
    <xdr:sp macro="" textlink="">
      <xdr:nvSpPr>
        <xdr:cNvPr id="872" name="【庁舎】&#10;有形固定資産減価償却率該当値テキスト"/>
        <xdr:cNvSpPr txBox="1"/>
      </xdr:nvSpPr>
      <xdr:spPr>
        <a:xfrm>
          <a:off x="16357600" y="1729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636</xdr:rowOff>
    </xdr:from>
    <xdr:to>
      <xdr:col>81</xdr:col>
      <xdr:colOff>101600</xdr:colOff>
      <xdr:row>101</xdr:row>
      <xdr:rowOff>102236</xdr:rowOff>
    </xdr:to>
    <xdr:sp macro="" textlink="">
      <xdr:nvSpPr>
        <xdr:cNvPr id="873" name="楕円 872"/>
        <xdr:cNvSpPr/>
      </xdr:nvSpPr>
      <xdr:spPr>
        <a:xfrm>
          <a:off x="15430500" y="173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51436</xdr:rowOff>
    </xdr:from>
    <xdr:to>
      <xdr:col>85</xdr:col>
      <xdr:colOff>127000</xdr:colOff>
      <xdr:row>101</xdr:row>
      <xdr:rowOff>118111</xdr:rowOff>
    </xdr:to>
    <xdr:cxnSp macro="">
      <xdr:nvCxnSpPr>
        <xdr:cNvPr id="874" name="直線コネクタ 873"/>
        <xdr:cNvCxnSpPr/>
      </xdr:nvCxnSpPr>
      <xdr:spPr>
        <a:xfrm>
          <a:off x="15481300" y="17367886"/>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27305</xdr:rowOff>
    </xdr:from>
    <xdr:to>
      <xdr:col>76</xdr:col>
      <xdr:colOff>165100</xdr:colOff>
      <xdr:row>106</xdr:row>
      <xdr:rowOff>128905</xdr:rowOff>
    </xdr:to>
    <xdr:sp macro="" textlink="">
      <xdr:nvSpPr>
        <xdr:cNvPr id="875" name="楕円 874"/>
        <xdr:cNvSpPr/>
      </xdr:nvSpPr>
      <xdr:spPr>
        <a:xfrm>
          <a:off x="14541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51436</xdr:rowOff>
    </xdr:from>
    <xdr:to>
      <xdr:col>81</xdr:col>
      <xdr:colOff>50800</xdr:colOff>
      <xdr:row>106</xdr:row>
      <xdr:rowOff>78105</xdr:rowOff>
    </xdr:to>
    <xdr:cxnSp macro="">
      <xdr:nvCxnSpPr>
        <xdr:cNvPr id="876" name="直線コネクタ 875"/>
        <xdr:cNvCxnSpPr/>
      </xdr:nvCxnSpPr>
      <xdr:spPr>
        <a:xfrm flipV="1">
          <a:off x="14592300" y="17367886"/>
          <a:ext cx="889000" cy="88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158750</xdr:rowOff>
    </xdr:from>
    <xdr:to>
      <xdr:col>72</xdr:col>
      <xdr:colOff>38100</xdr:colOff>
      <xdr:row>106</xdr:row>
      <xdr:rowOff>88900</xdr:rowOff>
    </xdr:to>
    <xdr:sp macro="" textlink="">
      <xdr:nvSpPr>
        <xdr:cNvPr id="877" name="楕円 876"/>
        <xdr:cNvSpPr/>
      </xdr:nvSpPr>
      <xdr:spPr>
        <a:xfrm>
          <a:off x="1365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38100</xdr:rowOff>
    </xdr:from>
    <xdr:to>
      <xdr:col>76</xdr:col>
      <xdr:colOff>114300</xdr:colOff>
      <xdr:row>106</xdr:row>
      <xdr:rowOff>78105</xdr:rowOff>
    </xdr:to>
    <xdr:cxnSp macro="">
      <xdr:nvCxnSpPr>
        <xdr:cNvPr id="878" name="直線コネクタ 877"/>
        <xdr:cNvCxnSpPr/>
      </xdr:nvCxnSpPr>
      <xdr:spPr>
        <a:xfrm>
          <a:off x="13703300" y="18211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166370</xdr:rowOff>
    </xdr:from>
    <xdr:to>
      <xdr:col>67</xdr:col>
      <xdr:colOff>101600</xdr:colOff>
      <xdr:row>106</xdr:row>
      <xdr:rowOff>96520</xdr:rowOff>
    </xdr:to>
    <xdr:sp macro="" textlink="">
      <xdr:nvSpPr>
        <xdr:cNvPr id="879" name="楕円 878"/>
        <xdr:cNvSpPr/>
      </xdr:nvSpPr>
      <xdr:spPr>
        <a:xfrm>
          <a:off x="12763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38100</xdr:rowOff>
    </xdr:from>
    <xdr:to>
      <xdr:col>71</xdr:col>
      <xdr:colOff>177800</xdr:colOff>
      <xdr:row>106</xdr:row>
      <xdr:rowOff>45720</xdr:rowOff>
    </xdr:to>
    <xdr:cxnSp macro="">
      <xdr:nvCxnSpPr>
        <xdr:cNvPr id="880" name="直線コネクタ 879"/>
        <xdr:cNvCxnSpPr/>
      </xdr:nvCxnSpPr>
      <xdr:spPr>
        <a:xfrm flipV="1">
          <a:off x="12814300" y="18211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118763</xdr:rowOff>
    </xdr:from>
    <xdr:ext cx="405111" cy="259045"/>
    <xdr:sp macro="" textlink="">
      <xdr:nvSpPr>
        <xdr:cNvPr id="881" name="n_1mainValue【庁舎】&#10;有形固定資産減価償却率"/>
        <xdr:cNvSpPr txBox="1"/>
      </xdr:nvSpPr>
      <xdr:spPr>
        <a:xfrm>
          <a:off x="15266044" y="1709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120032</xdr:rowOff>
    </xdr:from>
    <xdr:ext cx="405111" cy="259045"/>
    <xdr:sp macro="" textlink="">
      <xdr:nvSpPr>
        <xdr:cNvPr id="882" name="n_2mainValue【庁舎】&#10;有形固定資産減価償却率"/>
        <xdr:cNvSpPr txBox="1"/>
      </xdr:nvSpPr>
      <xdr:spPr>
        <a:xfrm>
          <a:off x="14389744" y="182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80027</xdr:rowOff>
    </xdr:from>
    <xdr:ext cx="405111" cy="259045"/>
    <xdr:sp macro="" textlink="">
      <xdr:nvSpPr>
        <xdr:cNvPr id="883" name="n_3mainValue【庁舎】&#10;有形固定資産減価償却率"/>
        <xdr:cNvSpPr txBox="1"/>
      </xdr:nvSpPr>
      <xdr:spPr>
        <a:xfrm>
          <a:off x="13500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87647</xdr:rowOff>
    </xdr:from>
    <xdr:ext cx="405111" cy="259045"/>
    <xdr:sp macro="" textlink="">
      <xdr:nvSpPr>
        <xdr:cNvPr id="884" name="n_4mainValue【庁舎】&#10;有形固定資産減価償却率"/>
        <xdr:cNvSpPr txBox="1"/>
      </xdr:nvSpPr>
      <xdr:spPr>
        <a:xfrm>
          <a:off x="126117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8" name="直線コネクタ 907"/>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9"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10" name="直線コネクタ 909"/>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1"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2" name="直線コネクタ 911"/>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13" name="【庁舎】&#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4" name="フローチャート: 判断 913"/>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167657</xdr:rowOff>
    </xdr:from>
    <xdr:ext cx="469744" cy="259045"/>
    <xdr:sp macro="" textlink="">
      <xdr:nvSpPr>
        <xdr:cNvPr id="916" name="n_1aveValue【庁舎】&#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86361</xdr:rowOff>
    </xdr:from>
    <xdr:to>
      <xdr:col>107</xdr:col>
      <xdr:colOff>101600</xdr:colOff>
      <xdr:row>106</xdr:row>
      <xdr:rowOff>16511</xdr:rowOff>
    </xdr:to>
    <xdr:sp macro="" textlink="">
      <xdr:nvSpPr>
        <xdr:cNvPr id="917" name="フローチャート: 判断 916"/>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33038</xdr:rowOff>
    </xdr:from>
    <xdr:ext cx="469744" cy="259045"/>
    <xdr:sp macro="" textlink="">
      <xdr:nvSpPr>
        <xdr:cNvPr id="918"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71120</xdr:rowOff>
    </xdr:from>
    <xdr:to>
      <xdr:col>102</xdr:col>
      <xdr:colOff>165100</xdr:colOff>
      <xdr:row>106</xdr:row>
      <xdr:rowOff>1270</xdr:rowOff>
    </xdr:to>
    <xdr:sp macro="" textlink="">
      <xdr:nvSpPr>
        <xdr:cNvPr id="919" name="フローチャート: 判断 918"/>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17797</xdr:rowOff>
    </xdr:from>
    <xdr:ext cx="469744" cy="259045"/>
    <xdr:sp macro="" textlink="">
      <xdr:nvSpPr>
        <xdr:cNvPr id="920" name="n_3aveValue【庁舎】&#10;一人当たり面積"/>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93980</xdr:rowOff>
    </xdr:from>
    <xdr:to>
      <xdr:col>98</xdr:col>
      <xdr:colOff>38100</xdr:colOff>
      <xdr:row>106</xdr:row>
      <xdr:rowOff>24130</xdr:rowOff>
    </xdr:to>
    <xdr:sp macro="" textlink="">
      <xdr:nvSpPr>
        <xdr:cNvPr id="921" name="フローチャート: 判断 920"/>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40657</xdr:rowOff>
    </xdr:from>
    <xdr:ext cx="469744" cy="259045"/>
    <xdr:sp macro="" textlink="">
      <xdr:nvSpPr>
        <xdr:cNvPr id="922" name="n_4aveValue【庁舎】&#10;一人当たり面積"/>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10161</xdr:rowOff>
    </xdr:from>
    <xdr:to>
      <xdr:col>116</xdr:col>
      <xdr:colOff>114300</xdr:colOff>
      <xdr:row>105</xdr:row>
      <xdr:rowOff>111761</xdr:rowOff>
    </xdr:to>
    <xdr:sp macro="" textlink="">
      <xdr:nvSpPr>
        <xdr:cNvPr id="928" name="楕円 927"/>
        <xdr:cNvSpPr/>
      </xdr:nvSpPr>
      <xdr:spPr>
        <a:xfrm>
          <a:off x="22110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33038</xdr:rowOff>
    </xdr:from>
    <xdr:ext cx="469744" cy="259045"/>
    <xdr:sp macro="" textlink="">
      <xdr:nvSpPr>
        <xdr:cNvPr id="929" name="【庁舎】&#10;一人当たり面積該当値テキスト"/>
        <xdr:cNvSpPr txBox="1"/>
      </xdr:nvSpPr>
      <xdr:spPr>
        <a:xfrm>
          <a:off x="22199600"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6350</xdr:rowOff>
    </xdr:from>
    <xdr:to>
      <xdr:col>112</xdr:col>
      <xdr:colOff>38100</xdr:colOff>
      <xdr:row>105</xdr:row>
      <xdr:rowOff>107950</xdr:rowOff>
    </xdr:to>
    <xdr:sp macro="" textlink="">
      <xdr:nvSpPr>
        <xdr:cNvPr id="930" name="楕円 929"/>
        <xdr:cNvSpPr/>
      </xdr:nvSpPr>
      <xdr:spPr>
        <a:xfrm>
          <a:off x="2127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57150</xdr:rowOff>
    </xdr:from>
    <xdr:to>
      <xdr:col>116</xdr:col>
      <xdr:colOff>63500</xdr:colOff>
      <xdr:row>105</xdr:row>
      <xdr:rowOff>60961</xdr:rowOff>
    </xdr:to>
    <xdr:cxnSp macro="">
      <xdr:nvCxnSpPr>
        <xdr:cNvPr id="931" name="直線コネクタ 930"/>
        <xdr:cNvCxnSpPr/>
      </xdr:nvCxnSpPr>
      <xdr:spPr>
        <a:xfrm>
          <a:off x="21323300" y="180594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21589</xdr:rowOff>
    </xdr:from>
    <xdr:to>
      <xdr:col>107</xdr:col>
      <xdr:colOff>101600</xdr:colOff>
      <xdr:row>107</xdr:row>
      <xdr:rowOff>123189</xdr:rowOff>
    </xdr:to>
    <xdr:sp macro="" textlink="">
      <xdr:nvSpPr>
        <xdr:cNvPr id="932" name="楕円 931"/>
        <xdr:cNvSpPr/>
      </xdr:nvSpPr>
      <xdr:spPr>
        <a:xfrm>
          <a:off x="20383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57150</xdr:rowOff>
    </xdr:from>
    <xdr:to>
      <xdr:col>111</xdr:col>
      <xdr:colOff>177800</xdr:colOff>
      <xdr:row>107</xdr:row>
      <xdr:rowOff>72389</xdr:rowOff>
    </xdr:to>
    <xdr:cxnSp macro="">
      <xdr:nvCxnSpPr>
        <xdr:cNvPr id="933" name="直線コネクタ 932"/>
        <xdr:cNvCxnSpPr/>
      </xdr:nvCxnSpPr>
      <xdr:spPr>
        <a:xfrm flipV="1">
          <a:off x="20434300" y="18059400"/>
          <a:ext cx="889000" cy="35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934" name="楕円 933"/>
        <xdr:cNvSpPr/>
      </xdr:nvSpPr>
      <xdr:spPr>
        <a:xfrm>
          <a:off x="19494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72389</xdr:rowOff>
    </xdr:from>
    <xdr:to>
      <xdr:col>107</xdr:col>
      <xdr:colOff>50800</xdr:colOff>
      <xdr:row>107</xdr:row>
      <xdr:rowOff>76200</xdr:rowOff>
    </xdr:to>
    <xdr:cxnSp macro="">
      <xdr:nvCxnSpPr>
        <xdr:cNvPr id="935" name="直線コネクタ 934"/>
        <xdr:cNvCxnSpPr/>
      </xdr:nvCxnSpPr>
      <xdr:spPr>
        <a:xfrm flipV="1">
          <a:off x="19545300" y="18417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21589</xdr:rowOff>
    </xdr:from>
    <xdr:to>
      <xdr:col>98</xdr:col>
      <xdr:colOff>38100</xdr:colOff>
      <xdr:row>107</xdr:row>
      <xdr:rowOff>123189</xdr:rowOff>
    </xdr:to>
    <xdr:sp macro="" textlink="">
      <xdr:nvSpPr>
        <xdr:cNvPr id="936" name="楕円 935"/>
        <xdr:cNvSpPr/>
      </xdr:nvSpPr>
      <xdr:spPr>
        <a:xfrm>
          <a:off x="18605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72389</xdr:rowOff>
    </xdr:from>
    <xdr:to>
      <xdr:col>102</xdr:col>
      <xdr:colOff>114300</xdr:colOff>
      <xdr:row>107</xdr:row>
      <xdr:rowOff>76200</xdr:rowOff>
    </xdr:to>
    <xdr:cxnSp macro="">
      <xdr:nvCxnSpPr>
        <xdr:cNvPr id="937" name="直線コネクタ 936"/>
        <xdr:cNvCxnSpPr/>
      </xdr:nvCxnSpPr>
      <xdr:spPr>
        <a:xfrm>
          <a:off x="18656300" y="18417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124477</xdr:rowOff>
    </xdr:from>
    <xdr:ext cx="469744" cy="259045"/>
    <xdr:sp macro="" textlink="">
      <xdr:nvSpPr>
        <xdr:cNvPr id="938" name="n_1mainValue【庁舎】&#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939" name="n_2mainValue【庁舎】&#10;一人当たり面積"/>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118127</xdr:rowOff>
    </xdr:from>
    <xdr:ext cx="469744" cy="259045"/>
    <xdr:sp macro="" textlink="">
      <xdr:nvSpPr>
        <xdr:cNvPr id="940" name="n_3mainValue【庁舎】&#10;一人当たり面積"/>
        <xdr:cNvSpPr txBox="1"/>
      </xdr:nvSpPr>
      <xdr:spPr>
        <a:xfrm>
          <a:off x="19310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114316</xdr:rowOff>
    </xdr:from>
    <xdr:ext cx="469744" cy="259045"/>
    <xdr:sp macro="" textlink="">
      <xdr:nvSpPr>
        <xdr:cNvPr id="941" name="n_4mainValue【庁舎】&#10;一人当たり面積"/>
        <xdr:cNvSpPr txBox="1"/>
      </xdr:nvSpPr>
      <xdr:spPr>
        <a:xfrm>
          <a:off x="18421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全体では，一般廃棄物処理施設以外は有形固定資産減価償却率は類似団体内平均値と比較して平均値以上の数値であり，類似団体と比較すると施設は概ね良好に維持されていると考えられる。中でも図書館について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建て替えにより新施設が開館していることから，類似団体と比較して有形固定資産減価償却率が大幅に低く，１人あたりの面積も大幅に増えている。また，消防施設については南海地震対策等で集中的に建替え等の整備を行っていること，庁舎についても令和元年度に新庁舎が供用開始したことから，有形固定資産減価償却率が減少した。</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方，一般廃棄物処理施設については，有形固定資産減価償却率が大幅に高くなっており，類似団体と比較すると施設の老朽化が進んでいると考えられ，各施設ごとの長寿命計画を含めた整備を行っ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325,218
323,443
309.00
183,971,577
182,236,645
545,146
78,960,151
210,377,339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産業基盤が確立されていない本市においては、都市部のような景気回復基調は見受けられず、個人市民税の増などの要素はあるものの依然市税収入は伸び悩んでいることなどから、財政力指数は</a:t>
          </a:r>
          <a:r>
            <a:rPr kumimoji="1" lang="en-US" altLang="ja-JP" sz="1100">
              <a:solidFill>
                <a:sysClr val="windowText" lastClr="000000"/>
              </a:solidFill>
              <a:effectLst/>
              <a:latin typeface="+mn-lt"/>
              <a:ea typeface="+mn-ea"/>
              <a:cs typeface="+mn-cs"/>
            </a:rPr>
            <a:t>0.64</a:t>
          </a:r>
          <a:r>
            <a:rPr kumimoji="1" lang="ja-JP" altLang="ja-JP" sz="1100">
              <a:solidFill>
                <a:sysClr val="windowText" lastClr="000000"/>
              </a:solidFill>
              <a:effectLst/>
              <a:latin typeface="+mn-lt"/>
              <a:ea typeface="+mn-ea"/>
              <a:cs typeface="+mn-cs"/>
            </a:rPr>
            <a:t>と類似団体や四国の他県庁所在市と比べ低く推移している。平成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末に策定した「高知市財政健全化プラン」に基づき、債権管理の徹底や受益者負担の適正化、遊休資産の活用等による歳入の確保に努めるとともに、事務事業の見直しや公債費負担の低減による歳出の削減に努め、安定的で健全な財政運営への取組を強化していく。</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1" name="直線コネクタ 70"/>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4" name="直線コネクタ 73"/>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95250</xdr:rowOff>
    </xdr:to>
    <xdr:cxnSp macro="">
      <xdr:nvCxnSpPr>
        <xdr:cNvPr id="77" name="直線コネクタ 76"/>
        <xdr:cNvCxnSpPr/>
      </xdr:nvCxnSpPr>
      <xdr:spPr>
        <a:xfrm flipV="1">
          <a:off x="2336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146957</xdr:rowOff>
    </xdr:to>
    <xdr:cxnSp macro="">
      <xdr:nvCxnSpPr>
        <xdr:cNvPr id="80" name="直線コネクタ 79"/>
        <xdr:cNvCxnSpPr/>
      </xdr:nvCxnSpPr>
      <xdr:spPr>
        <a:xfrm flipV="1">
          <a:off x="1447800" y="74676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2" name="楕円 91"/>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3" name="テキスト ボックス 92"/>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4" name="楕円 93"/>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5" name="テキスト ボックス 94"/>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96157</xdr:rowOff>
    </xdr:from>
    <xdr:to>
      <xdr:col>7</xdr:col>
      <xdr:colOff>31750</xdr:colOff>
      <xdr:row>44</xdr:row>
      <xdr:rowOff>26307</xdr:rowOff>
    </xdr:to>
    <xdr:sp macro="" textlink="">
      <xdr:nvSpPr>
        <xdr:cNvPr id="98" name="楕円 97"/>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11084</xdr:rowOff>
    </xdr:from>
    <xdr:ext cx="762000" cy="259045"/>
    <xdr:sp macro="" textlink="">
      <xdr:nvSpPr>
        <xdr:cNvPr id="99" name="テキスト ボックス 98"/>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都市部に比べて景気回復が鈍い本市経済状況により市税収入が伸び悩んでいる中，</a:t>
          </a:r>
          <a:r>
            <a:rPr kumimoji="1" lang="ja-JP" altLang="en-US" sz="1100">
              <a:solidFill>
                <a:sysClr val="windowText" lastClr="000000"/>
              </a:solidFill>
              <a:effectLst/>
              <a:latin typeface="+mn-lt"/>
              <a:ea typeface="+mn-ea"/>
              <a:cs typeface="+mn-cs"/>
            </a:rPr>
            <a:t>児童手当の支給月に係る制度変更による経過措置が前年度のみ</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effectLst/>
              <a:latin typeface="+mn-lt"/>
              <a:ea typeface="+mn-ea"/>
              <a:cs typeface="+mn-cs"/>
            </a:rPr>
            <a:t>か月分であったことに加え、償還期間の見直しに伴う定期償還元金の減</a:t>
          </a:r>
          <a:r>
            <a:rPr kumimoji="1" lang="ja-JP" altLang="ja-JP" sz="1100">
              <a:solidFill>
                <a:sysClr val="windowText" lastClr="000000"/>
              </a:solidFill>
              <a:effectLst/>
              <a:latin typeface="+mn-lt"/>
              <a:ea typeface="+mn-ea"/>
              <a:cs typeface="+mn-cs"/>
            </a:rPr>
            <a:t>等により経常経費充当一般財源全体では</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17.5</a:t>
          </a:r>
          <a:r>
            <a:rPr kumimoji="1" lang="ja-JP" altLang="ja-JP" sz="1100">
              <a:solidFill>
                <a:sysClr val="windowText" lastClr="000000"/>
              </a:solidFill>
              <a:effectLst/>
              <a:latin typeface="+mn-lt"/>
              <a:ea typeface="+mn-ea"/>
              <a:cs typeface="+mn-cs"/>
            </a:rPr>
            <a:t>億円と</a:t>
          </a:r>
          <a:r>
            <a:rPr kumimoji="1" lang="ja-JP" altLang="en-US" sz="1100">
              <a:solidFill>
                <a:sysClr val="windowText" lastClr="000000"/>
              </a:solidFill>
              <a:effectLst/>
              <a:latin typeface="+mn-lt"/>
              <a:ea typeface="+mn-ea"/>
              <a:cs typeface="+mn-cs"/>
            </a:rPr>
            <a:t>なり</a:t>
          </a:r>
          <a:r>
            <a:rPr kumimoji="1" lang="ja-JP" altLang="ja-JP" sz="1100">
              <a:solidFill>
                <a:sysClr val="windowText" lastClr="000000"/>
              </a:solidFill>
              <a:effectLst/>
              <a:latin typeface="+mn-lt"/>
              <a:ea typeface="+mn-ea"/>
              <a:cs typeface="+mn-cs"/>
            </a:rPr>
            <a:t>、歳入経常一般財源が</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6.0</a:t>
          </a:r>
          <a:r>
            <a:rPr kumimoji="1" lang="ja-JP" altLang="ja-JP" sz="1100">
              <a:solidFill>
                <a:sysClr val="windowText" lastClr="000000"/>
              </a:solidFill>
              <a:effectLst/>
              <a:latin typeface="+mn-lt"/>
              <a:ea typeface="+mn-ea"/>
              <a:cs typeface="+mn-cs"/>
            </a:rPr>
            <a:t>億円と</a:t>
          </a:r>
          <a:r>
            <a:rPr kumimoji="1" lang="ja-JP" altLang="en-US" sz="1100">
              <a:solidFill>
                <a:sysClr val="windowText" lastClr="000000"/>
              </a:solidFill>
              <a:effectLst/>
              <a:latin typeface="+mn-lt"/>
              <a:ea typeface="+mn-ea"/>
              <a:cs typeface="+mn-cs"/>
            </a:rPr>
            <a:t>減少したことで</a:t>
          </a:r>
          <a:r>
            <a:rPr kumimoji="1" lang="ja-JP" altLang="ja-JP" sz="1100">
              <a:solidFill>
                <a:sysClr val="windowText" lastClr="000000"/>
              </a:solidFill>
              <a:effectLst/>
              <a:latin typeface="+mn-lt"/>
              <a:ea typeface="+mn-ea"/>
              <a:cs typeface="+mn-cs"/>
            </a:rPr>
            <a:t>、経常収支比率は前年度比－</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ポイントとなったが、高い割合を保ったままであり，財政構造の硬直化が著しい状況である。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30797</xdr:rowOff>
    </xdr:from>
    <xdr:to>
      <xdr:col>23</xdr:col>
      <xdr:colOff>133350</xdr:colOff>
      <xdr:row>65</xdr:row>
      <xdr:rowOff>121285</xdr:rowOff>
    </xdr:to>
    <xdr:cxnSp macro="">
      <xdr:nvCxnSpPr>
        <xdr:cNvPr id="130" name="直線コネクタ 129"/>
        <xdr:cNvCxnSpPr/>
      </xdr:nvCxnSpPr>
      <xdr:spPr>
        <a:xfrm flipV="1">
          <a:off x="4114800" y="11175047"/>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121285</xdr:rowOff>
    </xdr:from>
    <xdr:to>
      <xdr:col>19</xdr:col>
      <xdr:colOff>133350</xdr:colOff>
      <xdr:row>65</xdr:row>
      <xdr:rowOff>157480</xdr:rowOff>
    </xdr:to>
    <xdr:cxnSp macro="">
      <xdr:nvCxnSpPr>
        <xdr:cNvPr id="133" name="直線コネクタ 132"/>
        <xdr:cNvCxnSpPr/>
      </xdr:nvCxnSpPr>
      <xdr:spPr>
        <a:xfrm flipV="1">
          <a:off x="3225800" y="112655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30797</xdr:rowOff>
    </xdr:from>
    <xdr:to>
      <xdr:col>15</xdr:col>
      <xdr:colOff>82550</xdr:colOff>
      <xdr:row>65</xdr:row>
      <xdr:rowOff>157480</xdr:rowOff>
    </xdr:to>
    <xdr:cxnSp macro="">
      <xdr:nvCxnSpPr>
        <xdr:cNvPr id="136" name="直線コネクタ 135"/>
        <xdr:cNvCxnSpPr/>
      </xdr:nvCxnSpPr>
      <xdr:spPr>
        <a:xfrm>
          <a:off x="2336800" y="11175047"/>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30797</xdr:rowOff>
    </xdr:from>
    <xdr:to>
      <xdr:col>11</xdr:col>
      <xdr:colOff>31750</xdr:colOff>
      <xdr:row>66</xdr:row>
      <xdr:rowOff>28257</xdr:rowOff>
    </xdr:to>
    <xdr:cxnSp macro="">
      <xdr:nvCxnSpPr>
        <xdr:cNvPr id="139" name="直線コネクタ 138"/>
        <xdr:cNvCxnSpPr/>
      </xdr:nvCxnSpPr>
      <xdr:spPr>
        <a:xfrm flipV="1">
          <a:off x="1447800" y="1117504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151447</xdr:rowOff>
    </xdr:from>
    <xdr:to>
      <xdr:col>23</xdr:col>
      <xdr:colOff>184150</xdr:colOff>
      <xdr:row>65</xdr:row>
      <xdr:rowOff>81597</xdr:rowOff>
    </xdr:to>
    <xdr:sp macro="" textlink="">
      <xdr:nvSpPr>
        <xdr:cNvPr id="149" name="楕円 148"/>
        <xdr:cNvSpPr/>
      </xdr:nvSpPr>
      <xdr:spPr>
        <a:xfrm>
          <a:off x="49022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123524</xdr:rowOff>
    </xdr:from>
    <xdr:ext cx="762000" cy="259045"/>
    <xdr:sp macro="" textlink="">
      <xdr:nvSpPr>
        <xdr:cNvPr id="150" name="財政構造の弾力性該当値テキスト"/>
        <xdr:cNvSpPr txBox="1"/>
      </xdr:nvSpPr>
      <xdr:spPr>
        <a:xfrm>
          <a:off x="5041900" y="1109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70485</xdr:rowOff>
    </xdr:from>
    <xdr:to>
      <xdr:col>19</xdr:col>
      <xdr:colOff>184150</xdr:colOff>
      <xdr:row>66</xdr:row>
      <xdr:rowOff>635</xdr:rowOff>
    </xdr:to>
    <xdr:sp macro="" textlink="">
      <xdr:nvSpPr>
        <xdr:cNvPr id="151" name="楕円 150"/>
        <xdr:cNvSpPr/>
      </xdr:nvSpPr>
      <xdr:spPr>
        <a:xfrm>
          <a:off x="4064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156862</xdr:rowOff>
    </xdr:from>
    <xdr:ext cx="736600" cy="259045"/>
    <xdr:sp macro="" textlink="">
      <xdr:nvSpPr>
        <xdr:cNvPr id="152" name="テキスト ボックス 151"/>
        <xdr:cNvSpPr txBox="1"/>
      </xdr:nvSpPr>
      <xdr:spPr>
        <a:xfrm>
          <a:off x="3733800" y="1130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3" name="楕円 152"/>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4" name="テキスト ボックス 153"/>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151447</xdr:rowOff>
    </xdr:from>
    <xdr:to>
      <xdr:col>11</xdr:col>
      <xdr:colOff>82550</xdr:colOff>
      <xdr:row>65</xdr:row>
      <xdr:rowOff>81597</xdr:rowOff>
    </xdr:to>
    <xdr:sp macro="" textlink="">
      <xdr:nvSpPr>
        <xdr:cNvPr id="155" name="楕円 154"/>
        <xdr:cNvSpPr/>
      </xdr:nvSpPr>
      <xdr:spPr>
        <a:xfrm>
          <a:off x="2286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66374</xdr:rowOff>
    </xdr:from>
    <xdr:ext cx="762000" cy="259045"/>
    <xdr:sp macro="" textlink="">
      <xdr:nvSpPr>
        <xdr:cNvPr id="156" name="テキスト ボックス 155"/>
        <xdr:cNvSpPr txBox="1"/>
      </xdr:nvSpPr>
      <xdr:spPr>
        <a:xfrm>
          <a:off x="1955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148907</xdr:rowOff>
    </xdr:from>
    <xdr:to>
      <xdr:col>7</xdr:col>
      <xdr:colOff>31750</xdr:colOff>
      <xdr:row>66</xdr:row>
      <xdr:rowOff>79057</xdr:rowOff>
    </xdr:to>
    <xdr:sp macro="" textlink="">
      <xdr:nvSpPr>
        <xdr:cNvPr id="157" name="楕円 156"/>
        <xdr:cNvSpPr/>
      </xdr:nvSpPr>
      <xdr:spPr>
        <a:xfrm>
          <a:off x="13970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63834</xdr:rowOff>
    </xdr:from>
    <xdr:ext cx="762000" cy="259045"/>
    <xdr:sp macro="" textlink="">
      <xdr:nvSpPr>
        <xdr:cNvPr id="158" name="テキスト ボックス 157"/>
        <xdr:cNvSpPr txBox="1"/>
      </xdr:nvSpPr>
      <xdr:spPr>
        <a:xfrm>
          <a:off x="1066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新高知市財政再建推進プラン（計画期間：</a:t>
          </a:r>
          <a:r>
            <a:rPr kumimoji="1" lang="en-US" altLang="ja-JP" sz="1100">
              <a:solidFill>
                <a:sysClr val="windowText" lastClr="000000"/>
              </a:solidFill>
              <a:effectLst/>
              <a:latin typeface="+mn-lt"/>
              <a:ea typeface="+mn-ea"/>
              <a:cs typeface="+mn-cs"/>
            </a:rPr>
            <a:t>H21</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年度）に基づき、徹底的な事務事業の見直しを行った結果、人口一人当たりの決算額は類似団体と比べて低く推移している。 市民の求める真に必要なサービスを最少のコストで提供する観点から、平成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年度に策定した高知市財政健全化プラン（計画期間：平成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令和４年度）に基づき、事業のスクラップや手法見直しによる事業費の抑制、庶務事務の効率化による人件費の抑制、業務量の削減による時間外勤務の抑制など、常に見直しを行うとともに、計画的・効率的かつ適正な執行に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143543</xdr:rowOff>
    </xdr:from>
    <xdr:to>
      <xdr:col>23</xdr:col>
      <xdr:colOff>133350</xdr:colOff>
      <xdr:row>83</xdr:row>
      <xdr:rowOff>127904</xdr:rowOff>
    </xdr:to>
    <xdr:cxnSp macro="">
      <xdr:nvCxnSpPr>
        <xdr:cNvPr id="195" name="直線コネクタ 194"/>
        <xdr:cNvCxnSpPr/>
      </xdr:nvCxnSpPr>
      <xdr:spPr>
        <a:xfrm>
          <a:off x="4114800" y="14202443"/>
          <a:ext cx="838200" cy="1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74651</xdr:rowOff>
    </xdr:from>
    <xdr:to>
      <xdr:col>19</xdr:col>
      <xdr:colOff>133350</xdr:colOff>
      <xdr:row>82</xdr:row>
      <xdr:rowOff>143543</xdr:rowOff>
    </xdr:to>
    <xdr:cxnSp macro="">
      <xdr:nvCxnSpPr>
        <xdr:cNvPr id="198" name="直線コネクタ 197"/>
        <xdr:cNvCxnSpPr/>
      </xdr:nvCxnSpPr>
      <xdr:spPr>
        <a:xfrm>
          <a:off x="3225800" y="14133551"/>
          <a:ext cx="889000" cy="6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167990</xdr:rowOff>
    </xdr:from>
    <xdr:to>
      <xdr:col>15</xdr:col>
      <xdr:colOff>82550</xdr:colOff>
      <xdr:row>82</xdr:row>
      <xdr:rowOff>74651</xdr:rowOff>
    </xdr:to>
    <xdr:cxnSp macro="">
      <xdr:nvCxnSpPr>
        <xdr:cNvPr id="201" name="直線コネクタ 200"/>
        <xdr:cNvCxnSpPr/>
      </xdr:nvCxnSpPr>
      <xdr:spPr>
        <a:xfrm>
          <a:off x="2336800" y="14055440"/>
          <a:ext cx="889000" cy="7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145703</xdr:rowOff>
    </xdr:from>
    <xdr:to>
      <xdr:col>11</xdr:col>
      <xdr:colOff>31750</xdr:colOff>
      <xdr:row>81</xdr:row>
      <xdr:rowOff>167990</xdr:rowOff>
    </xdr:to>
    <xdr:cxnSp macro="">
      <xdr:nvCxnSpPr>
        <xdr:cNvPr id="204" name="直線コネクタ 203"/>
        <xdr:cNvCxnSpPr/>
      </xdr:nvCxnSpPr>
      <xdr:spPr>
        <a:xfrm>
          <a:off x="1447800" y="14033153"/>
          <a:ext cx="889000" cy="2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77104</xdr:rowOff>
    </xdr:from>
    <xdr:to>
      <xdr:col>23</xdr:col>
      <xdr:colOff>184150</xdr:colOff>
      <xdr:row>84</xdr:row>
      <xdr:rowOff>7254</xdr:rowOff>
    </xdr:to>
    <xdr:sp macro="" textlink="">
      <xdr:nvSpPr>
        <xdr:cNvPr id="214" name="楕円 213"/>
        <xdr:cNvSpPr/>
      </xdr:nvSpPr>
      <xdr:spPr>
        <a:xfrm>
          <a:off x="4902200" y="143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93631</xdr:rowOff>
    </xdr:from>
    <xdr:ext cx="762000" cy="259045"/>
    <xdr:sp macro="" textlink="">
      <xdr:nvSpPr>
        <xdr:cNvPr id="215" name="人件費・物件費等の状況該当値テキスト"/>
        <xdr:cNvSpPr txBox="1"/>
      </xdr:nvSpPr>
      <xdr:spPr>
        <a:xfrm>
          <a:off x="5041900" y="1415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92743</xdr:rowOff>
    </xdr:from>
    <xdr:to>
      <xdr:col>19</xdr:col>
      <xdr:colOff>184150</xdr:colOff>
      <xdr:row>83</xdr:row>
      <xdr:rowOff>22893</xdr:rowOff>
    </xdr:to>
    <xdr:sp macro="" textlink="">
      <xdr:nvSpPr>
        <xdr:cNvPr id="216" name="楕円 215"/>
        <xdr:cNvSpPr/>
      </xdr:nvSpPr>
      <xdr:spPr>
        <a:xfrm>
          <a:off x="4064000" y="1415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33070</xdr:rowOff>
    </xdr:from>
    <xdr:ext cx="736600" cy="259045"/>
    <xdr:sp macro="" textlink="">
      <xdr:nvSpPr>
        <xdr:cNvPr id="217" name="テキスト ボックス 216"/>
        <xdr:cNvSpPr txBox="1"/>
      </xdr:nvSpPr>
      <xdr:spPr>
        <a:xfrm>
          <a:off x="3733800" y="13920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23851</xdr:rowOff>
    </xdr:from>
    <xdr:to>
      <xdr:col>15</xdr:col>
      <xdr:colOff>133350</xdr:colOff>
      <xdr:row>82</xdr:row>
      <xdr:rowOff>125451</xdr:rowOff>
    </xdr:to>
    <xdr:sp macro="" textlink="">
      <xdr:nvSpPr>
        <xdr:cNvPr id="218" name="楕円 217"/>
        <xdr:cNvSpPr/>
      </xdr:nvSpPr>
      <xdr:spPr>
        <a:xfrm>
          <a:off x="3175000" y="1408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135628</xdr:rowOff>
    </xdr:from>
    <xdr:ext cx="762000" cy="259045"/>
    <xdr:sp macro="" textlink="">
      <xdr:nvSpPr>
        <xdr:cNvPr id="219" name="テキスト ボックス 218"/>
        <xdr:cNvSpPr txBox="1"/>
      </xdr:nvSpPr>
      <xdr:spPr>
        <a:xfrm>
          <a:off x="2844800" y="1385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117190</xdr:rowOff>
    </xdr:from>
    <xdr:to>
      <xdr:col>11</xdr:col>
      <xdr:colOff>82550</xdr:colOff>
      <xdr:row>82</xdr:row>
      <xdr:rowOff>47340</xdr:rowOff>
    </xdr:to>
    <xdr:sp macro="" textlink="">
      <xdr:nvSpPr>
        <xdr:cNvPr id="220" name="楕円 219"/>
        <xdr:cNvSpPr/>
      </xdr:nvSpPr>
      <xdr:spPr>
        <a:xfrm>
          <a:off x="2286000" y="140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57517</xdr:rowOff>
    </xdr:from>
    <xdr:ext cx="762000" cy="259045"/>
    <xdr:sp macro="" textlink="">
      <xdr:nvSpPr>
        <xdr:cNvPr id="221" name="テキスト ボックス 220"/>
        <xdr:cNvSpPr txBox="1"/>
      </xdr:nvSpPr>
      <xdr:spPr>
        <a:xfrm>
          <a:off x="1955800" y="1377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94903</xdr:rowOff>
    </xdr:from>
    <xdr:to>
      <xdr:col>7</xdr:col>
      <xdr:colOff>31750</xdr:colOff>
      <xdr:row>82</xdr:row>
      <xdr:rowOff>25053</xdr:rowOff>
    </xdr:to>
    <xdr:sp macro="" textlink="">
      <xdr:nvSpPr>
        <xdr:cNvPr id="222" name="楕円 221"/>
        <xdr:cNvSpPr/>
      </xdr:nvSpPr>
      <xdr:spPr>
        <a:xfrm>
          <a:off x="1397000" y="1398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35230</xdr:rowOff>
    </xdr:from>
    <xdr:ext cx="762000" cy="259045"/>
    <xdr:sp macro="" textlink="">
      <xdr:nvSpPr>
        <xdr:cNvPr id="223" name="テキスト ボックス 222"/>
        <xdr:cNvSpPr txBox="1"/>
      </xdr:nvSpPr>
      <xdr:spPr>
        <a:xfrm>
          <a:off x="1066800" y="1375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年４月１日には，国の給料表の見直し内容を踏まえ，一般行政職の給料表について平均</a:t>
          </a:r>
          <a:r>
            <a:rPr kumimoji="1" lang="en-US" altLang="ja-JP" sz="1100">
              <a:solidFill>
                <a:sysClr val="windowText" lastClr="000000"/>
              </a:solidFill>
              <a:effectLst/>
              <a:latin typeface="+mn-lt"/>
              <a:ea typeface="+mn-ea"/>
              <a:cs typeface="+mn-cs"/>
            </a:rPr>
            <a:t>1.49</a:t>
          </a:r>
          <a:r>
            <a:rPr kumimoji="1" lang="ja-JP" altLang="ja-JP" sz="1100">
              <a:solidFill>
                <a:sysClr val="windowText" lastClr="000000"/>
              </a:solidFill>
              <a:effectLst/>
              <a:latin typeface="+mn-lt"/>
              <a:ea typeface="+mn-ea"/>
              <a:cs typeface="+mn-cs"/>
            </a:rPr>
            <a:t>％の引下げを行うなど，国に準拠した給与制度の運用による給与の適正化に努めている。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また，類似団体との比較においても，平均水準と同程度で推移している。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83457</xdr:rowOff>
    </xdr:to>
    <xdr:cxnSp macro="">
      <xdr:nvCxnSpPr>
        <xdr:cNvPr id="259" name="直線コネクタ 258"/>
        <xdr:cNvCxnSpPr/>
      </xdr:nvCxnSpPr>
      <xdr:spPr>
        <a:xfrm flipV="1">
          <a:off x="16179800" y="1462223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83457</xdr:rowOff>
    </xdr:to>
    <xdr:cxnSp macro="">
      <xdr:nvCxnSpPr>
        <xdr:cNvPr id="262" name="直線コネクタ 261"/>
        <xdr:cNvCxnSpPr/>
      </xdr:nvCxnSpPr>
      <xdr:spPr>
        <a:xfrm>
          <a:off x="15290800" y="1465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100693</xdr:rowOff>
    </xdr:to>
    <xdr:cxnSp macro="">
      <xdr:nvCxnSpPr>
        <xdr:cNvPr id="265" name="直線コネクタ 264"/>
        <xdr:cNvCxnSpPr/>
      </xdr:nvCxnSpPr>
      <xdr:spPr>
        <a:xfrm flipV="1">
          <a:off x="14401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15421</xdr:rowOff>
    </xdr:to>
    <xdr:cxnSp macro="">
      <xdr:nvCxnSpPr>
        <xdr:cNvPr id="268" name="直線コネクタ 267"/>
        <xdr:cNvCxnSpPr/>
      </xdr:nvCxnSpPr>
      <xdr:spPr>
        <a:xfrm flipV="1">
          <a:off x="13512800" y="146739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8" name="楕円 277"/>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9" name="給与水準   （国との比較）該当値テキスト"/>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0" name="楕円 279"/>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81" name="テキスト ボックス 280"/>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2" name="楕円 281"/>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3" name="テキスト ボックス 28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4" name="楕円 283"/>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5" name="テキスト ボックス 284"/>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6" name="楕円 285"/>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87" name="テキスト ボックス 286"/>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持続可能な行財政運営の確立に向けて、平成</a:t>
          </a:r>
          <a:r>
            <a:rPr kumimoji="1" lang="en-US" altLang="ja-JP" sz="1100">
              <a:solidFill>
                <a:sysClr val="windowText" lastClr="000000"/>
              </a:solidFill>
              <a:effectLst/>
              <a:latin typeface="+mn-lt"/>
              <a:ea typeface="+mn-ea"/>
              <a:cs typeface="+mn-cs"/>
            </a:rPr>
            <a:t>11 </a:t>
          </a:r>
          <a:r>
            <a:rPr kumimoji="1" lang="ja-JP" altLang="ja-JP" sz="1100">
              <a:solidFill>
                <a:sysClr val="windowText" lastClr="000000"/>
              </a:solidFill>
              <a:effectLst/>
              <a:latin typeface="+mn-lt"/>
              <a:ea typeface="+mn-ea"/>
              <a:cs typeface="+mn-cs"/>
            </a:rPr>
            <a:t>年度に初の定員適正化計画を策定して以降、平成</a:t>
          </a:r>
          <a:r>
            <a:rPr kumimoji="1" lang="en-US" altLang="ja-JP" sz="1100">
              <a:solidFill>
                <a:sysClr val="windowText" lastClr="000000"/>
              </a:solidFill>
              <a:effectLst/>
              <a:latin typeface="+mn-lt"/>
              <a:ea typeface="+mn-ea"/>
              <a:cs typeface="+mn-cs"/>
            </a:rPr>
            <a:t>24 </a:t>
          </a:r>
          <a:r>
            <a:rPr kumimoji="1" lang="ja-JP" altLang="ja-JP" sz="1100">
              <a:solidFill>
                <a:sysClr val="windowText" lastClr="000000"/>
              </a:solidFill>
              <a:effectLst/>
              <a:latin typeface="+mn-lt"/>
              <a:ea typeface="+mn-ea"/>
              <a:cs typeface="+mn-cs"/>
            </a:rPr>
            <a:t>年度まで３次にわたり定員適正化計画を策定し、職員定数の削減を基本として取り組んできた。 しかし、国・県からの権限移譲による業務範囲の拡大や、将来発生が予想される南海トラフ地震への対策、少子高齢化の進展などに伴う市民ニーズ・行政需要の多様化・複雑化などにより、本市の業務量は確実に増加している。 こうしたことを踏まえて、行政運営の一層の効率化を図るため、これまで個々に策定していた定員適正化計画とアウトソーシング推進計画を統合し、職員定数の管理とアウトソーシングの推進に一体的に取り組んでい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11219</xdr:rowOff>
    </xdr:from>
    <xdr:to>
      <xdr:col>81</xdr:col>
      <xdr:colOff>44450</xdr:colOff>
      <xdr:row>64</xdr:row>
      <xdr:rowOff>71544</xdr:rowOff>
    </xdr:to>
    <xdr:cxnSp macro="">
      <xdr:nvCxnSpPr>
        <xdr:cNvPr id="322" name="直線コネクタ 321"/>
        <xdr:cNvCxnSpPr/>
      </xdr:nvCxnSpPr>
      <xdr:spPr>
        <a:xfrm>
          <a:off x="16179800" y="1098401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170604</xdr:rowOff>
    </xdr:from>
    <xdr:to>
      <xdr:col>77</xdr:col>
      <xdr:colOff>44450</xdr:colOff>
      <xdr:row>64</xdr:row>
      <xdr:rowOff>11219</xdr:rowOff>
    </xdr:to>
    <xdr:cxnSp macro="">
      <xdr:nvCxnSpPr>
        <xdr:cNvPr id="325" name="直線コネクタ 324"/>
        <xdr:cNvCxnSpPr/>
      </xdr:nvCxnSpPr>
      <xdr:spPr>
        <a:xfrm>
          <a:off x="15290800" y="1097195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138430</xdr:rowOff>
    </xdr:from>
    <xdr:to>
      <xdr:col>72</xdr:col>
      <xdr:colOff>203200</xdr:colOff>
      <xdr:row>63</xdr:row>
      <xdr:rowOff>170604</xdr:rowOff>
    </xdr:to>
    <xdr:cxnSp macro="">
      <xdr:nvCxnSpPr>
        <xdr:cNvPr id="328" name="直線コネクタ 327"/>
        <xdr:cNvCxnSpPr/>
      </xdr:nvCxnSpPr>
      <xdr:spPr>
        <a:xfrm>
          <a:off x="14401800" y="109397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90170</xdr:rowOff>
    </xdr:from>
    <xdr:to>
      <xdr:col>68</xdr:col>
      <xdr:colOff>152400</xdr:colOff>
      <xdr:row>63</xdr:row>
      <xdr:rowOff>138430</xdr:rowOff>
    </xdr:to>
    <xdr:cxnSp macro="">
      <xdr:nvCxnSpPr>
        <xdr:cNvPr id="331" name="直線コネクタ 330"/>
        <xdr:cNvCxnSpPr/>
      </xdr:nvCxnSpPr>
      <xdr:spPr>
        <a:xfrm>
          <a:off x="13512800" y="1089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20744</xdr:rowOff>
    </xdr:from>
    <xdr:to>
      <xdr:col>81</xdr:col>
      <xdr:colOff>95250</xdr:colOff>
      <xdr:row>64</xdr:row>
      <xdr:rowOff>122344</xdr:rowOff>
    </xdr:to>
    <xdr:sp macro="" textlink="">
      <xdr:nvSpPr>
        <xdr:cNvPr id="341" name="楕円 340"/>
        <xdr:cNvSpPr/>
      </xdr:nvSpPr>
      <xdr:spPr>
        <a:xfrm>
          <a:off x="16967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164271</xdr:rowOff>
    </xdr:from>
    <xdr:ext cx="762000" cy="259045"/>
    <xdr:sp macro="" textlink="">
      <xdr:nvSpPr>
        <xdr:cNvPr id="342" name="定員管理の状況該当値テキスト"/>
        <xdr:cNvSpPr txBox="1"/>
      </xdr:nvSpPr>
      <xdr:spPr>
        <a:xfrm>
          <a:off x="17106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131869</xdr:rowOff>
    </xdr:from>
    <xdr:to>
      <xdr:col>77</xdr:col>
      <xdr:colOff>95250</xdr:colOff>
      <xdr:row>64</xdr:row>
      <xdr:rowOff>62019</xdr:rowOff>
    </xdr:to>
    <xdr:sp macro="" textlink="">
      <xdr:nvSpPr>
        <xdr:cNvPr id="343" name="楕円 342"/>
        <xdr:cNvSpPr/>
      </xdr:nvSpPr>
      <xdr:spPr>
        <a:xfrm>
          <a:off x="16129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46796</xdr:rowOff>
    </xdr:from>
    <xdr:ext cx="736600" cy="259045"/>
    <xdr:sp macro="" textlink="">
      <xdr:nvSpPr>
        <xdr:cNvPr id="344" name="テキスト ボックス 343"/>
        <xdr:cNvSpPr txBox="1"/>
      </xdr:nvSpPr>
      <xdr:spPr>
        <a:xfrm>
          <a:off x="15798800" y="11019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119804</xdr:rowOff>
    </xdr:from>
    <xdr:to>
      <xdr:col>73</xdr:col>
      <xdr:colOff>44450</xdr:colOff>
      <xdr:row>64</xdr:row>
      <xdr:rowOff>49954</xdr:rowOff>
    </xdr:to>
    <xdr:sp macro="" textlink="">
      <xdr:nvSpPr>
        <xdr:cNvPr id="345" name="楕円 344"/>
        <xdr:cNvSpPr/>
      </xdr:nvSpPr>
      <xdr:spPr>
        <a:xfrm>
          <a:off x="15240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34731</xdr:rowOff>
    </xdr:from>
    <xdr:ext cx="762000" cy="259045"/>
    <xdr:sp macro="" textlink="">
      <xdr:nvSpPr>
        <xdr:cNvPr id="346" name="テキスト ボックス 345"/>
        <xdr:cNvSpPr txBox="1"/>
      </xdr:nvSpPr>
      <xdr:spPr>
        <a:xfrm>
          <a:off x="14909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87630</xdr:rowOff>
    </xdr:from>
    <xdr:to>
      <xdr:col>68</xdr:col>
      <xdr:colOff>203200</xdr:colOff>
      <xdr:row>64</xdr:row>
      <xdr:rowOff>17780</xdr:rowOff>
    </xdr:to>
    <xdr:sp macro="" textlink="">
      <xdr:nvSpPr>
        <xdr:cNvPr id="347" name="楕円 346"/>
        <xdr:cNvSpPr/>
      </xdr:nvSpPr>
      <xdr:spPr>
        <a:xfrm>
          <a:off x="14351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2557</xdr:rowOff>
    </xdr:from>
    <xdr:ext cx="762000" cy="259045"/>
    <xdr:sp macro="" textlink="">
      <xdr:nvSpPr>
        <xdr:cNvPr id="348" name="テキスト ボックス 347"/>
        <xdr:cNvSpPr txBox="1"/>
      </xdr:nvSpPr>
      <xdr:spPr>
        <a:xfrm>
          <a:off x="14020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39370</xdr:rowOff>
    </xdr:from>
    <xdr:to>
      <xdr:col>64</xdr:col>
      <xdr:colOff>152400</xdr:colOff>
      <xdr:row>63</xdr:row>
      <xdr:rowOff>140970</xdr:rowOff>
    </xdr:to>
    <xdr:sp macro="" textlink="">
      <xdr:nvSpPr>
        <xdr:cNvPr id="349" name="楕円 348"/>
        <xdr:cNvSpPr/>
      </xdr:nvSpPr>
      <xdr:spPr>
        <a:xfrm>
          <a:off x="13462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125747</xdr:rowOff>
    </xdr:from>
    <xdr:ext cx="762000" cy="259045"/>
    <xdr:sp macro="" textlink="">
      <xdr:nvSpPr>
        <xdr:cNvPr id="350" name="テキスト ボックス 349"/>
        <xdr:cNvSpPr txBox="1"/>
      </xdr:nvSpPr>
      <xdr:spPr>
        <a:xfrm>
          <a:off x="13131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基幹産業に乏しい脆弱な税財政基盤の中、遅れていた都市基盤整備を行うための財源議論を経て、平成６年度頃から土地区画整理事業、街路事業などの公共事業への重点的な取組に加え、集中豪雨に伴う浸水対策や、本市の喫緊の課題である南海トラフ地震対策等に取り組んできた結果、事業実施による市債発行が進み，地方債残高は高い状態で推移している。中長期的な視点において投資事業計画を見直し、起債発行額及び残高を低減させ、起債などの将来負担に対して長期的に償還が可能となる財政構造の構築を目指し、実質公債費比率の低減に取り組んでい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132927</xdr:rowOff>
    </xdr:from>
    <xdr:to>
      <xdr:col>81</xdr:col>
      <xdr:colOff>44450</xdr:colOff>
      <xdr:row>45</xdr:row>
      <xdr:rowOff>9737</xdr:rowOff>
    </xdr:to>
    <xdr:cxnSp macro="">
      <xdr:nvCxnSpPr>
        <xdr:cNvPr id="383" name="直線コネクタ 382"/>
        <xdr:cNvCxnSpPr/>
      </xdr:nvCxnSpPr>
      <xdr:spPr>
        <a:xfrm flipV="1">
          <a:off x="16179800" y="767672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9737</xdr:rowOff>
    </xdr:from>
    <xdr:to>
      <xdr:col>77</xdr:col>
      <xdr:colOff>44450</xdr:colOff>
      <xdr:row>45</xdr:row>
      <xdr:rowOff>41910</xdr:rowOff>
    </xdr:to>
    <xdr:cxnSp macro="">
      <xdr:nvCxnSpPr>
        <xdr:cNvPr id="386" name="直線コネクタ 385"/>
        <xdr:cNvCxnSpPr/>
      </xdr:nvCxnSpPr>
      <xdr:spPr>
        <a:xfrm flipV="1">
          <a:off x="15290800" y="77249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41910</xdr:rowOff>
    </xdr:from>
    <xdr:to>
      <xdr:col>72</xdr:col>
      <xdr:colOff>203200</xdr:colOff>
      <xdr:row>45</xdr:row>
      <xdr:rowOff>49954</xdr:rowOff>
    </xdr:to>
    <xdr:cxnSp macro="">
      <xdr:nvCxnSpPr>
        <xdr:cNvPr id="389" name="直線コネクタ 388"/>
        <xdr:cNvCxnSpPr/>
      </xdr:nvCxnSpPr>
      <xdr:spPr>
        <a:xfrm flipV="1">
          <a:off x="14401800" y="77571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49954</xdr:rowOff>
    </xdr:from>
    <xdr:to>
      <xdr:col>68</xdr:col>
      <xdr:colOff>152400</xdr:colOff>
      <xdr:row>45</xdr:row>
      <xdr:rowOff>66040</xdr:rowOff>
    </xdr:to>
    <xdr:cxnSp macro="">
      <xdr:nvCxnSpPr>
        <xdr:cNvPr id="392" name="直線コネクタ 391"/>
        <xdr:cNvCxnSpPr/>
      </xdr:nvCxnSpPr>
      <xdr:spPr>
        <a:xfrm flipV="1">
          <a:off x="13512800" y="77652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82127</xdr:rowOff>
    </xdr:from>
    <xdr:to>
      <xdr:col>81</xdr:col>
      <xdr:colOff>95250</xdr:colOff>
      <xdr:row>45</xdr:row>
      <xdr:rowOff>12277</xdr:rowOff>
    </xdr:to>
    <xdr:sp macro="" textlink="">
      <xdr:nvSpPr>
        <xdr:cNvPr id="402" name="楕円 401"/>
        <xdr:cNvSpPr/>
      </xdr:nvSpPr>
      <xdr:spPr>
        <a:xfrm>
          <a:off x="16967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149454</xdr:rowOff>
    </xdr:from>
    <xdr:ext cx="762000" cy="259045"/>
    <xdr:sp macro="" textlink="">
      <xdr:nvSpPr>
        <xdr:cNvPr id="403" name="公債費負担の状況該当値テキスト"/>
        <xdr:cNvSpPr txBox="1"/>
      </xdr:nvSpPr>
      <xdr:spPr>
        <a:xfrm>
          <a:off x="17106900" y="752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130387</xdr:rowOff>
    </xdr:from>
    <xdr:to>
      <xdr:col>77</xdr:col>
      <xdr:colOff>95250</xdr:colOff>
      <xdr:row>45</xdr:row>
      <xdr:rowOff>60537</xdr:rowOff>
    </xdr:to>
    <xdr:sp macro="" textlink="">
      <xdr:nvSpPr>
        <xdr:cNvPr id="404" name="楕円 403"/>
        <xdr:cNvSpPr/>
      </xdr:nvSpPr>
      <xdr:spPr>
        <a:xfrm>
          <a:off x="16129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45314</xdr:rowOff>
    </xdr:from>
    <xdr:ext cx="736600" cy="259045"/>
    <xdr:sp macro="" textlink="">
      <xdr:nvSpPr>
        <xdr:cNvPr id="405" name="テキスト ボックス 404"/>
        <xdr:cNvSpPr txBox="1"/>
      </xdr:nvSpPr>
      <xdr:spPr>
        <a:xfrm>
          <a:off x="15798800" y="776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162560</xdr:rowOff>
    </xdr:from>
    <xdr:to>
      <xdr:col>73</xdr:col>
      <xdr:colOff>44450</xdr:colOff>
      <xdr:row>45</xdr:row>
      <xdr:rowOff>92710</xdr:rowOff>
    </xdr:to>
    <xdr:sp macro="" textlink="">
      <xdr:nvSpPr>
        <xdr:cNvPr id="406" name="楕円 405"/>
        <xdr:cNvSpPr/>
      </xdr:nvSpPr>
      <xdr:spPr>
        <a:xfrm>
          <a:off x="15240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77487</xdr:rowOff>
    </xdr:from>
    <xdr:ext cx="762000" cy="259045"/>
    <xdr:sp macro="" textlink="">
      <xdr:nvSpPr>
        <xdr:cNvPr id="407" name="テキスト ボックス 406"/>
        <xdr:cNvSpPr txBox="1"/>
      </xdr:nvSpPr>
      <xdr:spPr>
        <a:xfrm>
          <a:off x="14909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170604</xdr:rowOff>
    </xdr:from>
    <xdr:to>
      <xdr:col>68</xdr:col>
      <xdr:colOff>203200</xdr:colOff>
      <xdr:row>45</xdr:row>
      <xdr:rowOff>100754</xdr:rowOff>
    </xdr:to>
    <xdr:sp macro="" textlink="">
      <xdr:nvSpPr>
        <xdr:cNvPr id="408" name="楕円 407"/>
        <xdr:cNvSpPr/>
      </xdr:nvSpPr>
      <xdr:spPr>
        <a:xfrm>
          <a:off x="14351000" y="77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85531</xdr:rowOff>
    </xdr:from>
    <xdr:ext cx="762000" cy="259045"/>
    <xdr:sp macro="" textlink="">
      <xdr:nvSpPr>
        <xdr:cNvPr id="409" name="テキスト ボックス 408"/>
        <xdr:cNvSpPr txBox="1"/>
      </xdr:nvSpPr>
      <xdr:spPr>
        <a:xfrm>
          <a:off x="14020800" y="780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15240</xdr:rowOff>
    </xdr:from>
    <xdr:to>
      <xdr:col>64</xdr:col>
      <xdr:colOff>152400</xdr:colOff>
      <xdr:row>45</xdr:row>
      <xdr:rowOff>116840</xdr:rowOff>
    </xdr:to>
    <xdr:sp macro="" textlink="">
      <xdr:nvSpPr>
        <xdr:cNvPr id="410" name="楕円 409"/>
        <xdr:cNvSpPr/>
      </xdr:nvSpPr>
      <xdr:spPr>
        <a:xfrm>
          <a:off x="13462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101617</xdr:rowOff>
    </xdr:from>
    <xdr:ext cx="762000" cy="259045"/>
    <xdr:sp macro="" textlink="">
      <xdr:nvSpPr>
        <xdr:cNvPr id="411" name="テキスト ボックス 410"/>
        <xdr:cNvSpPr txBox="1"/>
      </xdr:nvSpPr>
      <xdr:spPr>
        <a:xfrm>
          <a:off x="13131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基幹産業に乏しく、都市計画税を徴収していないなど、脆弱な税財政基盤の中、集中豪雨に伴う浸水対策や、本市の喫緊の課題である南海トラフ地震対策等に集中的に取り組んできた結果、事業実施による市債発行が進み、地方債残高は高い状態で推移している。中長期的な視点において投資事業計画を見直し、起債発行額及び残高を低減させ、起債などの将来負担に対して長期的に償還が可能となる財政構造の構築を目指し、将来負担比率の低減に取り組んでい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155279</xdr:rowOff>
    </xdr:from>
    <xdr:to>
      <xdr:col>81</xdr:col>
      <xdr:colOff>44450</xdr:colOff>
      <xdr:row>22</xdr:row>
      <xdr:rowOff>48175</xdr:rowOff>
    </xdr:to>
    <xdr:cxnSp macro="">
      <xdr:nvCxnSpPr>
        <xdr:cNvPr id="445" name="直線コネクタ 444"/>
        <xdr:cNvCxnSpPr/>
      </xdr:nvCxnSpPr>
      <xdr:spPr>
        <a:xfrm flipV="1">
          <a:off x="16179800" y="3755729"/>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104606</xdr:rowOff>
    </xdr:from>
    <xdr:to>
      <xdr:col>77</xdr:col>
      <xdr:colOff>44450</xdr:colOff>
      <xdr:row>22</xdr:row>
      <xdr:rowOff>48175</xdr:rowOff>
    </xdr:to>
    <xdr:cxnSp macro="">
      <xdr:nvCxnSpPr>
        <xdr:cNvPr id="448" name="直線コネクタ 447"/>
        <xdr:cNvCxnSpPr/>
      </xdr:nvCxnSpPr>
      <xdr:spPr>
        <a:xfrm>
          <a:off x="15290800" y="3705056"/>
          <a:ext cx="8890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92540</xdr:rowOff>
    </xdr:from>
    <xdr:to>
      <xdr:col>72</xdr:col>
      <xdr:colOff>203200</xdr:colOff>
      <xdr:row>21</xdr:row>
      <xdr:rowOff>104606</xdr:rowOff>
    </xdr:to>
    <xdr:cxnSp macro="">
      <xdr:nvCxnSpPr>
        <xdr:cNvPr id="451" name="直線コネクタ 450"/>
        <xdr:cNvCxnSpPr/>
      </xdr:nvCxnSpPr>
      <xdr:spPr>
        <a:xfrm>
          <a:off x="14401800" y="3692990"/>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78063</xdr:rowOff>
    </xdr:from>
    <xdr:to>
      <xdr:col>68</xdr:col>
      <xdr:colOff>152400</xdr:colOff>
      <xdr:row>21</xdr:row>
      <xdr:rowOff>92540</xdr:rowOff>
    </xdr:to>
    <xdr:cxnSp macro="">
      <xdr:nvCxnSpPr>
        <xdr:cNvPr id="454" name="直線コネクタ 453"/>
        <xdr:cNvCxnSpPr/>
      </xdr:nvCxnSpPr>
      <xdr:spPr>
        <a:xfrm>
          <a:off x="13512800" y="3678513"/>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104479</xdr:rowOff>
    </xdr:from>
    <xdr:to>
      <xdr:col>81</xdr:col>
      <xdr:colOff>95250</xdr:colOff>
      <xdr:row>22</xdr:row>
      <xdr:rowOff>34629</xdr:rowOff>
    </xdr:to>
    <xdr:sp macro="" textlink="">
      <xdr:nvSpPr>
        <xdr:cNvPr id="464" name="楕円 463"/>
        <xdr:cNvSpPr/>
      </xdr:nvSpPr>
      <xdr:spPr>
        <a:xfrm>
          <a:off x="16967200" y="37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356</xdr:rowOff>
    </xdr:from>
    <xdr:ext cx="762000" cy="259045"/>
    <xdr:sp macro="" textlink="">
      <xdr:nvSpPr>
        <xdr:cNvPr id="465" name="将来負担の状況該当値テキスト"/>
        <xdr:cNvSpPr txBox="1"/>
      </xdr:nvSpPr>
      <xdr:spPr>
        <a:xfrm>
          <a:off x="17106900" y="360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168825</xdr:rowOff>
    </xdr:from>
    <xdr:to>
      <xdr:col>77</xdr:col>
      <xdr:colOff>95250</xdr:colOff>
      <xdr:row>22</xdr:row>
      <xdr:rowOff>98975</xdr:rowOff>
    </xdr:to>
    <xdr:sp macro="" textlink="">
      <xdr:nvSpPr>
        <xdr:cNvPr id="466" name="楕円 465"/>
        <xdr:cNvSpPr/>
      </xdr:nvSpPr>
      <xdr:spPr>
        <a:xfrm>
          <a:off x="16129000" y="376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83752</xdr:rowOff>
    </xdr:from>
    <xdr:ext cx="736600" cy="259045"/>
    <xdr:sp macro="" textlink="">
      <xdr:nvSpPr>
        <xdr:cNvPr id="467" name="テキスト ボックス 466"/>
        <xdr:cNvSpPr txBox="1"/>
      </xdr:nvSpPr>
      <xdr:spPr>
        <a:xfrm>
          <a:off x="15798800" y="385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53806</xdr:rowOff>
    </xdr:from>
    <xdr:to>
      <xdr:col>73</xdr:col>
      <xdr:colOff>44450</xdr:colOff>
      <xdr:row>21</xdr:row>
      <xdr:rowOff>155406</xdr:rowOff>
    </xdr:to>
    <xdr:sp macro="" textlink="">
      <xdr:nvSpPr>
        <xdr:cNvPr id="468" name="楕円 467"/>
        <xdr:cNvSpPr/>
      </xdr:nvSpPr>
      <xdr:spPr>
        <a:xfrm>
          <a:off x="15240000" y="365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140183</xdr:rowOff>
    </xdr:from>
    <xdr:ext cx="762000" cy="259045"/>
    <xdr:sp macro="" textlink="">
      <xdr:nvSpPr>
        <xdr:cNvPr id="469" name="テキスト ボックス 468"/>
        <xdr:cNvSpPr txBox="1"/>
      </xdr:nvSpPr>
      <xdr:spPr>
        <a:xfrm>
          <a:off x="14909800" y="374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41740</xdr:rowOff>
    </xdr:from>
    <xdr:to>
      <xdr:col>68</xdr:col>
      <xdr:colOff>203200</xdr:colOff>
      <xdr:row>21</xdr:row>
      <xdr:rowOff>143340</xdr:rowOff>
    </xdr:to>
    <xdr:sp macro="" textlink="">
      <xdr:nvSpPr>
        <xdr:cNvPr id="470" name="楕円 469"/>
        <xdr:cNvSpPr/>
      </xdr:nvSpPr>
      <xdr:spPr>
        <a:xfrm>
          <a:off x="14351000" y="36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128117</xdr:rowOff>
    </xdr:from>
    <xdr:ext cx="762000" cy="259045"/>
    <xdr:sp macro="" textlink="">
      <xdr:nvSpPr>
        <xdr:cNvPr id="471" name="テキスト ボックス 470"/>
        <xdr:cNvSpPr txBox="1"/>
      </xdr:nvSpPr>
      <xdr:spPr>
        <a:xfrm>
          <a:off x="14020800" y="37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27263</xdr:rowOff>
    </xdr:from>
    <xdr:to>
      <xdr:col>64</xdr:col>
      <xdr:colOff>152400</xdr:colOff>
      <xdr:row>21</xdr:row>
      <xdr:rowOff>128863</xdr:rowOff>
    </xdr:to>
    <xdr:sp macro="" textlink="">
      <xdr:nvSpPr>
        <xdr:cNvPr id="472" name="楕円 471"/>
        <xdr:cNvSpPr/>
      </xdr:nvSpPr>
      <xdr:spPr>
        <a:xfrm>
          <a:off x="13462000" y="36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113640</xdr:rowOff>
    </xdr:from>
    <xdr:ext cx="762000" cy="259045"/>
    <xdr:sp macro="" textlink="">
      <xdr:nvSpPr>
        <xdr:cNvPr id="473" name="テキスト ボックス 472"/>
        <xdr:cNvSpPr txBox="1"/>
      </xdr:nvSpPr>
      <xdr:spPr>
        <a:xfrm>
          <a:off x="13131800" y="371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325,218
323,443
309.00
183,971,577
182,236,645
545,146
78,960,151
210,377,339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従来より給与水準の適正化を図っていることに加え、定員管理計画に基づく行政運営の効率化などにより、類似団体と</a:t>
          </a:r>
          <a:r>
            <a:rPr kumimoji="1" lang="ja-JP" altLang="en-US" sz="1100">
              <a:solidFill>
                <a:sysClr val="windowText" lastClr="000000"/>
              </a:solidFill>
              <a:effectLst/>
              <a:latin typeface="+mn-lt"/>
              <a:ea typeface="+mn-ea"/>
              <a:cs typeface="+mn-cs"/>
            </a:rPr>
            <a:t>同</a:t>
          </a:r>
          <a:r>
            <a:rPr kumimoji="1" lang="ja-JP" altLang="ja-JP" sz="1100">
              <a:solidFill>
                <a:sysClr val="windowText" lastClr="000000"/>
              </a:solidFill>
              <a:effectLst/>
              <a:latin typeface="+mn-lt"/>
              <a:ea typeface="+mn-ea"/>
              <a:cs typeface="+mn-cs"/>
            </a:rPr>
            <a:t>水準</a:t>
          </a:r>
          <a:r>
            <a:rPr kumimoji="1" lang="ja-JP" altLang="en-US" sz="1100">
              <a:solidFill>
                <a:sysClr val="windowText" lastClr="000000"/>
              </a:solidFill>
              <a:effectLst/>
              <a:latin typeface="+mn-lt"/>
              <a:ea typeface="+mn-ea"/>
              <a:cs typeface="+mn-cs"/>
            </a:rPr>
            <a:t>で推移している</a:t>
          </a:r>
          <a:r>
            <a:rPr kumimoji="1" lang="ja-JP" altLang="ja-JP" sz="1100">
              <a:solidFill>
                <a:sysClr val="windowText" lastClr="000000"/>
              </a:solidFill>
              <a:effectLst/>
              <a:latin typeface="+mn-lt"/>
              <a:ea typeface="+mn-ea"/>
              <a:cs typeface="+mn-cs"/>
            </a:rPr>
            <a:t>。今後も引き続き人件費関係経費全体について縮減に努める。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37</xdr:row>
      <xdr:rowOff>69850</xdr:rowOff>
    </xdr:to>
    <xdr:cxnSp macro="">
      <xdr:nvCxnSpPr>
        <xdr:cNvPr id="66" name="直線コネクタ 65"/>
        <xdr:cNvCxnSpPr/>
      </xdr:nvCxnSpPr>
      <xdr:spPr>
        <a:xfrm>
          <a:off x="3987800" y="615442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35560</xdr:rowOff>
    </xdr:to>
    <xdr:cxnSp macro="">
      <xdr:nvCxnSpPr>
        <xdr:cNvPr id="69" name="直線コネクタ 68"/>
        <xdr:cNvCxnSpPr/>
      </xdr:nvCxnSpPr>
      <xdr:spPr>
        <a:xfrm flipV="1">
          <a:off x="3098800" y="6154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35560</xdr:rowOff>
    </xdr:to>
    <xdr:cxnSp macro="">
      <xdr:nvCxnSpPr>
        <xdr:cNvPr id="72" name="直線コネクタ 71"/>
        <xdr:cNvCxnSpPr/>
      </xdr:nvCxnSpPr>
      <xdr:spPr>
        <a:xfrm>
          <a:off x="2209800" y="6169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5080</xdr:rowOff>
    </xdr:to>
    <xdr:cxnSp macro="">
      <xdr:nvCxnSpPr>
        <xdr:cNvPr id="75" name="直線コネクタ 74"/>
        <xdr:cNvCxnSpPr/>
      </xdr:nvCxnSpPr>
      <xdr:spPr>
        <a:xfrm flipV="1">
          <a:off x="1320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新高知市財政再建推進プラン（計画期間：</a:t>
          </a:r>
          <a:r>
            <a:rPr kumimoji="1" lang="en-US" altLang="ja-JP" sz="1100">
              <a:solidFill>
                <a:sysClr val="windowText" lastClr="000000"/>
              </a:solidFill>
              <a:effectLst/>
              <a:latin typeface="+mn-lt"/>
              <a:ea typeface="+mn-ea"/>
              <a:cs typeface="+mn-cs"/>
            </a:rPr>
            <a:t>H21</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年度）に基づき、徹底的な事務事業の見直しを行った結果、引き続き、類似団体と比べて低い水準で推移している。平成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年度に策定した高知市財政健全化プラン（計画期間：平成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～令和４年度）に基づき、今後も事業のスクラップや手法見直しによる事業費の抑制など、常に見直しを行うとともに、計画的・効率的かつ適正な執行に努める。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xdr:rowOff>
    </xdr:from>
    <xdr:to>
      <xdr:col>82</xdr:col>
      <xdr:colOff>107950</xdr:colOff>
      <xdr:row>14</xdr:row>
      <xdr:rowOff>83457</xdr:rowOff>
    </xdr:to>
    <xdr:cxnSp macro="">
      <xdr:nvCxnSpPr>
        <xdr:cNvPr id="129" name="直線コネクタ 128"/>
        <xdr:cNvCxnSpPr/>
      </xdr:nvCxnSpPr>
      <xdr:spPr>
        <a:xfrm flipV="1">
          <a:off x="15671800" y="24075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72571</xdr:rowOff>
    </xdr:from>
    <xdr:to>
      <xdr:col>78</xdr:col>
      <xdr:colOff>69850</xdr:colOff>
      <xdr:row>14</xdr:row>
      <xdr:rowOff>83457</xdr:rowOff>
    </xdr:to>
    <xdr:cxnSp macro="">
      <xdr:nvCxnSpPr>
        <xdr:cNvPr id="132" name="直線コネクタ 131"/>
        <xdr:cNvCxnSpPr/>
      </xdr:nvCxnSpPr>
      <xdr:spPr>
        <a:xfrm>
          <a:off x="14782800" y="2472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72571</xdr:rowOff>
    </xdr:to>
    <xdr:cxnSp macro="">
      <xdr:nvCxnSpPr>
        <xdr:cNvPr id="135" name="直線コネクタ 134"/>
        <xdr:cNvCxnSpPr/>
      </xdr:nvCxnSpPr>
      <xdr:spPr>
        <a:xfrm>
          <a:off x="13893800" y="2429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14</xdr:row>
      <xdr:rowOff>29029</xdr:rowOff>
    </xdr:to>
    <xdr:cxnSp macro="">
      <xdr:nvCxnSpPr>
        <xdr:cNvPr id="138" name="直線コネクタ 137"/>
        <xdr:cNvCxnSpPr/>
      </xdr:nvCxnSpPr>
      <xdr:spPr>
        <a:xfrm>
          <a:off x="13004800" y="2429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127907</xdr:rowOff>
    </xdr:from>
    <xdr:to>
      <xdr:col>82</xdr:col>
      <xdr:colOff>158750</xdr:colOff>
      <xdr:row>14</xdr:row>
      <xdr:rowOff>58057</xdr:rowOff>
    </xdr:to>
    <xdr:sp macro="" textlink="">
      <xdr:nvSpPr>
        <xdr:cNvPr id="148" name="楕円 147"/>
        <xdr:cNvSpPr/>
      </xdr:nvSpPr>
      <xdr:spPr>
        <a:xfrm>
          <a:off x="164592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144434</xdr:rowOff>
    </xdr:from>
    <xdr:ext cx="762000" cy="259045"/>
    <xdr:sp macro="" textlink="">
      <xdr:nvSpPr>
        <xdr:cNvPr id="149" name="物件費該当値テキスト"/>
        <xdr:cNvSpPr txBox="1"/>
      </xdr:nvSpPr>
      <xdr:spPr>
        <a:xfrm>
          <a:off x="165989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32657</xdr:rowOff>
    </xdr:from>
    <xdr:to>
      <xdr:col>78</xdr:col>
      <xdr:colOff>120650</xdr:colOff>
      <xdr:row>14</xdr:row>
      <xdr:rowOff>134257</xdr:rowOff>
    </xdr:to>
    <xdr:sp macro="" textlink="">
      <xdr:nvSpPr>
        <xdr:cNvPr id="150" name="楕円 149"/>
        <xdr:cNvSpPr/>
      </xdr:nvSpPr>
      <xdr:spPr>
        <a:xfrm>
          <a:off x="15621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51" name="テキスト ボックス 150"/>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21771</xdr:rowOff>
    </xdr:from>
    <xdr:to>
      <xdr:col>74</xdr:col>
      <xdr:colOff>31750</xdr:colOff>
      <xdr:row>14</xdr:row>
      <xdr:rowOff>123371</xdr:rowOff>
    </xdr:to>
    <xdr:sp macro="" textlink="">
      <xdr:nvSpPr>
        <xdr:cNvPr id="152" name="楕円 151"/>
        <xdr:cNvSpPr/>
      </xdr:nvSpPr>
      <xdr:spPr>
        <a:xfrm>
          <a:off x="14732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133548</xdr:rowOff>
    </xdr:from>
    <xdr:ext cx="762000" cy="259045"/>
    <xdr:sp macro="" textlink="">
      <xdr:nvSpPr>
        <xdr:cNvPr id="153" name="テキスト ボックス 152"/>
        <xdr:cNvSpPr txBox="1"/>
      </xdr:nvSpPr>
      <xdr:spPr>
        <a:xfrm>
          <a:off x="14401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4" name="楕円 153"/>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5" name="テキスト ボックス 154"/>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149679</xdr:rowOff>
    </xdr:from>
    <xdr:to>
      <xdr:col>65</xdr:col>
      <xdr:colOff>53975</xdr:colOff>
      <xdr:row>14</xdr:row>
      <xdr:rowOff>79829</xdr:rowOff>
    </xdr:to>
    <xdr:sp macro="" textlink="">
      <xdr:nvSpPr>
        <xdr:cNvPr id="156" name="楕円 155"/>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90006</xdr:rowOff>
    </xdr:from>
    <xdr:ext cx="762000" cy="259045"/>
    <xdr:sp macro="" textlink="">
      <xdr:nvSpPr>
        <xdr:cNvPr id="157" name="テキスト ボックス 156"/>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長引く景気低迷や高齢化率の上昇に伴い、生活保護費を中心とする扶助費は、類似団体との比較において高い水準で推移しており、財政構造の硬直化の大きな要因となっているが、社会保障関連経費削減の余地は少ない。</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61</xdr:row>
      <xdr:rowOff>69850</xdr:rowOff>
    </xdr:to>
    <xdr:cxnSp macro="">
      <xdr:nvCxnSpPr>
        <xdr:cNvPr id="190" name="直線コネクタ 189"/>
        <xdr:cNvCxnSpPr/>
      </xdr:nvCxnSpPr>
      <xdr:spPr>
        <a:xfrm flipV="1">
          <a:off x="3987800" y="101854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31750</xdr:rowOff>
    </xdr:from>
    <xdr:to>
      <xdr:col>19</xdr:col>
      <xdr:colOff>187325</xdr:colOff>
      <xdr:row>61</xdr:row>
      <xdr:rowOff>69850</xdr:rowOff>
    </xdr:to>
    <xdr:cxnSp macro="">
      <xdr:nvCxnSpPr>
        <xdr:cNvPr id="193" name="直線コネクタ 192"/>
        <xdr:cNvCxnSpPr/>
      </xdr:nvCxnSpPr>
      <xdr:spPr>
        <a:xfrm>
          <a:off x="3098800" y="1049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101600</xdr:rowOff>
    </xdr:from>
    <xdr:to>
      <xdr:col>15</xdr:col>
      <xdr:colOff>98425</xdr:colOff>
      <xdr:row>61</xdr:row>
      <xdr:rowOff>31750</xdr:rowOff>
    </xdr:to>
    <xdr:cxnSp macro="">
      <xdr:nvCxnSpPr>
        <xdr:cNvPr id="196" name="直線コネクタ 195"/>
        <xdr:cNvCxnSpPr/>
      </xdr:nvCxnSpPr>
      <xdr:spPr>
        <a:xfrm>
          <a:off x="2209800" y="10388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101600</xdr:rowOff>
    </xdr:from>
    <xdr:to>
      <xdr:col>11</xdr:col>
      <xdr:colOff>9525</xdr:colOff>
      <xdr:row>61</xdr:row>
      <xdr:rowOff>69850</xdr:rowOff>
    </xdr:to>
    <xdr:cxnSp macro="">
      <xdr:nvCxnSpPr>
        <xdr:cNvPr id="199" name="直線コネクタ 198"/>
        <xdr:cNvCxnSpPr/>
      </xdr:nvCxnSpPr>
      <xdr:spPr>
        <a:xfrm flipV="1">
          <a:off x="1320800" y="10388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9" name="楕円 208"/>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0"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19050</xdr:rowOff>
    </xdr:from>
    <xdr:to>
      <xdr:col>20</xdr:col>
      <xdr:colOff>38100</xdr:colOff>
      <xdr:row>61</xdr:row>
      <xdr:rowOff>120650</xdr:rowOff>
    </xdr:to>
    <xdr:sp macro="" textlink="">
      <xdr:nvSpPr>
        <xdr:cNvPr id="211" name="楕円 210"/>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105427</xdr:rowOff>
    </xdr:from>
    <xdr:ext cx="736600" cy="259045"/>
    <xdr:sp macro="" textlink="">
      <xdr:nvSpPr>
        <xdr:cNvPr id="212" name="テキスト ボックス 211"/>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152400</xdr:rowOff>
    </xdr:from>
    <xdr:to>
      <xdr:col>15</xdr:col>
      <xdr:colOff>149225</xdr:colOff>
      <xdr:row>61</xdr:row>
      <xdr:rowOff>82550</xdr:rowOff>
    </xdr:to>
    <xdr:sp macro="" textlink="">
      <xdr:nvSpPr>
        <xdr:cNvPr id="213" name="楕円 212"/>
        <xdr:cNvSpPr/>
      </xdr:nvSpPr>
      <xdr:spPr>
        <a:xfrm>
          <a:off x="3048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67327</xdr:rowOff>
    </xdr:from>
    <xdr:ext cx="762000" cy="259045"/>
    <xdr:sp macro="" textlink="">
      <xdr:nvSpPr>
        <xdr:cNvPr id="214" name="テキスト ボックス 213"/>
        <xdr:cNvSpPr txBox="1"/>
      </xdr:nvSpPr>
      <xdr:spPr>
        <a:xfrm>
          <a:off x="2717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50800</xdr:rowOff>
    </xdr:from>
    <xdr:to>
      <xdr:col>11</xdr:col>
      <xdr:colOff>60325</xdr:colOff>
      <xdr:row>60</xdr:row>
      <xdr:rowOff>152400</xdr:rowOff>
    </xdr:to>
    <xdr:sp macro="" textlink="">
      <xdr:nvSpPr>
        <xdr:cNvPr id="215" name="楕円 214"/>
        <xdr:cNvSpPr/>
      </xdr:nvSpPr>
      <xdr:spPr>
        <a:xfrm>
          <a:off x="2159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137177</xdr:rowOff>
    </xdr:from>
    <xdr:ext cx="762000" cy="259045"/>
    <xdr:sp macro="" textlink="">
      <xdr:nvSpPr>
        <xdr:cNvPr id="216" name="テキスト ボックス 215"/>
        <xdr:cNvSpPr txBox="1"/>
      </xdr:nvSpPr>
      <xdr:spPr>
        <a:xfrm>
          <a:off x="1828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19050</xdr:rowOff>
    </xdr:from>
    <xdr:to>
      <xdr:col>6</xdr:col>
      <xdr:colOff>171450</xdr:colOff>
      <xdr:row>61</xdr:row>
      <xdr:rowOff>120650</xdr:rowOff>
    </xdr:to>
    <xdr:sp macro="" textlink="">
      <xdr:nvSpPr>
        <xdr:cNvPr id="217" name="楕円 216"/>
        <xdr:cNvSpPr/>
      </xdr:nvSpPr>
      <xdr:spPr>
        <a:xfrm>
          <a:off x="1270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105427</xdr:rowOff>
    </xdr:from>
    <xdr:ext cx="762000" cy="259045"/>
    <xdr:sp macro="" textlink="">
      <xdr:nvSpPr>
        <xdr:cNvPr id="218" name="テキスト ボックス 217"/>
        <xdr:cNvSpPr txBox="1"/>
      </xdr:nvSpPr>
      <xdr:spPr>
        <a:xfrm>
          <a:off x="939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類似団体平均と同水準で推移しており、今後も市税や交付税等の財源確保に努めるとともに、繰出基準に基づく適正な処理を行っていく。</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57150</xdr:rowOff>
    </xdr:to>
    <xdr:cxnSp macro="">
      <xdr:nvCxnSpPr>
        <xdr:cNvPr id="251" name="直線コネクタ 250"/>
        <xdr:cNvCxnSpPr/>
      </xdr:nvCxnSpPr>
      <xdr:spPr>
        <a:xfrm>
          <a:off x="15671800" y="10147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31750</xdr:rowOff>
    </xdr:to>
    <xdr:cxnSp macro="">
      <xdr:nvCxnSpPr>
        <xdr:cNvPr id="254" name="直線コネクタ 253"/>
        <xdr:cNvCxnSpPr/>
      </xdr:nvCxnSpPr>
      <xdr:spPr>
        <a:xfrm>
          <a:off x="14782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101600</xdr:rowOff>
    </xdr:from>
    <xdr:to>
      <xdr:col>73</xdr:col>
      <xdr:colOff>180975</xdr:colOff>
      <xdr:row>58</xdr:row>
      <xdr:rowOff>165100</xdr:rowOff>
    </xdr:to>
    <xdr:cxnSp macro="">
      <xdr:nvCxnSpPr>
        <xdr:cNvPr id="257" name="直線コネクタ 256"/>
        <xdr:cNvCxnSpPr/>
      </xdr:nvCxnSpPr>
      <xdr:spPr>
        <a:xfrm>
          <a:off x="13893800" y="10045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63500</xdr:rowOff>
    </xdr:from>
    <xdr:to>
      <xdr:col>69</xdr:col>
      <xdr:colOff>92075</xdr:colOff>
      <xdr:row>58</xdr:row>
      <xdr:rowOff>101600</xdr:rowOff>
    </xdr:to>
    <xdr:cxnSp macro="">
      <xdr:nvCxnSpPr>
        <xdr:cNvPr id="260" name="直線コネクタ 259"/>
        <xdr:cNvCxnSpPr/>
      </xdr:nvCxnSpPr>
      <xdr:spPr>
        <a:xfrm>
          <a:off x="13004800" y="10007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6350</xdr:rowOff>
    </xdr:from>
    <xdr:to>
      <xdr:col>82</xdr:col>
      <xdr:colOff>158750</xdr:colOff>
      <xdr:row>59</xdr:row>
      <xdr:rowOff>107950</xdr:rowOff>
    </xdr:to>
    <xdr:sp macro="" textlink="">
      <xdr:nvSpPr>
        <xdr:cNvPr id="270" name="楕円 269"/>
        <xdr:cNvSpPr/>
      </xdr:nvSpPr>
      <xdr:spPr>
        <a:xfrm>
          <a:off x="164592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149877</xdr:rowOff>
    </xdr:from>
    <xdr:ext cx="762000" cy="259045"/>
    <xdr:sp macro="" textlink="">
      <xdr:nvSpPr>
        <xdr:cNvPr id="271" name="その他該当値テキスト"/>
        <xdr:cNvSpPr txBox="1"/>
      </xdr:nvSpPr>
      <xdr:spPr>
        <a:xfrm>
          <a:off x="16598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2" name="楕円 271"/>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3" name="テキスト ボックス 272"/>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4" name="楕円 273"/>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5" name="テキスト ボックス 274"/>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50800</xdr:rowOff>
    </xdr:from>
    <xdr:to>
      <xdr:col>69</xdr:col>
      <xdr:colOff>142875</xdr:colOff>
      <xdr:row>58</xdr:row>
      <xdr:rowOff>152400</xdr:rowOff>
    </xdr:to>
    <xdr:sp macro="" textlink="">
      <xdr:nvSpPr>
        <xdr:cNvPr id="276" name="楕円 275"/>
        <xdr:cNvSpPr/>
      </xdr:nvSpPr>
      <xdr:spPr>
        <a:xfrm>
          <a:off x="13843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137177</xdr:rowOff>
    </xdr:from>
    <xdr:ext cx="762000" cy="259045"/>
    <xdr:sp macro="" textlink="">
      <xdr:nvSpPr>
        <xdr:cNvPr id="277" name="テキスト ボックス 276"/>
        <xdr:cNvSpPr txBox="1"/>
      </xdr:nvSpPr>
      <xdr:spPr>
        <a:xfrm>
          <a:off x="13512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xdr:rowOff>
    </xdr:from>
    <xdr:to>
      <xdr:col>65</xdr:col>
      <xdr:colOff>53975</xdr:colOff>
      <xdr:row>58</xdr:row>
      <xdr:rowOff>114300</xdr:rowOff>
    </xdr:to>
    <xdr:sp macro="" textlink="">
      <xdr:nvSpPr>
        <xdr:cNvPr id="278" name="楕円 277"/>
        <xdr:cNvSpPr/>
      </xdr:nvSpPr>
      <xdr:spPr>
        <a:xfrm>
          <a:off x="12954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99077</xdr:rowOff>
    </xdr:from>
    <xdr:ext cx="762000" cy="259045"/>
    <xdr:sp macro="" textlink="">
      <xdr:nvSpPr>
        <xdr:cNvPr id="279" name="テキスト ボックス 278"/>
        <xdr:cNvSpPr txBox="1"/>
      </xdr:nvSpPr>
      <xdr:spPr>
        <a:xfrm>
          <a:off x="12623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類似団体平均と同水準で推移しており、今後も引き続き事務事業の見直しに努める。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96520</xdr:rowOff>
    </xdr:from>
    <xdr:to>
      <xdr:col>82</xdr:col>
      <xdr:colOff>107950</xdr:colOff>
      <xdr:row>34</xdr:row>
      <xdr:rowOff>104140</xdr:rowOff>
    </xdr:to>
    <xdr:cxnSp macro="">
      <xdr:nvCxnSpPr>
        <xdr:cNvPr id="312" name="直線コネクタ 311"/>
        <xdr:cNvCxnSpPr/>
      </xdr:nvCxnSpPr>
      <xdr:spPr>
        <a:xfrm>
          <a:off x="15671800" y="5925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96520</xdr:rowOff>
    </xdr:from>
    <xdr:to>
      <xdr:col>78</xdr:col>
      <xdr:colOff>69850</xdr:colOff>
      <xdr:row>34</xdr:row>
      <xdr:rowOff>96520</xdr:rowOff>
    </xdr:to>
    <xdr:cxnSp macro="">
      <xdr:nvCxnSpPr>
        <xdr:cNvPr id="315" name="直線コネクタ 314"/>
        <xdr:cNvCxnSpPr/>
      </xdr:nvCxnSpPr>
      <xdr:spPr>
        <a:xfrm>
          <a:off x="14782800" y="5925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96520</xdr:rowOff>
    </xdr:from>
    <xdr:to>
      <xdr:col>73</xdr:col>
      <xdr:colOff>180975</xdr:colOff>
      <xdr:row>34</xdr:row>
      <xdr:rowOff>104140</xdr:rowOff>
    </xdr:to>
    <xdr:cxnSp macro="">
      <xdr:nvCxnSpPr>
        <xdr:cNvPr id="318" name="直線コネクタ 317"/>
        <xdr:cNvCxnSpPr/>
      </xdr:nvCxnSpPr>
      <xdr:spPr>
        <a:xfrm flipV="1">
          <a:off x="13893800" y="592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104140</xdr:rowOff>
    </xdr:from>
    <xdr:to>
      <xdr:col>69</xdr:col>
      <xdr:colOff>92075</xdr:colOff>
      <xdr:row>34</xdr:row>
      <xdr:rowOff>134620</xdr:rowOff>
    </xdr:to>
    <xdr:cxnSp macro="">
      <xdr:nvCxnSpPr>
        <xdr:cNvPr id="321" name="直線コネクタ 320"/>
        <xdr:cNvCxnSpPr/>
      </xdr:nvCxnSpPr>
      <xdr:spPr>
        <a:xfrm flipV="1">
          <a:off x="13004800" y="593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31" name="楕円 330"/>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25417</xdr:rowOff>
    </xdr:from>
    <xdr:ext cx="762000" cy="259045"/>
    <xdr:sp macro="" textlink="">
      <xdr:nvSpPr>
        <xdr:cNvPr id="332" name="補助費等該当値テキスト"/>
        <xdr:cNvSpPr txBox="1"/>
      </xdr:nvSpPr>
      <xdr:spPr>
        <a:xfrm>
          <a:off x="16598900" y="585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45720</xdr:rowOff>
    </xdr:from>
    <xdr:to>
      <xdr:col>78</xdr:col>
      <xdr:colOff>120650</xdr:colOff>
      <xdr:row>34</xdr:row>
      <xdr:rowOff>147320</xdr:rowOff>
    </xdr:to>
    <xdr:sp macro="" textlink="">
      <xdr:nvSpPr>
        <xdr:cNvPr id="333" name="楕円 332"/>
        <xdr:cNvSpPr/>
      </xdr:nvSpPr>
      <xdr:spPr>
        <a:xfrm>
          <a:off x="15621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34" name="テキスト ボックス 333"/>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45720</xdr:rowOff>
    </xdr:from>
    <xdr:to>
      <xdr:col>74</xdr:col>
      <xdr:colOff>31750</xdr:colOff>
      <xdr:row>34</xdr:row>
      <xdr:rowOff>147320</xdr:rowOff>
    </xdr:to>
    <xdr:sp macro="" textlink="">
      <xdr:nvSpPr>
        <xdr:cNvPr id="335" name="楕円 334"/>
        <xdr:cNvSpPr/>
      </xdr:nvSpPr>
      <xdr:spPr>
        <a:xfrm>
          <a:off x="14732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36" name="テキスト ボックス 335"/>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37" name="楕円 336"/>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38" name="テキスト ボックス 337"/>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83820</xdr:rowOff>
    </xdr:from>
    <xdr:to>
      <xdr:col>65</xdr:col>
      <xdr:colOff>53975</xdr:colOff>
      <xdr:row>35</xdr:row>
      <xdr:rowOff>13970</xdr:rowOff>
    </xdr:to>
    <xdr:sp macro="" textlink="">
      <xdr:nvSpPr>
        <xdr:cNvPr id="339" name="楕円 338"/>
        <xdr:cNvSpPr/>
      </xdr:nvSpPr>
      <xdr:spPr>
        <a:xfrm>
          <a:off x="12954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170197</xdr:rowOff>
    </xdr:from>
    <xdr:ext cx="762000" cy="259045"/>
    <xdr:sp macro="" textlink="">
      <xdr:nvSpPr>
        <xdr:cNvPr id="340" name="テキスト ボックス 339"/>
        <xdr:cNvSpPr txBox="1"/>
      </xdr:nvSpPr>
      <xdr:spPr>
        <a:xfrm>
          <a:off x="12623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プロジェクト事業の実施や国の経済対策との協調、地域経済への配慮等による投資的事業の実施に伴う市債発行に比例し、類似団体との比較においても極めて高い状態となっている。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39370</xdr:rowOff>
    </xdr:from>
    <xdr:to>
      <xdr:col>24</xdr:col>
      <xdr:colOff>25400</xdr:colOff>
      <xdr:row>80</xdr:row>
      <xdr:rowOff>5080</xdr:rowOff>
    </xdr:to>
    <xdr:cxnSp macro="">
      <xdr:nvCxnSpPr>
        <xdr:cNvPr id="373" name="直線コネクタ 372"/>
        <xdr:cNvCxnSpPr/>
      </xdr:nvCxnSpPr>
      <xdr:spPr>
        <a:xfrm flipV="1">
          <a:off x="3987800" y="135839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5080</xdr:rowOff>
    </xdr:from>
    <xdr:to>
      <xdr:col>19</xdr:col>
      <xdr:colOff>187325</xdr:colOff>
      <xdr:row>80</xdr:row>
      <xdr:rowOff>50800</xdr:rowOff>
    </xdr:to>
    <xdr:cxnSp macro="">
      <xdr:nvCxnSpPr>
        <xdr:cNvPr id="376" name="直線コネクタ 375"/>
        <xdr:cNvCxnSpPr/>
      </xdr:nvCxnSpPr>
      <xdr:spPr>
        <a:xfrm flipV="1">
          <a:off x="3098800" y="1372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50800</xdr:rowOff>
    </xdr:from>
    <xdr:to>
      <xdr:col>15</xdr:col>
      <xdr:colOff>98425</xdr:colOff>
      <xdr:row>80</xdr:row>
      <xdr:rowOff>50800</xdr:rowOff>
    </xdr:to>
    <xdr:cxnSp macro="">
      <xdr:nvCxnSpPr>
        <xdr:cNvPr id="379" name="直線コネクタ 378"/>
        <xdr:cNvCxnSpPr/>
      </xdr:nvCxnSpPr>
      <xdr:spPr>
        <a:xfrm>
          <a:off x="2209800" y="1376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50800</xdr:rowOff>
    </xdr:from>
    <xdr:to>
      <xdr:col>11</xdr:col>
      <xdr:colOff>9525</xdr:colOff>
      <xdr:row>80</xdr:row>
      <xdr:rowOff>165100</xdr:rowOff>
    </xdr:to>
    <xdr:cxnSp macro="">
      <xdr:nvCxnSpPr>
        <xdr:cNvPr id="382" name="直線コネクタ 381"/>
        <xdr:cNvCxnSpPr/>
      </xdr:nvCxnSpPr>
      <xdr:spPr>
        <a:xfrm flipV="1">
          <a:off x="1320800" y="1376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6" name="テキスト ボックス 385"/>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160020</xdr:rowOff>
    </xdr:from>
    <xdr:to>
      <xdr:col>24</xdr:col>
      <xdr:colOff>76200</xdr:colOff>
      <xdr:row>79</xdr:row>
      <xdr:rowOff>90170</xdr:rowOff>
    </xdr:to>
    <xdr:sp macro="" textlink="">
      <xdr:nvSpPr>
        <xdr:cNvPr id="392" name="楕円 391"/>
        <xdr:cNvSpPr/>
      </xdr:nvSpPr>
      <xdr:spPr>
        <a:xfrm>
          <a:off x="4775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132097</xdr:rowOff>
    </xdr:from>
    <xdr:ext cx="762000" cy="259045"/>
    <xdr:sp macro="" textlink="">
      <xdr:nvSpPr>
        <xdr:cNvPr id="393" name="公債費該当値テキスト"/>
        <xdr:cNvSpPr txBox="1"/>
      </xdr:nvSpPr>
      <xdr:spPr>
        <a:xfrm>
          <a:off x="4914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125730</xdr:rowOff>
    </xdr:from>
    <xdr:to>
      <xdr:col>20</xdr:col>
      <xdr:colOff>38100</xdr:colOff>
      <xdr:row>80</xdr:row>
      <xdr:rowOff>55880</xdr:rowOff>
    </xdr:to>
    <xdr:sp macro="" textlink="">
      <xdr:nvSpPr>
        <xdr:cNvPr id="394" name="楕円 393"/>
        <xdr:cNvSpPr/>
      </xdr:nvSpPr>
      <xdr:spPr>
        <a:xfrm>
          <a:off x="3937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40657</xdr:rowOff>
    </xdr:from>
    <xdr:ext cx="736600" cy="259045"/>
    <xdr:sp macro="" textlink="">
      <xdr:nvSpPr>
        <xdr:cNvPr id="395" name="テキスト ボックス 394"/>
        <xdr:cNvSpPr txBox="1"/>
      </xdr:nvSpPr>
      <xdr:spPr>
        <a:xfrm>
          <a:off x="3606800" y="1375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0</xdr:rowOff>
    </xdr:from>
    <xdr:to>
      <xdr:col>15</xdr:col>
      <xdr:colOff>149225</xdr:colOff>
      <xdr:row>80</xdr:row>
      <xdr:rowOff>101600</xdr:rowOff>
    </xdr:to>
    <xdr:sp macro="" textlink="">
      <xdr:nvSpPr>
        <xdr:cNvPr id="396" name="楕円 395"/>
        <xdr:cNvSpPr/>
      </xdr:nvSpPr>
      <xdr:spPr>
        <a:xfrm>
          <a:off x="3048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86377</xdr:rowOff>
    </xdr:from>
    <xdr:ext cx="762000" cy="259045"/>
    <xdr:sp macro="" textlink="">
      <xdr:nvSpPr>
        <xdr:cNvPr id="397" name="テキスト ボックス 396"/>
        <xdr:cNvSpPr txBox="1"/>
      </xdr:nvSpPr>
      <xdr:spPr>
        <a:xfrm>
          <a:off x="2717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0</xdr:rowOff>
    </xdr:from>
    <xdr:to>
      <xdr:col>11</xdr:col>
      <xdr:colOff>60325</xdr:colOff>
      <xdr:row>80</xdr:row>
      <xdr:rowOff>101600</xdr:rowOff>
    </xdr:to>
    <xdr:sp macro="" textlink="">
      <xdr:nvSpPr>
        <xdr:cNvPr id="398" name="楕円 397"/>
        <xdr:cNvSpPr/>
      </xdr:nvSpPr>
      <xdr:spPr>
        <a:xfrm>
          <a:off x="2159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86377</xdr:rowOff>
    </xdr:from>
    <xdr:ext cx="762000" cy="259045"/>
    <xdr:sp macro="" textlink="">
      <xdr:nvSpPr>
        <xdr:cNvPr id="399" name="テキスト ボックス 398"/>
        <xdr:cNvSpPr txBox="1"/>
      </xdr:nvSpPr>
      <xdr:spPr>
        <a:xfrm>
          <a:off x="1828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400" name="楕円 399"/>
        <xdr:cNvSpPr/>
      </xdr:nvSpPr>
      <xdr:spPr>
        <a:xfrm>
          <a:off x="127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401" name="テキスト ボックス 400"/>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effectLst/>
              <a:latin typeface="+mn-lt"/>
              <a:ea typeface="+mn-ea"/>
              <a:cs typeface="+mn-cs"/>
            </a:rPr>
            <a:t>人件</a:t>
          </a:r>
          <a:r>
            <a:rPr kumimoji="1" lang="ja-JP" altLang="ja-JP" sz="1100">
              <a:solidFill>
                <a:sysClr val="windowText" lastClr="000000"/>
              </a:solidFill>
              <a:effectLst/>
              <a:latin typeface="+mn-lt"/>
              <a:ea typeface="+mn-ea"/>
              <a:cs typeface="+mn-cs"/>
            </a:rPr>
            <a:t>費等の増加が負担要素となったものの、定数管理計画等による行政運営の効率化や事務事業見直しによる経費削減などに努めたことに伴い前年度と同値を維持できており、 今後もより一層の歳出削減に努める。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xdr:rowOff>
    </xdr:from>
    <xdr:to>
      <xdr:col>82</xdr:col>
      <xdr:colOff>107950</xdr:colOff>
      <xdr:row>76</xdr:row>
      <xdr:rowOff>27939</xdr:rowOff>
    </xdr:to>
    <xdr:cxnSp macro="">
      <xdr:nvCxnSpPr>
        <xdr:cNvPr id="434" name="直線コネクタ 433"/>
        <xdr:cNvCxnSpPr/>
      </xdr:nvCxnSpPr>
      <xdr:spPr>
        <a:xfrm>
          <a:off x="15671800" y="130352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xdr:rowOff>
    </xdr:from>
    <xdr:to>
      <xdr:col>78</xdr:col>
      <xdr:colOff>69850</xdr:colOff>
      <xdr:row>76</xdr:row>
      <xdr:rowOff>5080</xdr:rowOff>
    </xdr:to>
    <xdr:cxnSp macro="">
      <xdr:nvCxnSpPr>
        <xdr:cNvPr id="437" name="直線コネクタ 436"/>
        <xdr:cNvCxnSpPr/>
      </xdr:nvCxnSpPr>
      <xdr:spPr>
        <a:xfrm>
          <a:off x="14782800" y="13035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xdr:rowOff>
    </xdr:from>
    <xdr:to>
      <xdr:col>73</xdr:col>
      <xdr:colOff>180975</xdr:colOff>
      <xdr:row>76</xdr:row>
      <xdr:rowOff>5080</xdr:rowOff>
    </xdr:to>
    <xdr:cxnSp macro="">
      <xdr:nvCxnSpPr>
        <xdr:cNvPr id="440" name="直線コネクタ 439"/>
        <xdr:cNvCxnSpPr/>
      </xdr:nvCxnSpPr>
      <xdr:spPr>
        <a:xfrm>
          <a:off x="13893800" y="128752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xdr:rowOff>
    </xdr:from>
    <xdr:to>
      <xdr:col>69</xdr:col>
      <xdr:colOff>92075</xdr:colOff>
      <xdr:row>75</xdr:row>
      <xdr:rowOff>115570</xdr:rowOff>
    </xdr:to>
    <xdr:cxnSp macro="">
      <xdr:nvCxnSpPr>
        <xdr:cNvPr id="443" name="直線コネクタ 442"/>
        <xdr:cNvCxnSpPr/>
      </xdr:nvCxnSpPr>
      <xdr:spPr>
        <a:xfrm flipV="1">
          <a:off x="13004800" y="128752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5" name="テキスト ボックス 444"/>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53" name="楕円 452"/>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120666</xdr:rowOff>
    </xdr:from>
    <xdr:ext cx="762000" cy="259045"/>
    <xdr:sp macro="" textlink="">
      <xdr:nvSpPr>
        <xdr:cNvPr id="454" name="公債費以外該当値テキスト"/>
        <xdr:cNvSpPr txBox="1"/>
      </xdr:nvSpPr>
      <xdr:spPr>
        <a:xfrm>
          <a:off x="165989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125730</xdr:rowOff>
    </xdr:from>
    <xdr:to>
      <xdr:col>78</xdr:col>
      <xdr:colOff>120650</xdr:colOff>
      <xdr:row>76</xdr:row>
      <xdr:rowOff>55880</xdr:rowOff>
    </xdr:to>
    <xdr:sp macro="" textlink="">
      <xdr:nvSpPr>
        <xdr:cNvPr id="455" name="楕円 454"/>
        <xdr:cNvSpPr/>
      </xdr:nvSpPr>
      <xdr:spPr>
        <a:xfrm>
          <a:off x="15621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40657</xdr:rowOff>
    </xdr:from>
    <xdr:ext cx="736600" cy="259045"/>
    <xdr:sp macro="" textlink="">
      <xdr:nvSpPr>
        <xdr:cNvPr id="456" name="テキスト ボックス 455"/>
        <xdr:cNvSpPr txBox="1"/>
      </xdr:nvSpPr>
      <xdr:spPr>
        <a:xfrm>
          <a:off x="15290800" y="13070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125730</xdr:rowOff>
    </xdr:from>
    <xdr:to>
      <xdr:col>74</xdr:col>
      <xdr:colOff>31750</xdr:colOff>
      <xdr:row>76</xdr:row>
      <xdr:rowOff>55880</xdr:rowOff>
    </xdr:to>
    <xdr:sp macro="" textlink="">
      <xdr:nvSpPr>
        <xdr:cNvPr id="457" name="楕円 456"/>
        <xdr:cNvSpPr/>
      </xdr:nvSpPr>
      <xdr:spPr>
        <a:xfrm>
          <a:off x="14732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40657</xdr:rowOff>
    </xdr:from>
    <xdr:ext cx="762000" cy="259045"/>
    <xdr:sp macro="" textlink="">
      <xdr:nvSpPr>
        <xdr:cNvPr id="458" name="テキスト ボックス 457"/>
        <xdr:cNvSpPr txBox="1"/>
      </xdr:nvSpPr>
      <xdr:spPr>
        <a:xfrm>
          <a:off x="14401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137160</xdr:rowOff>
    </xdr:from>
    <xdr:to>
      <xdr:col>69</xdr:col>
      <xdr:colOff>142875</xdr:colOff>
      <xdr:row>75</xdr:row>
      <xdr:rowOff>67310</xdr:rowOff>
    </xdr:to>
    <xdr:sp macro="" textlink="">
      <xdr:nvSpPr>
        <xdr:cNvPr id="459" name="楕円 458"/>
        <xdr:cNvSpPr/>
      </xdr:nvSpPr>
      <xdr:spPr>
        <a:xfrm>
          <a:off x="13843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77487</xdr:rowOff>
    </xdr:from>
    <xdr:ext cx="762000" cy="259045"/>
    <xdr:sp macro="" textlink="">
      <xdr:nvSpPr>
        <xdr:cNvPr id="460" name="テキスト ボックス 459"/>
        <xdr:cNvSpPr txBox="1"/>
      </xdr:nvSpPr>
      <xdr:spPr>
        <a:xfrm>
          <a:off x="13512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61" name="楕円 460"/>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151147</xdr:rowOff>
    </xdr:from>
    <xdr:ext cx="762000" cy="259045"/>
    <xdr:sp macro="" textlink="">
      <xdr:nvSpPr>
        <xdr:cNvPr id="462" name="テキスト ボックス 461"/>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71618</xdr:rowOff>
    </xdr:from>
    <xdr:to>
      <xdr:col>29</xdr:col>
      <xdr:colOff>127000</xdr:colOff>
      <xdr:row>14</xdr:row>
      <xdr:rowOff>166853</xdr:rowOff>
    </xdr:to>
    <xdr:cxnSp macro="">
      <xdr:nvCxnSpPr>
        <xdr:cNvPr id="48" name="直線コネクタ 47"/>
        <xdr:cNvCxnSpPr/>
      </xdr:nvCxnSpPr>
      <xdr:spPr bwMode="auto">
        <a:xfrm flipV="1">
          <a:off x="5003800" y="2348093"/>
          <a:ext cx="647700" cy="266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166853</xdr:rowOff>
    </xdr:from>
    <xdr:to>
      <xdr:col>26</xdr:col>
      <xdr:colOff>50800</xdr:colOff>
      <xdr:row>15</xdr:row>
      <xdr:rowOff>46792</xdr:rowOff>
    </xdr:to>
    <xdr:cxnSp macro="">
      <xdr:nvCxnSpPr>
        <xdr:cNvPr id="51" name="直線コネクタ 50"/>
        <xdr:cNvCxnSpPr/>
      </xdr:nvCxnSpPr>
      <xdr:spPr bwMode="auto">
        <a:xfrm flipV="1">
          <a:off x="4305300" y="2614778"/>
          <a:ext cx="698500" cy="51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46792</xdr:rowOff>
    </xdr:from>
    <xdr:to>
      <xdr:col>22</xdr:col>
      <xdr:colOff>114300</xdr:colOff>
      <xdr:row>15</xdr:row>
      <xdr:rowOff>124379</xdr:rowOff>
    </xdr:to>
    <xdr:cxnSp macro="">
      <xdr:nvCxnSpPr>
        <xdr:cNvPr id="54" name="直線コネクタ 53"/>
        <xdr:cNvCxnSpPr/>
      </xdr:nvCxnSpPr>
      <xdr:spPr bwMode="auto">
        <a:xfrm flipV="1">
          <a:off x="3606800" y="2666167"/>
          <a:ext cx="698500" cy="77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124379</xdr:rowOff>
    </xdr:from>
    <xdr:to>
      <xdr:col>18</xdr:col>
      <xdr:colOff>177800</xdr:colOff>
      <xdr:row>15</xdr:row>
      <xdr:rowOff>169002</xdr:rowOff>
    </xdr:to>
    <xdr:cxnSp macro="">
      <xdr:nvCxnSpPr>
        <xdr:cNvPr id="57" name="直線コネクタ 56"/>
        <xdr:cNvCxnSpPr/>
      </xdr:nvCxnSpPr>
      <xdr:spPr bwMode="auto">
        <a:xfrm flipV="1">
          <a:off x="2908300" y="2743754"/>
          <a:ext cx="698500" cy="44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20818</xdr:rowOff>
    </xdr:from>
    <xdr:to>
      <xdr:col>29</xdr:col>
      <xdr:colOff>177800</xdr:colOff>
      <xdr:row>13</xdr:row>
      <xdr:rowOff>122418</xdr:rowOff>
    </xdr:to>
    <xdr:sp macro="" textlink="">
      <xdr:nvSpPr>
        <xdr:cNvPr id="67" name="楕円 66"/>
        <xdr:cNvSpPr/>
      </xdr:nvSpPr>
      <xdr:spPr bwMode="auto">
        <a:xfrm>
          <a:off x="5600700" y="2297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37345</xdr:rowOff>
    </xdr:from>
    <xdr:ext cx="762000" cy="259045"/>
    <xdr:sp macro="" textlink="">
      <xdr:nvSpPr>
        <xdr:cNvPr id="68" name="人口1人当たり決算額の推移該当値テキスト130"/>
        <xdr:cNvSpPr txBox="1"/>
      </xdr:nvSpPr>
      <xdr:spPr>
        <a:xfrm>
          <a:off x="5740400" y="214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116053</xdr:rowOff>
    </xdr:from>
    <xdr:to>
      <xdr:col>26</xdr:col>
      <xdr:colOff>101600</xdr:colOff>
      <xdr:row>15</xdr:row>
      <xdr:rowOff>46203</xdr:rowOff>
    </xdr:to>
    <xdr:sp macro="" textlink="">
      <xdr:nvSpPr>
        <xdr:cNvPr id="69" name="楕円 68"/>
        <xdr:cNvSpPr/>
      </xdr:nvSpPr>
      <xdr:spPr bwMode="auto">
        <a:xfrm>
          <a:off x="4953000" y="2563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56380</xdr:rowOff>
    </xdr:from>
    <xdr:ext cx="736600" cy="259045"/>
    <xdr:sp macro="" textlink="">
      <xdr:nvSpPr>
        <xdr:cNvPr id="70" name="テキスト ボックス 69"/>
        <xdr:cNvSpPr txBox="1"/>
      </xdr:nvSpPr>
      <xdr:spPr>
        <a:xfrm>
          <a:off x="4622800" y="2332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167442</xdr:rowOff>
    </xdr:from>
    <xdr:to>
      <xdr:col>22</xdr:col>
      <xdr:colOff>165100</xdr:colOff>
      <xdr:row>15</xdr:row>
      <xdr:rowOff>97592</xdr:rowOff>
    </xdr:to>
    <xdr:sp macro="" textlink="">
      <xdr:nvSpPr>
        <xdr:cNvPr id="71" name="楕円 70"/>
        <xdr:cNvSpPr/>
      </xdr:nvSpPr>
      <xdr:spPr bwMode="auto">
        <a:xfrm>
          <a:off x="4254500" y="2615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107769</xdr:rowOff>
    </xdr:from>
    <xdr:ext cx="762000" cy="259045"/>
    <xdr:sp macro="" textlink="">
      <xdr:nvSpPr>
        <xdr:cNvPr id="72" name="テキスト ボックス 71"/>
        <xdr:cNvSpPr txBox="1"/>
      </xdr:nvSpPr>
      <xdr:spPr>
        <a:xfrm>
          <a:off x="3924300" y="238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73579</xdr:rowOff>
    </xdr:from>
    <xdr:to>
      <xdr:col>19</xdr:col>
      <xdr:colOff>38100</xdr:colOff>
      <xdr:row>16</xdr:row>
      <xdr:rowOff>3729</xdr:rowOff>
    </xdr:to>
    <xdr:sp macro="" textlink="">
      <xdr:nvSpPr>
        <xdr:cNvPr id="73" name="楕円 72"/>
        <xdr:cNvSpPr/>
      </xdr:nvSpPr>
      <xdr:spPr bwMode="auto">
        <a:xfrm>
          <a:off x="3556000" y="2692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13906</xdr:rowOff>
    </xdr:from>
    <xdr:ext cx="762000" cy="259045"/>
    <xdr:sp macro="" textlink="">
      <xdr:nvSpPr>
        <xdr:cNvPr id="74" name="テキスト ボックス 73"/>
        <xdr:cNvSpPr txBox="1"/>
      </xdr:nvSpPr>
      <xdr:spPr>
        <a:xfrm>
          <a:off x="3225800" y="246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118202</xdr:rowOff>
    </xdr:from>
    <xdr:to>
      <xdr:col>15</xdr:col>
      <xdr:colOff>101600</xdr:colOff>
      <xdr:row>16</xdr:row>
      <xdr:rowOff>48352</xdr:rowOff>
    </xdr:to>
    <xdr:sp macro="" textlink="">
      <xdr:nvSpPr>
        <xdr:cNvPr id="75" name="楕円 74"/>
        <xdr:cNvSpPr/>
      </xdr:nvSpPr>
      <xdr:spPr bwMode="auto">
        <a:xfrm>
          <a:off x="2857500" y="2737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58529</xdr:rowOff>
    </xdr:from>
    <xdr:ext cx="762000" cy="259045"/>
    <xdr:sp macro="" textlink="">
      <xdr:nvSpPr>
        <xdr:cNvPr id="76" name="テキスト ボックス 75"/>
        <xdr:cNvSpPr txBox="1"/>
      </xdr:nvSpPr>
      <xdr:spPr>
        <a:xfrm>
          <a:off x="2527300" y="250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171386</xdr:rowOff>
    </xdr:from>
    <xdr:to>
      <xdr:col>29</xdr:col>
      <xdr:colOff>127000</xdr:colOff>
      <xdr:row>33</xdr:row>
      <xdr:rowOff>284353</xdr:rowOff>
    </xdr:to>
    <xdr:cxnSp macro="">
      <xdr:nvCxnSpPr>
        <xdr:cNvPr id="109" name="直線コネクタ 108"/>
        <xdr:cNvCxnSpPr/>
      </xdr:nvCxnSpPr>
      <xdr:spPr bwMode="auto">
        <a:xfrm>
          <a:off x="5003800" y="6095936"/>
          <a:ext cx="647700" cy="112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147079</xdr:rowOff>
    </xdr:from>
    <xdr:to>
      <xdr:col>26</xdr:col>
      <xdr:colOff>50800</xdr:colOff>
      <xdr:row>33</xdr:row>
      <xdr:rowOff>171386</xdr:rowOff>
    </xdr:to>
    <xdr:cxnSp macro="">
      <xdr:nvCxnSpPr>
        <xdr:cNvPr id="112" name="直線コネクタ 111"/>
        <xdr:cNvCxnSpPr/>
      </xdr:nvCxnSpPr>
      <xdr:spPr bwMode="auto">
        <a:xfrm>
          <a:off x="4305300" y="6071629"/>
          <a:ext cx="698500" cy="24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147079</xdr:rowOff>
    </xdr:from>
    <xdr:to>
      <xdr:col>22</xdr:col>
      <xdr:colOff>114300</xdr:colOff>
      <xdr:row>33</xdr:row>
      <xdr:rowOff>170091</xdr:rowOff>
    </xdr:to>
    <xdr:cxnSp macro="">
      <xdr:nvCxnSpPr>
        <xdr:cNvPr id="115" name="直線コネクタ 114"/>
        <xdr:cNvCxnSpPr/>
      </xdr:nvCxnSpPr>
      <xdr:spPr bwMode="auto">
        <a:xfrm flipV="1">
          <a:off x="3606800" y="6071629"/>
          <a:ext cx="698500" cy="2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106997</xdr:rowOff>
    </xdr:from>
    <xdr:to>
      <xdr:col>18</xdr:col>
      <xdr:colOff>177800</xdr:colOff>
      <xdr:row>33</xdr:row>
      <xdr:rowOff>170091</xdr:rowOff>
    </xdr:to>
    <xdr:cxnSp macro="">
      <xdr:nvCxnSpPr>
        <xdr:cNvPr id="118" name="直線コネクタ 117"/>
        <xdr:cNvCxnSpPr/>
      </xdr:nvCxnSpPr>
      <xdr:spPr bwMode="auto">
        <a:xfrm>
          <a:off x="2908300" y="6031547"/>
          <a:ext cx="698500" cy="63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233553</xdr:rowOff>
    </xdr:from>
    <xdr:to>
      <xdr:col>29</xdr:col>
      <xdr:colOff>177800</xdr:colOff>
      <xdr:row>33</xdr:row>
      <xdr:rowOff>335153</xdr:rowOff>
    </xdr:to>
    <xdr:sp macro="" textlink="">
      <xdr:nvSpPr>
        <xdr:cNvPr id="128" name="楕円 127"/>
        <xdr:cNvSpPr/>
      </xdr:nvSpPr>
      <xdr:spPr bwMode="auto">
        <a:xfrm>
          <a:off x="5600700" y="615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142130</xdr:rowOff>
    </xdr:from>
    <xdr:ext cx="762000" cy="259045"/>
    <xdr:sp macro="" textlink="">
      <xdr:nvSpPr>
        <xdr:cNvPr id="129" name="人口1人当たり決算額の推移該当値テキスト445"/>
        <xdr:cNvSpPr txBox="1"/>
      </xdr:nvSpPr>
      <xdr:spPr>
        <a:xfrm>
          <a:off x="5740400" y="606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120586</xdr:rowOff>
    </xdr:from>
    <xdr:to>
      <xdr:col>26</xdr:col>
      <xdr:colOff>101600</xdr:colOff>
      <xdr:row>33</xdr:row>
      <xdr:rowOff>222186</xdr:rowOff>
    </xdr:to>
    <xdr:sp macro="" textlink="">
      <xdr:nvSpPr>
        <xdr:cNvPr id="130" name="楕円 129"/>
        <xdr:cNvSpPr/>
      </xdr:nvSpPr>
      <xdr:spPr bwMode="auto">
        <a:xfrm>
          <a:off x="4953000" y="604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60913</xdr:rowOff>
    </xdr:from>
    <xdr:ext cx="736600" cy="259045"/>
    <xdr:sp macro="" textlink="">
      <xdr:nvSpPr>
        <xdr:cNvPr id="131" name="テキスト ボックス 130"/>
        <xdr:cNvSpPr txBox="1"/>
      </xdr:nvSpPr>
      <xdr:spPr>
        <a:xfrm>
          <a:off x="4622800" y="5814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96279</xdr:rowOff>
    </xdr:from>
    <xdr:to>
      <xdr:col>22</xdr:col>
      <xdr:colOff>165100</xdr:colOff>
      <xdr:row>33</xdr:row>
      <xdr:rowOff>197879</xdr:rowOff>
    </xdr:to>
    <xdr:sp macro="" textlink="">
      <xdr:nvSpPr>
        <xdr:cNvPr id="132" name="楕円 131"/>
        <xdr:cNvSpPr/>
      </xdr:nvSpPr>
      <xdr:spPr bwMode="auto">
        <a:xfrm>
          <a:off x="4254500" y="6020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36606</xdr:rowOff>
    </xdr:from>
    <xdr:ext cx="762000" cy="259045"/>
    <xdr:sp macro="" textlink="">
      <xdr:nvSpPr>
        <xdr:cNvPr id="133" name="テキスト ボックス 132"/>
        <xdr:cNvSpPr txBox="1"/>
      </xdr:nvSpPr>
      <xdr:spPr>
        <a:xfrm>
          <a:off x="3924300" y="578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119291</xdr:rowOff>
    </xdr:from>
    <xdr:to>
      <xdr:col>19</xdr:col>
      <xdr:colOff>38100</xdr:colOff>
      <xdr:row>33</xdr:row>
      <xdr:rowOff>220891</xdr:rowOff>
    </xdr:to>
    <xdr:sp macro="" textlink="">
      <xdr:nvSpPr>
        <xdr:cNvPr id="134" name="楕円 133"/>
        <xdr:cNvSpPr/>
      </xdr:nvSpPr>
      <xdr:spPr bwMode="auto">
        <a:xfrm>
          <a:off x="3556000" y="6043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59618</xdr:rowOff>
    </xdr:from>
    <xdr:ext cx="762000" cy="259045"/>
    <xdr:sp macro="" textlink="">
      <xdr:nvSpPr>
        <xdr:cNvPr id="135" name="テキスト ボックス 134"/>
        <xdr:cNvSpPr txBox="1"/>
      </xdr:nvSpPr>
      <xdr:spPr>
        <a:xfrm>
          <a:off x="3225800" y="581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56197</xdr:rowOff>
    </xdr:from>
    <xdr:to>
      <xdr:col>15</xdr:col>
      <xdr:colOff>101600</xdr:colOff>
      <xdr:row>33</xdr:row>
      <xdr:rowOff>157797</xdr:rowOff>
    </xdr:to>
    <xdr:sp macro="" textlink="">
      <xdr:nvSpPr>
        <xdr:cNvPr id="136" name="楕円 135"/>
        <xdr:cNvSpPr/>
      </xdr:nvSpPr>
      <xdr:spPr bwMode="auto">
        <a:xfrm>
          <a:off x="2857500" y="5980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339424</xdr:rowOff>
    </xdr:from>
    <xdr:ext cx="762000" cy="259045"/>
    <xdr:sp macro="" textlink="">
      <xdr:nvSpPr>
        <xdr:cNvPr id="137" name="テキスト ボックス 136"/>
        <xdr:cNvSpPr txBox="1"/>
      </xdr:nvSpPr>
      <xdr:spPr>
        <a:xfrm>
          <a:off x="2527300" y="574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325,218
323,443
309.00
183,971,577
182,236,645
545,146
78,960,151
210,377,339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34348</xdr:rowOff>
    </xdr:from>
    <xdr:to>
      <xdr:col>24</xdr:col>
      <xdr:colOff>63500</xdr:colOff>
      <xdr:row>35</xdr:row>
      <xdr:rowOff>41272</xdr:rowOff>
    </xdr:to>
    <xdr:cxnSp macro="">
      <xdr:nvCxnSpPr>
        <xdr:cNvPr id="63" name="直線コネクタ 62"/>
        <xdr:cNvCxnSpPr/>
      </xdr:nvCxnSpPr>
      <xdr:spPr>
        <a:xfrm flipV="1">
          <a:off x="3797300" y="5692198"/>
          <a:ext cx="838200" cy="34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23440</xdr:rowOff>
    </xdr:from>
    <xdr:to>
      <xdr:col>19</xdr:col>
      <xdr:colOff>177800</xdr:colOff>
      <xdr:row>35</xdr:row>
      <xdr:rowOff>41272</xdr:rowOff>
    </xdr:to>
    <xdr:cxnSp macro="">
      <xdr:nvCxnSpPr>
        <xdr:cNvPr id="66" name="直線コネクタ 65"/>
        <xdr:cNvCxnSpPr/>
      </xdr:nvCxnSpPr>
      <xdr:spPr>
        <a:xfrm>
          <a:off x="2908300" y="6024190"/>
          <a:ext cx="8890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23440</xdr:rowOff>
    </xdr:from>
    <xdr:to>
      <xdr:col>15</xdr:col>
      <xdr:colOff>50800</xdr:colOff>
      <xdr:row>35</xdr:row>
      <xdr:rowOff>70793</xdr:rowOff>
    </xdr:to>
    <xdr:cxnSp macro="">
      <xdr:nvCxnSpPr>
        <xdr:cNvPr id="69" name="直線コネクタ 68"/>
        <xdr:cNvCxnSpPr/>
      </xdr:nvCxnSpPr>
      <xdr:spPr>
        <a:xfrm flipV="1">
          <a:off x="2019300" y="602419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70793</xdr:rowOff>
    </xdr:from>
    <xdr:to>
      <xdr:col>10</xdr:col>
      <xdr:colOff>114300</xdr:colOff>
      <xdr:row>35</xdr:row>
      <xdr:rowOff>89310</xdr:rowOff>
    </xdr:to>
    <xdr:cxnSp macro="">
      <xdr:nvCxnSpPr>
        <xdr:cNvPr id="72" name="直線コネクタ 71"/>
        <xdr:cNvCxnSpPr/>
      </xdr:nvCxnSpPr>
      <xdr:spPr>
        <a:xfrm flipV="1">
          <a:off x="1130300" y="6071543"/>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154998</xdr:rowOff>
    </xdr:from>
    <xdr:to>
      <xdr:col>24</xdr:col>
      <xdr:colOff>114300</xdr:colOff>
      <xdr:row>33</xdr:row>
      <xdr:rowOff>85148</xdr:rowOff>
    </xdr:to>
    <xdr:sp macro="" textlink="">
      <xdr:nvSpPr>
        <xdr:cNvPr id="82" name="楕円 81"/>
        <xdr:cNvSpPr/>
      </xdr:nvSpPr>
      <xdr:spPr>
        <a:xfrm>
          <a:off x="4584700" y="564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6425</xdr:rowOff>
    </xdr:from>
    <xdr:ext cx="534377" cy="259045"/>
    <xdr:sp macro="" textlink="">
      <xdr:nvSpPr>
        <xdr:cNvPr id="83" name="人件費該当値テキスト"/>
        <xdr:cNvSpPr txBox="1"/>
      </xdr:nvSpPr>
      <xdr:spPr>
        <a:xfrm>
          <a:off x="4686300" y="549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161922</xdr:rowOff>
    </xdr:from>
    <xdr:to>
      <xdr:col>20</xdr:col>
      <xdr:colOff>38100</xdr:colOff>
      <xdr:row>35</xdr:row>
      <xdr:rowOff>92072</xdr:rowOff>
    </xdr:to>
    <xdr:sp macro="" textlink="">
      <xdr:nvSpPr>
        <xdr:cNvPr id="84" name="楕円 83"/>
        <xdr:cNvSpPr/>
      </xdr:nvSpPr>
      <xdr:spPr>
        <a:xfrm>
          <a:off x="3746500" y="59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108599</xdr:rowOff>
    </xdr:from>
    <xdr:ext cx="534377" cy="259045"/>
    <xdr:sp macro="" textlink="">
      <xdr:nvSpPr>
        <xdr:cNvPr id="85" name="テキスト ボックス 84"/>
        <xdr:cNvSpPr txBox="1"/>
      </xdr:nvSpPr>
      <xdr:spPr>
        <a:xfrm>
          <a:off x="3530111" y="576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144090</xdr:rowOff>
    </xdr:from>
    <xdr:to>
      <xdr:col>15</xdr:col>
      <xdr:colOff>101600</xdr:colOff>
      <xdr:row>35</xdr:row>
      <xdr:rowOff>74240</xdr:rowOff>
    </xdr:to>
    <xdr:sp macro="" textlink="">
      <xdr:nvSpPr>
        <xdr:cNvPr id="86" name="楕円 85"/>
        <xdr:cNvSpPr/>
      </xdr:nvSpPr>
      <xdr:spPr>
        <a:xfrm>
          <a:off x="2857500" y="597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90767</xdr:rowOff>
    </xdr:from>
    <xdr:ext cx="534377" cy="259045"/>
    <xdr:sp macro="" textlink="">
      <xdr:nvSpPr>
        <xdr:cNvPr id="87" name="テキスト ボックス 86"/>
        <xdr:cNvSpPr txBox="1"/>
      </xdr:nvSpPr>
      <xdr:spPr>
        <a:xfrm>
          <a:off x="2641111" y="574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19993</xdr:rowOff>
    </xdr:from>
    <xdr:to>
      <xdr:col>10</xdr:col>
      <xdr:colOff>165100</xdr:colOff>
      <xdr:row>35</xdr:row>
      <xdr:rowOff>121593</xdr:rowOff>
    </xdr:to>
    <xdr:sp macro="" textlink="">
      <xdr:nvSpPr>
        <xdr:cNvPr id="88" name="楕円 87"/>
        <xdr:cNvSpPr/>
      </xdr:nvSpPr>
      <xdr:spPr>
        <a:xfrm>
          <a:off x="1968500" y="602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138120</xdr:rowOff>
    </xdr:from>
    <xdr:ext cx="534377" cy="259045"/>
    <xdr:sp macro="" textlink="">
      <xdr:nvSpPr>
        <xdr:cNvPr id="89" name="テキスト ボックス 88"/>
        <xdr:cNvSpPr txBox="1"/>
      </xdr:nvSpPr>
      <xdr:spPr>
        <a:xfrm>
          <a:off x="1752111" y="579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38510</xdr:rowOff>
    </xdr:from>
    <xdr:to>
      <xdr:col>6</xdr:col>
      <xdr:colOff>38100</xdr:colOff>
      <xdr:row>35</xdr:row>
      <xdr:rowOff>140110</xdr:rowOff>
    </xdr:to>
    <xdr:sp macro="" textlink="">
      <xdr:nvSpPr>
        <xdr:cNvPr id="90" name="楕円 89"/>
        <xdr:cNvSpPr/>
      </xdr:nvSpPr>
      <xdr:spPr>
        <a:xfrm>
          <a:off x="1079500" y="60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156637</xdr:rowOff>
    </xdr:from>
    <xdr:ext cx="534377" cy="259045"/>
    <xdr:sp macro="" textlink="">
      <xdr:nvSpPr>
        <xdr:cNvPr id="91" name="テキスト ボックス 90"/>
        <xdr:cNvSpPr txBox="1"/>
      </xdr:nvSpPr>
      <xdr:spPr>
        <a:xfrm>
          <a:off x="863111" y="58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76172</xdr:rowOff>
    </xdr:from>
    <xdr:to>
      <xdr:col>24</xdr:col>
      <xdr:colOff>63500</xdr:colOff>
      <xdr:row>58</xdr:row>
      <xdr:rowOff>90277</xdr:rowOff>
    </xdr:to>
    <xdr:cxnSp macro="">
      <xdr:nvCxnSpPr>
        <xdr:cNvPr id="119" name="直線コネクタ 118"/>
        <xdr:cNvCxnSpPr/>
      </xdr:nvCxnSpPr>
      <xdr:spPr>
        <a:xfrm>
          <a:off x="3797300" y="10020272"/>
          <a:ext cx="8382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76172</xdr:rowOff>
    </xdr:from>
    <xdr:to>
      <xdr:col>19</xdr:col>
      <xdr:colOff>177800</xdr:colOff>
      <xdr:row>58</xdr:row>
      <xdr:rowOff>161897</xdr:rowOff>
    </xdr:to>
    <xdr:cxnSp macro="">
      <xdr:nvCxnSpPr>
        <xdr:cNvPr id="122" name="直線コネクタ 121"/>
        <xdr:cNvCxnSpPr/>
      </xdr:nvCxnSpPr>
      <xdr:spPr>
        <a:xfrm flipV="1">
          <a:off x="2908300" y="10020272"/>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161897</xdr:rowOff>
    </xdr:from>
    <xdr:to>
      <xdr:col>15</xdr:col>
      <xdr:colOff>50800</xdr:colOff>
      <xdr:row>59</xdr:row>
      <xdr:rowOff>15433</xdr:rowOff>
    </xdr:to>
    <xdr:cxnSp macro="">
      <xdr:nvCxnSpPr>
        <xdr:cNvPr id="125" name="直線コネクタ 124"/>
        <xdr:cNvCxnSpPr/>
      </xdr:nvCxnSpPr>
      <xdr:spPr>
        <a:xfrm flipV="1">
          <a:off x="2019300" y="10105997"/>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15433</xdr:rowOff>
    </xdr:from>
    <xdr:to>
      <xdr:col>10</xdr:col>
      <xdr:colOff>114300</xdr:colOff>
      <xdr:row>59</xdr:row>
      <xdr:rowOff>24714</xdr:rowOff>
    </xdr:to>
    <xdr:cxnSp macro="">
      <xdr:nvCxnSpPr>
        <xdr:cNvPr id="128" name="直線コネクタ 127"/>
        <xdr:cNvCxnSpPr/>
      </xdr:nvCxnSpPr>
      <xdr:spPr>
        <a:xfrm flipV="1">
          <a:off x="1130300" y="10130983"/>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39477</xdr:rowOff>
    </xdr:from>
    <xdr:to>
      <xdr:col>24</xdr:col>
      <xdr:colOff>114300</xdr:colOff>
      <xdr:row>58</xdr:row>
      <xdr:rowOff>141077</xdr:rowOff>
    </xdr:to>
    <xdr:sp macro="" textlink="">
      <xdr:nvSpPr>
        <xdr:cNvPr id="138" name="楕円 137"/>
        <xdr:cNvSpPr/>
      </xdr:nvSpPr>
      <xdr:spPr>
        <a:xfrm>
          <a:off x="4584700" y="998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125854</xdr:rowOff>
    </xdr:from>
    <xdr:ext cx="534377" cy="259045"/>
    <xdr:sp macro="" textlink="">
      <xdr:nvSpPr>
        <xdr:cNvPr id="139" name="物件費該当値テキスト"/>
        <xdr:cNvSpPr txBox="1"/>
      </xdr:nvSpPr>
      <xdr:spPr>
        <a:xfrm>
          <a:off x="4686300" y="989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25372</xdr:rowOff>
    </xdr:from>
    <xdr:to>
      <xdr:col>20</xdr:col>
      <xdr:colOff>38100</xdr:colOff>
      <xdr:row>58</xdr:row>
      <xdr:rowOff>126972</xdr:rowOff>
    </xdr:to>
    <xdr:sp macro="" textlink="">
      <xdr:nvSpPr>
        <xdr:cNvPr id="140" name="楕円 139"/>
        <xdr:cNvSpPr/>
      </xdr:nvSpPr>
      <xdr:spPr>
        <a:xfrm>
          <a:off x="3746500" y="99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118099</xdr:rowOff>
    </xdr:from>
    <xdr:ext cx="534377" cy="259045"/>
    <xdr:sp macro="" textlink="">
      <xdr:nvSpPr>
        <xdr:cNvPr id="141" name="テキスト ボックス 140"/>
        <xdr:cNvSpPr txBox="1"/>
      </xdr:nvSpPr>
      <xdr:spPr>
        <a:xfrm>
          <a:off x="3530111" y="1006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111097</xdr:rowOff>
    </xdr:from>
    <xdr:to>
      <xdr:col>15</xdr:col>
      <xdr:colOff>101600</xdr:colOff>
      <xdr:row>59</xdr:row>
      <xdr:rowOff>41247</xdr:rowOff>
    </xdr:to>
    <xdr:sp macro="" textlink="">
      <xdr:nvSpPr>
        <xdr:cNvPr id="142" name="楕円 141"/>
        <xdr:cNvSpPr/>
      </xdr:nvSpPr>
      <xdr:spPr>
        <a:xfrm>
          <a:off x="2857500" y="1005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32374</xdr:rowOff>
    </xdr:from>
    <xdr:ext cx="534377" cy="259045"/>
    <xdr:sp macro="" textlink="">
      <xdr:nvSpPr>
        <xdr:cNvPr id="143" name="テキスト ボックス 142"/>
        <xdr:cNvSpPr txBox="1"/>
      </xdr:nvSpPr>
      <xdr:spPr>
        <a:xfrm>
          <a:off x="2641111" y="1014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136083</xdr:rowOff>
    </xdr:from>
    <xdr:to>
      <xdr:col>10</xdr:col>
      <xdr:colOff>165100</xdr:colOff>
      <xdr:row>59</xdr:row>
      <xdr:rowOff>66233</xdr:rowOff>
    </xdr:to>
    <xdr:sp macro="" textlink="">
      <xdr:nvSpPr>
        <xdr:cNvPr id="144" name="楕円 143"/>
        <xdr:cNvSpPr/>
      </xdr:nvSpPr>
      <xdr:spPr>
        <a:xfrm>
          <a:off x="1968500" y="1008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57360</xdr:rowOff>
    </xdr:from>
    <xdr:ext cx="534377" cy="259045"/>
    <xdr:sp macro="" textlink="">
      <xdr:nvSpPr>
        <xdr:cNvPr id="145" name="テキスト ボックス 144"/>
        <xdr:cNvSpPr txBox="1"/>
      </xdr:nvSpPr>
      <xdr:spPr>
        <a:xfrm>
          <a:off x="1752111" y="101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145364</xdr:rowOff>
    </xdr:from>
    <xdr:to>
      <xdr:col>6</xdr:col>
      <xdr:colOff>38100</xdr:colOff>
      <xdr:row>59</xdr:row>
      <xdr:rowOff>75514</xdr:rowOff>
    </xdr:to>
    <xdr:sp macro="" textlink="">
      <xdr:nvSpPr>
        <xdr:cNvPr id="146" name="楕円 145"/>
        <xdr:cNvSpPr/>
      </xdr:nvSpPr>
      <xdr:spPr>
        <a:xfrm>
          <a:off x="1079500" y="1008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66641</xdr:rowOff>
    </xdr:from>
    <xdr:ext cx="534377" cy="259045"/>
    <xdr:sp macro="" textlink="">
      <xdr:nvSpPr>
        <xdr:cNvPr id="147" name="テキスト ボックス 146"/>
        <xdr:cNvSpPr txBox="1"/>
      </xdr:nvSpPr>
      <xdr:spPr>
        <a:xfrm>
          <a:off x="863111" y="1018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108229</xdr:rowOff>
    </xdr:from>
    <xdr:to>
      <xdr:col>24</xdr:col>
      <xdr:colOff>63500</xdr:colOff>
      <xdr:row>77</xdr:row>
      <xdr:rowOff>116002</xdr:rowOff>
    </xdr:to>
    <xdr:cxnSp macro="">
      <xdr:nvCxnSpPr>
        <xdr:cNvPr id="176" name="直線コネクタ 175"/>
        <xdr:cNvCxnSpPr/>
      </xdr:nvCxnSpPr>
      <xdr:spPr>
        <a:xfrm flipV="1">
          <a:off x="3797300" y="13309879"/>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60223</xdr:rowOff>
    </xdr:from>
    <xdr:to>
      <xdr:col>19</xdr:col>
      <xdr:colOff>177800</xdr:colOff>
      <xdr:row>77</xdr:row>
      <xdr:rowOff>116002</xdr:rowOff>
    </xdr:to>
    <xdr:cxnSp macro="">
      <xdr:nvCxnSpPr>
        <xdr:cNvPr id="179" name="直線コネクタ 178"/>
        <xdr:cNvCxnSpPr/>
      </xdr:nvCxnSpPr>
      <xdr:spPr>
        <a:xfrm>
          <a:off x="2908300" y="13261873"/>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60223</xdr:rowOff>
    </xdr:from>
    <xdr:to>
      <xdr:col>15</xdr:col>
      <xdr:colOff>50800</xdr:colOff>
      <xdr:row>78</xdr:row>
      <xdr:rowOff>71729</xdr:rowOff>
    </xdr:to>
    <xdr:cxnSp macro="">
      <xdr:nvCxnSpPr>
        <xdr:cNvPr id="182" name="直線コネクタ 181"/>
        <xdr:cNvCxnSpPr/>
      </xdr:nvCxnSpPr>
      <xdr:spPr>
        <a:xfrm flipV="1">
          <a:off x="2019300" y="13261873"/>
          <a:ext cx="889000" cy="18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56642</xdr:rowOff>
    </xdr:from>
    <xdr:to>
      <xdr:col>10</xdr:col>
      <xdr:colOff>114300</xdr:colOff>
      <xdr:row>78</xdr:row>
      <xdr:rowOff>71729</xdr:rowOff>
    </xdr:to>
    <xdr:cxnSp macro="">
      <xdr:nvCxnSpPr>
        <xdr:cNvPr id="185" name="直線コネクタ 184"/>
        <xdr:cNvCxnSpPr/>
      </xdr:nvCxnSpPr>
      <xdr:spPr>
        <a:xfrm>
          <a:off x="1130300" y="13429742"/>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57429</xdr:rowOff>
    </xdr:from>
    <xdr:to>
      <xdr:col>24</xdr:col>
      <xdr:colOff>114300</xdr:colOff>
      <xdr:row>77</xdr:row>
      <xdr:rowOff>159029</xdr:rowOff>
    </xdr:to>
    <xdr:sp macro="" textlink="">
      <xdr:nvSpPr>
        <xdr:cNvPr id="195" name="楕円 194"/>
        <xdr:cNvSpPr/>
      </xdr:nvSpPr>
      <xdr:spPr>
        <a:xfrm>
          <a:off x="4584700" y="1325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35856</xdr:rowOff>
    </xdr:from>
    <xdr:ext cx="469744" cy="259045"/>
    <xdr:sp macro="" textlink="">
      <xdr:nvSpPr>
        <xdr:cNvPr id="196" name="維持補修費該当値テキスト"/>
        <xdr:cNvSpPr txBox="1"/>
      </xdr:nvSpPr>
      <xdr:spPr>
        <a:xfrm>
          <a:off x="4686300" y="132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65202</xdr:rowOff>
    </xdr:from>
    <xdr:to>
      <xdr:col>20</xdr:col>
      <xdr:colOff>38100</xdr:colOff>
      <xdr:row>77</xdr:row>
      <xdr:rowOff>166802</xdr:rowOff>
    </xdr:to>
    <xdr:sp macro="" textlink="">
      <xdr:nvSpPr>
        <xdr:cNvPr id="197" name="楕円 196"/>
        <xdr:cNvSpPr/>
      </xdr:nvSpPr>
      <xdr:spPr>
        <a:xfrm>
          <a:off x="3746500" y="132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157929</xdr:rowOff>
    </xdr:from>
    <xdr:ext cx="469744" cy="259045"/>
    <xdr:sp macro="" textlink="">
      <xdr:nvSpPr>
        <xdr:cNvPr id="198" name="テキスト ボックス 197"/>
        <xdr:cNvSpPr txBox="1"/>
      </xdr:nvSpPr>
      <xdr:spPr>
        <a:xfrm>
          <a:off x="3562428" y="1335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9423</xdr:rowOff>
    </xdr:from>
    <xdr:to>
      <xdr:col>15</xdr:col>
      <xdr:colOff>101600</xdr:colOff>
      <xdr:row>77</xdr:row>
      <xdr:rowOff>111023</xdr:rowOff>
    </xdr:to>
    <xdr:sp macro="" textlink="">
      <xdr:nvSpPr>
        <xdr:cNvPr id="199" name="楕円 198"/>
        <xdr:cNvSpPr/>
      </xdr:nvSpPr>
      <xdr:spPr>
        <a:xfrm>
          <a:off x="2857500" y="1321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102150</xdr:rowOff>
    </xdr:from>
    <xdr:ext cx="469744" cy="259045"/>
    <xdr:sp macro="" textlink="">
      <xdr:nvSpPr>
        <xdr:cNvPr id="200" name="テキスト ボックス 199"/>
        <xdr:cNvSpPr txBox="1"/>
      </xdr:nvSpPr>
      <xdr:spPr>
        <a:xfrm>
          <a:off x="2673428" y="1330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20929</xdr:rowOff>
    </xdr:from>
    <xdr:to>
      <xdr:col>10</xdr:col>
      <xdr:colOff>165100</xdr:colOff>
      <xdr:row>78</xdr:row>
      <xdr:rowOff>122529</xdr:rowOff>
    </xdr:to>
    <xdr:sp macro="" textlink="">
      <xdr:nvSpPr>
        <xdr:cNvPr id="201" name="楕円 200"/>
        <xdr:cNvSpPr/>
      </xdr:nvSpPr>
      <xdr:spPr>
        <a:xfrm>
          <a:off x="1968500" y="1339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113656</xdr:rowOff>
    </xdr:from>
    <xdr:ext cx="469744" cy="259045"/>
    <xdr:sp macro="" textlink="">
      <xdr:nvSpPr>
        <xdr:cNvPr id="202" name="テキスト ボックス 201"/>
        <xdr:cNvSpPr txBox="1"/>
      </xdr:nvSpPr>
      <xdr:spPr>
        <a:xfrm>
          <a:off x="1784428" y="1348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5842</xdr:rowOff>
    </xdr:from>
    <xdr:to>
      <xdr:col>6</xdr:col>
      <xdr:colOff>38100</xdr:colOff>
      <xdr:row>78</xdr:row>
      <xdr:rowOff>107442</xdr:rowOff>
    </xdr:to>
    <xdr:sp macro="" textlink="">
      <xdr:nvSpPr>
        <xdr:cNvPr id="203" name="楕円 202"/>
        <xdr:cNvSpPr/>
      </xdr:nvSpPr>
      <xdr:spPr>
        <a:xfrm>
          <a:off x="1079500" y="133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98569</xdr:rowOff>
    </xdr:from>
    <xdr:ext cx="469744" cy="259045"/>
    <xdr:sp macro="" textlink="">
      <xdr:nvSpPr>
        <xdr:cNvPr id="204" name="テキスト ボックス 203"/>
        <xdr:cNvSpPr txBox="1"/>
      </xdr:nvSpPr>
      <xdr:spPr>
        <a:xfrm>
          <a:off x="895428" y="1347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6059</xdr:rowOff>
    </xdr:from>
    <xdr:to>
      <xdr:col>24</xdr:col>
      <xdr:colOff>63500</xdr:colOff>
      <xdr:row>92</xdr:row>
      <xdr:rowOff>19545</xdr:rowOff>
    </xdr:to>
    <xdr:cxnSp macro="">
      <xdr:nvCxnSpPr>
        <xdr:cNvPr id="234" name="直線コネクタ 233"/>
        <xdr:cNvCxnSpPr/>
      </xdr:nvCxnSpPr>
      <xdr:spPr>
        <a:xfrm>
          <a:off x="3797300" y="15779459"/>
          <a:ext cx="838200" cy="1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6059</xdr:rowOff>
    </xdr:from>
    <xdr:to>
      <xdr:col>19</xdr:col>
      <xdr:colOff>177800</xdr:colOff>
      <xdr:row>92</xdr:row>
      <xdr:rowOff>40627</xdr:rowOff>
    </xdr:to>
    <xdr:cxnSp macro="">
      <xdr:nvCxnSpPr>
        <xdr:cNvPr id="237" name="直線コネクタ 236"/>
        <xdr:cNvCxnSpPr/>
      </xdr:nvCxnSpPr>
      <xdr:spPr>
        <a:xfrm flipV="1">
          <a:off x="2908300" y="15779459"/>
          <a:ext cx="889000" cy="3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39" name="テキスト ボックス 238"/>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18199</xdr:rowOff>
    </xdr:from>
    <xdr:to>
      <xdr:col>15</xdr:col>
      <xdr:colOff>50800</xdr:colOff>
      <xdr:row>92</xdr:row>
      <xdr:rowOff>40627</xdr:rowOff>
    </xdr:to>
    <xdr:cxnSp macro="">
      <xdr:nvCxnSpPr>
        <xdr:cNvPr id="240" name="直線コネクタ 239"/>
        <xdr:cNvCxnSpPr/>
      </xdr:nvCxnSpPr>
      <xdr:spPr>
        <a:xfrm>
          <a:off x="2019300" y="15791599"/>
          <a:ext cx="889000" cy="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2" name="テキスト ボックス 241"/>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18199</xdr:rowOff>
    </xdr:from>
    <xdr:to>
      <xdr:col>10</xdr:col>
      <xdr:colOff>114300</xdr:colOff>
      <xdr:row>92</xdr:row>
      <xdr:rowOff>34468</xdr:rowOff>
    </xdr:to>
    <xdr:cxnSp macro="">
      <xdr:nvCxnSpPr>
        <xdr:cNvPr id="243" name="直線コネクタ 242"/>
        <xdr:cNvCxnSpPr/>
      </xdr:nvCxnSpPr>
      <xdr:spPr>
        <a:xfrm flipV="1">
          <a:off x="1130300" y="15791599"/>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143312</xdr:rowOff>
    </xdr:from>
    <xdr:ext cx="599010" cy="259045"/>
    <xdr:sp macro="" textlink="">
      <xdr:nvSpPr>
        <xdr:cNvPr id="245" name="テキスト ボックス 244"/>
        <xdr:cNvSpPr txBox="1"/>
      </xdr:nvSpPr>
      <xdr:spPr>
        <a:xfrm>
          <a:off x="1719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168927</xdr:rowOff>
    </xdr:from>
    <xdr:ext cx="599010" cy="259045"/>
    <xdr:sp macro="" textlink="">
      <xdr:nvSpPr>
        <xdr:cNvPr id="247" name="テキスト ボックス 246"/>
        <xdr:cNvSpPr txBox="1"/>
      </xdr:nvSpPr>
      <xdr:spPr>
        <a:xfrm>
          <a:off x="830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140195</xdr:rowOff>
    </xdr:from>
    <xdr:to>
      <xdr:col>24</xdr:col>
      <xdr:colOff>114300</xdr:colOff>
      <xdr:row>92</xdr:row>
      <xdr:rowOff>70345</xdr:rowOff>
    </xdr:to>
    <xdr:sp macro="" textlink="">
      <xdr:nvSpPr>
        <xdr:cNvPr id="253" name="楕円 252"/>
        <xdr:cNvSpPr/>
      </xdr:nvSpPr>
      <xdr:spPr>
        <a:xfrm>
          <a:off x="4584700" y="157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163072</xdr:rowOff>
    </xdr:from>
    <xdr:ext cx="599010" cy="259045"/>
    <xdr:sp macro="" textlink="">
      <xdr:nvSpPr>
        <xdr:cNvPr id="254" name="扶助費該当値テキスト"/>
        <xdr:cNvSpPr txBox="1"/>
      </xdr:nvSpPr>
      <xdr:spPr>
        <a:xfrm>
          <a:off x="4686300" y="1559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126709</xdr:rowOff>
    </xdr:from>
    <xdr:to>
      <xdr:col>20</xdr:col>
      <xdr:colOff>38100</xdr:colOff>
      <xdr:row>92</xdr:row>
      <xdr:rowOff>56859</xdr:rowOff>
    </xdr:to>
    <xdr:sp macro="" textlink="">
      <xdr:nvSpPr>
        <xdr:cNvPr id="255" name="楕円 254"/>
        <xdr:cNvSpPr/>
      </xdr:nvSpPr>
      <xdr:spPr>
        <a:xfrm>
          <a:off x="3746500" y="1572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73386</xdr:rowOff>
    </xdr:from>
    <xdr:ext cx="599010" cy="259045"/>
    <xdr:sp macro="" textlink="">
      <xdr:nvSpPr>
        <xdr:cNvPr id="256" name="テキスト ボックス 255"/>
        <xdr:cNvSpPr txBox="1"/>
      </xdr:nvSpPr>
      <xdr:spPr>
        <a:xfrm>
          <a:off x="3497795" y="1550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161277</xdr:rowOff>
    </xdr:from>
    <xdr:to>
      <xdr:col>15</xdr:col>
      <xdr:colOff>101600</xdr:colOff>
      <xdr:row>92</xdr:row>
      <xdr:rowOff>91427</xdr:rowOff>
    </xdr:to>
    <xdr:sp macro="" textlink="">
      <xdr:nvSpPr>
        <xdr:cNvPr id="257" name="楕円 256"/>
        <xdr:cNvSpPr/>
      </xdr:nvSpPr>
      <xdr:spPr>
        <a:xfrm>
          <a:off x="2857500" y="157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107954</xdr:rowOff>
    </xdr:from>
    <xdr:ext cx="599010" cy="259045"/>
    <xdr:sp macro="" textlink="">
      <xdr:nvSpPr>
        <xdr:cNvPr id="258" name="テキスト ボックス 257"/>
        <xdr:cNvSpPr txBox="1"/>
      </xdr:nvSpPr>
      <xdr:spPr>
        <a:xfrm>
          <a:off x="2608795" y="155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138849</xdr:rowOff>
    </xdr:from>
    <xdr:to>
      <xdr:col>10</xdr:col>
      <xdr:colOff>165100</xdr:colOff>
      <xdr:row>92</xdr:row>
      <xdr:rowOff>68999</xdr:rowOff>
    </xdr:to>
    <xdr:sp macro="" textlink="">
      <xdr:nvSpPr>
        <xdr:cNvPr id="259" name="楕円 258"/>
        <xdr:cNvSpPr/>
      </xdr:nvSpPr>
      <xdr:spPr>
        <a:xfrm>
          <a:off x="1968500" y="1574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85526</xdr:rowOff>
    </xdr:from>
    <xdr:ext cx="599010" cy="259045"/>
    <xdr:sp macro="" textlink="">
      <xdr:nvSpPr>
        <xdr:cNvPr id="260" name="テキスト ボックス 259"/>
        <xdr:cNvSpPr txBox="1"/>
      </xdr:nvSpPr>
      <xdr:spPr>
        <a:xfrm>
          <a:off x="1719795" y="1551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155118</xdr:rowOff>
    </xdr:from>
    <xdr:to>
      <xdr:col>6</xdr:col>
      <xdr:colOff>38100</xdr:colOff>
      <xdr:row>92</xdr:row>
      <xdr:rowOff>85268</xdr:rowOff>
    </xdr:to>
    <xdr:sp macro="" textlink="">
      <xdr:nvSpPr>
        <xdr:cNvPr id="261" name="楕円 260"/>
        <xdr:cNvSpPr/>
      </xdr:nvSpPr>
      <xdr:spPr>
        <a:xfrm>
          <a:off x="1079500" y="157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101795</xdr:rowOff>
    </xdr:from>
    <xdr:ext cx="599010" cy="259045"/>
    <xdr:sp macro="" textlink="">
      <xdr:nvSpPr>
        <xdr:cNvPr id="262" name="テキスト ボックス 261"/>
        <xdr:cNvSpPr txBox="1"/>
      </xdr:nvSpPr>
      <xdr:spPr>
        <a:xfrm>
          <a:off x="830795"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20760</xdr:rowOff>
    </xdr:from>
    <xdr:to>
      <xdr:col>55</xdr:col>
      <xdr:colOff>0</xdr:colOff>
      <xdr:row>37</xdr:row>
      <xdr:rowOff>153576</xdr:rowOff>
    </xdr:to>
    <xdr:cxnSp macro="">
      <xdr:nvCxnSpPr>
        <xdr:cNvPr id="291" name="直線コネクタ 290"/>
        <xdr:cNvCxnSpPr/>
      </xdr:nvCxnSpPr>
      <xdr:spPr>
        <a:xfrm flipV="1">
          <a:off x="9639300" y="5678610"/>
          <a:ext cx="838200" cy="81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153576</xdr:rowOff>
    </xdr:from>
    <xdr:to>
      <xdr:col>50</xdr:col>
      <xdr:colOff>114300</xdr:colOff>
      <xdr:row>37</xdr:row>
      <xdr:rowOff>156129</xdr:rowOff>
    </xdr:to>
    <xdr:cxnSp macro="">
      <xdr:nvCxnSpPr>
        <xdr:cNvPr id="294" name="直線コネクタ 293"/>
        <xdr:cNvCxnSpPr/>
      </xdr:nvCxnSpPr>
      <xdr:spPr>
        <a:xfrm flipV="1">
          <a:off x="8750300" y="6497226"/>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156129</xdr:rowOff>
    </xdr:from>
    <xdr:to>
      <xdr:col>45</xdr:col>
      <xdr:colOff>177800</xdr:colOff>
      <xdr:row>37</xdr:row>
      <xdr:rowOff>158201</xdr:rowOff>
    </xdr:to>
    <xdr:cxnSp macro="">
      <xdr:nvCxnSpPr>
        <xdr:cNvPr id="297" name="直線コネクタ 296"/>
        <xdr:cNvCxnSpPr/>
      </xdr:nvCxnSpPr>
      <xdr:spPr>
        <a:xfrm flipV="1">
          <a:off x="7861300" y="6499779"/>
          <a:ext cx="889000" cy="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158201</xdr:rowOff>
    </xdr:from>
    <xdr:to>
      <xdr:col>41</xdr:col>
      <xdr:colOff>50800</xdr:colOff>
      <xdr:row>37</xdr:row>
      <xdr:rowOff>159169</xdr:rowOff>
    </xdr:to>
    <xdr:cxnSp macro="">
      <xdr:nvCxnSpPr>
        <xdr:cNvPr id="300" name="直線コネクタ 299"/>
        <xdr:cNvCxnSpPr/>
      </xdr:nvCxnSpPr>
      <xdr:spPr>
        <a:xfrm flipV="1">
          <a:off x="6972300" y="6501851"/>
          <a:ext cx="8890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4" name="テキスト ボックス 303"/>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141410</xdr:rowOff>
    </xdr:from>
    <xdr:to>
      <xdr:col>55</xdr:col>
      <xdr:colOff>50800</xdr:colOff>
      <xdr:row>33</xdr:row>
      <xdr:rowOff>71560</xdr:rowOff>
    </xdr:to>
    <xdr:sp macro="" textlink="">
      <xdr:nvSpPr>
        <xdr:cNvPr id="310" name="楕円 309"/>
        <xdr:cNvSpPr/>
      </xdr:nvSpPr>
      <xdr:spPr>
        <a:xfrm>
          <a:off x="10426700" y="56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119837</xdr:rowOff>
    </xdr:from>
    <xdr:ext cx="599010" cy="259045"/>
    <xdr:sp macro="" textlink="">
      <xdr:nvSpPr>
        <xdr:cNvPr id="311" name="補助費等該当値テキスト"/>
        <xdr:cNvSpPr txBox="1"/>
      </xdr:nvSpPr>
      <xdr:spPr>
        <a:xfrm>
          <a:off x="10528300" y="560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102776</xdr:rowOff>
    </xdr:from>
    <xdr:to>
      <xdr:col>50</xdr:col>
      <xdr:colOff>165100</xdr:colOff>
      <xdr:row>38</xdr:row>
      <xdr:rowOff>32926</xdr:rowOff>
    </xdr:to>
    <xdr:sp macro="" textlink="">
      <xdr:nvSpPr>
        <xdr:cNvPr id="312" name="楕円 311"/>
        <xdr:cNvSpPr/>
      </xdr:nvSpPr>
      <xdr:spPr>
        <a:xfrm>
          <a:off x="9588500" y="64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24053</xdr:rowOff>
    </xdr:from>
    <xdr:ext cx="534377" cy="259045"/>
    <xdr:sp macro="" textlink="">
      <xdr:nvSpPr>
        <xdr:cNvPr id="313" name="テキスト ボックス 312"/>
        <xdr:cNvSpPr txBox="1"/>
      </xdr:nvSpPr>
      <xdr:spPr>
        <a:xfrm>
          <a:off x="9372111" y="653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105329</xdr:rowOff>
    </xdr:from>
    <xdr:to>
      <xdr:col>46</xdr:col>
      <xdr:colOff>38100</xdr:colOff>
      <xdr:row>38</xdr:row>
      <xdr:rowOff>35478</xdr:rowOff>
    </xdr:to>
    <xdr:sp macro="" textlink="">
      <xdr:nvSpPr>
        <xdr:cNvPr id="314" name="楕円 313"/>
        <xdr:cNvSpPr/>
      </xdr:nvSpPr>
      <xdr:spPr>
        <a:xfrm>
          <a:off x="8699500" y="64489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52006</xdr:rowOff>
    </xdr:from>
    <xdr:ext cx="534377" cy="259045"/>
    <xdr:sp macro="" textlink="">
      <xdr:nvSpPr>
        <xdr:cNvPr id="315" name="テキスト ボックス 314"/>
        <xdr:cNvSpPr txBox="1"/>
      </xdr:nvSpPr>
      <xdr:spPr>
        <a:xfrm>
          <a:off x="8483111" y="622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107401</xdr:rowOff>
    </xdr:from>
    <xdr:to>
      <xdr:col>41</xdr:col>
      <xdr:colOff>101600</xdr:colOff>
      <xdr:row>38</xdr:row>
      <xdr:rowOff>37551</xdr:rowOff>
    </xdr:to>
    <xdr:sp macro="" textlink="">
      <xdr:nvSpPr>
        <xdr:cNvPr id="316" name="楕円 315"/>
        <xdr:cNvSpPr/>
      </xdr:nvSpPr>
      <xdr:spPr>
        <a:xfrm>
          <a:off x="7810500" y="645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54078</xdr:rowOff>
    </xdr:from>
    <xdr:ext cx="534377" cy="259045"/>
    <xdr:sp macro="" textlink="">
      <xdr:nvSpPr>
        <xdr:cNvPr id="317" name="テキスト ボックス 316"/>
        <xdr:cNvSpPr txBox="1"/>
      </xdr:nvSpPr>
      <xdr:spPr>
        <a:xfrm>
          <a:off x="7594111" y="622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108369</xdr:rowOff>
    </xdr:from>
    <xdr:to>
      <xdr:col>36</xdr:col>
      <xdr:colOff>165100</xdr:colOff>
      <xdr:row>38</xdr:row>
      <xdr:rowOff>38519</xdr:rowOff>
    </xdr:to>
    <xdr:sp macro="" textlink="">
      <xdr:nvSpPr>
        <xdr:cNvPr id="318" name="楕円 317"/>
        <xdr:cNvSpPr/>
      </xdr:nvSpPr>
      <xdr:spPr>
        <a:xfrm>
          <a:off x="6921500" y="64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55046</xdr:rowOff>
    </xdr:from>
    <xdr:ext cx="534377" cy="259045"/>
    <xdr:sp macro="" textlink="">
      <xdr:nvSpPr>
        <xdr:cNvPr id="319" name="テキスト ボックス 318"/>
        <xdr:cNvSpPr txBox="1"/>
      </xdr:nvSpPr>
      <xdr:spPr>
        <a:xfrm>
          <a:off x="6705111" y="622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167785</xdr:rowOff>
    </xdr:from>
    <xdr:to>
      <xdr:col>55</xdr:col>
      <xdr:colOff>0</xdr:colOff>
      <xdr:row>56</xdr:row>
      <xdr:rowOff>137088</xdr:rowOff>
    </xdr:to>
    <xdr:cxnSp macro="">
      <xdr:nvCxnSpPr>
        <xdr:cNvPr id="351" name="直線コネクタ 350"/>
        <xdr:cNvCxnSpPr/>
      </xdr:nvCxnSpPr>
      <xdr:spPr>
        <a:xfrm>
          <a:off x="9639300" y="9254635"/>
          <a:ext cx="838200" cy="48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167785</xdr:rowOff>
    </xdr:from>
    <xdr:to>
      <xdr:col>50</xdr:col>
      <xdr:colOff>114300</xdr:colOff>
      <xdr:row>55</xdr:row>
      <xdr:rowOff>5446</xdr:rowOff>
    </xdr:to>
    <xdr:cxnSp macro="">
      <xdr:nvCxnSpPr>
        <xdr:cNvPr id="354" name="直線コネクタ 353"/>
        <xdr:cNvCxnSpPr/>
      </xdr:nvCxnSpPr>
      <xdr:spPr>
        <a:xfrm flipV="1">
          <a:off x="8750300" y="9254635"/>
          <a:ext cx="889000" cy="18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95939</xdr:rowOff>
    </xdr:from>
    <xdr:to>
      <xdr:col>45</xdr:col>
      <xdr:colOff>177800</xdr:colOff>
      <xdr:row>55</xdr:row>
      <xdr:rowOff>5446</xdr:rowOff>
    </xdr:to>
    <xdr:cxnSp macro="">
      <xdr:nvCxnSpPr>
        <xdr:cNvPr id="357" name="直線コネクタ 356"/>
        <xdr:cNvCxnSpPr/>
      </xdr:nvCxnSpPr>
      <xdr:spPr>
        <a:xfrm>
          <a:off x="7861300" y="9182789"/>
          <a:ext cx="889000" cy="25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59" name="テキスト ボックス 358"/>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95939</xdr:rowOff>
    </xdr:from>
    <xdr:to>
      <xdr:col>41</xdr:col>
      <xdr:colOff>50800</xdr:colOff>
      <xdr:row>56</xdr:row>
      <xdr:rowOff>29890</xdr:rowOff>
    </xdr:to>
    <xdr:cxnSp macro="">
      <xdr:nvCxnSpPr>
        <xdr:cNvPr id="360" name="直線コネクタ 359"/>
        <xdr:cNvCxnSpPr/>
      </xdr:nvCxnSpPr>
      <xdr:spPr>
        <a:xfrm flipV="1">
          <a:off x="6972300" y="9182789"/>
          <a:ext cx="889000" cy="44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52713</xdr:rowOff>
    </xdr:from>
    <xdr:ext cx="534377" cy="259045"/>
    <xdr:sp macro="" textlink="">
      <xdr:nvSpPr>
        <xdr:cNvPr id="364" name="テキスト ボックス 363"/>
        <xdr:cNvSpPr txBox="1"/>
      </xdr:nvSpPr>
      <xdr:spPr>
        <a:xfrm>
          <a:off x="6705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86288</xdr:rowOff>
    </xdr:from>
    <xdr:to>
      <xdr:col>55</xdr:col>
      <xdr:colOff>50800</xdr:colOff>
      <xdr:row>57</xdr:row>
      <xdr:rowOff>16438</xdr:rowOff>
    </xdr:to>
    <xdr:sp macro="" textlink="">
      <xdr:nvSpPr>
        <xdr:cNvPr id="370" name="楕円 369"/>
        <xdr:cNvSpPr/>
      </xdr:nvSpPr>
      <xdr:spPr>
        <a:xfrm>
          <a:off x="10426700" y="96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64715</xdr:rowOff>
    </xdr:from>
    <xdr:ext cx="534377" cy="259045"/>
    <xdr:sp macro="" textlink="">
      <xdr:nvSpPr>
        <xdr:cNvPr id="371" name="普通建設事業費該当値テキスト"/>
        <xdr:cNvSpPr txBox="1"/>
      </xdr:nvSpPr>
      <xdr:spPr>
        <a:xfrm>
          <a:off x="10528300" y="966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116985</xdr:rowOff>
    </xdr:from>
    <xdr:to>
      <xdr:col>50</xdr:col>
      <xdr:colOff>165100</xdr:colOff>
      <xdr:row>54</xdr:row>
      <xdr:rowOff>47135</xdr:rowOff>
    </xdr:to>
    <xdr:sp macro="" textlink="">
      <xdr:nvSpPr>
        <xdr:cNvPr id="372" name="楕円 371"/>
        <xdr:cNvSpPr/>
      </xdr:nvSpPr>
      <xdr:spPr>
        <a:xfrm>
          <a:off x="9588500" y="92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63662</xdr:rowOff>
    </xdr:from>
    <xdr:ext cx="534377" cy="259045"/>
    <xdr:sp macro="" textlink="">
      <xdr:nvSpPr>
        <xdr:cNvPr id="373" name="テキスト ボックス 372"/>
        <xdr:cNvSpPr txBox="1"/>
      </xdr:nvSpPr>
      <xdr:spPr>
        <a:xfrm>
          <a:off x="9372111" y="897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126096</xdr:rowOff>
    </xdr:from>
    <xdr:to>
      <xdr:col>46</xdr:col>
      <xdr:colOff>38100</xdr:colOff>
      <xdr:row>55</xdr:row>
      <xdr:rowOff>56246</xdr:rowOff>
    </xdr:to>
    <xdr:sp macro="" textlink="">
      <xdr:nvSpPr>
        <xdr:cNvPr id="374" name="楕円 373"/>
        <xdr:cNvSpPr/>
      </xdr:nvSpPr>
      <xdr:spPr>
        <a:xfrm>
          <a:off x="8699500" y="93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72773</xdr:rowOff>
    </xdr:from>
    <xdr:ext cx="534377" cy="259045"/>
    <xdr:sp macro="" textlink="">
      <xdr:nvSpPr>
        <xdr:cNvPr id="375" name="テキスト ボックス 374"/>
        <xdr:cNvSpPr txBox="1"/>
      </xdr:nvSpPr>
      <xdr:spPr>
        <a:xfrm>
          <a:off x="8483111" y="915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45139</xdr:rowOff>
    </xdr:from>
    <xdr:to>
      <xdr:col>41</xdr:col>
      <xdr:colOff>101600</xdr:colOff>
      <xdr:row>53</xdr:row>
      <xdr:rowOff>146739</xdr:rowOff>
    </xdr:to>
    <xdr:sp macro="" textlink="">
      <xdr:nvSpPr>
        <xdr:cNvPr id="376" name="楕円 375"/>
        <xdr:cNvSpPr/>
      </xdr:nvSpPr>
      <xdr:spPr>
        <a:xfrm>
          <a:off x="7810500" y="913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163266</xdr:rowOff>
    </xdr:from>
    <xdr:ext cx="534377" cy="259045"/>
    <xdr:sp macro="" textlink="">
      <xdr:nvSpPr>
        <xdr:cNvPr id="377" name="テキスト ボックス 376"/>
        <xdr:cNvSpPr txBox="1"/>
      </xdr:nvSpPr>
      <xdr:spPr>
        <a:xfrm>
          <a:off x="7594111" y="890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150540</xdr:rowOff>
    </xdr:from>
    <xdr:to>
      <xdr:col>36</xdr:col>
      <xdr:colOff>165100</xdr:colOff>
      <xdr:row>56</xdr:row>
      <xdr:rowOff>80690</xdr:rowOff>
    </xdr:to>
    <xdr:sp macro="" textlink="">
      <xdr:nvSpPr>
        <xdr:cNvPr id="378" name="楕円 377"/>
        <xdr:cNvSpPr/>
      </xdr:nvSpPr>
      <xdr:spPr>
        <a:xfrm>
          <a:off x="6921500" y="958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97217</xdr:rowOff>
    </xdr:from>
    <xdr:ext cx="534377" cy="259045"/>
    <xdr:sp macro="" textlink="">
      <xdr:nvSpPr>
        <xdr:cNvPr id="379" name="テキスト ボックス 378"/>
        <xdr:cNvSpPr txBox="1"/>
      </xdr:nvSpPr>
      <xdr:spPr>
        <a:xfrm>
          <a:off x="6705111" y="935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158993</xdr:rowOff>
    </xdr:from>
    <xdr:to>
      <xdr:col>55</xdr:col>
      <xdr:colOff>0</xdr:colOff>
      <xdr:row>77</xdr:row>
      <xdr:rowOff>90779</xdr:rowOff>
    </xdr:to>
    <xdr:cxnSp macro="">
      <xdr:nvCxnSpPr>
        <xdr:cNvPr id="406" name="直線コネクタ 405"/>
        <xdr:cNvCxnSpPr/>
      </xdr:nvCxnSpPr>
      <xdr:spPr>
        <a:xfrm flipV="1">
          <a:off x="9639300" y="13189193"/>
          <a:ext cx="838200" cy="10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94668</xdr:rowOff>
    </xdr:from>
    <xdr:ext cx="534377" cy="259045"/>
    <xdr:sp macro="" textlink="">
      <xdr:nvSpPr>
        <xdr:cNvPr id="407" name="普通建設事業費 （ うち新規整備　）平均値テキスト"/>
        <xdr:cNvSpPr txBox="1"/>
      </xdr:nvSpPr>
      <xdr:spPr>
        <a:xfrm>
          <a:off x="10528300" y="13124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82390</xdr:rowOff>
    </xdr:from>
    <xdr:to>
      <xdr:col>50</xdr:col>
      <xdr:colOff>114300</xdr:colOff>
      <xdr:row>77</xdr:row>
      <xdr:rowOff>90779</xdr:rowOff>
    </xdr:to>
    <xdr:cxnSp macro="">
      <xdr:nvCxnSpPr>
        <xdr:cNvPr id="409" name="直線コネクタ 408"/>
        <xdr:cNvCxnSpPr/>
      </xdr:nvCxnSpPr>
      <xdr:spPr>
        <a:xfrm>
          <a:off x="8750300" y="13112590"/>
          <a:ext cx="889000" cy="17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46614</xdr:rowOff>
    </xdr:from>
    <xdr:to>
      <xdr:col>45</xdr:col>
      <xdr:colOff>177800</xdr:colOff>
      <xdr:row>76</xdr:row>
      <xdr:rowOff>82390</xdr:rowOff>
    </xdr:to>
    <xdr:cxnSp macro="">
      <xdr:nvCxnSpPr>
        <xdr:cNvPr id="412" name="直線コネクタ 411"/>
        <xdr:cNvCxnSpPr/>
      </xdr:nvCxnSpPr>
      <xdr:spPr>
        <a:xfrm>
          <a:off x="7861300" y="13076814"/>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122328</xdr:rowOff>
    </xdr:from>
    <xdr:ext cx="534377" cy="259045"/>
    <xdr:sp macro="" textlink="">
      <xdr:nvSpPr>
        <xdr:cNvPr id="414" name="テキスト ボックス 413"/>
        <xdr:cNvSpPr txBox="1"/>
      </xdr:nvSpPr>
      <xdr:spPr>
        <a:xfrm>
          <a:off x="8483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46614</xdr:rowOff>
    </xdr:from>
    <xdr:to>
      <xdr:col>41</xdr:col>
      <xdr:colOff>50800</xdr:colOff>
      <xdr:row>76</xdr:row>
      <xdr:rowOff>119926</xdr:rowOff>
    </xdr:to>
    <xdr:cxnSp macro="">
      <xdr:nvCxnSpPr>
        <xdr:cNvPr id="415" name="直線コネクタ 414"/>
        <xdr:cNvCxnSpPr/>
      </xdr:nvCxnSpPr>
      <xdr:spPr>
        <a:xfrm flipV="1">
          <a:off x="6972300" y="13076814"/>
          <a:ext cx="889000" cy="7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94804</xdr:rowOff>
    </xdr:from>
    <xdr:ext cx="534377" cy="259045"/>
    <xdr:sp macro="" textlink="">
      <xdr:nvSpPr>
        <xdr:cNvPr id="417" name="テキスト ボックス 416"/>
        <xdr:cNvSpPr txBox="1"/>
      </xdr:nvSpPr>
      <xdr:spPr>
        <a:xfrm>
          <a:off x="7594111" y="132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58892</xdr:rowOff>
    </xdr:from>
    <xdr:ext cx="534377" cy="259045"/>
    <xdr:sp macro="" textlink="">
      <xdr:nvSpPr>
        <xdr:cNvPr id="419" name="テキスト ボックス 418"/>
        <xdr:cNvSpPr txBox="1"/>
      </xdr:nvSpPr>
      <xdr:spPr>
        <a:xfrm>
          <a:off x="6705111" y="132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108193</xdr:rowOff>
    </xdr:from>
    <xdr:to>
      <xdr:col>55</xdr:col>
      <xdr:colOff>50800</xdr:colOff>
      <xdr:row>77</xdr:row>
      <xdr:rowOff>38343</xdr:rowOff>
    </xdr:to>
    <xdr:sp macro="" textlink="">
      <xdr:nvSpPr>
        <xdr:cNvPr id="425" name="楕円 424"/>
        <xdr:cNvSpPr/>
      </xdr:nvSpPr>
      <xdr:spPr>
        <a:xfrm>
          <a:off x="10426700" y="1313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131070</xdr:rowOff>
    </xdr:from>
    <xdr:ext cx="534377" cy="259045"/>
    <xdr:sp macro="" textlink="">
      <xdr:nvSpPr>
        <xdr:cNvPr id="426" name="普通建設事業費 （ うち新規整備　）該当値テキスト"/>
        <xdr:cNvSpPr txBox="1"/>
      </xdr:nvSpPr>
      <xdr:spPr>
        <a:xfrm>
          <a:off x="10528300" y="1298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39979</xdr:rowOff>
    </xdr:from>
    <xdr:to>
      <xdr:col>50</xdr:col>
      <xdr:colOff>165100</xdr:colOff>
      <xdr:row>77</xdr:row>
      <xdr:rowOff>141579</xdr:rowOff>
    </xdr:to>
    <xdr:sp macro="" textlink="">
      <xdr:nvSpPr>
        <xdr:cNvPr id="427" name="楕円 426"/>
        <xdr:cNvSpPr/>
      </xdr:nvSpPr>
      <xdr:spPr>
        <a:xfrm>
          <a:off x="9588500" y="1324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132706</xdr:rowOff>
    </xdr:from>
    <xdr:ext cx="469744" cy="259045"/>
    <xdr:sp macro="" textlink="">
      <xdr:nvSpPr>
        <xdr:cNvPr id="428" name="テキスト ボックス 427"/>
        <xdr:cNvSpPr txBox="1"/>
      </xdr:nvSpPr>
      <xdr:spPr>
        <a:xfrm>
          <a:off x="9404428" y="1333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31590</xdr:rowOff>
    </xdr:from>
    <xdr:to>
      <xdr:col>46</xdr:col>
      <xdr:colOff>38100</xdr:colOff>
      <xdr:row>76</xdr:row>
      <xdr:rowOff>133190</xdr:rowOff>
    </xdr:to>
    <xdr:sp macro="" textlink="">
      <xdr:nvSpPr>
        <xdr:cNvPr id="429" name="楕円 428"/>
        <xdr:cNvSpPr/>
      </xdr:nvSpPr>
      <xdr:spPr>
        <a:xfrm>
          <a:off x="8699500" y="130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149717</xdr:rowOff>
    </xdr:from>
    <xdr:ext cx="534377" cy="259045"/>
    <xdr:sp macro="" textlink="">
      <xdr:nvSpPr>
        <xdr:cNvPr id="430" name="テキスト ボックス 429"/>
        <xdr:cNvSpPr txBox="1"/>
      </xdr:nvSpPr>
      <xdr:spPr>
        <a:xfrm>
          <a:off x="8483111" y="1283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167264</xdr:rowOff>
    </xdr:from>
    <xdr:to>
      <xdr:col>41</xdr:col>
      <xdr:colOff>101600</xdr:colOff>
      <xdr:row>76</xdr:row>
      <xdr:rowOff>97414</xdr:rowOff>
    </xdr:to>
    <xdr:sp macro="" textlink="">
      <xdr:nvSpPr>
        <xdr:cNvPr id="431" name="楕円 430"/>
        <xdr:cNvSpPr/>
      </xdr:nvSpPr>
      <xdr:spPr>
        <a:xfrm>
          <a:off x="7810500" y="1302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113941</xdr:rowOff>
    </xdr:from>
    <xdr:ext cx="534377" cy="259045"/>
    <xdr:sp macro="" textlink="">
      <xdr:nvSpPr>
        <xdr:cNvPr id="432" name="テキスト ボックス 431"/>
        <xdr:cNvSpPr txBox="1"/>
      </xdr:nvSpPr>
      <xdr:spPr>
        <a:xfrm>
          <a:off x="7594111" y="1280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69126</xdr:rowOff>
    </xdr:from>
    <xdr:to>
      <xdr:col>36</xdr:col>
      <xdr:colOff>165100</xdr:colOff>
      <xdr:row>76</xdr:row>
      <xdr:rowOff>170726</xdr:rowOff>
    </xdr:to>
    <xdr:sp macro="" textlink="">
      <xdr:nvSpPr>
        <xdr:cNvPr id="433" name="楕円 432"/>
        <xdr:cNvSpPr/>
      </xdr:nvSpPr>
      <xdr:spPr>
        <a:xfrm>
          <a:off x="6921500" y="1309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15803</xdr:rowOff>
    </xdr:from>
    <xdr:ext cx="534377" cy="259045"/>
    <xdr:sp macro="" textlink="">
      <xdr:nvSpPr>
        <xdr:cNvPr id="434" name="テキスト ボックス 433"/>
        <xdr:cNvSpPr txBox="1"/>
      </xdr:nvSpPr>
      <xdr:spPr>
        <a:xfrm>
          <a:off x="6705111" y="1287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31621</xdr:rowOff>
    </xdr:from>
    <xdr:to>
      <xdr:col>55</xdr:col>
      <xdr:colOff>0</xdr:colOff>
      <xdr:row>97</xdr:row>
      <xdr:rowOff>61813</xdr:rowOff>
    </xdr:to>
    <xdr:cxnSp macro="">
      <xdr:nvCxnSpPr>
        <xdr:cNvPr id="465" name="直線コネクタ 464"/>
        <xdr:cNvCxnSpPr/>
      </xdr:nvCxnSpPr>
      <xdr:spPr>
        <a:xfrm>
          <a:off x="9639300" y="16147921"/>
          <a:ext cx="838200" cy="54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31621</xdr:rowOff>
    </xdr:from>
    <xdr:to>
      <xdr:col>50</xdr:col>
      <xdr:colOff>114300</xdr:colOff>
      <xdr:row>95</xdr:row>
      <xdr:rowOff>161891</xdr:rowOff>
    </xdr:to>
    <xdr:cxnSp macro="">
      <xdr:nvCxnSpPr>
        <xdr:cNvPr id="468" name="直線コネクタ 467"/>
        <xdr:cNvCxnSpPr/>
      </xdr:nvCxnSpPr>
      <xdr:spPr>
        <a:xfrm flipV="1">
          <a:off x="8750300" y="16147921"/>
          <a:ext cx="889000" cy="30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11619</xdr:rowOff>
    </xdr:from>
    <xdr:to>
      <xdr:col>45</xdr:col>
      <xdr:colOff>177800</xdr:colOff>
      <xdr:row>95</xdr:row>
      <xdr:rowOff>161891</xdr:rowOff>
    </xdr:to>
    <xdr:cxnSp macro="">
      <xdr:nvCxnSpPr>
        <xdr:cNvPr id="471" name="直線コネクタ 470"/>
        <xdr:cNvCxnSpPr/>
      </xdr:nvCxnSpPr>
      <xdr:spPr>
        <a:xfrm>
          <a:off x="7861300" y="16299369"/>
          <a:ext cx="889000" cy="1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11619</xdr:rowOff>
    </xdr:from>
    <xdr:to>
      <xdr:col>41</xdr:col>
      <xdr:colOff>50800</xdr:colOff>
      <xdr:row>96</xdr:row>
      <xdr:rowOff>135406</xdr:rowOff>
    </xdr:to>
    <xdr:cxnSp macro="">
      <xdr:nvCxnSpPr>
        <xdr:cNvPr id="474" name="直線コネクタ 473"/>
        <xdr:cNvCxnSpPr/>
      </xdr:nvCxnSpPr>
      <xdr:spPr>
        <a:xfrm flipV="1">
          <a:off x="6972300" y="16299369"/>
          <a:ext cx="889000" cy="29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11013</xdr:rowOff>
    </xdr:from>
    <xdr:to>
      <xdr:col>55</xdr:col>
      <xdr:colOff>50800</xdr:colOff>
      <xdr:row>97</xdr:row>
      <xdr:rowOff>112613</xdr:rowOff>
    </xdr:to>
    <xdr:sp macro="" textlink="">
      <xdr:nvSpPr>
        <xdr:cNvPr id="484" name="楕円 483"/>
        <xdr:cNvSpPr/>
      </xdr:nvSpPr>
      <xdr:spPr>
        <a:xfrm>
          <a:off x="10426700" y="166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160890</xdr:rowOff>
    </xdr:from>
    <xdr:ext cx="534377" cy="259045"/>
    <xdr:sp macro="" textlink="">
      <xdr:nvSpPr>
        <xdr:cNvPr id="485" name="普通建設事業費 （ うち更新整備　）該当値テキスト"/>
        <xdr:cNvSpPr txBox="1"/>
      </xdr:nvSpPr>
      <xdr:spPr>
        <a:xfrm>
          <a:off x="10528300" y="1662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152271</xdr:rowOff>
    </xdr:from>
    <xdr:to>
      <xdr:col>50</xdr:col>
      <xdr:colOff>165100</xdr:colOff>
      <xdr:row>94</xdr:row>
      <xdr:rowOff>82421</xdr:rowOff>
    </xdr:to>
    <xdr:sp macro="" textlink="">
      <xdr:nvSpPr>
        <xdr:cNvPr id="486" name="楕円 485"/>
        <xdr:cNvSpPr/>
      </xdr:nvSpPr>
      <xdr:spPr>
        <a:xfrm>
          <a:off x="9588500" y="1609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98948</xdr:rowOff>
    </xdr:from>
    <xdr:ext cx="534377" cy="259045"/>
    <xdr:sp macro="" textlink="">
      <xdr:nvSpPr>
        <xdr:cNvPr id="487" name="テキスト ボックス 486"/>
        <xdr:cNvSpPr txBox="1"/>
      </xdr:nvSpPr>
      <xdr:spPr>
        <a:xfrm>
          <a:off x="9372111" y="158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111091</xdr:rowOff>
    </xdr:from>
    <xdr:to>
      <xdr:col>46</xdr:col>
      <xdr:colOff>38100</xdr:colOff>
      <xdr:row>96</xdr:row>
      <xdr:rowOff>41241</xdr:rowOff>
    </xdr:to>
    <xdr:sp macro="" textlink="">
      <xdr:nvSpPr>
        <xdr:cNvPr id="488" name="楕円 487"/>
        <xdr:cNvSpPr/>
      </xdr:nvSpPr>
      <xdr:spPr>
        <a:xfrm>
          <a:off x="8699500" y="1639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57768</xdr:rowOff>
    </xdr:from>
    <xdr:ext cx="534377" cy="259045"/>
    <xdr:sp macro="" textlink="">
      <xdr:nvSpPr>
        <xdr:cNvPr id="489" name="テキスト ボックス 488"/>
        <xdr:cNvSpPr txBox="1"/>
      </xdr:nvSpPr>
      <xdr:spPr>
        <a:xfrm>
          <a:off x="8483111" y="1617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132269</xdr:rowOff>
    </xdr:from>
    <xdr:to>
      <xdr:col>41</xdr:col>
      <xdr:colOff>101600</xdr:colOff>
      <xdr:row>95</xdr:row>
      <xdr:rowOff>62419</xdr:rowOff>
    </xdr:to>
    <xdr:sp macro="" textlink="">
      <xdr:nvSpPr>
        <xdr:cNvPr id="490" name="楕円 489"/>
        <xdr:cNvSpPr/>
      </xdr:nvSpPr>
      <xdr:spPr>
        <a:xfrm>
          <a:off x="7810500" y="1624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78946</xdr:rowOff>
    </xdr:from>
    <xdr:ext cx="534377" cy="259045"/>
    <xdr:sp macro="" textlink="">
      <xdr:nvSpPr>
        <xdr:cNvPr id="491" name="テキスト ボックス 490"/>
        <xdr:cNvSpPr txBox="1"/>
      </xdr:nvSpPr>
      <xdr:spPr>
        <a:xfrm>
          <a:off x="7594111" y="1602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84606</xdr:rowOff>
    </xdr:from>
    <xdr:to>
      <xdr:col>36</xdr:col>
      <xdr:colOff>165100</xdr:colOff>
      <xdr:row>97</xdr:row>
      <xdr:rowOff>14756</xdr:rowOff>
    </xdr:to>
    <xdr:sp macro="" textlink="">
      <xdr:nvSpPr>
        <xdr:cNvPr id="492" name="楕円 491"/>
        <xdr:cNvSpPr/>
      </xdr:nvSpPr>
      <xdr:spPr>
        <a:xfrm>
          <a:off x="6921500" y="165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31283</xdr:rowOff>
    </xdr:from>
    <xdr:ext cx="534377" cy="259045"/>
    <xdr:sp macro="" textlink="">
      <xdr:nvSpPr>
        <xdr:cNvPr id="493" name="テキスト ボックス 492"/>
        <xdr:cNvSpPr txBox="1"/>
      </xdr:nvSpPr>
      <xdr:spPr>
        <a:xfrm>
          <a:off x="6705111" y="163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26867</xdr:rowOff>
    </xdr:from>
    <xdr:to>
      <xdr:col>85</xdr:col>
      <xdr:colOff>127000</xdr:colOff>
      <xdr:row>39</xdr:row>
      <xdr:rowOff>27095</xdr:rowOff>
    </xdr:to>
    <xdr:cxnSp macro="">
      <xdr:nvCxnSpPr>
        <xdr:cNvPr id="522" name="直線コネクタ 521"/>
        <xdr:cNvCxnSpPr/>
      </xdr:nvCxnSpPr>
      <xdr:spPr>
        <a:xfrm>
          <a:off x="15481300" y="6713417"/>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26867</xdr:rowOff>
    </xdr:from>
    <xdr:to>
      <xdr:col>81</xdr:col>
      <xdr:colOff>50800</xdr:colOff>
      <xdr:row>39</xdr:row>
      <xdr:rowOff>29343</xdr:rowOff>
    </xdr:to>
    <xdr:cxnSp macro="">
      <xdr:nvCxnSpPr>
        <xdr:cNvPr id="525" name="直線コネクタ 524"/>
        <xdr:cNvCxnSpPr/>
      </xdr:nvCxnSpPr>
      <xdr:spPr>
        <a:xfrm flipV="1">
          <a:off x="14592300" y="6713417"/>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29343</xdr:rowOff>
    </xdr:from>
    <xdr:to>
      <xdr:col>76</xdr:col>
      <xdr:colOff>114300</xdr:colOff>
      <xdr:row>39</xdr:row>
      <xdr:rowOff>33592</xdr:rowOff>
    </xdr:to>
    <xdr:cxnSp macro="">
      <xdr:nvCxnSpPr>
        <xdr:cNvPr id="528" name="直線コネクタ 527"/>
        <xdr:cNvCxnSpPr/>
      </xdr:nvCxnSpPr>
      <xdr:spPr>
        <a:xfrm flipV="1">
          <a:off x="13703300" y="6715893"/>
          <a:ext cx="8890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33592</xdr:rowOff>
    </xdr:from>
    <xdr:to>
      <xdr:col>71</xdr:col>
      <xdr:colOff>177800</xdr:colOff>
      <xdr:row>39</xdr:row>
      <xdr:rowOff>37516</xdr:rowOff>
    </xdr:to>
    <xdr:cxnSp macro="">
      <xdr:nvCxnSpPr>
        <xdr:cNvPr id="531" name="直線コネクタ 530"/>
        <xdr:cNvCxnSpPr/>
      </xdr:nvCxnSpPr>
      <xdr:spPr>
        <a:xfrm flipV="1">
          <a:off x="12814300" y="6720142"/>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147745</xdr:rowOff>
    </xdr:from>
    <xdr:to>
      <xdr:col>85</xdr:col>
      <xdr:colOff>177800</xdr:colOff>
      <xdr:row>39</xdr:row>
      <xdr:rowOff>77895</xdr:rowOff>
    </xdr:to>
    <xdr:sp macro="" textlink="">
      <xdr:nvSpPr>
        <xdr:cNvPr id="541" name="楕円 540"/>
        <xdr:cNvSpPr/>
      </xdr:nvSpPr>
      <xdr:spPr>
        <a:xfrm>
          <a:off x="16268700" y="66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78565" cy="259045"/>
    <xdr:sp macro="" textlink="">
      <xdr:nvSpPr>
        <xdr:cNvPr id="542" name="災害復旧事業費該当値テキスト"/>
        <xdr:cNvSpPr txBox="1"/>
      </xdr:nvSpPr>
      <xdr:spPr>
        <a:xfrm>
          <a:off x="16370300" y="660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147517</xdr:rowOff>
    </xdr:from>
    <xdr:to>
      <xdr:col>81</xdr:col>
      <xdr:colOff>101600</xdr:colOff>
      <xdr:row>39</xdr:row>
      <xdr:rowOff>77667</xdr:rowOff>
    </xdr:to>
    <xdr:sp macro="" textlink="">
      <xdr:nvSpPr>
        <xdr:cNvPr id="543" name="楕円 542"/>
        <xdr:cNvSpPr/>
      </xdr:nvSpPr>
      <xdr:spPr>
        <a:xfrm>
          <a:off x="15430500" y="66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68794</xdr:rowOff>
    </xdr:from>
    <xdr:ext cx="378565" cy="259045"/>
    <xdr:sp macro="" textlink="">
      <xdr:nvSpPr>
        <xdr:cNvPr id="544" name="テキスト ボックス 543"/>
        <xdr:cNvSpPr txBox="1"/>
      </xdr:nvSpPr>
      <xdr:spPr>
        <a:xfrm>
          <a:off x="15292017" y="6755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149993</xdr:rowOff>
    </xdr:from>
    <xdr:to>
      <xdr:col>76</xdr:col>
      <xdr:colOff>165100</xdr:colOff>
      <xdr:row>39</xdr:row>
      <xdr:rowOff>80143</xdr:rowOff>
    </xdr:to>
    <xdr:sp macro="" textlink="">
      <xdr:nvSpPr>
        <xdr:cNvPr id="545" name="楕円 544"/>
        <xdr:cNvSpPr/>
      </xdr:nvSpPr>
      <xdr:spPr>
        <a:xfrm>
          <a:off x="14541500" y="66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71270</xdr:rowOff>
    </xdr:from>
    <xdr:ext cx="378565" cy="259045"/>
    <xdr:sp macro="" textlink="">
      <xdr:nvSpPr>
        <xdr:cNvPr id="546" name="テキスト ボックス 545"/>
        <xdr:cNvSpPr txBox="1"/>
      </xdr:nvSpPr>
      <xdr:spPr>
        <a:xfrm>
          <a:off x="14403017" y="675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154242</xdr:rowOff>
    </xdr:from>
    <xdr:to>
      <xdr:col>72</xdr:col>
      <xdr:colOff>38100</xdr:colOff>
      <xdr:row>39</xdr:row>
      <xdr:rowOff>84392</xdr:rowOff>
    </xdr:to>
    <xdr:sp macro="" textlink="">
      <xdr:nvSpPr>
        <xdr:cNvPr id="547" name="楕円 546"/>
        <xdr:cNvSpPr/>
      </xdr:nvSpPr>
      <xdr:spPr>
        <a:xfrm>
          <a:off x="13652500" y="66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75519</xdr:rowOff>
    </xdr:from>
    <xdr:ext cx="378565" cy="259045"/>
    <xdr:sp macro="" textlink="">
      <xdr:nvSpPr>
        <xdr:cNvPr id="548" name="テキスト ボックス 547"/>
        <xdr:cNvSpPr txBox="1"/>
      </xdr:nvSpPr>
      <xdr:spPr>
        <a:xfrm>
          <a:off x="13514017" y="676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158166</xdr:rowOff>
    </xdr:from>
    <xdr:to>
      <xdr:col>67</xdr:col>
      <xdr:colOff>101600</xdr:colOff>
      <xdr:row>39</xdr:row>
      <xdr:rowOff>88316</xdr:rowOff>
    </xdr:to>
    <xdr:sp macro="" textlink="">
      <xdr:nvSpPr>
        <xdr:cNvPr id="549" name="楕円 548"/>
        <xdr:cNvSpPr/>
      </xdr:nvSpPr>
      <xdr:spPr>
        <a:xfrm>
          <a:off x="12763500" y="66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79443</xdr:rowOff>
    </xdr:from>
    <xdr:ext cx="378565" cy="259045"/>
    <xdr:sp macro="" textlink="">
      <xdr:nvSpPr>
        <xdr:cNvPr id="550" name="テキスト ボックス 549"/>
        <xdr:cNvSpPr txBox="1"/>
      </xdr:nvSpPr>
      <xdr:spPr>
        <a:xfrm>
          <a:off x="12625017" y="6765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95146</xdr:rowOff>
    </xdr:from>
    <xdr:to>
      <xdr:col>85</xdr:col>
      <xdr:colOff>127000</xdr:colOff>
      <xdr:row>72</xdr:row>
      <xdr:rowOff>29743</xdr:rowOff>
    </xdr:to>
    <xdr:cxnSp macro="">
      <xdr:nvCxnSpPr>
        <xdr:cNvPr id="626" name="直線コネクタ 625"/>
        <xdr:cNvCxnSpPr/>
      </xdr:nvCxnSpPr>
      <xdr:spPr>
        <a:xfrm>
          <a:off x="15481300" y="12268096"/>
          <a:ext cx="838200" cy="10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84333</xdr:rowOff>
    </xdr:from>
    <xdr:to>
      <xdr:col>81</xdr:col>
      <xdr:colOff>50800</xdr:colOff>
      <xdr:row>71</xdr:row>
      <xdr:rowOff>95146</xdr:rowOff>
    </xdr:to>
    <xdr:cxnSp macro="">
      <xdr:nvCxnSpPr>
        <xdr:cNvPr id="629" name="直線コネクタ 628"/>
        <xdr:cNvCxnSpPr/>
      </xdr:nvCxnSpPr>
      <xdr:spPr>
        <a:xfrm>
          <a:off x="14592300" y="12257283"/>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84333</xdr:rowOff>
    </xdr:from>
    <xdr:to>
      <xdr:col>76</xdr:col>
      <xdr:colOff>114300</xdr:colOff>
      <xdr:row>71</xdr:row>
      <xdr:rowOff>87191</xdr:rowOff>
    </xdr:to>
    <xdr:cxnSp macro="">
      <xdr:nvCxnSpPr>
        <xdr:cNvPr id="632" name="直線コネクタ 631"/>
        <xdr:cNvCxnSpPr/>
      </xdr:nvCxnSpPr>
      <xdr:spPr>
        <a:xfrm flipV="1">
          <a:off x="13703300" y="1225728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3340</xdr:rowOff>
    </xdr:from>
    <xdr:to>
      <xdr:col>71</xdr:col>
      <xdr:colOff>177800</xdr:colOff>
      <xdr:row>71</xdr:row>
      <xdr:rowOff>87191</xdr:rowOff>
    </xdr:to>
    <xdr:cxnSp macro="">
      <xdr:nvCxnSpPr>
        <xdr:cNvPr id="635" name="直線コネクタ 634"/>
        <xdr:cNvCxnSpPr/>
      </xdr:nvCxnSpPr>
      <xdr:spPr>
        <a:xfrm>
          <a:off x="12814300" y="12176290"/>
          <a:ext cx="889000" cy="8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150393</xdr:rowOff>
    </xdr:from>
    <xdr:to>
      <xdr:col>85</xdr:col>
      <xdr:colOff>177800</xdr:colOff>
      <xdr:row>72</xdr:row>
      <xdr:rowOff>80543</xdr:rowOff>
    </xdr:to>
    <xdr:sp macro="" textlink="">
      <xdr:nvSpPr>
        <xdr:cNvPr id="645" name="楕円 644"/>
        <xdr:cNvSpPr/>
      </xdr:nvSpPr>
      <xdr:spPr>
        <a:xfrm>
          <a:off x="16268700" y="1232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1820</xdr:rowOff>
    </xdr:from>
    <xdr:ext cx="534377" cy="259045"/>
    <xdr:sp macro="" textlink="">
      <xdr:nvSpPr>
        <xdr:cNvPr id="646" name="公債費該当値テキスト"/>
        <xdr:cNvSpPr txBox="1"/>
      </xdr:nvSpPr>
      <xdr:spPr>
        <a:xfrm>
          <a:off x="16370300" y="121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44346</xdr:rowOff>
    </xdr:from>
    <xdr:to>
      <xdr:col>81</xdr:col>
      <xdr:colOff>101600</xdr:colOff>
      <xdr:row>71</xdr:row>
      <xdr:rowOff>145946</xdr:rowOff>
    </xdr:to>
    <xdr:sp macro="" textlink="">
      <xdr:nvSpPr>
        <xdr:cNvPr id="647" name="楕円 646"/>
        <xdr:cNvSpPr/>
      </xdr:nvSpPr>
      <xdr:spPr>
        <a:xfrm>
          <a:off x="15430500" y="122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162473</xdr:rowOff>
    </xdr:from>
    <xdr:ext cx="534377" cy="259045"/>
    <xdr:sp macro="" textlink="">
      <xdr:nvSpPr>
        <xdr:cNvPr id="648" name="テキスト ボックス 647"/>
        <xdr:cNvSpPr txBox="1"/>
      </xdr:nvSpPr>
      <xdr:spPr>
        <a:xfrm>
          <a:off x="15214111" y="119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33533</xdr:rowOff>
    </xdr:from>
    <xdr:to>
      <xdr:col>76</xdr:col>
      <xdr:colOff>165100</xdr:colOff>
      <xdr:row>71</xdr:row>
      <xdr:rowOff>135133</xdr:rowOff>
    </xdr:to>
    <xdr:sp macro="" textlink="">
      <xdr:nvSpPr>
        <xdr:cNvPr id="649" name="楕円 648"/>
        <xdr:cNvSpPr/>
      </xdr:nvSpPr>
      <xdr:spPr>
        <a:xfrm>
          <a:off x="14541500" y="1220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151660</xdr:rowOff>
    </xdr:from>
    <xdr:ext cx="534377" cy="259045"/>
    <xdr:sp macro="" textlink="">
      <xdr:nvSpPr>
        <xdr:cNvPr id="650" name="テキスト ボックス 649"/>
        <xdr:cNvSpPr txBox="1"/>
      </xdr:nvSpPr>
      <xdr:spPr>
        <a:xfrm>
          <a:off x="14325111" y="119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36391</xdr:rowOff>
    </xdr:from>
    <xdr:to>
      <xdr:col>72</xdr:col>
      <xdr:colOff>38100</xdr:colOff>
      <xdr:row>71</xdr:row>
      <xdr:rowOff>137991</xdr:rowOff>
    </xdr:to>
    <xdr:sp macro="" textlink="">
      <xdr:nvSpPr>
        <xdr:cNvPr id="651" name="楕円 650"/>
        <xdr:cNvSpPr/>
      </xdr:nvSpPr>
      <xdr:spPr>
        <a:xfrm>
          <a:off x="13652500" y="122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154518</xdr:rowOff>
    </xdr:from>
    <xdr:ext cx="534377" cy="259045"/>
    <xdr:sp macro="" textlink="">
      <xdr:nvSpPr>
        <xdr:cNvPr id="652" name="テキスト ボックス 651"/>
        <xdr:cNvSpPr txBox="1"/>
      </xdr:nvSpPr>
      <xdr:spPr>
        <a:xfrm>
          <a:off x="13436111" y="1198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123990</xdr:rowOff>
    </xdr:from>
    <xdr:to>
      <xdr:col>67</xdr:col>
      <xdr:colOff>101600</xdr:colOff>
      <xdr:row>71</xdr:row>
      <xdr:rowOff>54140</xdr:rowOff>
    </xdr:to>
    <xdr:sp macro="" textlink="">
      <xdr:nvSpPr>
        <xdr:cNvPr id="653" name="楕円 652"/>
        <xdr:cNvSpPr/>
      </xdr:nvSpPr>
      <xdr:spPr>
        <a:xfrm>
          <a:off x="12763500" y="121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70667</xdr:rowOff>
    </xdr:from>
    <xdr:ext cx="534377" cy="259045"/>
    <xdr:sp macro="" textlink="">
      <xdr:nvSpPr>
        <xdr:cNvPr id="654" name="テキスト ボックス 653"/>
        <xdr:cNvSpPr txBox="1"/>
      </xdr:nvSpPr>
      <xdr:spPr>
        <a:xfrm>
          <a:off x="12547111" y="1190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144196</xdr:rowOff>
    </xdr:from>
    <xdr:to>
      <xdr:col>85</xdr:col>
      <xdr:colOff>127000</xdr:colOff>
      <xdr:row>99</xdr:row>
      <xdr:rowOff>18466</xdr:rowOff>
    </xdr:to>
    <xdr:cxnSp macro="">
      <xdr:nvCxnSpPr>
        <xdr:cNvPr id="683" name="直線コネクタ 682"/>
        <xdr:cNvCxnSpPr/>
      </xdr:nvCxnSpPr>
      <xdr:spPr>
        <a:xfrm>
          <a:off x="15481300" y="169462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144196</xdr:rowOff>
    </xdr:from>
    <xdr:to>
      <xdr:col>81</xdr:col>
      <xdr:colOff>50800</xdr:colOff>
      <xdr:row>99</xdr:row>
      <xdr:rowOff>28142</xdr:rowOff>
    </xdr:to>
    <xdr:cxnSp macro="">
      <xdr:nvCxnSpPr>
        <xdr:cNvPr id="686" name="直線コネクタ 685"/>
        <xdr:cNvCxnSpPr/>
      </xdr:nvCxnSpPr>
      <xdr:spPr>
        <a:xfrm flipV="1">
          <a:off x="14592300" y="16946296"/>
          <a:ext cx="889000" cy="5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4711</xdr:rowOff>
    </xdr:from>
    <xdr:to>
      <xdr:col>76</xdr:col>
      <xdr:colOff>114300</xdr:colOff>
      <xdr:row>99</xdr:row>
      <xdr:rowOff>28142</xdr:rowOff>
    </xdr:to>
    <xdr:cxnSp macro="">
      <xdr:nvCxnSpPr>
        <xdr:cNvPr id="689" name="直線コネクタ 688"/>
        <xdr:cNvCxnSpPr/>
      </xdr:nvCxnSpPr>
      <xdr:spPr>
        <a:xfrm>
          <a:off x="13703300" y="16978261"/>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142024</xdr:rowOff>
    </xdr:from>
    <xdr:to>
      <xdr:col>71</xdr:col>
      <xdr:colOff>177800</xdr:colOff>
      <xdr:row>99</xdr:row>
      <xdr:rowOff>4711</xdr:rowOff>
    </xdr:to>
    <xdr:cxnSp macro="">
      <xdr:nvCxnSpPr>
        <xdr:cNvPr id="692" name="直線コネクタ 691"/>
        <xdr:cNvCxnSpPr/>
      </xdr:nvCxnSpPr>
      <xdr:spPr>
        <a:xfrm>
          <a:off x="12814300" y="16944124"/>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139116</xdr:rowOff>
    </xdr:from>
    <xdr:to>
      <xdr:col>85</xdr:col>
      <xdr:colOff>177800</xdr:colOff>
      <xdr:row>99</xdr:row>
      <xdr:rowOff>69266</xdr:rowOff>
    </xdr:to>
    <xdr:sp macro="" textlink="">
      <xdr:nvSpPr>
        <xdr:cNvPr id="702" name="楕円 701"/>
        <xdr:cNvSpPr/>
      </xdr:nvSpPr>
      <xdr:spPr>
        <a:xfrm>
          <a:off x="16268700" y="1694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54043</xdr:rowOff>
    </xdr:from>
    <xdr:ext cx="378565" cy="259045"/>
    <xdr:sp macro="" textlink="">
      <xdr:nvSpPr>
        <xdr:cNvPr id="703" name="積立金該当値テキスト"/>
        <xdr:cNvSpPr txBox="1"/>
      </xdr:nvSpPr>
      <xdr:spPr>
        <a:xfrm>
          <a:off x="16370300" y="1685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93396</xdr:rowOff>
    </xdr:from>
    <xdr:to>
      <xdr:col>81</xdr:col>
      <xdr:colOff>101600</xdr:colOff>
      <xdr:row>99</xdr:row>
      <xdr:rowOff>23546</xdr:rowOff>
    </xdr:to>
    <xdr:sp macro="" textlink="">
      <xdr:nvSpPr>
        <xdr:cNvPr id="704" name="楕円 703"/>
        <xdr:cNvSpPr/>
      </xdr:nvSpPr>
      <xdr:spPr>
        <a:xfrm>
          <a:off x="15430500" y="1689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14673</xdr:rowOff>
    </xdr:from>
    <xdr:ext cx="469744" cy="259045"/>
    <xdr:sp macro="" textlink="">
      <xdr:nvSpPr>
        <xdr:cNvPr id="705" name="テキスト ボックス 704"/>
        <xdr:cNvSpPr txBox="1"/>
      </xdr:nvSpPr>
      <xdr:spPr>
        <a:xfrm>
          <a:off x="15246428" y="1698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148792</xdr:rowOff>
    </xdr:from>
    <xdr:to>
      <xdr:col>76</xdr:col>
      <xdr:colOff>165100</xdr:colOff>
      <xdr:row>99</xdr:row>
      <xdr:rowOff>78942</xdr:rowOff>
    </xdr:to>
    <xdr:sp macro="" textlink="">
      <xdr:nvSpPr>
        <xdr:cNvPr id="706" name="楕円 705"/>
        <xdr:cNvSpPr/>
      </xdr:nvSpPr>
      <xdr:spPr>
        <a:xfrm>
          <a:off x="14541500" y="169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70069</xdr:rowOff>
    </xdr:from>
    <xdr:ext cx="378565" cy="259045"/>
    <xdr:sp macro="" textlink="">
      <xdr:nvSpPr>
        <xdr:cNvPr id="707" name="テキスト ボックス 706"/>
        <xdr:cNvSpPr txBox="1"/>
      </xdr:nvSpPr>
      <xdr:spPr>
        <a:xfrm>
          <a:off x="14403017" y="17043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125361</xdr:rowOff>
    </xdr:from>
    <xdr:to>
      <xdr:col>72</xdr:col>
      <xdr:colOff>38100</xdr:colOff>
      <xdr:row>99</xdr:row>
      <xdr:rowOff>55511</xdr:rowOff>
    </xdr:to>
    <xdr:sp macro="" textlink="">
      <xdr:nvSpPr>
        <xdr:cNvPr id="708" name="楕円 707"/>
        <xdr:cNvSpPr/>
      </xdr:nvSpPr>
      <xdr:spPr>
        <a:xfrm>
          <a:off x="13652500" y="169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46638</xdr:rowOff>
    </xdr:from>
    <xdr:ext cx="469744" cy="259045"/>
    <xdr:sp macro="" textlink="">
      <xdr:nvSpPr>
        <xdr:cNvPr id="709" name="テキスト ボックス 708"/>
        <xdr:cNvSpPr txBox="1"/>
      </xdr:nvSpPr>
      <xdr:spPr>
        <a:xfrm>
          <a:off x="13468428" y="1702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91224</xdr:rowOff>
    </xdr:from>
    <xdr:to>
      <xdr:col>67</xdr:col>
      <xdr:colOff>101600</xdr:colOff>
      <xdr:row>99</xdr:row>
      <xdr:rowOff>21374</xdr:rowOff>
    </xdr:to>
    <xdr:sp macro="" textlink="">
      <xdr:nvSpPr>
        <xdr:cNvPr id="710" name="楕円 709"/>
        <xdr:cNvSpPr/>
      </xdr:nvSpPr>
      <xdr:spPr>
        <a:xfrm>
          <a:off x="12763500" y="1689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12501</xdr:rowOff>
    </xdr:from>
    <xdr:ext cx="469744" cy="259045"/>
    <xdr:sp macro="" textlink="">
      <xdr:nvSpPr>
        <xdr:cNvPr id="711" name="テキスト ボックス 710"/>
        <xdr:cNvSpPr txBox="1"/>
      </xdr:nvSpPr>
      <xdr:spPr>
        <a:xfrm>
          <a:off x="12579428" y="1698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31278</xdr:rowOff>
    </xdr:from>
    <xdr:to>
      <xdr:col>116</xdr:col>
      <xdr:colOff>63500</xdr:colOff>
      <xdr:row>38</xdr:row>
      <xdr:rowOff>96756</xdr:rowOff>
    </xdr:to>
    <xdr:cxnSp macro="">
      <xdr:nvCxnSpPr>
        <xdr:cNvPr id="742" name="直線コネクタ 741"/>
        <xdr:cNvCxnSpPr/>
      </xdr:nvCxnSpPr>
      <xdr:spPr>
        <a:xfrm>
          <a:off x="21323300" y="6032028"/>
          <a:ext cx="838200" cy="57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115697</xdr:rowOff>
    </xdr:from>
    <xdr:to>
      <xdr:col>111</xdr:col>
      <xdr:colOff>177800</xdr:colOff>
      <xdr:row>35</xdr:row>
      <xdr:rowOff>31278</xdr:rowOff>
    </xdr:to>
    <xdr:cxnSp macro="">
      <xdr:nvCxnSpPr>
        <xdr:cNvPr id="745" name="直線コネクタ 744"/>
        <xdr:cNvCxnSpPr/>
      </xdr:nvCxnSpPr>
      <xdr:spPr>
        <a:xfrm>
          <a:off x="20434300" y="5944997"/>
          <a:ext cx="889000" cy="8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7" name="テキスト ボックス 746"/>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115697</xdr:rowOff>
    </xdr:from>
    <xdr:to>
      <xdr:col>107</xdr:col>
      <xdr:colOff>50800</xdr:colOff>
      <xdr:row>38</xdr:row>
      <xdr:rowOff>7765</xdr:rowOff>
    </xdr:to>
    <xdr:cxnSp macro="">
      <xdr:nvCxnSpPr>
        <xdr:cNvPr id="748" name="直線コネクタ 747"/>
        <xdr:cNvCxnSpPr/>
      </xdr:nvCxnSpPr>
      <xdr:spPr>
        <a:xfrm flipV="1">
          <a:off x="19545300" y="5944997"/>
          <a:ext cx="889000" cy="57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143908</xdr:rowOff>
    </xdr:from>
    <xdr:ext cx="469744" cy="259045"/>
    <xdr:sp macro="" textlink="">
      <xdr:nvSpPr>
        <xdr:cNvPr id="750" name="テキスト ボックス 749"/>
        <xdr:cNvSpPr txBox="1"/>
      </xdr:nvSpPr>
      <xdr:spPr>
        <a:xfrm>
          <a:off x="20199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7765</xdr:rowOff>
    </xdr:from>
    <xdr:to>
      <xdr:col>102</xdr:col>
      <xdr:colOff>114300</xdr:colOff>
      <xdr:row>38</xdr:row>
      <xdr:rowOff>137088</xdr:rowOff>
    </xdr:to>
    <xdr:cxnSp macro="">
      <xdr:nvCxnSpPr>
        <xdr:cNvPr id="751" name="直線コネクタ 750"/>
        <xdr:cNvCxnSpPr/>
      </xdr:nvCxnSpPr>
      <xdr:spPr>
        <a:xfrm flipV="1">
          <a:off x="18656300" y="6522865"/>
          <a:ext cx="889000" cy="12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45956</xdr:rowOff>
    </xdr:from>
    <xdr:to>
      <xdr:col>116</xdr:col>
      <xdr:colOff>114300</xdr:colOff>
      <xdr:row>38</xdr:row>
      <xdr:rowOff>147556</xdr:rowOff>
    </xdr:to>
    <xdr:sp macro="" textlink="">
      <xdr:nvSpPr>
        <xdr:cNvPr id="761" name="楕円 760"/>
        <xdr:cNvSpPr/>
      </xdr:nvSpPr>
      <xdr:spPr>
        <a:xfrm>
          <a:off x="22110700" y="65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24383</xdr:rowOff>
    </xdr:from>
    <xdr:ext cx="469744" cy="259045"/>
    <xdr:sp macro="" textlink="">
      <xdr:nvSpPr>
        <xdr:cNvPr id="762" name="投資及び出資金該当値テキスト"/>
        <xdr:cNvSpPr txBox="1"/>
      </xdr:nvSpPr>
      <xdr:spPr>
        <a:xfrm>
          <a:off x="22212300" y="653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151928</xdr:rowOff>
    </xdr:from>
    <xdr:to>
      <xdr:col>112</xdr:col>
      <xdr:colOff>38100</xdr:colOff>
      <xdr:row>35</xdr:row>
      <xdr:rowOff>82078</xdr:rowOff>
    </xdr:to>
    <xdr:sp macro="" textlink="">
      <xdr:nvSpPr>
        <xdr:cNvPr id="763" name="楕円 762"/>
        <xdr:cNvSpPr/>
      </xdr:nvSpPr>
      <xdr:spPr>
        <a:xfrm>
          <a:off x="21272500" y="59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98605</xdr:rowOff>
    </xdr:from>
    <xdr:ext cx="469744" cy="259045"/>
    <xdr:sp macro="" textlink="">
      <xdr:nvSpPr>
        <xdr:cNvPr id="764" name="テキスト ボックス 763"/>
        <xdr:cNvSpPr txBox="1"/>
      </xdr:nvSpPr>
      <xdr:spPr>
        <a:xfrm>
          <a:off x="21088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64897</xdr:rowOff>
    </xdr:from>
    <xdr:to>
      <xdr:col>107</xdr:col>
      <xdr:colOff>101600</xdr:colOff>
      <xdr:row>34</xdr:row>
      <xdr:rowOff>166497</xdr:rowOff>
    </xdr:to>
    <xdr:sp macro="" textlink="">
      <xdr:nvSpPr>
        <xdr:cNvPr id="765" name="楕円 764"/>
        <xdr:cNvSpPr/>
      </xdr:nvSpPr>
      <xdr:spPr>
        <a:xfrm>
          <a:off x="203835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11574</xdr:rowOff>
    </xdr:from>
    <xdr:ext cx="469744" cy="259045"/>
    <xdr:sp macro="" textlink="">
      <xdr:nvSpPr>
        <xdr:cNvPr id="766" name="テキスト ボックス 765"/>
        <xdr:cNvSpPr txBox="1"/>
      </xdr:nvSpPr>
      <xdr:spPr>
        <a:xfrm>
          <a:off x="20199428" y="566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128415</xdr:rowOff>
    </xdr:from>
    <xdr:to>
      <xdr:col>102</xdr:col>
      <xdr:colOff>165100</xdr:colOff>
      <xdr:row>38</xdr:row>
      <xdr:rowOff>58565</xdr:rowOff>
    </xdr:to>
    <xdr:sp macro="" textlink="">
      <xdr:nvSpPr>
        <xdr:cNvPr id="767" name="楕円 766"/>
        <xdr:cNvSpPr/>
      </xdr:nvSpPr>
      <xdr:spPr>
        <a:xfrm>
          <a:off x="19494500" y="64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49692</xdr:rowOff>
    </xdr:from>
    <xdr:ext cx="469744" cy="259045"/>
    <xdr:sp macro="" textlink="">
      <xdr:nvSpPr>
        <xdr:cNvPr id="768" name="テキスト ボックス 767"/>
        <xdr:cNvSpPr txBox="1"/>
      </xdr:nvSpPr>
      <xdr:spPr>
        <a:xfrm>
          <a:off x="19310428" y="656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86288</xdr:rowOff>
    </xdr:from>
    <xdr:to>
      <xdr:col>98</xdr:col>
      <xdr:colOff>38100</xdr:colOff>
      <xdr:row>39</xdr:row>
      <xdr:rowOff>16438</xdr:rowOff>
    </xdr:to>
    <xdr:sp macro="" textlink="">
      <xdr:nvSpPr>
        <xdr:cNvPr id="769" name="楕円 768"/>
        <xdr:cNvSpPr/>
      </xdr:nvSpPr>
      <xdr:spPr>
        <a:xfrm>
          <a:off x="18605500" y="66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7565</xdr:rowOff>
    </xdr:from>
    <xdr:ext cx="378565" cy="259045"/>
    <xdr:sp macro="" textlink="">
      <xdr:nvSpPr>
        <xdr:cNvPr id="770" name="テキスト ボックス 769"/>
        <xdr:cNvSpPr txBox="1"/>
      </xdr:nvSpPr>
      <xdr:spPr>
        <a:xfrm>
          <a:off x="18467017" y="669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86664</xdr:rowOff>
    </xdr:from>
    <xdr:to>
      <xdr:col>116</xdr:col>
      <xdr:colOff>63500</xdr:colOff>
      <xdr:row>59</xdr:row>
      <xdr:rowOff>87204</xdr:rowOff>
    </xdr:to>
    <xdr:cxnSp macro="">
      <xdr:nvCxnSpPr>
        <xdr:cNvPr id="801" name="直線コネクタ 800"/>
        <xdr:cNvCxnSpPr/>
      </xdr:nvCxnSpPr>
      <xdr:spPr>
        <a:xfrm>
          <a:off x="21323300" y="10202214"/>
          <a:ext cx="8382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86664</xdr:rowOff>
    </xdr:from>
    <xdr:to>
      <xdr:col>111</xdr:col>
      <xdr:colOff>177800</xdr:colOff>
      <xdr:row>59</xdr:row>
      <xdr:rowOff>88608</xdr:rowOff>
    </xdr:to>
    <xdr:cxnSp macro="">
      <xdr:nvCxnSpPr>
        <xdr:cNvPr id="804" name="直線コネクタ 803"/>
        <xdr:cNvCxnSpPr/>
      </xdr:nvCxnSpPr>
      <xdr:spPr>
        <a:xfrm flipV="1">
          <a:off x="20434300" y="10202214"/>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88608</xdr:rowOff>
    </xdr:from>
    <xdr:to>
      <xdr:col>107</xdr:col>
      <xdr:colOff>50800</xdr:colOff>
      <xdr:row>59</xdr:row>
      <xdr:rowOff>88624</xdr:rowOff>
    </xdr:to>
    <xdr:cxnSp macro="">
      <xdr:nvCxnSpPr>
        <xdr:cNvPr id="807" name="直線コネクタ 806"/>
        <xdr:cNvCxnSpPr/>
      </xdr:nvCxnSpPr>
      <xdr:spPr>
        <a:xfrm flipV="1">
          <a:off x="19545300" y="10204158"/>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88330</xdr:rowOff>
    </xdr:from>
    <xdr:to>
      <xdr:col>102</xdr:col>
      <xdr:colOff>114300</xdr:colOff>
      <xdr:row>59</xdr:row>
      <xdr:rowOff>88624</xdr:rowOff>
    </xdr:to>
    <xdr:cxnSp macro="">
      <xdr:nvCxnSpPr>
        <xdr:cNvPr id="810" name="直線コネクタ 809"/>
        <xdr:cNvCxnSpPr/>
      </xdr:nvCxnSpPr>
      <xdr:spPr>
        <a:xfrm>
          <a:off x="18656300" y="10203880"/>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36404</xdr:rowOff>
    </xdr:from>
    <xdr:to>
      <xdr:col>116</xdr:col>
      <xdr:colOff>114300</xdr:colOff>
      <xdr:row>59</xdr:row>
      <xdr:rowOff>138004</xdr:rowOff>
    </xdr:to>
    <xdr:sp macro="" textlink="">
      <xdr:nvSpPr>
        <xdr:cNvPr id="820" name="楕円 819"/>
        <xdr:cNvSpPr/>
      </xdr:nvSpPr>
      <xdr:spPr>
        <a:xfrm>
          <a:off x="22110700" y="101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122781</xdr:rowOff>
    </xdr:from>
    <xdr:ext cx="378565" cy="259045"/>
    <xdr:sp macro="" textlink="">
      <xdr:nvSpPr>
        <xdr:cNvPr id="821" name="貸付金該当値テキスト"/>
        <xdr:cNvSpPr txBox="1"/>
      </xdr:nvSpPr>
      <xdr:spPr>
        <a:xfrm>
          <a:off x="22212300" y="10066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35864</xdr:rowOff>
    </xdr:from>
    <xdr:to>
      <xdr:col>112</xdr:col>
      <xdr:colOff>38100</xdr:colOff>
      <xdr:row>59</xdr:row>
      <xdr:rowOff>137464</xdr:rowOff>
    </xdr:to>
    <xdr:sp macro="" textlink="">
      <xdr:nvSpPr>
        <xdr:cNvPr id="822" name="楕円 821"/>
        <xdr:cNvSpPr/>
      </xdr:nvSpPr>
      <xdr:spPr>
        <a:xfrm>
          <a:off x="21272500" y="10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128591</xdr:rowOff>
    </xdr:from>
    <xdr:ext cx="378565" cy="259045"/>
    <xdr:sp macro="" textlink="">
      <xdr:nvSpPr>
        <xdr:cNvPr id="823" name="テキスト ボックス 822"/>
        <xdr:cNvSpPr txBox="1"/>
      </xdr:nvSpPr>
      <xdr:spPr>
        <a:xfrm>
          <a:off x="21134017" y="10244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37808</xdr:rowOff>
    </xdr:from>
    <xdr:to>
      <xdr:col>107</xdr:col>
      <xdr:colOff>101600</xdr:colOff>
      <xdr:row>59</xdr:row>
      <xdr:rowOff>139408</xdr:rowOff>
    </xdr:to>
    <xdr:sp macro="" textlink="">
      <xdr:nvSpPr>
        <xdr:cNvPr id="824" name="楕円 823"/>
        <xdr:cNvSpPr/>
      </xdr:nvSpPr>
      <xdr:spPr>
        <a:xfrm>
          <a:off x="20383500" y="1015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130535</xdr:rowOff>
    </xdr:from>
    <xdr:ext cx="378565" cy="259045"/>
    <xdr:sp macro="" textlink="">
      <xdr:nvSpPr>
        <xdr:cNvPr id="825" name="テキスト ボックス 824"/>
        <xdr:cNvSpPr txBox="1"/>
      </xdr:nvSpPr>
      <xdr:spPr>
        <a:xfrm>
          <a:off x="20245017" y="10246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37824</xdr:rowOff>
    </xdr:from>
    <xdr:to>
      <xdr:col>102</xdr:col>
      <xdr:colOff>165100</xdr:colOff>
      <xdr:row>59</xdr:row>
      <xdr:rowOff>139424</xdr:rowOff>
    </xdr:to>
    <xdr:sp macro="" textlink="">
      <xdr:nvSpPr>
        <xdr:cNvPr id="826" name="楕円 825"/>
        <xdr:cNvSpPr/>
      </xdr:nvSpPr>
      <xdr:spPr>
        <a:xfrm>
          <a:off x="19494500" y="101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130551</xdr:rowOff>
    </xdr:from>
    <xdr:ext cx="378565" cy="259045"/>
    <xdr:sp macro="" textlink="">
      <xdr:nvSpPr>
        <xdr:cNvPr id="827" name="テキスト ボックス 826"/>
        <xdr:cNvSpPr txBox="1"/>
      </xdr:nvSpPr>
      <xdr:spPr>
        <a:xfrm>
          <a:off x="19356017" y="10246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37530</xdr:rowOff>
    </xdr:from>
    <xdr:to>
      <xdr:col>98</xdr:col>
      <xdr:colOff>38100</xdr:colOff>
      <xdr:row>59</xdr:row>
      <xdr:rowOff>139130</xdr:rowOff>
    </xdr:to>
    <xdr:sp macro="" textlink="">
      <xdr:nvSpPr>
        <xdr:cNvPr id="828" name="楕円 827"/>
        <xdr:cNvSpPr/>
      </xdr:nvSpPr>
      <xdr:spPr>
        <a:xfrm>
          <a:off x="18605500" y="1015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130257</xdr:rowOff>
    </xdr:from>
    <xdr:ext cx="378565" cy="259045"/>
    <xdr:sp macro="" textlink="">
      <xdr:nvSpPr>
        <xdr:cNvPr id="829" name="テキスト ボックス 828"/>
        <xdr:cNvSpPr txBox="1"/>
      </xdr:nvSpPr>
      <xdr:spPr>
        <a:xfrm>
          <a:off x="18467017" y="10245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153416</xdr:rowOff>
    </xdr:from>
    <xdr:to>
      <xdr:col>116</xdr:col>
      <xdr:colOff>63500</xdr:colOff>
      <xdr:row>74</xdr:row>
      <xdr:rowOff>27724</xdr:rowOff>
    </xdr:to>
    <xdr:cxnSp macro="">
      <xdr:nvCxnSpPr>
        <xdr:cNvPr id="859" name="直線コネクタ 858"/>
        <xdr:cNvCxnSpPr/>
      </xdr:nvCxnSpPr>
      <xdr:spPr>
        <a:xfrm flipV="1">
          <a:off x="21323300" y="12669266"/>
          <a:ext cx="838200" cy="4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27724</xdr:rowOff>
    </xdr:from>
    <xdr:to>
      <xdr:col>111</xdr:col>
      <xdr:colOff>177800</xdr:colOff>
      <xdr:row>74</xdr:row>
      <xdr:rowOff>60376</xdr:rowOff>
    </xdr:to>
    <xdr:cxnSp macro="">
      <xdr:nvCxnSpPr>
        <xdr:cNvPr id="862" name="直線コネクタ 861"/>
        <xdr:cNvCxnSpPr/>
      </xdr:nvCxnSpPr>
      <xdr:spPr>
        <a:xfrm flipV="1">
          <a:off x="20434300" y="12715024"/>
          <a:ext cx="889000" cy="3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58242</xdr:rowOff>
    </xdr:from>
    <xdr:to>
      <xdr:col>107</xdr:col>
      <xdr:colOff>50800</xdr:colOff>
      <xdr:row>74</xdr:row>
      <xdr:rowOff>60376</xdr:rowOff>
    </xdr:to>
    <xdr:cxnSp macro="">
      <xdr:nvCxnSpPr>
        <xdr:cNvPr id="865" name="直線コネクタ 864"/>
        <xdr:cNvCxnSpPr/>
      </xdr:nvCxnSpPr>
      <xdr:spPr>
        <a:xfrm>
          <a:off x="19545300" y="12745542"/>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58242</xdr:rowOff>
    </xdr:from>
    <xdr:to>
      <xdr:col>102</xdr:col>
      <xdr:colOff>114300</xdr:colOff>
      <xdr:row>74</xdr:row>
      <xdr:rowOff>94780</xdr:rowOff>
    </xdr:to>
    <xdr:cxnSp macro="">
      <xdr:nvCxnSpPr>
        <xdr:cNvPr id="868" name="直線コネクタ 867"/>
        <xdr:cNvCxnSpPr/>
      </xdr:nvCxnSpPr>
      <xdr:spPr>
        <a:xfrm flipV="1">
          <a:off x="18656300" y="12745542"/>
          <a:ext cx="8890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144784</xdr:rowOff>
    </xdr:from>
    <xdr:ext cx="534377" cy="259045"/>
    <xdr:sp macro="" textlink="">
      <xdr:nvSpPr>
        <xdr:cNvPr id="870" name="テキスト ボックス 869"/>
        <xdr:cNvSpPr txBox="1"/>
      </xdr:nvSpPr>
      <xdr:spPr>
        <a:xfrm>
          <a:off x="19278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152557</xdr:rowOff>
    </xdr:from>
    <xdr:ext cx="534377" cy="259045"/>
    <xdr:sp macro="" textlink="">
      <xdr:nvSpPr>
        <xdr:cNvPr id="872" name="テキスト ボックス 871"/>
        <xdr:cNvSpPr txBox="1"/>
      </xdr:nvSpPr>
      <xdr:spPr>
        <a:xfrm>
          <a:off x="18389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102616</xdr:rowOff>
    </xdr:from>
    <xdr:to>
      <xdr:col>116</xdr:col>
      <xdr:colOff>114300</xdr:colOff>
      <xdr:row>74</xdr:row>
      <xdr:rowOff>32766</xdr:rowOff>
    </xdr:to>
    <xdr:sp macro="" textlink="">
      <xdr:nvSpPr>
        <xdr:cNvPr id="878" name="楕円 877"/>
        <xdr:cNvSpPr/>
      </xdr:nvSpPr>
      <xdr:spPr>
        <a:xfrm>
          <a:off x="22110700" y="126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125493</xdr:rowOff>
    </xdr:from>
    <xdr:ext cx="534377" cy="259045"/>
    <xdr:sp macro="" textlink="">
      <xdr:nvSpPr>
        <xdr:cNvPr id="879" name="繰出金該当値テキスト"/>
        <xdr:cNvSpPr txBox="1"/>
      </xdr:nvSpPr>
      <xdr:spPr>
        <a:xfrm>
          <a:off x="22212300" y="1246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148374</xdr:rowOff>
    </xdr:from>
    <xdr:to>
      <xdr:col>112</xdr:col>
      <xdr:colOff>38100</xdr:colOff>
      <xdr:row>74</xdr:row>
      <xdr:rowOff>78524</xdr:rowOff>
    </xdr:to>
    <xdr:sp macro="" textlink="">
      <xdr:nvSpPr>
        <xdr:cNvPr id="880" name="楕円 879"/>
        <xdr:cNvSpPr/>
      </xdr:nvSpPr>
      <xdr:spPr>
        <a:xfrm>
          <a:off x="21272500" y="1266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95051</xdr:rowOff>
    </xdr:from>
    <xdr:ext cx="534377" cy="259045"/>
    <xdr:sp macro="" textlink="">
      <xdr:nvSpPr>
        <xdr:cNvPr id="881" name="テキスト ボックス 880"/>
        <xdr:cNvSpPr txBox="1"/>
      </xdr:nvSpPr>
      <xdr:spPr>
        <a:xfrm>
          <a:off x="21056111" y="124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9576</xdr:rowOff>
    </xdr:from>
    <xdr:to>
      <xdr:col>107</xdr:col>
      <xdr:colOff>101600</xdr:colOff>
      <xdr:row>74</xdr:row>
      <xdr:rowOff>111176</xdr:rowOff>
    </xdr:to>
    <xdr:sp macro="" textlink="">
      <xdr:nvSpPr>
        <xdr:cNvPr id="882" name="楕円 881"/>
        <xdr:cNvSpPr/>
      </xdr:nvSpPr>
      <xdr:spPr>
        <a:xfrm>
          <a:off x="20383500" y="126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127703</xdr:rowOff>
    </xdr:from>
    <xdr:ext cx="534377" cy="259045"/>
    <xdr:sp macro="" textlink="">
      <xdr:nvSpPr>
        <xdr:cNvPr id="883" name="テキスト ボックス 882"/>
        <xdr:cNvSpPr txBox="1"/>
      </xdr:nvSpPr>
      <xdr:spPr>
        <a:xfrm>
          <a:off x="20167111" y="1247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7442</xdr:rowOff>
    </xdr:from>
    <xdr:to>
      <xdr:col>102</xdr:col>
      <xdr:colOff>165100</xdr:colOff>
      <xdr:row>74</xdr:row>
      <xdr:rowOff>109042</xdr:rowOff>
    </xdr:to>
    <xdr:sp macro="" textlink="">
      <xdr:nvSpPr>
        <xdr:cNvPr id="884" name="楕円 883"/>
        <xdr:cNvSpPr/>
      </xdr:nvSpPr>
      <xdr:spPr>
        <a:xfrm>
          <a:off x="19494500" y="126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125569</xdr:rowOff>
    </xdr:from>
    <xdr:ext cx="534377" cy="259045"/>
    <xdr:sp macro="" textlink="">
      <xdr:nvSpPr>
        <xdr:cNvPr id="885" name="テキスト ボックス 884"/>
        <xdr:cNvSpPr txBox="1"/>
      </xdr:nvSpPr>
      <xdr:spPr>
        <a:xfrm>
          <a:off x="19278111" y="124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43980</xdr:rowOff>
    </xdr:from>
    <xdr:to>
      <xdr:col>98</xdr:col>
      <xdr:colOff>38100</xdr:colOff>
      <xdr:row>74</xdr:row>
      <xdr:rowOff>145580</xdr:rowOff>
    </xdr:to>
    <xdr:sp macro="" textlink="">
      <xdr:nvSpPr>
        <xdr:cNvPr id="886" name="楕円 885"/>
        <xdr:cNvSpPr/>
      </xdr:nvSpPr>
      <xdr:spPr>
        <a:xfrm>
          <a:off x="18605500" y="127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162107</xdr:rowOff>
    </xdr:from>
    <xdr:ext cx="534377" cy="259045"/>
    <xdr:sp macro="" textlink="">
      <xdr:nvSpPr>
        <xdr:cNvPr id="887" name="テキスト ボックス 886"/>
        <xdr:cNvSpPr txBox="1"/>
      </xdr:nvSpPr>
      <xdr:spPr>
        <a:xfrm>
          <a:off x="18389111" y="1250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560,352</a:t>
          </a:r>
          <a:r>
            <a:rPr kumimoji="1" lang="ja-JP" altLang="ja-JP" sz="1100">
              <a:solidFill>
                <a:sysClr val="windowText" lastClr="000000"/>
              </a:solidFill>
              <a:effectLst/>
              <a:latin typeface="+mn-lt"/>
              <a:ea typeface="+mn-ea"/>
              <a:cs typeface="+mn-cs"/>
            </a:rPr>
            <a:t>円となっている。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そのうち、約１／３を占める扶助費については、生活保護率が高いことや介護給付・訓練等給付の増加等により、類似団体の平均よりも高い水準で推移している。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普通建設事業費は、新庁舎や中央消防署建設</a:t>
          </a:r>
          <a:r>
            <a:rPr kumimoji="1" lang="ja-JP" altLang="en-US" sz="1100">
              <a:solidFill>
                <a:sysClr val="windowText" lastClr="000000"/>
              </a:solidFill>
              <a:effectLst/>
              <a:latin typeface="+mn-lt"/>
              <a:ea typeface="+mn-ea"/>
              <a:cs typeface="+mn-cs"/>
            </a:rPr>
            <a:t>工事の完了</a:t>
          </a:r>
          <a:r>
            <a:rPr kumimoji="1" lang="ja-JP" altLang="ja-JP" sz="1100">
              <a:solidFill>
                <a:sysClr val="windowText" lastClr="000000"/>
              </a:solidFill>
              <a:effectLst/>
              <a:latin typeface="+mn-lt"/>
              <a:ea typeface="+mn-ea"/>
              <a:cs typeface="+mn-cs"/>
            </a:rPr>
            <a:t>等により、類似団体よりも</a:t>
          </a:r>
          <a:r>
            <a:rPr kumimoji="1" lang="ja-JP" altLang="en-US" sz="1100">
              <a:solidFill>
                <a:sysClr val="windowText" lastClr="000000"/>
              </a:solidFill>
              <a:effectLst/>
              <a:latin typeface="+mn-lt"/>
              <a:ea typeface="+mn-ea"/>
              <a:cs typeface="+mn-cs"/>
            </a:rPr>
            <a:t>低い</a:t>
          </a:r>
          <a:r>
            <a:rPr kumimoji="1" lang="ja-JP" altLang="ja-JP" sz="1100">
              <a:solidFill>
                <a:sysClr val="windowText" lastClr="000000"/>
              </a:solidFill>
              <a:effectLst/>
              <a:latin typeface="+mn-lt"/>
              <a:ea typeface="+mn-ea"/>
              <a:cs typeface="+mn-cs"/>
            </a:rPr>
            <a:t>水準となった。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また、公債費においては、近年減少傾向であったが、南海トラフ地震対策に集中的に取り組んだ結果高水準で推移し、類似団体内でも高い水準となっている。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その他の経費についても、公共施設マネジメントの推進や事務事業の見直し等により可能な限り削減に努める。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325,218
323,443
309.00
183,971,577
182,236,645
545,146
78,960,151
210,377,339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40640</xdr:rowOff>
    </xdr:from>
    <xdr:to>
      <xdr:col>24</xdr:col>
      <xdr:colOff>63500</xdr:colOff>
      <xdr:row>35</xdr:row>
      <xdr:rowOff>55880</xdr:rowOff>
    </xdr:to>
    <xdr:cxnSp macro="">
      <xdr:nvCxnSpPr>
        <xdr:cNvPr id="61" name="直線コネクタ 60"/>
        <xdr:cNvCxnSpPr/>
      </xdr:nvCxnSpPr>
      <xdr:spPr>
        <a:xfrm>
          <a:off x="3797300" y="60413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30734</xdr:rowOff>
    </xdr:from>
    <xdr:to>
      <xdr:col>19</xdr:col>
      <xdr:colOff>177800</xdr:colOff>
      <xdr:row>35</xdr:row>
      <xdr:rowOff>40640</xdr:rowOff>
    </xdr:to>
    <xdr:cxnSp macro="">
      <xdr:nvCxnSpPr>
        <xdr:cNvPr id="64" name="直線コネクタ 63"/>
        <xdr:cNvCxnSpPr/>
      </xdr:nvCxnSpPr>
      <xdr:spPr>
        <a:xfrm>
          <a:off x="2908300" y="603148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26924</xdr:rowOff>
    </xdr:from>
    <xdr:to>
      <xdr:col>15</xdr:col>
      <xdr:colOff>50800</xdr:colOff>
      <xdr:row>35</xdr:row>
      <xdr:rowOff>30734</xdr:rowOff>
    </xdr:to>
    <xdr:cxnSp macro="">
      <xdr:nvCxnSpPr>
        <xdr:cNvPr id="67" name="直線コネクタ 66"/>
        <xdr:cNvCxnSpPr/>
      </xdr:nvCxnSpPr>
      <xdr:spPr>
        <a:xfrm>
          <a:off x="2019300" y="602767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26924</xdr:rowOff>
    </xdr:from>
    <xdr:to>
      <xdr:col>10</xdr:col>
      <xdr:colOff>114300</xdr:colOff>
      <xdr:row>35</xdr:row>
      <xdr:rowOff>38354</xdr:rowOff>
    </xdr:to>
    <xdr:cxnSp macro="">
      <xdr:nvCxnSpPr>
        <xdr:cNvPr id="70" name="直線コネクタ 69"/>
        <xdr:cNvCxnSpPr/>
      </xdr:nvCxnSpPr>
      <xdr:spPr>
        <a:xfrm flipV="1">
          <a:off x="1130300" y="602767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80" name="楕円 79"/>
        <xdr:cNvSpPr/>
      </xdr:nvSpPr>
      <xdr:spPr>
        <a:xfrm>
          <a:off x="45847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27957</xdr:rowOff>
    </xdr:from>
    <xdr:ext cx="469744" cy="259045"/>
    <xdr:sp macro="" textlink="">
      <xdr:nvSpPr>
        <xdr:cNvPr id="81" name="議会費該当値テキスト"/>
        <xdr:cNvSpPr txBox="1"/>
      </xdr:nvSpPr>
      <xdr:spPr>
        <a:xfrm>
          <a:off x="4686300"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161290</xdr:rowOff>
    </xdr:from>
    <xdr:to>
      <xdr:col>20</xdr:col>
      <xdr:colOff>38100</xdr:colOff>
      <xdr:row>35</xdr:row>
      <xdr:rowOff>91440</xdr:rowOff>
    </xdr:to>
    <xdr:sp macro="" textlink="">
      <xdr:nvSpPr>
        <xdr:cNvPr id="82" name="楕円 81"/>
        <xdr:cNvSpPr/>
      </xdr:nvSpPr>
      <xdr:spPr>
        <a:xfrm>
          <a:off x="37465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83" name="テキスト ボックス 82"/>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151384</xdr:rowOff>
    </xdr:from>
    <xdr:to>
      <xdr:col>15</xdr:col>
      <xdr:colOff>101600</xdr:colOff>
      <xdr:row>35</xdr:row>
      <xdr:rowOff>81534</xdr:rowOff>
    </xdr:to>
    <xdr:sp macro="" textlink="">
      <xdr:nvSpPr>
        <xdr:cNvPr id="84" name="楕円 83"/>
        <xdr:cNvSpPr/>
      </xdr:nvSpPr>
      <xdr:spPr>
        <a:xfrm>
          <a:off x="2857500" y="59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98061</xdr:rowOff>
    </xdr:from>
    <xdr:ext cx="469744" cy="259045"/>
    <xdr:sp macro="" textlink="">
      <xdr:nvSpPr>
        <xdr:cNvPr id="85" name="テキスト ボックス 84"/>
        <xdr:cNvSpPr txBox="1"/>
      </xdr:nvSpPr>
      <xdr:spPr>
        <a:xfrm>
          <a:off x="2673428" y="575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147574</xdr:rowOff>
    </xdr:from>
    <xdr:to>
      <xdr:col>10</xdr:col>
      <xdr:colOff>165100</xdr:colOff>
      <xdr:row>35</xdr:row>
      <xdr:rowOff>77724</xdr:rowOff>
    </xdr:to>
    <xdr:sp macro="" textlink="">
      <xdr:nvSpPr>
        <xdr:cNvPr id="86" name="楕円 85"/>
        <xdr:cNvSpPr/>
      </xdr:nvSpPr>
      <xdr:spPr>
        <a:xfrm>
          <a:off x="1968500" y="597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94251</xdr:rowOff>
    </xdr:from>
    <xdr:ext cx="469744" cy="259045"/>
    <xdr:sp macro="" textlink="">
      <xdr:nvSpPr>
        <xdr:cNvPr id="87" name="テキスト ボックス 86"/>
        <xdr:cNvSpPr txBox="1"/>
      </xdr:nvSpPr>
      <xdr:spPr>
        <a:xfrm>
          <a:off x="1784428" y="575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159004</xdr:rowOff>
    </xdr:from>
    <xdr:to>
      <xdr:col>6</xdr:col>
      <xdr:colOff>38100</xdr:colOff>
      <xdr:row>35</xdr:row>
      <xdr:rowOff>89154</xdr:rowOff>
    </xdr:to>
    <xdr:sp macro="" textlink="">
      <xdr:nvSpPr>
        <xdr:cNvPr id="88" name="楕円 87"/>
        <xdr:cNvSpPr/>
      </xdr:nvSpPr>
      <xdr:spPr>
        <a:xfrm>
          <a:off x="10795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105681</xdr:rowOff>
    </xdr:from>
    <xdr:ext cx="469744" cy="259045"/>
    <xdr:sp macro="" textlink="">
      <xdr:nvSpPr>
        <xdr:cNvPr id="89" name="テキスト ボックス 88"/>
        <xdr:cNvSpPr txBox="1"/>
      </xdr:nvSpPr>
      <xdr:spPr>
        <a:xfrm>
          <a:off x="895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55793</xdr:rowOff>
    </xdr:from>
    <xdr:to>
      <xdr:col>24</xdr:col>
      <xdr:colOff>63500</xdr:colOff>
      <xdr:row>57</xdr:row>
      <xdr:rowOff>166098</xdr:rowOff>
    </xdr:to>
    <xdr:cxnSp macro="">
      <xdr:nvCxnSpPr>
        <xdr:cNvPr id="121" name="直線コネクタ 120"/>
        <xdr:cNvCxnSpPr/>
      </xdr:nvCxnSpPr>
      <xdr:spPr>
        <a:xfrm flipV="1">
          <a:off x="3797300" y="9142643"/>
          <a:ext cx="838200" cy="79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166098</xdr:rowOff>
    </xdr:from>
    <xdr:to>
      <xdr:col>19</xdr:col>
      <xdr:colOff>177800</xdr:colOff>
      <xdr:row>58</xdr:row>
      <xdr:rowOff>138742</xdr:rowOff>
    </xdr:to>
    <xdr:cxnSp macro="">
      <xdr:nvCxnSpPr>
        <xdr:cNvPr id="124" name="直線コネクタ 123"/>
        <xdr:cNvCxnSpPr/>
      </xdr:nvCxnSpPr>
      <xdr:spPr>
        <a:xfrm flipV="1">
          <a:off x="2908300" y="9938748"/>
          <a:ext cx="889000" cy="14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138742</xdr:rowOff>
    </xdr:from>
    <xdr:to>
      <xdr:col>15</xdr:col>
      <xdr:colOff>50800</xdr:colOff>
      <xdr:row>59</xdr:row>
      <xdr:rowOff>123165</xdr:rowOff>
    </xdr:to>
    <xdr:cxnSp macro="">
      <xdr:nvCxnSpPr>
        <xdr:cNvPr id="127" name="直線コネクタ 126"/>
        <xdr:cNvCxnSpPr/>
      </xdr:nvCxnSpPr>
      <xdr:spPr>
        <a:xfrm flipV="1">
          <a:off x="2019300" y="10082842"/>
          <a:ext cx="889000" cy="15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105671</xdr:rowOff>
    </xdr:from>
    <xdr:to>
      <xdr:col>10</xdr:col>
      <xdr:colOff>114300</xdr:colOff>
      <xdr:row>59</xdr:row>
      <xdr:rowOff>123165</xdr:rowOff>
    </xdr:to>
    <xdr:cxnSp macro="">
      <xdr:nvCxnSpPr>
        <xdr:cNvPr id="130" name="直線コネクタ 129"/>
        <xdr:cNvCxnSpPr/>
      </xdr:nvCxnSpPr>
      <xdr:spPr>
        <a:xfrm>
          <a:off x="1130300" y="10221221"/>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4993</xdr:rowOff>
    </xdr:from>
    <xdr:to>
      <xdr:col>24</xdr:col>
      <xdr:colOff>114300</xdr:colOff>
      <xdr:row>53</xdr:row>
      <xdr:rowOff>106593</xdr:rowOff>
    </xdr:to>
    <xdr:sp macro="" textlink="">
      <xdr:nvSpPr>
        <xdr:cNvPr id="140" name="楕円 139"/>
        <xdr:cNvSpPr/>
      </xdr:nvSpPr>
      <xdr:spPr>
        <a:xfrm>
          <a:off x="4584700" y="90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91370</xdr:rowOff>
    </xdr:from>
    <xdr:ext cx="599010" cy="259045"/>
    <xdr:sp macro="" textlink="">
      <xdr:nvSpPr>
        <xdr:cNvPr id="141" name="総務費該当値テキスト"/>
        <xdr:cNvSpPr txBox="1"/>
      </xdr:nvSpPr>
      <xdr:spPr>
        <a:xfrm>
          <a:off x="4686300" y="900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115298</xdr:rowOff>
    </xdr:from>
    <xdr:to>
      <xdr:col>20</xdr:col>
      <xdr:colOff>38100</xdr:colOff>
      <xdr:row>58</xdr:row>
      <xdr:rowOff>45448</xdr:rowOff>
    </xdr:to>
    <xdr:sp macro="" textlink="">
      <xdr:nvSpPr>
        <xdr:cNvPr id="142" name="楕円 141"/>
        <xdr:cNvSpPr/>
      </xdr:nvSpPr>
      <xdr:spPr>
        <a:xfrm>
          <a:off x="3746500" y="98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61975</xdr:rowOff>
    </xdr:from>
    <xdr:ext cx="534377" cy="259045"/>
    <xdr:sp macro="" textlink="">
      <xdr:nvSpPr>
        <xdr:cNvPr id="143" name="テキスト ボックス 142"/>
        <xdr:cNvSpPr txBox="1"/>
      </xdr:nvSpPr>
      <xdr:spPr>
        <a:xfrm>
          <a:off x="3530111" y="966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87942</xdr:rowOff>
    </xdr:from>
    <xdr:to>
      <xdr:col>15</xdr:col>
      <xdr:colOff>101600</xdr:colOff>
      <xdr:row>59</xdr:row>
      <xdr:rowOff>18092</xdr:rowOff>
    </xdr:to>
    <xdr:sp macro="" textlink="">
      <xdr:nvSpPr>
        <xdr:cNvPr id="144" name="楕円 143"/>
        <xdr:cNvSpPr/>
      </xdr:nvSpPr>
      <xdr:spPr>
        <a:xfrm>
          <a:off x="2857500" y="100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34619</xdr:rowOff>
    </xdr:from>
    <xdr:ext cx="534377" cy="259045"/>
    <xdr:sp macro="" textlink="">
      <xdr:nvSpPr>
        <xdr:cNvPr id="145" name="テキスト ボックス 144"/>
        <xdr:cNvSpPr txBox="1"/>
      </xdr:nvSpPr>
      <xdr:spPr>
        <a:xfrm>
          <a:off x="2641111" y="980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72365</xdr:rowOff>
    </xdr:from>
    <xdr:to>
      <xdr:col>10</xdr:col>
      <xdr:colOff>165100</xdr:colOff>
      <xdr:row>60</xdr:row>
      <xdr:rowOff>2515</xdr:rowOff>
    </xdr:to>
    <xdr:sp macro="" textlink="">
      <xdr:nvSpPr>
        <xdr:cNvPr id="146" name="楕円 145"/>
        <xdr:cNvSpPr/>
      </xdr:nvSpPr>
      <xdr:spPr>
        <a:xfrm>
          <a:off x="1968500" y="101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165092</xdr:rowOff>
    </xdr:from>
    <xdr:ext cx="534377" cy="259045"/>
    <xdr:sp macro="" textlink="">
      <xdr:nvSpPr>
        <xdr:cNvPr id="147" name="テキスト ボックス 146"/>
        <xdr:cNvSpPr txBox="1"/>
      </xdr:nvSpPr>
      <xdr:spPr>
        <a:xfrm>
          <a:off x="1752111" y="1028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54871</xdr:rowOff>
    </xdr:from>
    <xdr:to>
      <xdr:col>6</xdr:col>
      <xdr:colOff>38100</xdr:colOff>
      <xdr:row>59</xdr:row>
      <xdr:rowOff>156471</xdr:rowOff>
    </xdr:to>
    <xdr:sp macro="" textlink="">
      <xdr:nvSpPr>
        <xdr:cNvPr id="148" name="楕円 147"/>
        <xdr:cNvSpPr/>
      </xdr:nvSpPr>
      <xdr:spPr>
        <a:xfrm>
          <a:off x="1079500" y="101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147598</xdr:rowOff>
    </xdr:from>
    <xdr:ext cx="534377" cy="259045"/>
    <xdr:sp macro="" textlink="">
      <xdr:nvSpPr>
        <xdr:cNvPr id="149" name="テキスト ボックス 148"/>
        <xdr:cNvSpPr txBox="1"/>
      </xdr:nvSpPr>
      <xdr:spPr>
        <a:xfrm>
          <a:off x="863111" y="1026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163388</xdr:rowOff>
    </xdr:from>
    <xdr:to>
      <xdr:col>24</xdr:col>
      <xdr:colOff>63500</xdr:colOff>
      <xdr:row>73</xdr:row>
      <xdr:rowOff>32367</xdr:rowOff>
    </xdr:to>
    <xdr:cxnSp macro="">
      <xdr:nvCxnSpPr>
        <xdr:cNvPr id="181" name="直線コネクタ 180"/>
        <xdr:cNvCxnSpPr/>
      </xdr:nvCxnSpPr>
      <xdr:spPr>
        <a:xfrm flipV="1">
          <a:off x="3797300" y="12507788"/>
          <a:ext cx="838200" cy="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32367</xdr:rowOff>
    </xdr:from>
    <xdr:to>
      <xdr:col>19</xdr:col>
      <xdr:colOff>177800</xdr:colOff>
      <xdr:row>73</xdr:row>
      <xdr:rowOff>90268</xdr:rowOff>
    </xdr:to>
    <xdr:cxnSp macro="">
      <xdr:nvCxnSpPr>
        <xdr:cNvPr id="184" name="直線コネクタ 183"/>
        <xdr:cNvCxnSpPr/>
      </xdr:nvCxnSpPr>
      <xdr:spPr>
        <a:xfrm flipV="1">
          <a:off x="2908300" y="12548217"/>
          <a:ext cx="889000" cy="5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53735</xdr:rowOff>
    </xdr:from>
    <xdr:to>
      <xdr:col>15</xdr:col>
      <xdr:colOff>50800</xdr:colOff>
      <xdr:row>73</xdr:row>
      <xdr:rowOff>90268</xdr:rowOff>
    </xdr:to>
    <xdr:cxnSp macro="">
      <xdr:nvCxnSpPr>
        <xdr:cNvPr id="187" name="直線コネクタ 186"/>
        <xdr:cNvCxnSpPr/>
      </xdr:nvCxnSpPr>
      <xdr:spPr>
        <a:xfrm>
          <a:off x="2019300" y="12569585"/>
          <a:ext cx="889000" cy="3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53735</xdr:rowOff>
    </xdr:from>
    <xdr:to>
      <xdr:col>10</xdr:col>
      <xdr:colOff>114300</xdr:colOff>
      <xdr:row>73</xdr:row>
      <xdr:rowOff>74451</xdr:rowOff>
    </xdr:to>
    <xdr:cxnSp macro="">
      <xdr:nvCxnSpPr>
        <xdr:cNvPr id="190" name="直線コネクタ 189"/>
        <xdr:cNvCxnSpPr/>
      </xdr:nvCxnSpPr>
      <xdr:spPr>
        <a:xfrm flipV="1">
          <a:off x="1130300" y="12569585"/>
          <a:ext cx="889000" cy="2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21302</xdr:rowOff>
    </xdr:from>
    <xdr:ext cx="599010" cy="259045"/>
    <xdr:sp macro="" textlink="">
      <xdr:nvSpPr>
        <xdr:cNvPr id="192" name="テキスト ボックス 191"/>
        <xdr:cNvSpPr txBox="1"/>
      </xdr:nvSpPr>
      <xdr:spPr>
        <a:xfrm>
          <a:off x="1719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112588</xdr:rowOff>
    </xdr:from>
    <xdr:to>
      <xdr:col>24</xdr:col>
      <xdr:colOff>114300</xdr:colOff>
      <xdr:row>73</xdr:row>
      <xdr:rowOff>42738</xdr:rowOff>
    </xdr:to>
    <xdr:sp macro="" textlink="">
      <xdr:nvSpPr>
        <xdr:cNvPr id="200" name="楕円 199"/>
        <xdr:cNvSpPr/>
      </xdr:nvSpPr>
      <xdr:spPr>
        <a:xfrm>
          <a:off x="4584700" y="1245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135465</xdr:rowOff>
    </xdr:from>
    <xdr:ext cx="599010" cy="259045"/>
    <xdr:sp macro="" textlink="">
      <xdr:nvSpPr>
        <xdr:cNvPr id="201" name="民生費該当値テキスト"/>
        <xdr:cNvSpPr txBox="1"/>
      </xdr:nvSpPr>
      <xdr:spPr>
        <a:xfrm>
          <a:off x="4686300" y="1230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153017</xdr:rowOff>
    </xdr:from>
    <xdr:to>
      <xdr:col>20</xdr:col>
      <xdr:colOff>38100</xdr:colOff>
      <xdr:row>73</xdr:row>
      <xdr:rowOff>83167</xdr:rowOff>
    </xdr:to>
    <xdr:sp macro="" textlink="">
      <xdr:nvSpPr>
        <xdr:cNvPr id="202" name="楕円 201"/>
        <xdr:cNvSpPr/>
      </xdr:nvSpPr>
      <xdr:spPr>
        <a:xfrm>
          <a:off x="3746500" y="1249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99694</xdr:rowOff>
    </xdr:from>
    <xdr:ext cx="599010" cy="259045"/>
    <xdr:sp macro="" textlink="">
      <xdr:nvSpPr>
        <xdr:cNvPr id="203" name="テキスト ボックス 202"/>
        <xdr:cNvSpPr txBox="1"/>
      </xdr:nvSpPr>
      <xdr:spPr>
        <a:xfrm>
          <a:off x="3497795" y="122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39468</xdr:rowOff>
    </xdr:from>
    <xdr:to>
      <xdr:col>15</xdr:col>
      <xdr:colOff>101600</xdr:colOff>
      <xdr:row>73</xdr:row>
      <xdr:rowOff>141068</xdr:rowOff>
    </xdr:to>
    <xdr:sp macro="" textlink="">
      <xdr:nvSpPr>
        <xdr:cNvPr id="204" name="楕円 203"/>
        <xdr:cNvSpPr/>
      </xdr:nvSpPr>
      <xdr:spPr>
        <a:xfrm>
          <a:off x="2857500" y="1255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157595</xdr:rowOff>
    </xdr:from>
    <xdr:ext cx="599010" cy="259045"/>
    <xdr:sp macro="" textlink="">
      <xdr:nvSpPr>
        <xdr:cNvPr id="205" name="テキスト ボックス 204"/>
        <xdr:cNvSpPr txBox="1"/>
      </xdr:nvSpPr>
      <xdr:spPr>
        <a:xfrm>
          <a:off x="2608795" y="1233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2935</xdr:rowOff>
    </xdr:from>
    <xdr:to>
      <xdr:col>10</xdr:col>
      <xdr:colOff>165100</xdr:colOff>
      <xdr:row>73</xdr:row>
      <xdr:rowOff>104535</xdr:rowOff>
    </xdr:to>
    <xdr:sp macro="" textlink="">
      <xdr:nvSpPr>
        <xdr:cNvPr id="206" name="楕円 205"/>
        <xdr:cNvSpPr/>
      </xdr:nvSpPr>
      <xdr:spPr>
        <a:xfrm>
          <a:off x="1968500" y="1251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121062</xdr:rowOff>
    </xdr:from>
    <xdr:ext cx="599010" cy="259045"/>
    <xdr:sp macro="" textlink="">
      <xdr:nvSpPr>
        <xdr:cNvPr id="207" name="テキスト ボックス 206"/>
        <xdr:cNvSpPr txBox="1"/>
      </xdr:nvSpPr>
      <xdr:spPr>
        <a:xfrm>
          <a:off x="1719795" y="1229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23651</xdr:rowOff>
    </xdr:from>
    <xdr:to>
      <xdr:col>6</xdr:col>
      <xdr:colOff>38100</xdr:colOff>
      <xdr:row>73</xdr:row>
      <xdr:rowOff>125251</xdr:rowOff>
    </xdr:to>
    <xdr:sp macro="" textlink="">
      <xdr:nvSpPr>
        <xdr:cNvPr id="208" name="楕円 207"/>
        <xdr:cNvSpPr/>
      </xdr:nvSpPr>
      <xdr:spPr>
        <a:xfrm>
          <a:off x="1079500" y="1253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141778</xdr:rowOff>
    </xdr:from>
    <xdr:ext cx="599010" cy="259045"/>
    <xdr:sp macro="" textlink="">
      <xdr:nvSpPr>
        <xdr:cNvPr id="209" name="テキスト ボックス 208"/>
        <xdr:cNvSpPr txBox="1"/>
      </xdr:nvSpPr>
      <xdr:spPr>
        <a:xfrm>
          <a:off x="830795" y="1231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154037</xdr:rowOff>
    </xdr:from>
    <xdr:to>
      <xdr:col>24</xdr:col>
      <xdr:colOff>63500</xdr:colOff>
      <xdr:row>97</xdr:row>
      <xdr:rowOff>99205</xdr:rowOff>
    </xdr:to>
    <xdr:cxnSp macro="">
      <xdr:nvCxnSpPr>
        <xdr:cNvPr id="241" name="直線コネクタ 240"/>
        <xdr:cNvCxnSpPr/>
      </xdr:nvCxnSpPr>
      <xdr:spPr>
        <a:xfrm>
          <a:off x="3797300" y="16613237"/>
          <a:ext cx="838200" cy="11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154037</xdr:rowOff>
    </xdr:from>
    <xdr:to>
      <xdr:col>19</xdr:col>
      <xdr:colOff>177800</xdr:colOff>
      <xdr:row>97</xdr:row>
      <xdr:rowOff>16517</xdr:rowOff>
    </xdr:to>
    <xdr:cxnSp macro="">
      <xdr:nvCxnSpPr>
        <xdr:cNvPr id="244" name="直線コネクタ 243"/>
        <xdr:cNvCxnSpPr/>
      </xdr:nvCxnSpPr>
      <xdr:spPr>
        <a:xfrm flipV="1">
          <a:off x="2908300" y="16613237"/>
          <a:ext cx="889000" cy="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16517</xdr:rowOff>
    </xdr:from>
    <xdr:to>
      <xdr:col>15</xdr:col>
      <xdr:colOff>50800</xdr:colOff>
      <xdr:row>97</xdr:row>
      <xdr:rowOff>159914</xdr:rowOff>
    </xdr:to>
    <xdr:cxnSp macro="">
      <xdr:nvCxnSpPr>
        <xdr:cNvPr id="247" name="直線コネクタ 246"/>
        <xdr:cNvCxnSpPr/>
      </xdr:nvCxnSpPr>
      <xdr:spPr>
        <a:xfrm flipV="1">
          <a:off x="2019300" y="16647167"/>
          <a:ext cx="889000" cy="14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159914</xdr:rowOff>
    </xdr:from>
    <xdr:to>
      <xdr:col>10</xdr:col>
      <xdr:colOff>114300</xdr:colOff>
      <xdr:row>98</xdr:row>
      <xdr:rowOff>30201</xdr:rowOff>
    </xdr:to>
    <xdr:cxnSp macro="">
      <xdr:nvCxnSpPr>
        <xdr:cNvPr id="250" name="直線コネクタ 249"/>
        <xdr:cNvCxnSpPr/>
      </xdr:nvCxnSpPr>
      <xdr:spPr>
        <a:xfrm flipV="1">
          <a:off x="1130300" y="16790564"/>
          <a:ext cx="889000" cy="4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48405</xdr:rowOff>
    </xdr:from>
    <xdr:to>
      <xdr:col>24</xdr:col>
      <xdr:colOff>114300</xdr:colOff>
      <xdr:row>97</xdr:row>
      <xdr:rowOff>150005</xdr:rowOff>
    </xdr:to>
    <xdr:sp macro="" textlink="">
      <xdr:nvSpPr>
        <xdr:cNvPr id="260" name="楕円 259"/>
        <xdr:cNvSpPr/>
      </xdr:nvSpPr>
      <xdr:spPr>
        <a:xfrm>
          <a:off x="4584700" y="1667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26832</xdr:rowOff>
    </xdr:from>
    <xdr:ext cx="534377" cy="259045"/>
    <xdr:sp macro="" textlink="">
      <xdr:nvSpPr>
        <xdr:cNvPr id="261" name="衛生費該当値テキスト"/>
        <xdr:cNvSpPr txBox="1"/>
      </xdr:nvSpPr>
      <xdr:spPr>
        <a:xfrm>
          <a:off x="4686300" y="1665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103237</xdr:rowOff>
    </xdr:from>
    <xdr:to>
      <xdr:col>20</xdr:col>
      <xdr:colOff>38100</xdr:colOff>
      <xdr:row>97</xdr:row>
      <xdr:rowOff>33387</xdr:rowOff>
    </xdr:to>
    <xdr:sp macro="" textlink="">
      <xdr:nvSpPr>
        <xdr:cNvPr id="262" name="楕円 261"/>
        <xdr:cNvSpPr/>
      </xdr:nvSpPr>
      <xdr:spPr>
        <a:xfrm>
          <a:off x="3746500" y="1656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24514</xdr:rowOff>
    </xdr:from>
    <xdr:ext cx="534377" cy="259045"/>
    <xdr:sp macro="" textlink="">
      <xdr:nvSpPr>
        <xdr:cNvPr id="263" name="テキスト ボックス 262"/>
        <xdr:cNvSpPr txBox="1"/>
      </xdr:nvSpPr>
      <xdr:spPr>
        <a:xfrm>
          <a:off x="3530111" y="1665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137167</xdr:rowOff>
    </xdr:from>
    <xdr:to>
      <xdr:col>15</xdr:col>
      <xdr:colOff>101600</xdr:colOff>
      <xdr:row>97</xdr:row>
      <xdr:rowOff>67317</xdr:rowOff>
    </xdr:to>
    <xdr:sp macro="" textlink="">
      <xdr:nvSpPr>
        <xdr:cNvPr id="264" name="楕円 263"/>
        <xdr:cNvSpPr/>
      </xdr:nvSpPr>
      <xdr:spPr>
        <a:xfrm>
          <a:off x="2857500" y="165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58444</xdr:rowOff>
    </xdr:from>
    <xdr:ext cx="534377" cy="259045"/>
    <xdr:sp macro="" textlink="">
      <xdr:nvSpPr>
        <xdr:cNvPr id="265" name="テキスト ボックス 264"/>
        <xdr:cNvSpPr txBox="1"/>
      </xdr:nvSpPr>
      <xdr:spPr>
        <a:xfrm>
          <a:off x="2641111" y="1668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109114</xdr:rowOff>
    </xdr:from>
    <xdr:to>
      <xdr:col>10</xdr:col>
      <xdr:colOff>165100</xdr:colOff>
      <xdr:row>98</xdr:row>
      <xdr:rowOff>39264</xdr:rowOff>
    </xdr:to>
    <xdr:sp macro="" textlink="">
      <xdr:nvSpPr>
        <xdr:cNvPr id="266" name="楕円 265"/>
        <xdr:cNvSpPr/>
      </xdr:nvSpPr>
      <xdr:spPr>
        <a:xfrm>
          <a:off x="1968500" y="167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30391</xdr:rowOff>
    </xdr:from>
    <xdr:ext cx="534377" cy="259045"/>
    <xdr:sp macro="" textlink="">
      <xdr:nvSpPr>
        <xdr:cNvPr id="267" name="テキスト ボックス 266"/>
        <xdr:cNvSpPr txBox="1"/>
      </xdr:nvSpPr>
      <xdr:spPr>
        <a:xfrm>
          <a:off x="1752111" y="168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150851</xdr:rowOff>
    </xdr:from>
    <xdr:to>
      <xdr:col>6</xdr:col>
      <xdr:colOff>38100</xdr:colOff>
      <xdr:row>98</xdr:row>
      <xdr:rowOff>81001</xdr:rowOff>
    </xdr:to>
    <xdr:sp macro="" textlink="">
      <xdr:nvSpPr>
        <xdr:cNvPr id="268" name="楕円 267"/>
        <xdr:cNvSpPr/>
      </xdr:nvSpPr>
      <xdr:spPr>
        <a:xfrm>
          <a:off x="1079500" y="167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72128</xdr:rowOff>
    </xdr:from>
    <xdr:ext cx="534377" cy="259045"/>
    <xdr:sp macro="" textlink="">
      <xdr:nvSpPr>
        <xdr:cNvPr id="269" name="テキスト ボックス 268"/>
        <xdr:cNvSpPr txBox="1"/>
      </xdr:nvSpPr>
      <xdr:spPr>
        <a:xfrm>
          <a:off x="863111" y="168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36830</xdr:rowOff>
    </xdr:from>
    <xdr:to>
      <xdr:col>55</xdr:col>
      <xdr:colOff>0</xdr:colOff>
      <xdr:row>37</xdr:row>
      <xdr:rowOff>80264</xdr:rowOff>
    </xdr:to>
    <xdr:cxnSp macro="">
      <xdr:nvCxnSpPr>
        <xdr:cNvPr id="296" name="直線コネクタ 295"/>
        <xdr:cNvCxnSpPr/>
      </xdr:nvCxnSpPr>
      <xdr:spPr>
        <a:xfrm flipV="1">
          <a:off x="9639300" y="638048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168961</xdr:rowOff>
    </xdr:from>
    <xdr:to>
      <xdr:col>50</xdr:col>
      <xdr:colOff>114300</xdr:colOff>
      <xdr:row>37</xdr:row>
      <xdr:rowOff>80264</xdr:rowOff>
    </xdr:to>
    <xdr:cxnSp macro="">
      <xdr:nvCxnSpPr>
        <xdr:cNvPr id="299" name="直線コネクタ 298"/>
        <xdr:cNvCxnSpPr/>
      </xdr:nvCxnSpPr>
      <xdr:spPr>
        <a:xfrm>
          <a:off x="8750300" y="6341161"/>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168961</xdr:rowOff>
    </xdr:from>
    <xdr:to>
      <xdr:col>45</xdr:col>
      <xdr:colOff>177800</xdr:colOff>
      <xdr:row>37</xdr:row>
      <xdr:rowOff>77064</xdr:rowOff>
    </xdr:to>
    <xdr:cxnSp macro="">
      <xdr:nvCxnSpPr>
        <xdr:cNvPr id="302" name="直線コネクタ 301"/>
        <xdr:cNvCxnSpPr/>
      </xdr:nvCxnSpPr>
      <xdr:spPr>
        <a:xfrm flipV="1">
          <a:off x="7861300" y="6341161"/>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77064</xdr:rowOff>
    </xdr:from>
    <xdr:to>
      <xdr:col>41</xdr:col>
      <xdr:colOff>50800</xdr:colOff>
      <xdr:row>37</xdr:row>
      <xdr:rowOff>77978</xdr:rowOff>
    </xdr:to>
    <xdr:cxnSp macro="">
      <xdr:nvCxnSpPr>
        <xdr:cNvPr id="305" name="直線コネクタ 304"/>
        <xdr:cNvCxnSpPr/>
      </xdr:nvCxnSpPr>
      <xdr:spPr>
        <a:xfrm flipV="1">
          <a:off x="6972300" y="642071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157480</xdr:rowOff>
    </xdr:from>
    <xdr:to>
      <xdr:col>55</xdr:col>
      <xdr:colOff>50800</xdr:colOff>
      <xdr:row>37</xdr:row>
      <xdr:rowOff>87630</xdr:rowOff>
    </xdr:to>
    <xdr:sp macro="" textlink="">
      <xdr:nvSpPr>
        <xdr:cNvPr id="315" name="楕円 314"/>
        <xdr:cNvSpPr/>
      </xdr:nvSpPr>
      <xdr:spPr>
        <a:xfrm>
          <a:off x="104267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135907</xdr:rowOff>
    </xdr:from>
    <xdr:ext cx="378565" cy="259045"/>
    <xdr:sp macro="" textlink="">
      <xdr:nvSpPr>
        <xdr:cNvPr id="316" name="労働費該当値テキスト"/>
        <xdr:cNvSpPr txBox="1"/>
      </xdr:nvSpPr>
      <xdr:spPr>
        <a:xfrm>
          <a:off x="10528300" y="6308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29464</xdr:rowOff>
    </xdr:from>
    <xdr:to>
      <xdr:col>50</xdr:col>
      <xdr:colOff>165100</xdr:colOff>
      <xdr:row>37</xdr:row>
      <xdr:rowOff>131064</xdr:rowOff>
    </xdr:to>
    <xdr:sp macro="" textlink="">
      <xdr:nvSpPr>
        <xdr:cNvPr id="317" name="楕円 316"/>
        <xdr:cNvSpPr/>
      </xdr:nvSpPr>
      <xdr:spPr>
        <a:xfrm>
          <a:off x="9588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122191</xdr:rowOff>
    </xdr:from>
    <xdr:ext cx="378565" cy="259045"/>
    <xdr:sp macro="" textlink="">
      <xdr:nvSpPr>
        <xdr:cNvPr id="318" name="テキスト ボックス 317"/>
        <xdr:cNvSpPr txBox="1"/>
      </xdr:nvSpPr>
      <xdr:spPr>
        <a:xfrm>
          <a:off x="9450017" y="64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118161</xdr:rowOff>
    </xdr:from>
    <xdr:to>
      <xdr:col>46</xdr:col>
      <xdr:colOff>38100</xdr:colOff>
      <xdr:row>37</xdr:row>
      <xdr:rowOff>48311</xdr:rowOff>
    </xdr:to>
    <xdr:sp macro="" textlink="">
      <xdr:nvSpPr>
        <xdr:cNvPr id="319" name="楕円 318"/>
        <xdr:cNvSpPr/>
      </xdr:nvSpPr>
      <xdr:spPr>
        <a:xfrm>
          <a:off x="8699500" y="62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64838</xdr:rowOff>
    </xdr:from>
    <xdr:ext cx="378565" cy="259045"/>
    <xdr:sp macro="" textlink="">
      <xdr:nvSpPr>
        <xdr:cNvPr id="320" name="テキスト ボックス 319"/>
        <xdr:cNvSpPr txBox="1"/>
      </xdr:nvSpPr>
      <xdr:spPr>
        <a:xfrm>
          <a:off x="8561017" y="6065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26264</xdr:rowOff>
    </xdr:from>
    <xdr:to>
      <xdr:col>41</xdr:col>
      <xdr:colOff>101600</xdr:colOff>
      <xdr:row>37</xdr:row>
      <xdr:rowOff>127864</xdr:rowOff>
    </xdr:to>
    <xdr:sp macro="" textlink="">
      <xdr:nvSpPr>
        <xdr:cNvPr id="321" name="楕円 320"/>
        <xdr:cNvSpPr/>
      </xdr:nvSpPr>
      <xdr:spPr>
        <a:xfrm>
          <a:off x="7810500" y="63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118991</xdr:rowOff>
    </xdr:from>
    <xdr:ext cx="378565" cy="259045"/>
    <xdr:sp macro="" textlink="">
      <xdr:nvSpPr>
        <xdr:cNvPr id="322" name="テキスト ボックス 321"/>
        <xdr:cNvSpPr txBox="1"/>
      </xdr:nvSpPr>
      <xdr:spPr>
        <a:xfrm>
          <a:off x="7672017" y="64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27178</xdr:rowOff>
    </xdr:from>
    <xdr:to>
      <xdr:col>36</xdr:col>
      <xdr:colOff>165100</xdr:colOff>
      <xdr:row>37</xdr:row>
      <xdr:rowOff>128778</xdr:rowOff>
    </xdr:to>
    <xdr:sp macro="" textlink="">
      <xdr:nvSpPr>
        <xdr:cNvPr id="323" name="楕円 322"/>
        <xdr:cNvSpPr/>
      </xdr:nvSpPr>
      <xdr:spPr>
        <a:xfrm>
          <a:off x="6921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119905</xdr:rowOff>
    </xdr:from>
    <xdr:ext cx="378565" cy="259045"/>
    <xdr:sp macro="" textlink="">
      <xdr:nvSpPr>
        <xdr:cNvPr id="324" name="テキスト ボックス 323"/>
        <xdr:cNvSpPr txBox="1"/>
      </xdr:nvSpPr>
      <xdr:spPr>
        <a:xfrm>
          <a:off x="6783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97295</xdr:rowOff>
    </xdr:from>
    <xdr:to>
      <xdr:col>55</xdr:col>
      <xdr:colOff>0</xdr:colOff>
      <xdr:row>55</xdr:row>
      <xdr:rowOff>109239</xdr:rowOff>
    </xdr:to>
    <xdr:cxnSp macro="">
      <xdr:nvCxnSpPr>
        <xdr:cNvPr id="349" name="直線コネクタ 348"/>
        <xdr:cNvCxnSpPr/>
      </xdr:nvCxnSpPr>
      <xdr:spPr>
        <a:xfrm>
          <a:off x="9639300" y="9527045"/>
          <a:ext cx="8382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50" name="農林水産業費平均値テキスト"/>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97295</xdr:rowOff>
    </xdr:from>
    <xdr:to>
      <xdr:col>50</xdr:col>
      <xdr:colOff>114300</xdr:colOff>
      <xdr:row>55</xdr:row>
      <xdr:rowOff>147186</xdr:rowOff>
    </xdr:to>
    <xdr:cxnSp macro="">
      <xdr:nvCxnSpPr>
        <xdr:cNvPr id="352" name="直線コネクタ 351"/>
        <xdr:cNvCxnSpPr/>
      </xdr:nvCxnSpPr>
      <xdr:spPr>
        <a:xfrm flipV="1">
          <a:off x="8750300" y="9527045"/>
          <a:ext cx="889000" cy="4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4" name="テキスト ボックス 353"/>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82664</xdr:rowOff>
    </xdr:from>
    <xdr:to>
      <xdr:col>45</xdr:col>
      <xdr:colOff>177800</xdr:colOff>
      <xdr:row>55</xdr:row>
      <xdr:rowOff>147186</xdr:rowOff>
    </xdr:to>
    <xdr:cxnSp macro="">
      <xdr:nvCxnSpPr>
        <xdr:cNvPr id="355" name="直線コネクタ 354"/>
        <xdr:cNvCxnSpPr/>
      </xdr:nvCxnSpPr>
      <xdr:spPr>
        <a:xfrm>
          <a:off x="7861300" y="9512414"/>
          <a:ext cx="889000" cy="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7" name="テキスト ボックス 356"/>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82664</xdr:rowOff>
    </xdr:from>
    <xdr:to>
      <xdr:col>41</xdr:col>
      <xdr:colOff>50800</xdr:colOff>
      <xdr:row>55</xdr:row>
      <xdr:rowOff>117183</xdr:rowOff>
    </xdr:to>
    <xdr:cxnSp macro="">
      <xdr:nvCxnSpPr>
        <xdr:cNvPr id="358" name="直線コネクタ 357"/>
        <xdr:cNvCxnSpPr/>
      </xdr:nvCxnSpPr>
      <xdr:spPr>
        <a:xfrm flipV="1">
          <a:off x="6972300" y="9512414"/>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0" name="テキスト ボックス 359"/>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2" name="テキスト ボックス 361"/>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58439</xdr:rowOff>
    </xdr:from>
    <xdr:to>
      <xdr:col>55</xdr:col>
      <xdr:colOff>50800</xdr:colOff>
      <xdr:row>55</xdr:row>
      <xdr:rowOff>160039</xdr:rowOff>
    </xdr:to>
    <xdr:sp macro="" textlink="">
      <xdr:nvSpPr>
        <xdr:cNvPr id="368" name="楕円 367"/>
        <xdr:cNvSpPr/>
      </xdr:nvSpPr>
      <xdr:spPr>
        <a:xfrm>
          <a:off x="10426700" y="94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81316</xdr:rowOff>
    </xdr:from>
    <xdr:ext cx="469744" cy="259045"/>
    <xdr:sp macro="" textlink="">
      <xdr:nvSpPr>
        <xdr:cNvPr id="369" name="農林水産業費該当値テキスト"/>
        <xdr:cNvSpPr txBox="1"/>
      </xdr:nvSpPr>
      <xdr:spPr>
        <a:xfrm>
          <a:off x="10528300" y="933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46495</xdr:rowOff>
    </xdr:from>
    <xdr:to>
      <xdr:col>50</xdr:col>
      <xdr:colOff>165100</xdr:colOff>
      <xdr:row>55</xdr:row>
      <xdr:rowOff>148095</xdr:rowOff>
    </xdr:to>
    <xdr:sp macro="" textlink="">
      <xdr:nvSpPr>
        <xdr:cNvPr id="370" name="楕円 369"/>
        <xdr:cNvSpPr/>
      </xdr:nvSpPr>
      <xdr:spPr>
        <a:xfrm>
          <a:off x="9588500" y="94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164622</xdr:rowOff>
    </xdr:from>
    <xdr:ext cx="469744" cy="259045"/>
    <xdr:sp macro="" textlink="">
      <xdr:nvSpPr>
        <xdr:cNvPr id="371" name="テキスト ボックス 370"/>
        <xdr:cNvSpPr txBox="1"/>
      </xdr:nvSpPr>
      <xdr:spPr>
        <a:xfrm>
          <a:off x="9404428" y="925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96386</xdr:rowOff>
    </xdr:from>
    <xdr:to>
      <xdr:col>46</xdr:col>
      <xdr:colOff>38100</xdr:colOff>
      <xdr:row>56</xdr:row>
      <xdr:rowOff>26536</xdr:rowOff>
    </xdr:to>
    <xdr:sp macro="" textlink="">
      <xdr:nvSpPr>
        <xdr:cNvPr id="372" name="楕円 371"/>
        <xdr:cNvSpPr/>
      </xdr:nvSpPr>
      <xdr:spPr>
        <a:xfrm>
          <a:off x="8699500" y="9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43063</xdr:rowOff>
    </xdr:from>
    <xdr:ext cx="469744" cy="259045"/>
    <xdr:sp macro="" textlink="">
      <xdr:nvSpPr>
        <xdr:cNvPr id="373" name="テキスト ボックス 372"/>
        <xdr:cNvSpPr txBox="1"/>
      </xdr:nvSpPr>
      <xdr:spPr>
        <a:xfrm>
          <a:off x="8515428" y="9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31864</xdr:rowOff>
    </xdr:from>
    <xdr:to>
      <xdr:col>41</xdr:col>
      <xdr:colOff>101600</xdr:colOff>
      <xdr:row>55</xdr:row>
      <xdr:rowOff>133464</xdr:rowOff>
    </xdr:to>
    <xdr:sp macro="" textlink="">
      <xdr:nvSpPr>
        <xdr:cNvPr id="374" name="楕円 373"/>
        <xdr:cNvSpPr/>
      </xdr:nvSpPr>
      <xdr:spPr>
        <a:xfrm>
          <a:off x="7810500" y="946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149991</xdr:rowOff>
    </xdr:from>
    <xdr:ext cx="469744" cy="259045"/>
    <xdr:sp macro="" textlink="">
      <xdr:nvSpPr>
        <xdr:cNvPr id="375" name="テキスト ボックス 374"/>
        <xdr:cNvSpPr txBox="1"/>
      </xdr:nvSpPr>
      <xdr:spPr>
        <a:xfrm>
          <a:off x="7626428" y="923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66383</xdr:rowOff>
    </xdr:from>
    <xdr:to>
      <xdr:col>36</xdr:col>
      <xdr:colOff>165100</xdr:colOff>
      <xdr:row>55</xdr:row>
      <xdr:rowOff>167983</xdr:rowOff>
    </xdr:to>
    <xdr:sp macro="" textlink="">
      <xdr:nvSpPr>
        <xdr:cNvPr id="376" name="楕円 375"/>
        <xdr:cNvSpPr/>
      </xdr:nvSpPr>
      <xdr:spPr>
        <a:xfrm>
          <a:off x="6921500" y="949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13060</xdr:rowOff>
    </xdr:from>
    <xdr:ext cx="469744" cy="259045"/>
    <xdr:sp macro="" textlink="">
      <xdr:nvSpPr>
        <xdr:cNvPr id="377" name="テキスト ボックス 376"/>
        <xdr:cNvSpPr txBox="1"/>
      </xdr:nvSpPr>
      <xdr:spPr>
        <a:xfrm>
          <a:off x="6737428" y="927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45529</xdr:rowOff>
    </xdr:from>
    <xdr:to>
      <xdr:col>55</xdr:col>
      <xdr:colOff>0</xdr:colOff>
      <xdr:row>78</xdr:row>
      <xdr:rowOff>139294</xdr:rowOff>
    </xdr:to>
    <xdr:cxnSp macro="">
      <xdr:nvCxnSpPr>
        <xdr:cNvPr id="406" name="直線コネクタ 405"/>
        <xdr:cNvCxnSpPr/>
      </xdr:nvCxnSpPr>
      <xdr:spPr>
        <a:xfrm flipV="1">
          <a:off x="9639300" y="13418629"/>
          <a:ext cx="838200" cy="9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139294</xdr:rowOff>
    </xdr:from>
    <xdr:to>
      <xdr:col>50</xdr:col>
      <xdr:colOff>114300</xdr:colOff>
      <xdr:row>78</xdr:row>
      <xdr:rowOff>141860</xdr:rowOff>
    </xdr:to>
    <xdr:cxnSp macro="">
      <xdr:nvCxnSpPr>
        <xdr:cNvPr id="409" name="直線コネクタ 408"/>
        <xdr:cNvCxnSpPr/>
      </xdr:nvCxnSpPr>
      <xdr:spPr>
        <a:xfrm flipV="1">
          <a:off x="8750300" y="13512394"/>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120408</xdr:rowOff>
    </xdr:from>
    <xdr:to>
      <xdr:col>45</xdr:col>
      <xdr:colOff>177800</xdr:colOff>
      <xdr:row>78</xdr:row>
      <xdr:rowOff>141860</xdr:rowOff>
    </xdr:to>
    <xdr:cxnSp macro="">
      <xdr:nvCxnSpPr>
        <xdr:cNvPr id="412" name="直線コネクタ 411"/>
        <xdr:cNvCxnSpPr/>
      </xdr:nvCxnSpPr>
      <xdr:spPr>
        <a:xfrm>
          <a:off x="7861300" y="13493508"/>
          <a:ext cx="889000" cy="2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120408</xdr:rowOff>
    </xdr:from>
    <xdr:to>
      <xdr:col>41</xdr:col>
      <xdr:colOff>50800</xdr:colOff>
      <xdr:row>78</xdr:row>
      <xdr:rowOff>126721</xdr:rowOff>
    </xdr:to>
    <xdr:cxnSp macro="">
      <xdr:nvCxnSpPr>
        <xdr:cNvPr id="415" name="直線コネクタ 414"/>
        <xdr:cNvCxnSpPr/>
      </xdr:nvCxnSpPr>
      <xdr:spPr>
        <a:xfrm flipV="1">
          <a:off x="6972300" y="13493508"/>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166179</xdr:rowOff>
    </xdr:from>
    <xdr:to>
      <xdr:col>55</xdr:col>
      <xdr:colOff>50800</xdr:colOff>
      <xdr:row>78</xdr:row>
      <xdr:rowOff>96329</xdr:rowOff>
    </xdr:to>
    <xdr:sp macro="" textlink="">
      <xdr:nvSpPr>
        <xdr:cNvPr id="425" name="楕円 424"/>
        <xdr:cNvSpPr/>
      </xdr:nvSpPr>
      <xdr:spPr>
        <a:xfrm>
          <a:off x="10426700" y="133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144606</xdr:rowOff>
    </xdr:from>
    <xdr:ext cx="534377" cy="259045"/>
    <xdr:sp macro="" textlink="">
      <xdr:nvSpPr>
        <xdr:cNvPr id="426" name="商工費該当値テキスト"/>
        <xdr:cNvSpPr txBox="1"/>
      </xdr:nvSpPr>
      <xdr:spPr>
        <a:xfrm>
          <a:off x="10528300" y="1334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88494</xdr:rowOff>
    </xdr:from>
    <xdr:to>
      <xdr:col>50</xdr:col>
      <xdr:colOff>165100</xdr:colOff>
      <xdr:row>79</xdr:row>
      <xdr:rowOff>18644</xdr:rowOff>
    </xdr:to>
    <xdr:sp macro="" textlink="">
      <xdr:nvSpPr>
        <xdr:cNvPr id="427" name="楕円 426"/>
        <xdr:cNvSpPr/>
      </xdr:nvSpPr>
      <xdr:spPr>
        <a:xfrm>
          <a:off x="9588500" y="134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9771</xdr:rowOff>
    </xdr:from>
    <xdr:ext cx="469744" cy="259045"/>
    <xdr:sp macro="" textlink="">
      <xdr:nvSpPr>
        <xdr:cNvPr id="428" name="テキスト ボックス 427"/>
        <xdr:cNvSpPr txBox="1"/>
      </xdr:nvSpPr>
      <xdr:spPr>
        <a:xfrm>
          <a:off x="9404428" y="135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91060</xdr:rowOff>
    </xdr:from>
    <xdr:to>
      <xdr:col>46</xdr:col>
      <xdr:colOff>38100</xdr:colOff>
      <xdr:row>79</xdr:row>
      <xdr:rowOff>21210</xdr:rowOff>
    </xdr:to>
    <xdr:sp macro="" textlink="">
      <xdr:nvSpPr>
        <xdr:cNvPr id="429" name="楕円 428"/>
        <xdr:cNvSpPr/>
      </xdr:nvSpPr>
      <xdr:spPr>
        <a:xfrm>
          <a:off x="8699500" y="1346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12337</xdr:rowOff>
    </xdr:from>
    <xdr:ext cx="469744" cy="259045"/>
    <xdr:sp macro="" textlink="">
      <xdr:nvSpPr>
        <xdr:cNvPr id="430" name="テキスト ボックス 429"/>
        <xdr:cNvSpPr txBox="1"/>
      </xdr:nvSpPr>
      <xdr:spPr>
        <a:xfrm>
          <a:off x="8515428" y="135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69608</xdr:rowOff>
    </xdr:from>
    <xdr:to>
      <xdr:col>41</xdr:col>
      <xdr:colOff>101600</xdr:colOff>
      <xdr:row>78</xdr:row>
      <xdr:rowOff>171208</xdr:rowOff>
    </xdr:to>
    <xdr:sp macro="" textlink="">
      <xdr:nvSpPr>
        <xdr:cNvPr id="431" name="楕円 430"/>
        <xdr:cNvSpPr/>
      </xdr:nvSpPr>
      <xdr:spPr>
        <a:xfrm>
          <a:off x="7810500" y="134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162335</xdr:rowOff>
    </xdr:from>
    <xdr:ext cx="469744" cy="259045"/>
    <xdr:sp macro="" textlink="">
      <xdr:nvSpPr>
        <xdr:cNvPr id="432" name="テキスト ボックス 431"/>
        <xdr:cNvSpPr txBox="1"/>
      </xdr:nvSpPr>
      <xdr:spPr>
        <a:xfrm>
          <a:off x="7626428" y="1353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75921</xdr:rowOff>
    </xdr:from>
    <xdr:to>
      <xdr:col>36</xdr:col>
      <xdr:colOff>165100</xdr:colOff>
      <xdr:row>79</xdr:row>
      <xdr:rowOff>6071</xdr:rowOff>
    </xdr:to>
    <xdr:sp macro="" textlink="">
      <xdr:nvSpPr>
        <xdr:cNvPr id="433" name="楕円 432"/>
        <xdr:cNvSpPr/>
      </xdr:nvSpPr>
      <xdr:spPr>
        <a:xfrm>
          <a:off x="6921500" y="1344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168648</xdr:rowOff>
    </xdr:from>
    <xdr:ext cx="469744" cy="259045"/>
    <xdr:sp macro="" textlink="">
      <xdr:nvSpPr>
        <xdr:cNvPr id="434" name="テキスト ボックス 433"/>
        <xdr:cNvSpPr txBox="1"/>
      </xdr:nvSpPr>
      <xdr:spPr>
        <a:xfrm>
          <a:off x="6737428" y="1354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65481</xdr:rowOff>
    </xdr:from>
    <xdr:to>
      <xdr:col>55</xdr:col>
      <xdr:colOff>0</xdr:colOff>
      <xdr:row>96</xdr:row>
      <xdr:rowOff>150882</xdr:rowOff>
    </xdr:to>
    <xdr:cxnSp macro="">
      <xdr:nvCxnSpPr>
        <xdr:cNvPr id="464" name="直線コネクタ 463"/>
        <xdr:cNvCxnSpPr/>
      </xdr:nvCxnSpPr>
      <xdr:spPr>
        <a:xfrm flipV="1">
          <a:off x="9639300" y="16524681"/>
          <a:ext cx="838200" cy="8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63881</xdr:rowOff>
    </xdr:from>
    <xdr:to>
      <xdr:col>50</xdr:col>
      <xdr:colOff>114300</xdr:colOff>
      <xdr:row>96</xdr:row>
      <xdr:rowOff>150882</xdr:rowOff>
    </xdr:to>
    <xdr:cxnSp macro="">
      <xdr:nvCxnSpPr>
        <xdr:cNvPr id="467" name="直線コネクタ 466"/>
        <xdr:cNvCxnSpPr/>
      </xdr:nvCxnSpPr>
      <xdr:spPr>
        <a:xfrm>
          <a:off x="8750300" y="16523081"/>
          <a:ext cx="889000" cy="8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93808</xdr:rowOff>
    </xdr:from>
    <xdr:to>
      <xdr:col>45</xdr:col>
      <xdr:colOff>177800</xdr:colOff>
      <xdr:row>96</xdr:row>
      <xdr:rowOff>63881</xdr:rowOff>
    </xdr:to>
    <xdr:cxnSp macro="">
      <xdr:nvCxnSpPr>
        <xdr:cNvPr id="470" name="直線コネクタ 469"/>
        <xdr:cNvCxnSpPr/>
      </xdr:nvCxnSpPr>
      <xdr:spPr>
        <a:xfrm>
          <a:off x="7861300" y="16381558"/>
          <a:ext cx="889000" cy="14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2" name="テキスト ボックス 471"/>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93808</xdr:rowOff>
    </xdr:from>
    <xdr:to>
      <xdr:col>41</xdr:col>
      <xdr:colOff>50800</xdr:colOff>
      <xdr:row>97</xdr:row>
      <xdr:rowOff>42545</xdr:rowOff>
    </xdr:to>
    <xdr:cxnSp macro="">
      <xdr:nvCxnSpPr>
        <xdr:cNvPr id="473" name="直線コネクタ 472"/>
        <xdr:cNvCxnSpPr/>
      </xdr:nvCxnSpPr>
      <xdr:spPr>
        <a:xfrm flipV="1">
          <a:off x="6972300" y="16381558"/>
          <a:ext cx="889000" cy="29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75" name="テキスト ボックス 474"/>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14681</xdr:rowOff>
    </xdr:from>
    <xdr:to>
      <xdr:col>55</xdr:col>
      <xdr:colOff>50800</xdr:colOff>
      <xdr:row>96</xdr:row>
      <xdr:rowOff>116281</xdr:rowOff>
    </xdr:to>
    <xdr:sp macro="" textlink="">
      <xdr:nvSpPr>
        <xdr:cNvPr id="483" name="楕円 482"/>
        <xdr:cNvSpPr/>
      </xdr:nvSpPr>
      <xdr:spPr>
        <a:xfrm>
          <a:off x="10426700" y="1647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37558</xdr:rowOff>
    </xdr:from>
    <xdr:ext cx="534377" cy="259045"/>
    <xdr:sp macro="" textlink="">
      <xdr:nvSpPr>
        <xdr:cNvPr id="484" name="土木費該当値テキスト"/>
        <xdr:cNvSpPr txBox="1"/>
      </xdr:nvSpPr>
      <xdr:spPr>
        <a:xfrm>
          <a:off x="10528300" y="1632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100082</xdr:rowOff>
    </xdr:from>
    <xdr:to>
      <xdr:col>50</xdr:col>
      <xdr:colOff>165100</xdr:colOff>
      <xdr:row>97</xdr:row>
      <xdr:rowOff>30232</xdr:rowOff>
    </xdr:to>
    <xdr:sp macro="" textlink="">
      <xdr:nvSpPr>
        <xdr:cNvPr id="485" name="楕円 484"/>
        <xdr:cNvSpPr/>
      </xdr:nvSpPr>
      <xdr:spPr>
        <a:xfrm>
          <a:off x="9588500" y="16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21359</xdr:rowOff>
    </xdr:from>
    <xdr:ext cx="534377" cy="259045"/>
    <xdr:sp macro="" textlink="">
      <xdr:nvSpPr>
        <xdr:cNvPr id="486" name="テキスト ボックス 485"/>
        <xdr:cNvSpPr txBox="1"/>
      </xdr:nvSpPr>
      <xdr:spPr>
        <a:xfrm>
          <a:off x="9372111" y="1665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13081</xdr:rowOff>
    </xdr:from>
    <xdr:to>
      <xdr:col>46</xdr:col>
      <xdr:colOff>38100</xdr:colOff>
      <xdr:row>96</xdr:row>
      <xdr:rowOff>114681</xdr:rowOff>
    </xdr:to>
    <xdr:sp macro="" textlink="">
      <xdr:nvSpPr>
        <xdr:cNvPr id="487" name="楕円 486"/>
        <xdr:cNvSpPr/>
      </xdr:nvSpPr>
      <xdr:spPr>
        <a:xfrm>
          <a:off x="8699500" y="1647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131208</xdr:rowOff>
    </xdr:from>
    <xdr:ext cx="534377" cy="259045"/>
    <xdr:sp macro="" textlink="">
      <xdr:nvSpPr>
        <xdr:cNvPr id="488" name="テキスト ボックス 487"/>
        <xdr:cNvSpPr txBox="1"/>
      </xdr:nvSpPr>
      <xdr:spPr>
        <a:xfrm>
          <a:off x="8483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43008</xdr:rowOff>
    </xdr:from>
    <xdr:to>
      <xdr:col>41</xdr:col>
      <xdr:colOff>101600</xdr:colOff>
      <xdr:row>95</xdr:row>
      <xdr:rowOff>144608</xdr:rowOff>
    </xdr:to>
    <xdr:sp macro="" textlink="">
      <xdr:nvSpPr>
        <xdr:cNvPr id="489" name="楕円 488"/>
        <xdr:cNvSpPr/>
      </xdr:nvSpPr>
      <xdr:spPr>
        <a:xfrm>
          <a:off x="7810500" y="163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161135</xdr:rowOff>
    </xdr:from>
    <xdr:ext cx="534377" cy="259045"/>
    <xdr:sp macro="" textlink="">
      <xdr:nvSpPr>
        <xdr:cNvPr id="490" name="テキスト ボックス 489"/>
        <xdr:cNvSpPr txBox="1"/>
      </xdr:nvSpPr>
      <xdr:spPr>
        <a:xfrm>
          <a:off x="7594111" y="1610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163195</xdr:rowOff>
    </xdr:from>
    <xdr:to>
      <xdr:col>36</xdr:col>
      <xdr:colOff>165100</xdr:colOff>
      <xdr:row>97</xdr:row>
      <xdr:rowOff>93345</xdr:rowOff>
    </xdr:to>
    <xdr:sp macro="" textlink="">
      <xdr:nvSpPr>
        <xdr:cNvPr id="491" name="楕円 490"/>
        <xdr:cNvSpPr/>
      </xdr:nvSpPr>
      <xdr:spPr>
        <a:xfrm>
          <a:off x="6921500" y="166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84472</xdr:rowOff>
    </xdr:from>
    <xdr:ext cx="534377" cy="259045"/>
    <xdr:sp macro="" textlink="">
      <xdr:nvSpPr>
        <xdr:cNvPr id="492" name="テキスト ボックス 491"/>
        <xdr:cNvSpPr txBox="1"/>
      </xdr:nvSpPr>
      <xdr:spPr>
        <a:xfrm>
          <a:off x="6705111" y="167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106281</xdr:rowOff>
    </xdr:from>
    <xdr:to>
      <xdr:col>85</xdr:col>
      <xdr:colOff>127000</xdr:colOff>
      <xdr:row>35</xdr:row>
      <xdr:rowOff>96701</xdr:rowOff>
    </xdr:to>
    <xdr:cxnSp macro="">
      <xdr:nvCxnSpPr>
        <xdr:cNvPr id="524" name="直線コネクタ 523"/>
        <xdr:cNvCxnSpPr/>
      </xdr:nvCxnSpPr>
      <xdr:spPr>
        <a:xfrm>
          <a:off x="15481300" y="5935581"/>
          <a:ext cx="838200" cy="16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106281</xdr:rowOff>
    </xdr:from>
    <xdr:to>
      <xdr:col>81</xdr:col>
      <xdr:colOff>50800</xdr:colOff>
      <xdr:row>35</xdr:row>
      <xdr:rowOff>35850</xdr:rowOff>
    </xdr:to>
    <xdr:cxnSp macro="">
      <xdr:nvCxnSpPr>
        <xdr:cNvPr id="527" name="直線コネクタ 526"/>
        <xdr:cNvCxnSpPr/>
      </xdr:nvCxnSpPr>
      <xdr:spPr>
        <a:xfrm flipV="1">
          <a:off x="14592300" y="5935581"/>
          <a:ext cx="889000" cy="10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9" name="テキスト ボックス 528"/>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68834</xdr:rowOff>
    </xdr:from>
    <xdr:to>
      <xdr:col>76</xdr:col>
      <xdr:colOff>114300</xdr:colOff>
      <xdr:row>35</xdr:row>
      <xdr:rowOff>35850</xdr:rowOff>
    </xdr:to>
    <xdr:cxnSp macro="">
      <xdr:nvCxnSpPr>
        <xdr:cNvPr id="530" name="直線コネクタ 529"/>
        <xdr:cNvCxnSpPr/>
      </xdr:nvCxnSpPr>
      <xdr:spPr>
        <a:xfrm>
          <a:off x="13703300" y="5898134"/>
          <a:ext cx="889000" cy="13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118690</xdr:rowOff>
    </xdr:from>
    <xdr:to>
      <xdr:col>71</xdr:col>
      <xdr:colOff>177800</xdr:colOff>
      <xdr:row>34</xdr:row>
      <xdr:rowOff>68834</xdr:rowOff>
    </xdr:to>
    <xdr:cxnSp macro="">
      <xdr:nvCxnSpPr>
        <xdr:cNvPr id="533" name="直線コネクタ 532"/>
        <xdr:cNvCxnSpPr/>
      </xdr:nvCxnSpPr>
      <xdr:spPr>
        <a:xfrm>
          <a:off x="12814300" y="5776540"/>
          <a:ext cx="889000" cy="12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7" name="テキスト ボックス 536"/>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45901</xdr:rowOff>
    </xdr:from>
    <xdr:to>
      <xdr:col>85</xdr:col>
      <xdr:colOff>177800</xdr:colOff>
      <xdr:row>35</xdr:row>
      <xdr:rowOff>147501</xdr:rowOff>
    </xdr:to>
    <xdr:sp macro="" textlink="">
      <xdr:nvSpPr>
        <xdr:cNvPr id="543" name="楕円 542"/>
        <xdr:cNvSpPr/>
      </xdr:nvSpPr>
      <xdr:spPr>
        <a:xfrm>
          <a:off x="16268700" y="60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68778</xdr:rowOff>
    </xdr:from>
    <xdr:ext cx="534377" cy="259045"/>
    <xdr:sp macro="" textlink="">
      <xdr:nvSpPr>
        <xdr:cNvPr id="544" name="消防費該当値テキスト"/>
        <xdr:cNvSpPr txBox="1"/>
      </xdr:nvSpPr>
      <xdr:spPr>
        <a:xfrm>
          <a:off x="16370300" y="589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55481</xdr:rowOff>
    </xdr:from>
    <xdr:to>
      <xdr:col>81</xdr:col>
      <xdr:colOff>101600</xdr:colOff>
      <xdr:row>34</xdr:row>
      <xdr:rowOff>157081</xdr:rowOff>
    </xdr:to>
    <xdr:sp macro="" textlink="">
      <xdr:nvSpPr>
        <xdr:cNvPr id="545" name="楕円 544"/>
        <xdr:cNvSpPr/>
      </xdr:nvSpPr>
      <xdr:spPr>
        <a:xfrm>
          <a:off x="15430500" y="58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2158</xdr:rowOff>
    </xdr:from>
    <xdr:ext cx="534377" cy="259045"/>
    <xdr:sp macro="" textlink="">
      <xdr:nvSpPr>
        <xdr:cNvPr id="546" name="テキスト ボックス 545"/>
        <xdr:cNvSpPr txBox="1"/>
      </xdr:nvSpPr>
      <xdr:spPr>
        <a:xfrm>
          <a:off x="15214111" y="566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156500</xdr:rowOff>
    </xdr:from>
    <xdr:to>
      <xdr:col>76</xdr:col>
      <xdr:colOff>165100</xdr:colOff>
      <xdr:row>35</xdr:row>
      <xdr:rowOff>86650</xdr:rowOff>
    </xdr:to>
    <xdr:sp macro="" textlink="">
      <xdr:nvSpPr>
        <xdr:cNvPr id="547" name="楕円 546"/>
        <xdr:cNvSpPr/>
      </xdr:nvSpPr>
      <xdr:spPr>
        <a:xfrm>
          <a:off x="14541500" y="59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103177</xdr:rowOff>
    </xdr:from>
    <xdr:ext cx="534377" cy="259045"/>
    <xdr:sp macro="" textlink="">
      <xdr:nvSpPr>
        <xdr:cNvPr id="548" name="テキスト ボックス 547"/>
        <xdr:cNvSpPr txBox="1"/>
      </xdr:nvSpPr>
      <xdr:spPr>
        <a:xfrm>
          <a:off x="14325111" y="57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18034</xdr:rowOff>
    </xdr:from>
    <xdr:to>
      <xdr:col>72</xdr:col>
      <xdr:colOff>38100</xdr:colOff>
      <xdr:row>34</xdr:row>
      <xdr:rowOff>119634</xdr:rowOff>
    </xdr:to>
    <xdr:sp macro="" textlink="">
      <xdr:nvSpPr>
        <xdr:cNvPr id="549" name="楕円 548"/>
        <xdr:cNvSpPr/>
      </xdr:nvSpPr>
      <xdr:spPr>
        <a:xfrm>
          <a:off x="13652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136161</xdr:rowOff>
    </xdr:from>
    <xdr:ext cx="534377" cy="259045"/>
    <xdr:sp macro="" textlink="">
      <xdr:nvSpPr>
        <xdr:cNvPr id="550" name="テキスト ボックス 549"/>
        <xdr:cNvSpPr txBox="1"/>
      </xdr:nvSpPr>
      <xdr:spPr>
        <a:xfrm>
          <a:off x="13436111" y="562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67890</xdr:rowOff>
    </xdr:from>
    <xdr:to>
      <xdr:col>67</xdr:col>
      <xdr:colOff>101600</xdr:colOff>
      <xdr:row>33</xdr:row>
      <xdr:rowOff>169490</xdr:rowOff>
    </xdr:to>
    <xdr:sp macro="" textlink="">
      <xdr:nvSpPr>
        <xdr:cNvPr id="551" name="楕円 550"/>
        <xdr:cNvSpPr/>
      </xdr:nvSpPr>
      <xdr:spPr>
        <a:xfrm>
          <a:off x="12763500" y="572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14567</xdr:rowOff>
    </xdr:from>
    <xdr:ext cx="534377" cy="259045"/>
    <xdr:sp macro="" textlink="">
      <xdr:nvSpPr>
        <xdr:cNvPr id="552" name="テキスト ボックス 551"/>
        <xdr:cNvSpPr txBox="1"/>
      </xdr:nvSpPr>
      <xdr:spPr>
        <a:xfrm>
          <a:off x="12547111" y="550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106553</xdr:rowOff>
    </xdr:from>
    <xdr:to>
      <xdr:col>85</xdr:col>
      <xdr:colOff>127000</xdr:colOff>
      <xdr:row>56</xdr:row>
      <xdr:rowOff>112764</xdr:rowOff>
    </xdr:to>
    <xdr:cxnSp macro="">
      <xdr:nvCxnSpPr>
        <xdr:cNvPr id="582" name="直線コネクタ 581"/>
        <xdr:cNvCxnSpPr/>
      </xdr:nvCxnSpPr>
      <xdr:spPr>
        <a:xfrm>
          <a:off x="15481300" y="9707753"/>
          <a:ext cx="8382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106553</xdr:rowOff>
    </xdr:from>
    <xdr:to>
      <xdr:col>81</xdr:col>
      <xdr:colOff>50800</xdr:colOff>
      <xdr:row>56</xdr:row>
      <xdr:rowOff>169342</xdr:rowOff>
    </xdr:to>
    <xdr:cxnSp macro="">
      <xdr:nvCxnSpPr>
        <xdr:cNvPr id="585" name="直線コネクタ 584"/>
        <xdr:cNvCxnSpPr/>
      </xdr:nvCxnSpPr>
      <xdr:spPr>
        <a:xfrm flipV="1">
          <a:off x="14592300" y="9707753"/>
          <a:ext cx="8890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12256</xdr:rowOff>
    </xdr:from>
    <xdr:to>
      <xdr:col>76</xdr:col>
      <xdr:colOff>114300</xdr:colOff>
      <xdr:row>56</xdr:row>
      <xdr:rowOff>169342</xdr:rowOff>
    </xdr:to>
    <xdr:cxnSp macro="">
      <xdr:nvCxnSpPr>
        <xdr:cNvPr id="588" name="直線コネクタ 587"/>
        <xdr:cNvCxnSpPr/>
      </xdr:nvCxnSpPr>
      <xdr:spPr>
        <a:xfrm>
          <a:off x="13703300" y="9270556"/>
          <a:ext cx="889000" cy="49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48886</xdr:rowOff>
    </xdr:from>
    <xdr:ext cx="534377" cy="259045"/>
    <xdr:sp macro="" textlink="">
      <xdr:nvSpPr>
        <xdr:cNvPr id="590" name="テキスト ボックス 589"/>
        <xdr:cNvSpPr txBox="1"/>
      </xdr:nvSpPr>
      <xdr:spPr>
        <a:xfrm>
          <a:off x="1432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12256</xdr:rowOff>
    </xdr:from>
    <xdr:to>
      <xdr:col>71</xdr:col>
      <xdr:colOff>177800</xdr:colOff>
      <xdr:row>57</xdr:row>
      <xdr:rowOff>15151</xdr:rowOff>
    </xdr:to>
    <xdr:cxnSp macro="">
      <xdr:nvCxnSpPr>
        <xdr:cNvPr id="591" name="直線コネクタ 590"/>
        <xdr:cNvCxnSpPr/>
      </xdr:nvCxnSpPr>
      <xdr:spPr>
        <a:xfrm flipV="1">
          <a:off x="12814300" y="9270556"/>
          <a:ext cx="889000" cy="51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164672</xdr:rowOff>
    </xdr:from>
    <xdr:ext cx="534377" cy="259045"/>
    <xdr:sp macro="" textlink="">
      <xdr:nvSpPr>
        <xdr:cNvPr id="593" name="テキスト ボックス 592"/>
        <xdr:cNvSpPr txBox="1"/>
      </xdr:nvSpPr>
      <xdr:spPr>
        <a:xfrm>
          <a:off x="13436111" y="97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61964</xdr:rowOff>
    </xdr:from>
    <xdr:to>
      <xdr:col>85</xdr:col>
      <xdr:colOff>177800</xdr:colOff>
      <xdr:row>56</xdr:row>
      <xdr:rowOff>163564</xdr:rowOff>
    </xdr:to>
    <xdr:sp macro="" textlink="">
      <xdr:nvSpPr>
        <xdr:cNvPr id="601" name="楕円 600"/>
        <xdr:cNvSpPr/>
      </xdr:nvSpPr>
      <xdr:spPr>
        <a:xfrm>
          <a:off x="16268700" y="966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40391</xdr:rowOff>
    </xdr:from>
    <xdr:ext cx="534377" cy="259045"/>
    <xdr:sp macro="" textlink="">
      <xdr:nvSpPr>
        <xdr:cNvPr id="602" name="教育費該当値テキスト"/>
        <xdr:cNvSpPr txBox="1"/>
      </xdr:nvSpPr>
      <xdr:spPr>
        <a:xfrm>
          <a:off x="16370300" y="964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55753</xdr:rowOff>
    </xdr:from>
    <xdr:to>
      <xdr:col>81</xdr:col>
      <xdr:colOff>101600</xdr:colOff>
      <xdr:row>56</xdr:row>
      <xdr:rowOff>157353</xdr:rowOff>
    </xdr:to>
    <xdr:sp macro="" textlink="">
      <xdr:nvSpPr>
        <xdr:cNvPr id="603" name="楕円 602"/>
        <xdr:cNvSpPr/>
      </xdr:nvSpPr>
      <xdr:spPr>
        <a:xfrm>
          <a:off x="15430500" y="96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148480</xdr:rowOff>
    </xdr:from>
    <xdr:ext cx="534377" cy="259045"/>
    <xdr:sp macro="" textlink="">
      <xdr:nvSpPr>
        <xdr:cNvPr id="604" name="テキスト ボックス 603"/>
        <xdr:cNvSpPr txBox="1"/>
      </xdr:nvSpPr>
      <xdr:spPr>
        <a:xfrm>
          <a:off x="15214111" y="97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118542</xdr:rowOff>
    </xdr:from>
    <xdr:to>
      <xdr:col>76</xdr:col>
      <xdr:colOff>165100</xdr:colOff>
      <xdr:row>57</xdr:row>
      <xdr:rowOff>48692</xdr:rowOff>
    </xdr:to>
    <xdr:sp macro="" textlink="">
      <xdr:nvSpPr>
        <xdr:cNvPr id="605" name="楕円 604"/>
        <xdr:cNvSpPr/>
      </xdr:nvSpPr>
      <xdr:spPr>
        <a:xfrm>
          <a:off x="14541500" y="97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65219</xdr:rowOff>
    </xdr:from>
    <xdr:ext cx="534377" cy="259045"/>
    <xdr:sp macro="" textlink="">
      <xdr:nvSpPr>
        <xdr:cNvPr id="606" name="テキスト ボックス 605"/>
        <xdr:cNvSpPr txBox="1"/>
      </xdr:nvSpPr>
      <xdr:spPr>
        <a:xfrm>
          <a:off x="14325111" y="949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132906</xdr:rowOff>
    </xdr:from>
    <xdr:to>
      <xdr:col>72</xdr:col>
      <xdr:colOff>38100</xdr:colOff>
      <xdr:row>54</xdr:row>
      <xdr:rowOff>63056</xdr:rowOff>
    </xdr:to>
    <xdr:sp macro="" textlink="">
      <xdr:nvSpPr>
        <xdr:cNvPr id="607" name="楕円 606"/>
        <xdr:cNvSpPr/>
      </xdr:nvSpPr>
      <xdr:spPr>
        <a:xfrm>
          <a:off x="13652500" y="921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79583</xdr:rowOff>
    </xdr:from>
    <xdr:ext cx="534377" cy="259045"/>
    <xdr:sp macro="" textlink="">
      <xdr:nvSpPr>
        <xdr:cNvPr id="608" name="テキスト ボックス 607"/>
        <xdr:cNvSpPr txBox="1"/>
      </xdr:nvSpPr>
      <xdr:spPr>
        <a:xfrm>
          <a:off x="13436111" y="89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135801</xdr:rowOff>
    </xdr:from>
    <xdr:to>
      <xdr:col>67</xdr:col>
      <xdr:colOff>101600</xdr:colOff>
      <xdr:row>57</xdr:row>
      <xdr:rowOff>65951</xdr:rowOff>
    </xdr:to>
    <xdr:sp macro="" textlink="">
      <xdr:nvSpPr>
        <xdr:cNvPr id="609" name="楕円 608"/>
        <xdr:cNvSpPr/>
      </xdr:nvSpPr>
      <xdr:spPr>
        <a:xfrm>
          <a:off x="12763500" y="9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57078</xdr:rowOff>
    </xdr:from>
    <xdr:ext cx="534377" cy="259045"/>
    <xdr:sp macro="" textlink="">
      <xdr:nvSpPr>
        <xdr:cNvPr id="610" name="テキスト ボックス 609"/>
        <xdr:cNvSpPr txBox="1"/>
      </xdr:nvSpPr>
      <xdr:spPr>
        <a:xfrm>
          <a:off x="12547111" y="982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26867</xdr:rowOff>
    </xdr:from>
    <xdr:to>
      <xdr:col>85</xdr:col>
      <xdr:colOff>127000</xdr:colOff>
      <xdr:row>79</xdr:row>
      <xdr:rowOff>27096</xdr:rowOff>
    </xdr:to>
    <xdr:cxnSp macro="">
      <xdr:nvCxnSpPr>
        <xdr:cNvPr id="639" name="直線コネクタ 638"/>
        <xdr:cNvCxnSpPr/>
      </xdr:nvCxnSpPr>
      <xdr:spPr>
        <a:xfrm>
          <a:off x="15481300" y="1357141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26867</xdr:rowOff>
    </xdr:from>
    <xdr:to>
      <xdr:col>81</xdr:col>
      <xdr:colOff>50800</xdr:colOff>
      <xdr:row>79</xdr:row>
      <xdr:rowOff>29344</xdr:rowOff>
    </xdr:to>
    <xdr:cxnSp macro="">
      <xdr:nvCxnSpPr>
        <xdr:cNvPr id="642" name="直線コネクタ 641"/>
        <xdr:cNvCxnSpPr/>
      </xdr:nvCxnSpPr>
      <xdr:spPr>
        <a:xfrm flipV="1">
          <a:off x="14592300" y="13571417"/>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29344</xdr:rowOff>
    </xdr:from>
    <xdr:to>
      <xdr:col>76</xdr:col>
      <xdr:colOff>114300</xdr:colOff>
      <xdr:row>79</xdr:row>
      <xdr:rowOff>33592</xdr:rowOff>
    </xdr:to>
    <xdr:cxnSp macro="">
      <xdr:nvCxnSpPr>
        <xdr:cNvPr id="645" name="直線コネクタ 644"/>
        <xdr:cNvCxnSpPr/>
      </xdr:nvCxnSpPr>
      <xdr:spPr>
        <a:xfrm flipV="1">
          <a:off x="13703300" y="13573894"/>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33592</xdr:rowOff>
    </xdr:from>
    <xdr:to>
      <xdr:col>71</xdr:col>
      <xdr:colOff>177800</xdr:colOff>
      <xdr:row>79</xdr:row>
      <xdr:rowOff>37516</xdr:rowOff>
    </xdr:to>
    <xdr:cxnSp macro="">
      <xdr:nvCxnSpPr>
        <xdr:cNvPr id="648" name="直線コネクタ 647"/>
        <xdr:cNvCxnSpPr/>
      </xdr:nvCxnSpPr>
      <xdr:spPr>
        <a:xfrm flipV="1">
          <a:off x="12814300" y="13578142"/>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147746</xdr:rowOff>
    </xdr:from>
    <xdr:to>
      <xdr:col>85</xdr:col>
      <xdr:colOff>177800</xdr:colOff>
      <xdr:row>79</xdr:row>
      <xdr:rowOff>77896</xdr:rowOff>
    </xdr:to>
    <xdr:sp macro="" textlink="">
      <xdr:nvSpPr>
        <xdr:cNvPr id="658" name="楕円 657"/>
        <xdr:cNvSpPr/>
      </xdr:nvSpPr>
      <xdr:spPr>
        <a:xfrm>
          <a:off x="16268700" y="135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86416</xdr:rowOff>
    </xdr:from>
    <xdr:ext cx="378565" cy="259045"/>
    <xdr:sp macro="" textlink="">
      <xdr:nvSpPr>
        <xdr:cNvPr id="659" name="災害復旧費該当値テキスト"/>
        <xdr:cNvSpPr txBox="1"/>
      </xdr:nvSpPr>
      <xdr:spPr>
        <a:xfrm>
          <a:off x="16370300" y="13459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147517</xdr:rowOff>
    </xdr:from>
    <xdr:to>
      <xdr:col>81</xdr:col>
      <xdr:colOff>101600</xdr:colOff>
      <xdr:row>79</xdr:row>
      <xdr:rowOff>77667</xdr:rowOff>
    </xdr:to>
    <xdr:sp macro="" textlink="">
      <xdr:nvSpPr>
        <xdr:cNvPr id="660" name="楕円 659"/>
        <xdr:cNvSpPr/>
      </xdr:nvSpPr>
      <xdr:spPr>
        <a:xfrm>
          <a:off x="15430500" y="135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68794</xdr:rowOff>
    </xdr:from>
    <xdr:ext cx="378565" cy="259045"/>
    <xdr:sp macro="" textlink="">
      <xdr:nvSpPr>
        <xdr:cNvPr id="661" name="テキスト ボックス 660"/>
        <xdr:cNvSpPr txBox="1"/>
      </xdr:nvSpPr>
      <xdr:spPr>
        <a:xfrm>
          <a:off x="15292017" y="13613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149994</xdr:rowOff>
    </xdr:from>
    <xdr:to>
      <xdr:col>76</xdr:col>
      <xdr:colOff>165100</xdr:colOff>
      <xdr:row>79</xdr:row>
      <xdr:rowOff>80144</xdr:rowOff>
    </xdr:to>
    <xdr:sp macro="" textlink="">
      <xdr:nvSpPr>
        <xdr:cNvPr id="662" name="楕円 661"/>
        <xdr:cNvSpPr/>
      </xdr:nvSpPr>
      <xdr:spPr>
        <a:xfrm>
          <a:off x="14541500" y="135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71271</xdr:rowOff>
    </xdr:from>
    <xdr:ext cx="378565" cy="259045"/>
    <xdr:sp macro="" textlink="">
      <xdr:nvSpPr>
        <xdr:cNvPr id="663" name="テキスト ボックス 662"/>
        <xdr:cNvSpPr txBox="1"/>
      </xdr:nvSpPr>
      <xdr:spPr>
        <a:xfrm>
          <a:off x="14403017" y="13615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154242</xdr:rowOff>
    </xdr:from>
    <xdr:to>
      <xdr:col>72</xdr:col>
      <xdr:colOff>38100</xdr:colOff>
      <xdr:row>79</xdr:row>
      <xdr:rowOff>84392</xdr:rowOff>
    </xdr:to>
    <xdr:sp macro="" textlink="">
      <xdr:nvSpPr>
        <xdr:cNvPr id="664" name="楕円 663"/>
        <xdr:cNvSpPr/>
      </xdr:nvSpPr>
      <xdr:spPr>
        <a:xfrm>
          <a:off x="13652500" y="135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75519</xdr:rowOff>
    </xdr:from>
    <xdr:ext cx="378565" cy="259045"/>
    <xdr:sp macro="" textlink="">
      <xdr:nvSpPr>
        <xdr:cNvPr id="665" name="テキスト ボックス 664"/>
        <xdr:cNvSpPr txBox="1"/>
      </xdr:nvSpPr>
      <xdr:spPr>
        <a:xfrm>
          <a:off x="13514017" y="13620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158166</xdr:rowOff>
    </xdr:from>
    <xdr:to>
      <xdr:col>67</xdr:col>
      <xdr:colOff>101600</xdr:colOff>
      <xdr:row>79</xdr:row>
      <xdr:rowOff>88316</xdr:rowOff>
    </xdr:to>
    <xdr:sp macro="" textlink="">
      <xdr:nvSpPr>
        <xdr:cNvPr id="666" name="楕円 665"/>
        <xdr:cNvSpPr/>
      </xdr:nvSpPr>
      <xdr:spPr>
        <a:xfrm>
          <a:off x="12763500" y="1353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79443</xdr:rowOff>
    </xdr:from>
    <xdr:ext cx="378565" cy="259045"/>
    <xdr:sp macro="" textlink="">
      <xdr:nvSpPr>
        <xdr:cNvPr id="667" name="テキスト ボックス 666"/>
        <xdr:cNvSpPr txBox="1"/>
      </xdr:nvSpPr>
      <xdr:spPr>
        <a:xfrm>
          <a:off x="12625017" y="13623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95146</xdr:rowOff>
    </xdr:from>
    <xdr:to>
      <xdr:col>85</xdr:col>
      <xdr:colOff>127000</xdr:colOff>
      <xdr:row>92</xdr:row>
      <xdr:rowOff>29674</xdr:rowOff>
    </xdr:to>
    <xdr:cxnSp macro="">
      <xdr:nvCxnSpPr>
        <xdr:cNvPr id="694" name="直線コネクタ 693"/>
        <xdr:cNvCxnSpPr/>
      </xdr:nvCxnSpPr>
      <xdr:spPr>
        <a:xfrm>
          <a:off x="15481300" y="15697096"/>
          <a:ext cx="838200" cy="10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84333</xdr:rowOff>
    </xdr:from>
    <xdr:to>
      <xdr:col>81</xdr:col>
      <xdr:colOff>50800</xdr:colOff>
      <xdr:row>91</xdr:row>
      <xdr:rowOff>95146</xdr:rowOff>
    </xdr:to>
    <xdr:cxnSp macro="">
      <xdr:nvCxnSpPr>
        <xdr:cNvPr id="697" name="直線コネクタ 696"/>
        <xdr:cNvCxnSpPr/>
      </xdr:nvCxnSpPr>
      <xdr:spPr>
        <a:xfrm>
          <a:off x="14592300" y="15686283"/>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84333</xdr:rowOff>
    </xdr:from>
    <xdr:to>
      <xdr:col>76</xdr:col>
      <xdr:colOff>114300</xdr:colOff>
      <xdr:row>91</xdr:row>
      <xdr:rowOff>86756</xdr:rowOff>
    </xdr:to>
    <xdr:cxnSp macro="">
      <xdr:nvCxnSpPr>
        <xdr:cNvPr id="700" name="直線コネクタ 699"/>
        <xdr:cNvCxnSpPr/>
      </xdr:nvCxnSpPr>
      <xdr:spPr>
        <a:xfrm flipV="1">
          <a:off x="13703300" y="15686283"/>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3203</xdr:rowOff>
    </xdr:from>
    <xdr:to>
      <xdr:col>71</xdr:col>
      <xdr:colOff>177800</xdr:colOff>
      <xdr:row>91</xdr:row>
      <xdr:rowOff>86756</xdr:rowOff>
    </xdr:to>
    <xdr:cxnSp macro="">
      <xdr:nvCxnSpPr>
        <xdr:cNvPr id="703" name="直線コネクタ 702"/>
        <xdr:cNvCxnSpPr/>
      </xdr:nvCxnSpPr>
      <xdr:spPr>
        <a:xfrm>
          <a:off x="12814300" y="15605153"/>
          <a:ext cx="8890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150324</xdr:rowOff>
    </xdr:from>
    <xdr:to>
      <xdr:col>85</xdr:col>
      <xdr:colOff>177800</xdr:colOff>
      <xdr:row>92</xdr:row>
      <xdr:rowOff>80474</xdr:rowOff>
    </xdr:to>
    <xdr:sp macro="" textlink="">
      <xdr:nvSpPr>
        <xdr:cNvPr id="713" name="楕円 712"/>
        <xdr:cNvSpPr/>
      </xdr:nvSpPr>
      <xdr:spPr>
        <a:xfrm>
          <a:off x="16268700" y="1575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1751</xdr:rowOff>
    </xdr:from>
    <xdr:ext cx="534377" cy="259045"/>
    <xdr:sp macro="" textlink="">
      <xdr:nvSpPr>
        <xdr:cNvPr id="714" name="公債費該当値テキスト"/>
        <xdr:cNvSpPr txBox="1"/>
      </xdr:nvSpPr>
      <xdr:spPr>
        <a:xfrm>
          <a:off x="16370300" y="1560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44346</xdr:rowOff>
    </xdr:from>
    <xdr:to>
      <xdr:col>81</xdr:col>
      <xdr:colOff>101600</xdr:colOff>
      <xdr:row>91</xdr:row>
      <xdr:rowOff>145946</xdr:rowOff>
    </xdr:to>
    <xdr:sp macro="" textlink="">
      <xdr:nvSpPr>
        <xdr:cNvPr id="715" name="楕円 714"/>
        <xdr:cNvSpPr/>
      </xdr:nvSpPr>
      <xdr:spPr>
        <a:xfrm>
          <a:off x="15430500" y="1564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162473</xdr:rowOff>
    </xdr:from>
    <xdr:ext cx="534377" cy="259045"/>
    <xdr:sp macro="" textlink="">
      <xdr:nvSpPr>
        <xdr:cNvPr id="716" name="テキスト ボックス 715"/>
        <xdr:cNvSpPr txBox="1"/>
      </xdr:nvSpPr>
      <xdr:spPr>
        <a:xfrm>
          <a:off x="15214111" y="1542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33533</xdr:rowOff>
    </xdr:from>
    <xdr:to>
      <xdr:col>76</xdr:col>
      <xdr:colOff>165100</xdr:colOff>
      <xdr:row>91</xdr:row>
      <xdr:rowOff>135133</xdr:rowOff>
    </xdr:to>
    <xdr:sp macro="" textlink="">
      <xdr:nvSpPr>
        <xdr:cNvPr id="717" name="楕円 716"/>
        <xdr:cNvSpPr/>
      </xdr:nvSpPr>
      <xdr:spPr>
        <a:xfrm>
          <a:off x="14541500" y="1563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151660</xdr:rowOff>
    </xdr:from>
    <xdr:ext cx="534377" cy="259045"/>
    <xdr:sp macro="" textlink="">
      <xdr:nvSpPr>
        <xdr:cNvPr id="718" name="テキスト ボックス 717"/>
        <xdr:cNvSpPr txBox="1"/>
      </xdr:nvSpPr>
      <xdr:spPr>
        <a:xfrm>
          <a:off x="14325111" y="1541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35956</xdr:rowOff>
    </xdr:from>
    <xdr:to>
      <xdr:col>72</xdr:col>
      <xdr:colOff>38100</xdr:colOff>
      <xdr:row>91</xdr:row>
      <xdr:rowOff>137556</xdr:rowOff>
    </xdr:to>
    <xdr:sp macro="" textlink="">
      <xdr:nvSpPr>
        <xdr:cNvPr id="719" name="楕円 718"/>
        <xdr:cNvSpPr/>
      </xdr:nvSpPr>
      <xdr:spPr>
        <a:xfrm>
          <a:off x="13652500" y="1563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154083</xdr:rowOff>
    </xdr:from>
    <xdr:ext cx="534377" cy="259045"/>
    <xdr:sp macro="" textlink="">
      <xdr:nvSpPr>
        <xdr:cNvPr id="720" name="テキスト ボックス 719"/>
        <xdr:cNvSpPr txBox="1"/>
      </xdr:nvSpPr>
      <xdr:spPr>
        <a:xfrm>
          <a:off x="13436111" y="1541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123853</xdr:rowOff>
    </xdr:from>
    <xdr:to>
      <xdr:col>67</xdr:col>
      <xdr:colOff>101600</xdr:colOff>
      <xdr:row>91</xdr:row>
      <xdr:rowOff>54003</xdr:rowOff>
    </xdr:to>
    <xdr:sp macro="" textlink="">
      <xdr:nvSpPr>
        <xdr:cNvPr id="721" name="楕円 720"/>
        <xdr:cNvSpPr/>
      </xdr:nvSpPr>
      <xdr:spPr>
        <a:xfrm>
          <a:off x="12763500" y="1555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70530</xdr:rowOff>
    </xdr:from>
    <xdr:ext cx="534377" cy="259045"/>
    <xdr:sp macro="" textlink="">
      <xdr:nvSpPr>
        <xdr:cNvPr id="722" name="テキスト ボックス 721"/>
        <xdr:cNvSpPr txBox="1"/>
      </xdr:nvSpPr>
      <xdr:spPr>
        <a:xfrm>
          <a:off x="12547111" y="1532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560,352</a:t>
          </a:r>
          <a:r>
            <a:rPr kumimoji="1" lang="ja-JP" altLang="ja-JP" sz="1100">
              <a:solidFill>
                <a:sysClr val="windowText" lastClr="000000"/>
              </a:solidFill>
              <a:effectLst/>
              <a:latin typeface="+mn-lt"/>
              <a:ea typeface="+mn-ea"/>
              <a:cs typeface="+mn-cs"/>
            </a:rPr>
            <a:t>円となっている。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総務費については、新庁舎建設等により平成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年度から類似団体平均を上回ってい</a:t>
          </a:r>
          <a:r>
            <a:rPr kumimoji="1" lang="ja-JP" altLang="en-US" sz="1100">
              <a:solidFill>
                <a:sysClr val="windowText" lastClr="000000"/>
              </a:solidFill>
              <a:effectLst/>
              <a:latin typeface="+mn-lt"/>
              <a:ea typeface="+mn-ea"/>
              <a:cs typeface="+mn-cs"/>
            </a:rPr>
            <a:t>たが，建設工事が完了したことなどにより，</a:t>
          </a:r>
          <a:r>
            <a:rPr kumimoji="1" lang="ja-JP" altLang="ja-JP" sz="1100">
              <a:solidFill>
                <a:sysClr val="windowText" lastClr="000000"/>
              </a:solidFill>
              <a:effectLst/>
              <a:latin typeface="+mn-lt"/>
              <a:ea typeface="+mn-ea"/>
              <a:cs typeface="+mn-cs"/>
            </a:rPr>
            <a:t>類似団体よりも低い水準</a:t>
          </a:r>
          <a:r>
            <a:rPr kumimoji="1" lang="ja-JP" altLang="en-US" sz="1100">
              <a:solidFill>
                <a:sysClr val="windowText" lastClr="000000"/>
              </a:solidFill>
              <a:effectLst/>
              <a:latin typeface="+mn-lt"/>
              <a:ea typeface="+mn-ea"/>
              <a:cs typeface="+mn-cs"/>
            </a:rPr>
            <a:t>となった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消防費については、類似団体の平均と比較して，大幅に高い水準となっているが，本市の喫緊の課題である南海トラフ地震対策に取り組んだものであり、高知県平均も全国平均より高い水準となっている。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民生費については、性質別と同様に</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生活保護率が高いことや介護給付・訓練等給付の増加等により、類似団体の平均よりも高い水準で推移している。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債費においては、依然として類似団体内でも高い水準となっており、引き続き義務的経費の縮減に向けた，投資事業の平準化と先送りによる起債発行額の抑制や、借入条件の見直しによる単年度元利償還金の縮減など、計画的な市債の発行を行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その他の経費についても、公共施設マネジメントの推進や事務事業の見直し等により可能な限り削減に努める。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年度に地方消費税交付金の減等により、</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年ぶりに財政調整基金を繰り入れしたことに伴い、標準財政規模に対する財政調整基金残高の割合は依然低い水準となっている。</a:t>
          </a:r>
          <a:endParaRPr lang="ja-JP" altLang="ja-JP" sz="1400">
            <a:solidFill>
              <a:sysClr val="windowText" lastClr="000000"/>
            </a:solidFill>
            <a:effectLst/>
          </a:endParaRPr>
        </a:p>
        <a:p>
          <a:pPr eaLnBrk="1" fontAlgn="auto" latinLnBrk="0" hangingPunct="1"/>
          <a:r>
            <a:rPr kumimoji="1" lang="ja-JP" altLang="ja-JP" sz="1100">
              <a:solidFill>
                <a:srgbClr val="FF0000"/>
              </a:solidFill>
              <a:effectLst/>
              <a:latin typeface="+mn-lt"/>
              <a:ea typeface="+mn-ea"/>
              <a:cs typeface="+mn-cs"/>
            </a:rPr>
            <a:t>　</a:t>
          </a:r>
          <a:r>
            <a:rPr kumimoji="1" lang="ja-JP" altLang="en-US" sz="1100" b="0" i="0" baseline="0">
              <a:solidFill>
                <a:schemeClr val="dk1"/>
              </a:solidFill>
              <a:effectLst/>
              <a:latin typeface="+mn-lt"/>
              <a:ea typeface="+mn-ea"/>
              <a:cs typeface="+mn-cs"/>
            </a:rPr>
            <a:t>令和２</a:t>
          </a:r>
          <a:r>
            <a:rPr kumimoji="1" lang="ja-JP" altLang="ja-JP" sz="1100" b="0" i="0" baseline="0">
              <a:solidFill>
                <a:schemeClr val="dk1"/>
              </a:solidFill>
              <a:effectLst/>
              <a:latin typeface="+mn-lt"/>
              <a:ea typeface="+mn-ea"/>
              <a:cs typeface="+mn-cs"/>
            </a:rPr>
            <a:t>年度は、財政調整基金や減債基金を取り崩すことなく、実質単年度収支の黒字を確保できたものの、普通建設事業等の臨時的経費が減となった一方で、新たな公共施設の維持的経費が大幅に増加しており、経常収支比率</a:t>
          </a:r>
          <a:r>
            <a:rPr kumimoji="1" lang="ja-JP" altLang="en-US" sz="1100" b="0" i="0" baseline="0">
              <a:solidFill>
                <a:schemeClr val="dk1"/>
              </a:solidFill>
              <a:effectLst/>
              <a:latin typeface="+mn-lt"/>
              <a:ea typeface="+mn-ea"/>
              <a:cs typeface="+mn-cs"/>
            </a:rPr>
            <a:t>は依然として高いままであり、財政構造の硬直化が著しい状況である</a:t>
          </a:r>
          <a:r>
            <a:rPr kumimoji="1" lang="ja-JP"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ja-JP" sz="1100">
              <a:solidFill>
                <a:sysClr val="windowText" lastClr="000000"/>
              </a:solidFill>
              <a:effectLst/>
              <a:latin typeface="+mn-lt"/>
              <a:ea typeface="+mn-ea"/>
              <a:cs typeface="+mn-cs"/>
            </a:rPr>
            <a:t>過去の施設建設経費等による多額の公債費負担が要因となり，収益事業，駐車場事業の</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特別会計が赤字となっているが，その他の会計は黒字を保っている。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収益事業については，平成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年度から包括委託制度を導入し経費削減を行った。単年度黒字の確保により累積赤字額の圧縮を目指し，今後もミッドナイト競輪の開催などによる売上の増加や経費の削減を図っていく。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駐車場事業については，平成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年度決算から単年度黒字となり，平成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年度で起債償還も終了したことから，累積赤字額は令和８年度に解消される見込みである。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92014_&#39640;&#30693;&#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162.6</v>
          </cell>
          <cell r="BX51">
            <v>164.4</v>
          </cell>
          <cell r="CF51">
            <v>165.9</v>
          </cell>
          <cell r="CN51">
            <v>180.2</v>
          </cell>
          <cell r="CV51">
            <v>172.2</v>
          </cell>
        </row>
        <row r="53">
          <cell r="BP53">
            <v>62.1</v>
          </cell>
          <cell r="BX53">
            <v>61.5</v>
          </cell>
          <cell r="CF53">
            <v>62.5</v>
          </cell>
          <cell r="CN53">
            <v>61.8</v>
          </cell>
          <cell r="CV53">
            <v>63.1</v>
          </cell>
        </row>
        <row r="55">
          <cell r="AN55" t="str">
            <v>類似団体内平均値</v>
          </cell>
          <cell r="BP55">
            <v>38.9</v>
          </cell>
          <cell r="BX55">
            <v>37.6</v>
          </cell>
          <cell r="CF55">
            <v>34</v>
          </cell>
          <cell r="CN55">
            <v>33.9</v>
          </cell>
          <cell r="CV55">
            <v>31.5</v>
          </cell>
        </row>
        <row r="57">
          <cell r="BP57">
            <v>59.3</v>
          </cell>
          <cell r="BX57">
            <v>60</v>
          </cell>
          <cell r="CF57">
            <v>61.1</v>
          </cell>
          <cell r="CN57">
            <v>61.9</v>
          </cell>
          <cell r="CV57">
            <v>62.6</v>
          </cell>
        </row>
        <row r="72">
          <cell r="BP72" t="str">
            <v>H28</v>
          </cell>
          <cell r="BX72" t="str">
            <v>H29</v>
          </cell>
          <cell r="CF72" t="str">
            <v>H30</v>
          </cell>
          <cell r="CN72" t="str">
            <v>R01</v>
          </cell>
          <cell r="CV72" t="str">
            <v>R02</v>
          </cell>
        </row>
        <row r="73">
          <cell r="AN73" t="str">
            <v>当該団体値</v>
          </cell>
          <cell r="BP73">
            <v>162.6</v>
          </cell>
          <cell r="BX73">
            <v>164.4</v>
          </cell>
          <cell r="CF73">
            <v>165.9</v>
          </cell>
          <cell r="CN73">
            <v>180.2</v>
          </cell>
          <cell r="CV73">
            <v>172.2</v>
          </cell>
        </row>
        <row r="75">
          <cell r="BP75">
            <v>14.9</v>
          </cell>
          <cell r="BX75">
            <v>14.7</v>
          </cell>
          <cell r="CF75">
            <v>14.6</v>
          </cell>
          <cell r="CN75">
            <v>14.2</v>
          </cell>
          <cell r="CV75">
            <v>13.6</v>
          </cell>
        </row>
        <row r="77">
          <cell r="AN77" t="str">
            <v>類似団体内平均値</v>
          </cell>
          <cell r="BP77">
            <v>38.9</v>
          </cell>
          <cell r="BX77">
            <v>37.6</v>
          </cell>
          <cell r="CF77">
            <v>34</v>
          </cell>
          <cell r="CN77">
            <v>33.9</v>
          </cell>
          <cell r="CV77">
            <v>31.5</v>
          </cell>
        </row>
        <row r="79">
          <cell r="BP79">
            <v>6.4</v>
          </cell>
          <cell r="BX79">
            <v>6.1</v>
          </cell>
          <cell r="CF79">
            <v>5.9</v>
          </cell>
          <cell r="CN79">
            <v>5.7</v>
          </cell>
          <cell r="CV79">
            <v>5.4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183971577</v>
      </c>
      <c r="BO4" s="395"/>
      <c r="BP4" s="395"/>
      <c r="BQ4" s="395"/>
      <c r="BR4" s="395"/>
      <c r="BS4" s="395"/>
      <c r="BT4" s="395"/>
      <c r="BU4" s="396"/>
      <c r="BV4" s="394">
        <v>159101814</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0.7</v>
      </c>
      <c r="CU4" s="401"/>
      <c r="CV4" s="401"/>
      <c r="CW4" s="401"/>
      <c r="CX4" s="401"/>
      <c r="CY4" s="401"/>
      <c r="CZ4" s="401"/>
      <c r="DA4" s="402"/>
      <c r="DB4" s="400">
        <v>0.5</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182236645</v>
      </c>
      <c r="BO5" s="432"/>
      <c r="BP5" s="432"/>
      <c r="BQ5" s="432"/>
      <c r="BR5" s="432"/>
      <c r="BS5" s="432"/>
      <c r="BT5" s="432"/>
      <c r="BU5" s="433"/>
      <c r="BV5" s="431">
        <v>157773862</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96.3</v>
      </c>
      <c r="CU5" s="429"/>
      <c r="CV5" s="429"/>
      <c r="CW5" s="429"/>
      <c r="CX5" s="429"/>
      <c r="CY5" s="429"/>
      <c r="CZ5" s="429"/>
      <c r="DA5" s="430"/>
      <c r="DB5" s="428">
        <v>97.8</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1734932</v>
      </c>
      <c r="BO6" s="432"/>
      <c r="BP6" s="432"/>
      <c r="BQ6" s="432"/>
      <c r="BR6" s="432"/>
      <c r="BS6" s="432"/>
      <c r="BT6" s="432"/>
      <c r="BU6" s="433"/>
      <c r="BV6" s="431">
        <v>1327952</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102.6</v>
      </c>
      <c r="CU6" s="469"/>
      <c r="CV6" s="469"/>
      <c r="CW6" s="469"/>
      <c r="CX6" s="469"/>
      <c r="CY6" s="469"/>
      <c r="CZ6" s="469"/>
      <c r="DA6" s="470"/>
      <c r="DB6" s="468">
        <v>103.8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104</v>
      </c>
      <c r="AV7" s="464"/>
      <c r="AW7" s="464"/>
      <c r="AX7" s="464"/>
      <c r="AY7" s="465" t="s">
        <v>105</v>
      </c>
      <c r="AZ7" s="466"/>
      <c r="BA7" s="466"/>
      <c r="BB7" s="466"/>
      <c r="BC7" s="466"/>
      <c r="BD7" s="466"/>
      <c r="BE7" s="466"/>
      <c r="BF7" s="466"/>
      <c r="BG7" s="466"/>
      <c r="BH7" s="466"/>
      <c r="BI7" s="466"/>
      <c r="BJ7" s="466"/>
      <c r="BK7" s="466"/>
      <c r="BL7" s="466"/>
      <c r="BM7" s="467"/>
      <c r="BN7" s="431">
        <v>1189786</v>
      </c>
      <c r="BO7" s="432"/>
      <c r="BP7" s="432"/>
      <c r="BQ7" s="432"/>
      <c r="BR7" s="432"/>
      <c r="BS7" s="432"/>
      <c r="BT7" s="432"/>
      <c r="BU7" s="433"/>
      <c r="BV7" s="431">
        <v>922338</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78960151</v>
      </c>
      <c r="CU7" s="432"/>
      <c r="CV7" s="432"/>
      <c r="CW7" s="432"/>
      <c r="CX7" s="432"/>
      <c r="CY7" s="432"/>
      <c r="CZ7" s="432"/>
      <c r="DA7" s="433"/>
      <c r="DB7" s="431">
        <v>78603438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104</v>
      </c>
      <c r="AV8" s="464"/>
      <c r="AW8" s="464"/>
      <c r="AX8" s="464"/>
      <c r="AY8" s="465" t="s">
        <v>108</v>
      </c>
      <c r="AZ8" s="466"/>
      <c r="BA8" s="466"/>
      <c r="BB8" s="466"/>
      <c r="BC8" s="466"/>
      <c r="BD8" s="466"/>
      <c r="BE8" s="466"/>
      <c r="BF8" s="466"/>
      <c r="BG8" s="466"/>
      <c r="BH8" s="466"/>
      <c r="BI8" s="466"/>
      <c r="BJ8" s="466"/>
      <c r="BK8" s="466"/>
      <c r="BL8" s="466"/>
      <c r="BM8" s="467"/>
      <c r="BN8" s="431">
        <v>545146</v>
      </c>
      <c r="BO8" s="432"/>
      <c r="BP8" s="432"/>
      <c r="BQ8" s="432"/>
      <c r="BR8" s="432"/>
      <c r="BS8" s="432"/>
      <c r="BT8" s="432"/>
      <c r="BU8" s="433"/>
      <c r="BV8" s="431">
        <v>405614</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0.64</v>
      </c>
      <c r="CU8" s="472"/>
      <c r="CV8" s="472"/>
      <c r="CW8" s="472"/>
      <c r="CX8" s="472"/>
      <c r="CY8" s="472"/>
      <c r="CZ8" s="472"/>
      <c r="DA8" s="473"/>
      <c r="DB8" s="471">
        <v>0.64</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326545</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93</v>
      </c>
      <c r="AV9" s="464"/>
      <c r="AW9" s="464"/>
      <c r="AX9" s="464"/>
      <c r="AY9" s="465" t="s">
        <v>114</v>
      </c>
      <c r="AZ9" s="466"/>
      <c r="BA9" s="466"/>
      <c r="BB9" s="466"/>
      <c r="BC9" s="466"/>
      <c r="BD9" s="466"/>
      <c r="BE9" s="466"/>
      <c r="BF9" s="466"/>
      <c r="BG9" s="466"/>
      <c r="BH9" s="466"/>
      <c r="BI9" s="466"/>
      <c r="BJ9" s="466"/>
      <c r="BK9" s="466"/>
      <c r="BL9" s="466"/>
      <c r="BM9" s="467"/>
      <c r="BN9" s="431">
        <v>139532</v>
      </c>
      <c r="BO9" s="432"/>
      <c r="BP9" s="432"/>
      <c r="BQ9" s="432"/>
      <c r="BR9" s="432"/>
      <c r="BS9" s="432"/>
      <c r="BT9" s="432"/>
      <c r="BU9" s="433"/>
      <c r="BV9" s="431">
        <v>-68818</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17.600000000000001</v>
      </c>
      <c r="CU9" s="429"/>
      <c r="CV9" s="429"/>
      <c r="CW9" s="429"/>
      <c r="CX9" s="429"/>
      <c r="CY9" s="429"/>
      <c r="CZ9" s="429"/>
      <c r="DA9" s="430"/>
      <c r="DB9" s="428">
        <v>19.8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337190</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254</v>
      </c>
      <c r="BO10" s="432"/>
      <c r="BP10" s="432"/>
      <c r="BQ10" s="432"/>
      <c r="BR10" s="432"/>
      <c r="BS10" s="432"/>
      <c r="BT10" s="432"/>
      <c r="BU10" s="433"/>
      <c r="BV10" s="431">
        <v>2343</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124</v>
      </c>
      <c r="AV11" s="464"/>
      <c r="AW11" s="464"/>
      <c r="AX11" s="464"/>
      <c r="AY11" s="465" t="s">
        <v>125</v>
      </c>
      <c r="AZ11" s="466"/>
      <c r="BA11" s="466"/>
      <c r="BB11" s="466"/>
      <c r="BC11" s="466"/>
      <c r="BD11" s="466"/>
      <c r="BE11" s="466"/>
      <c r="BF11" s="466"/>
      <c r="BG11" s="466"/>
      <c r="BH11" s="466"/>
      <c r="BI11" s="466"/>
      <c r="BJ11" s="466"/>
      <c r="BK11" s="466"/>
      <c r="BL11" s="466"/>
      <c r="BM11" s="467"/>
      <c r="BN11" s="431">
        <v>4377</v>
      </c>
      <c r="BO11" s="432"/>
      <c r="BP11" s="432"/>
      <c r="BQ11" s="432"/>
      <c r="BR11" s="432"/>
      <c r="BS11" s="432"/>
      <c r="BT11" s="432"/>
      <c r="BU11" s="433"/>
      <c r="BV11" s="431">
        <v>175</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325218</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124</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300000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127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323443</v>
      </c>
      <c r="S13" s="516"/>
      <c r="T13" s="516"/>
      <c r="U13" s="516"/>
      <c r="V13" s="517"/>
      <c r="W13" s="447" t="s">
        <v>138</v>
      </c>
      <c r="X13" s="448"/>
      <c r="Y13" s="448"/>
      <c r="Z13" s="448"/>
      <c r="AA13" s="448"/>
      <c r="AB13" s="438"/>
      <c r="AC13" s="482">
        <v>4176</v>
      </c>
      <c r="AD13" s="483"/>
      <c r="AE13" s="483"/>
      <c r="AF13" s="483"/>
      <c r="AG13" s="525"/>
      <c r="AH13" s="482">
        <v>4540</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144163</v>
      </c>
      <c r="BO13" s="432"/>
      <c r="BP13" s="432"/>
      <c r="BQ13" s="432"/>
      <c r="BR13" s="432"/>
      <c r="BS13" s="432"/>
      <c r="BT13" s="432"/>
      <c r="BU13" s="433"/>
      <c r="BV13" s="431">
        <v>-366300</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13.6</v>
      </c>
      <c r="CU13" s="429"/>
      <c r="CV13" s="429"/>
      <c r="CW13" s="429"/>
      <c r="CX13" s="429"/>
      <c r="CY13" s="429"/>
      <c r="CZ13" s="429"/>
      <c r="DA13" s="430"/>
      <c r="DB13" s="428">
        <v>14.2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327575</v>
      </c>
      <c r="S14" s="516"/>
      <c r="T14" s="516"/>
      <c r="U14" s="516"/>
      <c r="V14" s="517"/>
      <c r="W14" s="421"/>
      <c r="X14" s="422"/>
      <c r="Y14" s="422"/>
      <c r="Z14" s="422"/>
      <c r="AA14" s="422"/>
      <c r="AB14" s="411"/>
      <c r="AC14" s="518">
        <v>3.1</v>
      </c>
      <c r="AD14" s="519"/>
      <c r="AE14" s="519"/>
      <c r="AF14" s="519"/>
      <c r="AG14" s="520"/>
      <c r="AH14" s="518">
        <v>3.3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172.2</v>
      </c>
      <c r="CU14" s="530"/>
      <c r="CV14" s="530"/>
      <c r="CW14" s="530"/>
      <c r="CX14" s="530"/>
      <c r="CY14" s="530"/>
      <c r="CZ14" s="530"/>
      <c r="DA14" s="531"/>
      <c r="DB14" s="529">
        <v>180.2</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325748</v>
      </c>
      <c r="S15" s="516"/>
      <c r="T15" s="516"/>
      <c r="U15" s="516"/>
      <c r="V15" s="517"/>
      <c r="W15" s="447" t="s">
        <v>146</v>
      </c>
      <c r="X15" s="448"/>
      <c r="Y15" s="448"/>
      <c r="Z15" s="448"/>
      <c r="AA15" s="448"/>
      <c r="AB15" s="438"/>
      <c r="AC15" s="482">
        <v>21559</v>
      </c>
      <c r="AD15" s="483"/>
      <c r="AE15" s="483"/>
      <c r="AF15" s="483"/>
      <c r="AG15" s="525"/>
      <c r="AH15" s="482">
        <v>22211</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41278950</v>
      </c>
      <c r="BO15" s="395"/>
      <c r="BP15" s="395"/>
      <c r="BQ15" s="395"/>
      <c r="BR15" s="395"/>
      <c r="BS15" s="395"/>
      <c r="BT15" s="395"/>
      <c r="BU15" s="396"/>
      <c r="BV15" s="394">
        <v>39433592</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16</v>
      </c>
      <c r="AD16" s="519"/>
      <c r="AE16" s="519"/>
      <c r="AF16" s="519"/>
      <c r="AG16" s="520"/>
      <c r="AH16" s="518">
        <v>16</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63185636</v>
      </c>
      <c r="BO16" s="432"/>
      <c r="BP16" s="432"/>
      <c r="BQ16" s="432"/>
      <c r="BR16" s="432"/>
      <c r="BS16" s="432"/>
      <c r="BT16" s="432"/>
      <c r="BU16" s="433"/>
      <c r="BV16" s="431">
        <v>62597397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108937</v>
      </c>
      <c r="AD17" s="483"/>
      <c r="AE17" s="483"/>
      <c r="AF17" s="483"/>
      <c r="AG17" s="525"/>
      <c r="AH17" s="482">
        <v>112110</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52531422</v>
      </c>
      <c r="BO17" s="432"/>
      <c r="BP17" s="432"/>
      <c r="BQ17" s="432"/>
      <c r="BR17" s="432"/>
      <c r="BS17" s="432"/>
      <c r="BT17" s="432"/>
      <c r="BU17" s="433"/>
      <c r="BV17" s="431">
        <v>50635212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309</v>
      </c>
      <c r="M18" s="547"/>
      <c r="N18" s="547"/>
      <c r="O18" s="547"/>
      <c r="P18" s="547"/>
      <c r="Q18" s="547"/>
      <c r="R18" s="548"/>
      <c r="S18" s="548"/>
      <c r="T18" s="548"/>
      <c r="U18" s="548"/>
      <c r="V18" s="549"/>
      <c r="W18" s="449"/>
      <c r="X18" s="450"/>
      <c r="Y18" s="450"/>
      <c r="Z18" s="450"/>
      <c r="AA18" s="450"/>
      <c r="AB18" s="441"/>
      <c r="AC18" s="550">
        <v>80.900000000000006</v>
      </c>
      <c r="AD18" s="551"/>
      <c r="AE18" s="551"/>
      <c r="AF18" s="551"/>
      <c r="AG18" s="552"/>
      <c r="AH18" s="550">
        <v>80.7</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78183803</v>
      </c>
      <c r="BO18" s="432"/>
      <c r="BP18" s="432"/>
      <c r="BQ18" s="432"/>
      <c r="BR18" s="432"/>
      <c r="BS18" s="432"/>
      <c r="BT18" s="432"/>
      <c r="BU18" s="433"/>
      <c r="BV18" s="431">
        <v>79928968</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1057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88122506</v>
      </c>
      <c r="BO19" s="432"/>
      <c r="BP19" s="432"/>
      <c r="BQ19" s="432"/>
      <c r="BR19" s="432"/>
      <c r="BS19" s="432"/>
      <c r="BT19" s="432"/>
      <c r="BU19" s="433"/>
      <c r="BV19" s="431">
        <v>86286815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154171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210377339</v>
      </c>
      <c r="BO23" s="432"/>
      <c r="BP23" s="432"/>
      <c r="BQ23" s="432"/>
      <c r="BR23" s="432"/>
      <c r="BS23" s="432"/>
      <c r="BT23" s="432"/>
      <c r="BU23" s="433"/>
      <c r="BV23" s="431">
        <v>210720969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9675</v>
      </c>
      <c r="R24" s="483"/>
      <c r="S24" s="483"/>
      <c r="T24" s="483"/>
      <c r="U24" s="483"/>
      <c r="V24" s="525"/>
      <c r="W24" s="584"/>
      <c r="X24" s="572"/>
      <c r="Y24" s="573"/>
      <c r="Z24" s="481" t="s">
        <v>170</v>
      </c>
      <c r="AA24" s="461"/>
      <c r="AB24" s="461"/>
      <c r="AC24" s="461"/>
      <c r="AD24" s="461"/>
      <c r="AE24" s="461"/>
      <c r="AF24" s="461"/>
      <c r="AG24" s="462"/>
      <c r="AH24" s="482">
        <v>2379</v>
      </c>
      <c r="AI24" s="483"/>
      <c r="AJ24" s="483"/>
      <c r="AK24" s="483"/>
      <c r="AL24" s="525"/>
      <c r="AM24" s="482">
        <v>7386795</v>
      </c>
      <c r="AN24" s="483"/>
      <c r="AO24" s="483"/>
      <c r="AP24" s="483"/>
      <c r="AQ24" s="483"/>
      <c r="AR24" s="525"/>
      <c r="AS24" s="482">
        <v>3105</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111200211</v>
      </c>
      <c r="BO24" s="432"/>
      <c r="BP24" s="432"/>
      <c r="BQ24" s="432"/>
      <c r="BR24" s="432"/>
      <c r="BS24" s="432"/>
      <c r="BT24" s="432"/>
      <c r="BU24" s="433"/>
      <c r="BV24" s="431">
        <v>113004220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2</v>
      </c>
      <c r="M25" s="483"/>
      <c r="N25" s="483"/>
      <c r="O25" s="483"/>
      <c r="P25" s="525"/>
      <c r="Q25" s="482">
        <v>8444</v>
      </c>
      <c r="R25" s="483"/>
      <c r="S25" s="483"/>
      <c r="T25" s="483"/>
      <c r="U25" s="483"/>
      <c r="V25" s="525"/>
      <c r="W25" s="584"/>
      <c r="X25" s="572"/>
      <c r="Y25" s="573"/>
      <c r="Z25" s="481" t="s">
        <v>173</v>
      </c>
      <c r="AA25" s="461"/>
      <c r="AB25" s="461"/>
      <c r="AC25" s="461"/>
      <c r="AD25" s="461"/>
      <c r="AE25" s="461"/>
      <c r="AF25" s="461"/>
      <c r="AG25" s="462"/>
      <c r="AH25" s="482">
        <v>378</v>
      </c>
      <c r="AI25" s="483"/>
      <c r="AJ25" s="483"/>
      <c r="AK25" s="483"/>
      <c r="AL25" s="525"/>
      <c r="AM25" s="482">
        <v>1171422</v>
      </c>
      <c r="AN25" s="483"/>
      <c r="AO25" s="483"/>
      <c r="AP25" s="483"/>
      <c r="AQ25" s="483"/>
      <c r="AR25" s="525"/>
      <c r="AS25" s="482">
        <v>3099</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9508666</v>
      </c>
      <c r="BO25" s="395"/>
      <c r="BP25" s="395"/>
      <c r="BQ25" s="395"/>
      <c r="BR25" s="395"/>
      <c r="BS25" s="395"/>
      <c r="BT25" s="395"/>
      <c r="BU25" s="396"/>
      <c r="BV25" s="394">
        <v>7969730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6831</v>
      </c>
      <c r="R26" s="483"/>
      <c r="S26" s="483"/>
      <c r="T26" s="483"/>
      <c r="U26" s="483"/>
      <c r="V26" s="525"/>
      <c r="W26" s="584"/>
      <c r="X26" s="572"/>
      <c r="Y26" s="573"/>
      <c r="Z26" s="481" t="s">
        <v>176</v>
      </c>
      <c r="AA26" s="594"/>
      <c r="AB26" s="594"/>
      <c r="AC26" s="594"/>
      <c r="AD26" s="594"/>
      <c r="AE26" s="594"/>
      <c r="AF26" s="594"/>
      <c r="AG26" s="595"/>
      <c r="AH26" s="482">
        <v>214</v>
      </c>
      <c r="AI26" s="483"/>
      <c r="AJ26" s="483"/>
      <c r="AK26" s="483"/>
      <c r="AL26" s="525"/>
      <c r="AM26" s="482">
        <v>620600</v>
      </c>
      <c r="AN26" s="483"/>
      <c r="AO26" s="483"/>
      <c r="AP26" s="483"/>
      <c r="AQ26" s="483"/>
      <c r="AR26" s="525"/>
      <c r="AS26" s="482">
        <v>2900</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v>15924</v>
      </c>
      <c r="BO26" s="432"/>
      <c r="BP26" s="432"/>
      <c r="BQ26" s="432"/>
      <c r="BR26" s="432"/>
      <c r="BS26" s="432"/>
      <c r="BT26" s="432"/>
      <c r="BU26" s="433"/>
      <c r="BV26" s="431">
        <v>8530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6780</v>
      </c>
      <c r="R27" s="483"/>
      <c r="S27" s="483"/>
      <c r="T27" s="483"/>
      <c r="U27" s="483"/>
      <c r="V27" s="525"/>
      <c r="W27" s="584"/>
      <c r="X27" s="572"/>
      <c r="Y27" s="573"/>
      <c r="Z27" s="481" t="s">
        <v>179</v>
      </c>
      <c r="AA27" s="461"/>
      <c r="AB27" s="461"/>
      <c r="AC27" s="461"/>
      <c r="AD27" s="461"/>
      <c r="AE27" s="461"/>
      <c r="AF27" s="461"/>
      <c r="AG27" s="462"/>
      <c r="AH27" s="482">
        <v>93</v>
      </c>
      <c r="AI27" s="483"/>
      <c r="AJ27" s="483"/>
      <c r="AK27" s="483"/>
      <c r="AL27" s="525"/>
      <c r="AM27" s="482">
        <v>352506</v>
      </c>
      <c r="AN27" s="483"/>
      <c r="AO27" s="483"/>
      <c r="AP27" s="483"/>
      <c r="AQ27" s="483"/>
      <c r="AR27" s="525"/>
      <c r="AS27" s="482">
        <v>3790</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2707980</v>
      </c>
      <c r="BO27" s="608"/>
      <c r="BP27" s="608"/>
      <c r="BQ27" s="608"/>
      <c r="BR27" s="608"/>
      <c r="BS27" s="608"/>
      <c r="BT27" s="608"/>
      <c r="BU27" s="609"/>
      <c r="BV27" s="607">
        <v>2707258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6150</v>
      </c>
      <c r="R28" s="483"/>
      <c r="S28" s="483"/>
      <c r="T28" s="483"/>
      <c r="U28" s="483"/>
      <c r="V28" s="525"/>
      <c r="W28" s="584"/>
      <c r="X28" s="572"/>
      <c r="Y28" s="573"/>
      <c r="Z28" s="481" t="s">
        <v>182</v>
      </c>
      <c r="AA28" s="461"/>
      <c r="AB28" s="461"/>
      <c r="AC28" s="461"/>
      <c r="AD28" s="461"/>
      <c r="AE28" s="461"/>
      <c r="AF28" s="461"/>
      <c r="AG28" s="462"/>
      <c r="AH28" s="482">
        <v>6</v>
      </c>
      <c r="AI28" s="483"/>
      <c r="AJ28" s="483"/>
      <c r="AK28" s="483"/>
      <c r="AL28" s="525"/>
      <c r="AM28" s="482">
        <v>15372</v>
      </c>
      <c r="AN28" s="483"/>
      <c r="AO28" s="483"/>
      <c r="AP28" s="483"/>
      <c r="AQ28" s="483"/>
      <c r="AR28" s="525"/>
      <c r="AS28" s="482">
        <v>2562</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3046368</v>
      </c>
      <c r="BO28" s="395"/>
      <c r="BP28" s="395"/>
      <c r="BQ28" s="395"/>
      <c r="BR28" s="395"/>
      <c r="BS28" s="395"/>
      <c r="BT28" s="395"/>
      <c r="BU28" s="396"/>
      <c r="BV28" s="394">
        <v>2836114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32</v>
      </c>
      <c r="M29" s="483"/>
      <c r="N29" s="483"/>
      <c r="O29" s="483"/>
      <c r="P29" s="525"/>
      <c r="Q29" s="482">
        <v>5850</v>
      </c>
      <c r="R29" s="483"/>
      <c r="S29" s="483"/>
      <c r="T29" s="483"/>
      <c r="U29" s="483"/>
      <c r="V29" s="525"/>
      <c r="W29" s="585"/>
      <c r="X29" s="586"/>
      <c r="Y29" s="587"/>
      <c r="Z29" s="481" t="s">
        <v>185</v>
      </c>
      <c r="AA29" s="461"/>
      <c r="AB29" s="461"/>
      <c r="AC29" s="461"/>
      <c r="AD29" s="461"/>
      <c r="AE29" s="461"/>
      <c r="AF29" s="461"/>
      <c r="AG29" s="462"/>
      <c r="AH29" s="482">
        <v>2478</v>
      </c>
      <c r="AI29" s="483"/>
      <c r="AJ29" s="483"/>
      <c r="AK29" s="483"/>
      <c r="AL29" s="525"/>
      <c r="AM29" s="482">
        <v>7754673</v>
      </c>
      <c r="AN29" s="483"/>
      <c r="AO29" s="483"/>
      <c r="AP29" s="483"/>
      <c r="AQ29" s="483"/>
      <c r="AR29" s="525"/>
      <c r="AS29" s="482">
        <v>3129</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1691203</v>
      </c>
      <c r="BO29" s="432"/>
      <c r="BP29" s="432"/>
      <c r="BQ29" s="432"/>
      <c r="BR29" s="432"/>
      <c r="BS29" s="432"/>
      <c r="BT29" s="432"/>
      <c r="BU29" s="433"/>
      <c r="BV29" s="431">
        <v>1615434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99.1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5532068</v>
      </c>
      <c r="BO30" s="608"/>
      <c r="BP30" s="608"/>
      <c r="BQ30" s="608"/>
      <c r="BR30" s="608"/>
      <c r="BS30" s="608"/>
      <c r="BT30" s="608"/>
      <c r="BU30" s="609"/>
      <c r="BV30" s="607">
        <v>5698060</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196</v>
      </c>
      <c r="V33" s="455"/>
      <c r="W33" s="420" t="s">
        <v>195</v>
      </c>
      <c r="X33" s="420"/>
      <c r="Y33" s="420"/>
      <c r="Z33" s="420"/>
      <c r="AA33" s="420"/>
      <c r="AB33" s="420"/>
      <c r="AC33" s="420"/>
      <c r="AD33" s="420"/>
      <c r="AE33" s="420"/>
      <c r="AF33" s="420"/>
      <c r="AG33" s="420"/>
      <c r="AH33" s="420"/>
      <c r="AI33" s="420"/>
      <c r="AJ33" s="420"/>
      <c r="AK33" s="420"/>
      <c r="AL33" s="216"/>
      <c r="AM33" s="455" t="s">
        <v>197</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197</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5</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10</v>
      </c>
      <c r="AN34" s="620"/>
      <c r="AO34" s="621" t="str">
        <f>IF('各会計、関係団体の財政状況及び健全化判断比率'!B33="","",'各会計、関係団体の財政状況及び健全化判断比率'!B33)</f>
        <v>水道事業会計</v>
      </c>
      <c r="AP34" s="621"/>
      <c r="AQ34" s="621"/>
      <c r="AR34" s="621"/>
      <c r="AS34" s="621"/>
      <c r="AT34" s="621"/>
      <c r="AU34" s="621"/>
      <c r="AV34" s="621"/>
      <c r="AW34" s="621"/>
      <c r="AX34" s="621"/>
      <c r="AY34" s="621"/>
      <c r="AZ34" s="621"/>
      <c r="BA34" s="621"/>
      <c r="BB34" s="621"/>
      <c r="BC34" s="621"/>
      <c r="BD34" s="214"/>
      <c r="BE34" s="620">
        <f>IF(BG34="","",MAX(C34:D43,U34:V43,AM34:AN43)+1)</f>
        <v>12</v>
      </c>
      <c r="BF34" s="620"/>
      <c r="BG34" s="621" t="str">
        <f>IF('各会計、関係団体の財政状況及び健全化判断比率'!B35="","",'各会計、関係団体の財政状況及び健全化判断比率'!B35)</f>
        <v>卸売市場事業特別会計</v>
      </c>
      <c r="BH34" s="621"/>
      <c r="BI34" s="621"/>
      <c r="BJ34" s="621"/>
      <c r="BK34" s="621"/>
      <c r="BL34" s="621"/>
      <c r="BM34" s="621"/>
      <c r="BN34" s="621"/>
      <c r="BO34" s="621"/>
      <c r="BP34" s="621"/>
      <c r="BQ34" s="621"/>
      <c r="BR34" s="621"/>
      <c r="BS34" s="621"/>
      <c r="BT34" s="621"/>
      <c r="BU34" s="621"/>
      <c r="BV34" s="214"/>
      <c r="BW34" s="620">
        <f>IF(BY34="","",MAX(C34:D43,U34:V43,AM34:AN43,BE34:BF43)+1)</f>
        <v>16</v>
      </c>
      <c r="BX34" s="620"/>
      <c r="BY34" s="621" t="str">
        <f>IF('各会計、関係団体の財政状況及び健全化判断比率'!B68="","",'各会計、関係団体の財政状況及び健全化判断比率'!B68)</f>
        <v>こうち人づくり広域連合（一般会計）</v>
      </c>
      <c r="BZ34" s="621"/>
      <c r="CA34" s="621"/>
      <c r="CB34" s="621"/>
      <c r="CC34" s="621"/>
      <c r="CD34" s="621"/>
      <c r="CE34" s="621"/>
      <c r="CF34" s="621"/>
      <c r="CG34" s="621"/>
      <c r="CH34" s="621"/>
      <c r="CI34" s="621"/>
      <c r="CJ34" s="621"/>
      <c r="CK34" s="621"/>
      <c r="CL34" s="621"/>
      <c r="CM34" s="621"/>
      <c r="CN34" s="214"/>
      <c r="CO34" s="620">
        <f>IF(CQ34="","",MAX(C34:D43,U34:V43,AM34:AN43,BE34:BF43,BW34:BX43)+1)</f>
        <v>22</v>
      </c>
      <c r="CP34" s="620"/>
      <c r="CQ34" s="621" t="str">
        <f>IF('各会計、関係団体の財政状況及び健全化判断比率'!BS7="","",'各会計、関係団体の財政状況及び健全化判断比率'!BS7)</f>
        <v>高知市文化振興事業団</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へき地診療所事業特別会計</v>
      </c>
      <c r="F35" s="621"/>
      <c r="G35" s="621"/>
      <c r="H35" s="621"/>
      <c r="I35" s="621"/>
      <c r="J35" s="621"/>
      <c r="K35" s="621"/>
      <c r="L35" s="621"/>
      <c r="M35" s="621"/>
      <c r="N35" s="621"/>
      <c r="O35" s="621"/>
      <c r="P35" s="621"/>
      <c r="Q35" s="621"/>
      <c r="R35" s="621"/>
      <c r="S35" s="621"/>
      <c r="T35" s="214"/>
      <c r="U35" s="620">
        <f>IF(W35="","",U34+1)</f>
        <v>6</v>
      </c>
      <c r="V35" s="620"/>
      <c r="W35" s="621" t="str">
        <f>IF('各会計、関係団体の財政状況及び健全化判断比率'!B29="","",'各会計、関係団体の財政状況及び健全化判断比率'!B29)</f>
        <v>収益事業特別会計</v>
      </c>
      <c r="X35" s="621"/>
      <c r="Y35" s="621"/>
      <c r="Z35" s="621"/>
      <c r="AA35" s="621"/>
      <c r="AB35" s="621"/>
      <c r="AC35" s="621"/>
      <c r="AD35" s="621"/>
      <c r="AE35" s="621"/>
      <c r="AF35" s="621"/>
      <c r="AG35" s="621"/>
      <c r="AH35" s="621"/>
      <c r="AI35" s="621"/>
      <c r="AJ35" s="621"/>
      <c r="AK35" s="621"/>
      <c r="AL35" s="214"/>
      <c r="AM35" s="620">
        <f t="shared" ref="AM35:AM43" si="0">IF(AO35="","",AM34+1)</f>
        <v>11</v>
      </c>
      <c r="AN35" s="620"/>
      <c r="AO35" s="621" t="str">
        <f>IF('各会計、関係団体の財政状況及び健全化判断比率'!B34="","",'各会計、関係団体の財政状況及び健全化判断比率'!B34)</f>
        <v>公共下水道事業会計</v>
      </c>
      <c r="AP35" s="621"/>
      <c r="AQ35" s="621"/>
      <c r="AR35" s="621"/>
      <c r="AS35" s="621"/>
      <c r="AT35" s="621"/>
      <c r="AU35" s="621"/>
      <c r="AV35" s="621"/>
      <c r="AW35" s="621"/>
      <c r="AX35" s="621"/>
      <c r="AY35" s="621"/>
      <c r="AZ35" s="621"/>
      <c r="BA35" s="621"/>
      <c r="BB35" s="621"/>
      <c r="BC35" s="621"/>
      <c r="BD35" s="214"/>
      <c r="BE35" s="620">
        <f t="shared" ref="BE35:BE43" si="1">IF(BG35="","",BE34+1)</f>
        <v>13</v>
      </c>
      <c r="BF35" s="620"/>
      <c r="BG35" s="621" t="str">
        <f>IF('各会計、関係団体の財政状況及び健全化判断比率'!B36="","",'各会計、関係団体の財政状況及び健全化判断比率'!B36)</f>
        <v>国民宿舎運営事業特別会計</v>
      </c>
      <c r="BH35" s="621"/>
      <c r="BI35" s="621"/>
      <c r="BJ35" s="621"/>
      <c r="BK35" s="621"/>
      <c r="BL35" s="621"/>
      <c r="BM35" s="621"/>
      <c r="BN35" s="621"/>
      <c r="BO35" s="621"/>
      <c r="BP35" s="621"/>
      <c r="BQ35" s="621"/>
      <c r="BR35" s="621"/>
      <c r="BS35" s="621"/>
      <c r="BT35" s="621"/>
      <c r="BU35" s="621"/>
      <c r="BV35" s="214"/>
      <c r="BW35" s="620">
        <f t="shared" ref="BW35:BW43" si="2">IF(BY35="","",BW34+1)</f>
        <v>17</v>
      </c>
      <c r="BX35" s="620"/>
      <c r="BY35" s="621" t="str">
        <f>IF('各会計、関係団体の財政状況及び健全化判断比率'!B69="","",'各会計、関係団体の財政状況及び健全化判断比率'!B69)</f>
        <v>高知県・高知市病院企業団（病院企業会計）</v>
      </c>
      <c r="BZ35" s="621"/>
      <c r="CA35" s="621"/>
      <c r="CB35" s="621"/>
      <c r="CC35" s="621"/>
      <c r="CD35" s="621"/>
      <c r="CE35" s="621"/>
      <c r="CF35" s="621"/>
      <c r="CG35" s="621"/>
      <c r="CH35" s="621"/>
      <c r="CI35" s="621"/>
      <c r="CJ35" s="621"/>
      <c r="CK35" s="621"/>
      <c r="CL35" s="621"/>
      <c r="CM35" s="621"/>
      <c r="CN35" s="214"/>
      <c r="CO35" s="620">
        <f t="shared" ref="CO35:CO43" si="3">IF(CQ35="","",CO34+1)</f>
        <v>23</v>
      </c>
      <c r="CP35" s="620"/>
      <c r="CQ35" s="621" t="str">
        <f>IF('各会計、関係団体の財政状況及び健全化判断比率'!BS8="","",'各会計、関係団体の財政状況及び健全化判断比率'!BS8)</f>
        <v>高知市環境事業公社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母子父子寡婦福祉資金貸付事業特別会計</v>
      </c>
      <c r="F36" s="621"/>
      <c r="G36" s="621"/>
      <c r="H36" s="621"/>
      <c r="I36" s="621"/>
      <c r="J36" s="621"/>
      <c r="K36" s="621"/>
      <c r="L36" s="621"/>
      <c r="M36" s="621"/>
      <c r="N36" s="621"/>
      <c r="O36" s="621"/>
      <c r="P36" s="621"/>
      <c r="Q36" s="621"/>
      <c r="R36" s="621"/>
      <c r="S36" s="621"/>
      <c r="T36" s="214"/>
      <c r="U36" s="620">
        <f t="shared" ref="U36:U43" si="4">IF(W36="","",U35+1)</f>
        <v>7</v>
      </c>
      <c r="V36" s="620"/>
      <c r="W36" s="621" t="str">
        <f>IF('各会計、関係団体の財政状況及び健全化判断比率'!B30="","",'各会計、関係団体の財政状況及び健全化判断比率'!B30)</f>
        <v>駐車場事業特別会計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14</v>
      </c>
      <c r="BF36" s="620"/>
      <c r="BG36" s="621" t="str">
        <f>IF('各会計、関係団体の財政状況及び健全化判断比率'!B37="","",'各会計、関係団体の財政状況及び健全化判断比率'!B37)</f>
        <v>農業集落排水事業特別会計</v>
      </c>
      <c r="BH36" s="621"/>
      <c r="BI36" s="621"/>
      <c r="BJ36" s="621"/>
      <c r="BK36" s="621"/>
      <c r="BL36" s="621"/>
      <c r="BM36" s="621"/>
      <c r="BN36" s="621"/>
      <c r="BO36" s="621"/>
      <c r="BP36" s="621"/>
      <c r="BQ36" s="621"/>
      <c r="BR36" s="621"/>
      <c r="BS36" s="621"/>
      <c r="BT36" s="621"/>
      <c r="BU36" s="621"/>
      <c r="BV36" s="214"/>
      <c r="BW36" s="620">
        <f t="shared" si="2"/>
        <v>18</v>
      </c>
      <c r="BX36" s="620"/>
      <c r="BY36" s="621" t="str">
        <f>IF('各会計、関係団体の財政状況及び健全化判断比率'!B70="","",'各会計、関係団体の財政状況及び健全化判断比率'!B70)</f>
        <v>高知県広域食肉センター事務組合（一般会計）</v>
      </c>
      <c r="BZ36" s="621"/>
      <c r="CA36" s="621"/>
      <c r="CB36" s="621"/>
      <c r="CC36" s="621"/>
      <c r="CD36" s="621"/>
      <c r="CE36" s="621"/>
      <c r="CF36" s="621"/>
      <c r="CG36" s="621"/>
      <c r="CH36" s="621"/>
      <c r="CI36" s="621"/>
      <c r="CJ36" s="621"/>
      <c r="CK36" s="621"/>
      <c r="CL36" s="621"/>
      <c r="CM36" s="621"/>
      <c r="CN36" s="214"/>
      <c r="CO36" s="620">
        <f t="shared" si="3"/>
        <v>24</v>
      </c>
      <c r="CP36" s="620"/>
      <c r="CQ36" s="621" t="str">
        <f>IF('各会計、関係団体の財政状況及び健全化判断比率'!BS9="","",'各会計、関係団体の財政状況及び健全化判断比率'!BS9)</f>
        <v>高知市学校給食会</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土地区画整理事業清算金特別会計</v>
      </c>
      <c r="F37" s="621"/>
      <c r="G37" s="621"/>
      <c r="H37" s="621"/>
      <c r="I37" s="621"/>
      <c r="J37" s="621"/>
      <c r="K37" s="621"/>
      <c r="L37" s="621"/>
      <c r="M37" s="621"/>
      <c r="N37" s="621"/>
      <c r="O37" s="621"/>
      <c r="P37" s="621"/>
      <c r="Q37" s="621"/>
      <c r="R37" s="621"/>
      <c r="S37" s="621"/>
      <c r="T37" s="214"/>
      <c r="U37" s="620">
        <f t="shared" si="4"/>
        <v>8</v>
      </c>
      <c r="V37" s="620"/>
      <c r="W37" s="621" t="str">
        <f>IF('各会計、関係団体の財政状況及び健全化判断比率'!B31="","",'各会計、関係団体の財政状況及び健全化判断比率'!B31)</f>
        <v>介護保険事業特別会計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15</v>
      </c>
      <c r="BF37" s="620"/>
      <c r="BG37" s="621" t="str">
        <f>IF('各会計、関係団体の財政状況及び健全化判断比率'!B38="","",'各会計、関係団体の財政状況及び健全化判断比率'!B38)</f>
        <v>産業立地推進事業特別会計</v>
      </c>
      <c r="BH37" s="621"/>
      <c r="BI37" s="621"/>
      <c r="BJ37" s="621"/>
      <c r="BK37" s="621"/>
      <c r="BL37" s="621"/>
      <c r="BM37" s="621"/>
      <c r="BN37" s="621"/>
      <c r="BO37" s="621"/>
      <c r="BP37" s="621"/>
      <c r="BQ37" s="621"/>
      <c r="BR37" s="621"/>
      <c r="BS37" s="621"/>
      <c r="BT37" s="621"/>
      <c r="BU37" s="621"/>
      <c r="BV37" s="214"/>
      <c r="BW37" s="620">
        <f t="shared" si="2"/>
        <v>19</v>
      </c>
      <c r="BX37" s="620"/>
      <c r="BY37" s="621" t="str">
        <f>IF('各会計、関係団体の財政状況及び健全化判断比率'!B71="","",'各会計、関係団体の財政状況及び健全化判断比率'!B71)</f>
        <v>高知県後期高齢者医療広域連合（一般会計）</v>
      </c>
      <c r="BZ37" s="621"/>
      <c r="CA37" s="621"/>
      <c r="CB37" s="621"/>
      <c r="CC37" s="621"/>
      <c r="CD37" s="621"/>
      <c r="CE37" s="621"/>
      <c r="CF37" s="621"/>
      <c r="CG37" s="621"/>
      <c r="CH37" s="621"/>
      <c r="CI37" s="621"/>
      <c r="CJ37" s="621"/>
      <c r="CK37" s="621"/>
      <c r="CL37" s="621"/>
      <c r="CM37" s="621"/>
      <c r="CN37" s="214"/>
      <c r="CO37" s="620">
        <f t="shared" si="3"/>
        <v>25</v>
      </c>
      <c r="CP37" s="620"/>
      <c r="CQ37" s="621" t="str">
        <f>IF('各会計、関係団体の財政状況及び健全化判断比率'!BS10="","",'各会計、関係団体の財政状況及び健全化判断比率'!BS10)</f>
        <v>高知市都市整備公社</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9</v>
      </c>
      <c r="V38" s="620"/>
      <c r="W38" s="621" t="str">
        <f>IF('各会計、関係団体の財政状況及び健全化判断比率'!B32="","",'各会計、関係団体の財政状況及び健全化判断比率'!B32)</f>
        <v>後期高齢者医療事業特別会計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20</v>
      </c>
      <c r="BX38" s="620"/>
      <c r="BY38" s="621" t="str">
        <f>IF('各会計、関係団体の財政状況及び健全化判断比率'!B72="","",'各会計、関係団体の財政状況及び健全化判断比率'!B72)</f>
        <v>高知県後期高齢者医療広域連合（後期高齢者医療特別会計）</v>
      </c>
      <c r="BZ38" s="621"/>
      <c r="CA38" s="621"/>
      <c r="CB38" s="621"/>
      <c r="CC38" s="621"/>
      <c r="CD38" s="621"/>
      <c r="CE38" s="621"/>
      <c r="CF38" s="621"/>
      <c r="CG38" s="621"/>
      <c r="CH38" s="621"/>
      <c r="CI38" s="621"/>
      <c r="CJ38" s="621"/>
      <c r="CK38" s="621"/>
      <c r="CL38" s="621"/>
      <c r="CM38" s="621"/>
      <c r="CN38" s="214"/>
      <c r="CO38" s="620">
        <f t="shared" si="3"/>
        <v>26</v>
      </c>
      <c r="CP38" s="620"/>
      <c r="CQ38" s="621" t="str">
        <f>IF('各会計、関係団体の財政状況及び健全化判断比率'!BS11="","",'各会計、関係団体の財政状況及び健全化判断比率'!BS11)</f>
        <v>こうち男女共同参画社会づくり財団</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21</v>
      </c>
      <c r="BX39" s="620"/>
      <c r="BY39" s="621" t="str">
        <f>IF('各会計、関係団体の財政状況及び健全化判断比率'!B73="","",'各会計、関係団体の財政状況及び健全化判断比率'!B73)</f>
        <v>高知県競馬組合（収益事業会計）</v>
      </c>
      <c r="BZ39" s="621"/>
      <c r="CA39" s="621"/>
      <c r="CB39" s="621"/>
      <c r="CC39" s="621"/>
      <c r="CD39" s="621"/>
      <c r="CE39" s="621"/>
      <c r="CF39" s="621"/>
      <c r="CG39" s="621"/>
      <c r="CH39" s="621"/>
      <c r="CI39" s="621"/>
      <c r="CJ39" s="621"/>
      <c r="CK39" s="621"/>
      <c r="CL39" s="621"/>
      <c r="CM39" s="621"/>
      <c r="CN39" s="214"/>
      <c r="CO39" s="620">
        <f t="shared" si="3"/>
        <v>27</v>
      </c>
      <c r="CP39" s="620"/>
      <c r="CQ39" s="621" t="str">
        <f>IF('各会計、関係団体の財政状況及び健全化判断比率'!BS12="","",'各会計、関係団体の財政状況及び健全化判断比率'!BS12)</f>
        <v>高知市スポーツ振興事業団</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f t="shared" si="3"/>
        <v>28</v>
      </c>
      <c r="CP40" s="620"/>
      <c r="CQ40" s="621" t="str">
        <f>IF('各会計、関係団体の財政状況及び健全化判断比率'!BS13="","",'各会計、関係団体の財政状況及び健全化判断比率'!BS13)</f>
        <v>高知県観光コンベンション協会</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f t="shared" si="3"/>
        <v>29</v>
      </c>
      <c r="CP41" s="620"/>
      <c r="CQ41" s="621" t="str">
        <f>IF('各会計、関係団体の財政状況及び健全化判断比率'!BS14="","",'各会計、関係団体の財政状況及び健全化判断比率'!BS14)</f>
        <v>高知県魚さい加工公社</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f t="shared" si="3"/>
        <v>30</v>
      </c>
      <c r="CP42" s="620"/>
      <c r="CQ42" s="621" t="str">
        <f>IF('各会計、関係団体の財政状況及び健全化判断比率'!BS15="","",'各会計、関係団体の財政状況及び健全化判断比率'!BS15)</f>
        <v>土佐山内記念財団</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f t="shared" si="3"/>
        <v>31</v>
      </c>
      <c r="CP43" s="620"/>
      <c r="CQ43" s="621" t="str">
        <f>IF('各会計、関係団体の財政状況及び健全化判断比率'!BS16="","",'各会計、関係団体の財政状況及び健全化判断比率'!BS16)</f>
        <v>高知勤労者福祉サービスセンター</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eznzgz7B9LnhUPAONnR2NXvv1bdkvrkjn6vkAJyDG5cnPSAKX4GQg2zXVBu7LTkRIyBFKbG9yLyhQC3154lDIQ==" saltValue="/x1mec+69GE14SVtPY/W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212" t="s">
        <v>583</v>
      </c>
      <c r="D34" s="1212"/>
      <c r="E34" s="1213"/>
      <c r="F34" s="32" t="s">
        <v>584</v>
      </c>
      <c r="G34" s="33" t="s">
        <v>585</v>
      </c>
      <c r="H34" s="33" t="s">
        <v>586</v>
      </c>
      <c r="I34" s="33" t="s">
        <v>587</v>
      </c>
      <c r="J34" s="34" t="s">
        <v>588</v>
      </c>
      <c r="K34" s="22"/>
      <c r="L34" s="22"/>
      <c r="M34" s="22"/>
      <c r="N34" s="22"/>
      <c r="O34" s="22"/>
      <c r="P34" s="22"/>
    </row>
    <row r="35" spans="1:16" ht="39" customHeight="1" x14ac:dyDescent="0.15">
      <c r="A35" s="22"/>
      <c r="B35" s="35"/>
      <c r="C35" s="1206" t="s">
        <v>589</v>
      </c>
      <c r="D35" s="1207"/>
      <c r="E35" s="1208"/>
      <c r="F35" s="36" t="s">
        <v>590</v>
      </c>
      <c r="G35" s="37" t="s">
        <v>591</v>
      </c>
      <c r="H35" s="37" t="s">
        <v>592</v>
      </c>
      <c r="I35" s="37" t="s">
        <v>593</v>
      </c>
      <c r="J35" s="38" t="s">
        <v>594</v>
      </c>
      <c r="K35" s="22"/>
      <c r="L35" s="22"/>
      <c r="M35" s="22"/>
      <c r="N35" s="22"/>
      <c r="O35" s="22"/>
      <c r="P35" s="22"/>
    </row>
    <row r="36" spans="1:16" ht="39" customHeight="1" x14ac:dyDescent="0.15">
      <c r="A36" s="22"/>
      <c r="B36" s="35"/>
      <c r="C36" s="1206" t="s">
        <v>595</v>
      </c>
      <c r="D36" s="1207"/>
      <c r="E36" s="1208"/>
      <c r="F36" s="36">
        <v>13.98</v>
      </c>
      <c r="G36" s="37">
        <v>14.9</v>
      </c>
      <c r="H36" s="37">
        <v>14.87</v>
      </c>
      <c r="I36" s="37">
        <v>16.05</v>
      </c>
      <c r="J36" s="38">
        <v>16.3</v>
      </c>
      <c r="K36" s="22"/>
      <c r="L36" s="22"/>
      <c r="M36" s="22"/>
      <c r="N36" s="22"/>
      <c r="O36" s="22"/>
      <c r="P36" s="22"/>
    </row>
    <row r="37" spans="1:16" ht="39" customHeight="1" x14ac:dyDescent="0.15">
      <c r="A37" s="22"/>
      <c r="B37" s="35"/>
      <c r="C37" s="1206" t="s">
        <v>596</v>
      </c>
      <c r="D37" s="1207"/>
      <c r="E37" s="1208"/>
      <c r="F37" s="36">
        <v>0.28999999999999998</v>
      </c>
      <c r="G37" s="37">
        <v>0.38</v>
      </c>
      <c r="H37" s="37">
        <v>1.0900000000000001</v>
      </c>
      <c r="I37" s="37">
        <v>1.69</v>
      </c>
      <c r="J37" s="38">
        <v>2.2999999999999998</v>
      </c>
      <c r="K37" s="22"/>
      <c r="L37" s="22"/>
      <c r="M37" s="22"/>
      <c r="N37" s="22"/>
      <c r="O37" s="22"/>
      <c r="P37" s="22"/>
    </row>
    <row r="38" spans="1:16" ht="39" customHeight="1" x14ac:dyDescent="0.15">
      <c r="A38" s="22"/>
      <c r="B38" s="35"/>
      <c r="C38" s="1206" t="s">
        <v>597</v>
      </c>
      <c r="D38" s="1207"/>
      <c r="E38" s="1208"/>
      <c r="F38" s="36">
        <v>0.35</v>
      </c>
      <c r="G38" s="37">
        <v>0.49</v>
      </c>
      <c r="H38" s="37">
        <v>0.6</v>
      </c>
      <c r="I38" s="37">
        <v>0.51</v>
      </c>
      <c r="J38" s="38">
        <v>0.69</v>
      </c>
      <c r="K38" s="22"/>
      <c r="L38" s="22"/>
      <c r="M38" s="22"/>
      <c r="N38" s="22"/>
      <c r="O38" s="22"/>
      <c r="P38" s="22"/>
    </row>
    <row r="39" spans="1:16" ht="39" customHeight="1" x14ac:dyDescent="0.15">
      <c r="A39" s="22"/>
      <c r="B39" s="35"/>
      <c r="C39" s="1206" t="s">
        <v>598</v>
      </c>
      <c r="D39" s="1207"/>
      <c r="E39" s="1208"/>
      <c r="F39" s="36">
        <v>0.45</v>
      </c>
      <c r="G39" s="37">
        <v>0.83</v>
      </c>
      <c r="H39" s="37">
        <v>0.55000000000000004</v>
      </c>
      <c r="I39" s="37">
        <v>0.56000000000000005</v>
      </c>
      <c r="J39" s="38">
        <v>0.51</v>
      </c>
      <c r="K39" s="22"/>
      <c r="L39" s="22"/>
      <c r="M39" s="22"/>
      <c r="N39" s="22"/>
      <c r="O39" s="22"/>
      <c r="P39" s="22"/>
    </row>
    <row r="40" spans="1:16" ht="39" customHeight="1" x14ac:dyDescent="0.15">
      <c r="A40" s="22"/>
      <c r="B40" s="35"/>
      <c r="C40" s="1206" t="s">
        <v>599</v>
      </c>
      <c r="D40" s="1207"/>
      <c r="E40" s="1208"/>
      <c r="F40" s="36">
        <v>0.95</v>
      </c>
      <c r="G40" s="37">
        <v>1.45</v>
      </c>
      <c r="H40" s="37">
        <v>1.08</v>
      </c>
      <c r="I40" s="37">
        <v>0.19</v>
      </c>
      <c r="J40" s="38">
        <v>0.48</v>
      </c>
      <c r="K40" s="22"/>
      <c r="L40" s="22"/>
      <c r="M40" s="22"/>
      <c r="N40" s="22"/>
      <c r="O40" s="22"/>
      <c r="P40" s="22"/>
    </row>
    <row r="41" spans="1:16" ht="39" customHeight="1" x14ac:dyDescent="0.15">
      <c r="A41" s="22"/>
      <c r="B41" s="35"/>
      <c r="C41" s="1206" t="s">
        <v>600</v>
      </c>
      <c r="D41" s="1207"/>
      <c r="E41" s="1208"/>
      <c r="F41" s="36">
        <v>0.22</v>
      </c>
      <c r="G41" s="37">
        <v>0.22</v>
      </c>
      <c r="H41" s="37">
        <v>0.22</v>
      </c>
      <c r="I41" s="37">
        <v>0.36</v>
      </c>
      <c r="J41" s="38">
        <v>0.32</v>
      </c>
      <c r="K41" s="22"/>
      <c r="L41" s="22"/>
      <c r="M41" s="22"/>
      <c r="N41" s="22"/>
      <c r="O41" s="22"/>
      <c r="P41" s="22"/>
    </row>
    <row r="42" spans="1:16" ht="39" customHeight="1" x14ac:dyDescent="0.15">
      <c r="A42" s="22"/>
      <c r="B42" s="39"/>
      <c r="C42" s="1206" t="s">
        <v>601</v>
      </c>
      <c r="D42" s="1207"/>
      <c r="E42" s="1208"/>
      <c r="F42" s="36" t="s">
        <v>602</v>
      </c>
      <c r="G42" s="37" t="s">
        <v>603</v>
      </c>
      <c r="H42" s="37" t="s">
        <v>604</v>
      </c>
      <c r="I42" s="37" t="s">
        <v>605</v>
      </c>
      <c r="J42" s="38" t="s">
        <v>535</v>
      </c>
      <c r="K42" s="22"/>
      <c r="L42" s="22"/>
      <c r="M42" s="22"/>
      <c r="N42" s="22"/>
      <c r="O42" s="22"/>
      <c r="P42" s="22"/>
    </row>
    <row r="43" spans="1:16" ht="39" customHeight="1" thickBot="1" x14ac:dyDescent="0.2">
      <c r="A43" s="22"/>
      <c r="B43" s="40"/>
      <c r="C43" s="1209" t="s">
        <v>606</v>
      </c>
      <c r="D43" s="1210"/>
      <c r="E43" s="1211"/>
      <c r="F43" s="41">
        <v>0.02</v>
      </c>
      <c r="G43" s="42">
        <v>0</v>
      </c>
      <c r="H43" s="42">
        <v>0.11</v>
      </c>
      <c r="I43" s="42">
        <v>0.04</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v8rSDOxOeVuMn/xwzQQq+MM/dgI5fDjusl839weUNTjNCrEvsXCcwQNThBk1B3z6aOdx4pn5VzhKTG6loHO7w==" saltValue="8zRiOB9Q57tCHaR/VjoK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M54" sqref="M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19530</v>
      </c>
      <c r="L45" s="60">
        <v>18190</v>
      </c>
      <c r="M45" s="60">
        <v>18117</v>
      </c>
      <c r="N45" s="60">
        <v>17818</v>
      </c>
      <c r="O45" s="61">
        <v>16178</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535</v>
      </c>
      <c r="L46" s="64" t="s">
        <v>535</v>
      </c>
      <c r="M46" s="64" t="s">
        <v>535</v>
      </c>
      <c r="N46" s="64" t="s">
        <v>535</v>
      </c>
      <c r="O46" s="65" t="s">
        <v>535</v>
      </c>
      <c r="P46" s="48"/>
      <c r="Q46" s="48"/>
      <c r="R46" s="48"/>
      <c r="S46" s="48"/>
      <c r="T46" s="48"/>
      <c r="U46" s="48"/>
    </row>
    <row r="47" spans="1:21" ht="30.75" customHeight="1" x14ac:dyDescent="0.15">
      <c r="A47" s="48"/>
      <c r="B47" s="1216"/>
      <c r="C47" s="1217"/>
      <c r="D47" s="62"/>
      <c r="E47" s="1222" t="s">
        <v>14</v>
      </c>
      <c r="F47" s="1222"/>
      <c r="G47" s="1222"/>
      <c r="H47" s="1222"/>
      <c r="I47" s="1222"/>
      <c r="J47" s="1223"/>
      <c r="K47" s="63">
        <v>17</v>
      </c>
      <c r="L47" s="64">
        <v>17</v>
      </c>
      <c r="M47" s="64">
        <v>17</v>
      </c>
      <c r="N47" s="64">
        <v>17</v>
      </c>
      <c r="O47" s="65">
        <v>17</v>
      </c>
      <c r="P47" s="48"/>
      <c r="Q47" s="48"/>
      <c r="R47" s="48"/>
      <c r="S47" s="48"/>
      <c r="T47" s="48"/>
      <c r="U47" s="48"/>
    </row>
    <row r="48" spans="1:21" ht="30.75" customHeight="1" x14ac:dyDescent="0.15">
      <c r="A48" s="48"/>
      <c r="B48" s="1216"/>
      <c r="C48" s="1217"/>
      <c r="D48" s="62"/>
      <c r="E48" s="1222" t="s">
        <v>15</v>
      </c>
      <c r="F48" s="1222"/>
      <c r="G48" s="1222"/>
      <c r="H48" s="1222"/>
      <c r="I48" s="1222"/>
      <c r="J48" s="1223"/>
      <c r="K48" s="63">
        <v>3534</v>
      </c>
      <c r="L48" s="64">
        <v>3540</v>
      </c>
      <c r="M48" s="64">
        <v>3611</v>
      </c>
      <c r="N48" s="64">
        <v>3569</v>
      </c>
      <c r="O48" s="65">
        <v>3591</v>
      </c>
      <c r="P48" s="48"/>
      <c r="Q48" s="48"/>
      <c r="R48" s="48"/>
      <c r="S48" s="48"/>
      <c r="T48" s="48"/>
      <c r="U48" s="48"/>
    </row>
    <row r="49" spans="1:21" ht="30.75" customHeight="1" x14ac:dyDescent="0.15">
      <c r="A49" s="48"/>
      <c r="B49" s="1216"/>
      <c r="C49" s="1217"/>
      <c r="D49" s="62"/>
      <c r="E49" s="1222" t="s">
        <v>16</v>
      </c>
      <c r="F49" s="1222"/>
      <c r="G49" s="1222"/>
      <c r="H49" s="1222"/>
      <c r="I49" s="1222"/>
      <c r="J49" s="1223"/>
      <c r="K49" s="63">
        <v>976</v>
      </c>
      <c r="L49" s="64">
        <v>884</v>
      </c>
      <c r="M49" s="64">
        <v>889</v>
      </c>
      <c r="N49" s="64">
        <v>925</v>
      </c>
      <c r="O49" s="65">
        <v>842</v>
      </c>
      <c r="P49" s="48"/>
      <c r="Q49" s="48"/>
      <c r="R49" s="48"/>
      <c r="S49" s="48"/>
      <c r="T49" s="48"/>
      <c r="U49" s="48"/>
    </row>
    <row r="50" spans="1:21" ht="30.75" customHeight="1" x14ac:dyDescent="0.15">
      <c r="A50" s="48"/>
      <c r="B50" s="1216"/>
      <c r="C50" s="1217"/>
      <c r="D50" s="62"/>
      <c r="E50" s="1222" t="s">
        <v>17</v>
      </c>
      <c r="F50" s="1222"/>
      <c r="G50" s="1222"/>
      <c r="H50" s="1222"/>
      <c r="I50" s="1222"/>
      <c r="J50" s="1223"/>
      <c r="K50" s="63">
        <v>114</v>
      </c>
      <c r="L50" s="64">
        <v>128</v>
      </c>
      <c r="M50" s="64">
        <v>136</v>
      </c>
      <c r="N50" s="64">
        <v>159</v>
      </c>
      <c r="O50" s="65">
        <v>199</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1</v>
      </c>
      <c r="M51" s="64">
        <v>0</v>
      </c>
      <c r="N51" s="64">
        <v>2</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14140</v>
      </c>
      <c r="L52" s="64">
        <v>13333</v>
      </c>
      <c r="M52" s="64">
        <v>13203</v>
      </c>
      <c r="N52" s="64">
        <v>13206</v>
      </c>
      <c r="O52" s="65">
        <v>12576</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10031</v>
      </c>
      <c r="L53" s="69">
        <v>9427</v>
      </c>
      <c r="M53" s="69">
        <v>9567</v>
      </c>
      <c r="N53" s="69">
        <v>9284</v>
      </c>
      <c r="O53" s="70">
        <v>8251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607</v>
      </c>
      <c r="P55" s="48"/>
      <c r="Q55" s="48"/>
      <c r="R55" s="48"/>
      <c r="S55" s="48"/>
      <c r="T55" s="48"/>
      <c r="U55" s="48"/>
    </row>
    <row r="56" spans="1:21" ht="31.5" customHeight="1" thickBot="1" x14ac:dyDescent="0.2">
      <c r="A56" s="48"/>
      <c r="B56" s="76"/>
      <c r="C56" s="77"/>
      <c r="D56" s="77"/>
      <c r="E56" s="78"/>
      <c r="F56" s="78"/>
      <c r="G56" s="78"/>
      <c r="H56" s="78"/>
      <c r="I56" s="78"/>
      <c r="J56" s="79" t="s">
        <v>2</v>
      </c>
      <c r="K56" s="80" t="s">
        <v>608</v>
      </c>
      <c r="L56" s="81" t="s">
        <v>609</v>
      </c>
      <c r="M56" s="81" t="s">
        <v>610</v>
      </c>
      <c r="N56" s="81" t="s">
        <v>611</v>
      </c>
      <c r="O56" s="82" t="s">
        <v>612</v>
      </c>
      <c r="P56" s="48"/>
      <c r="Q56" s="48"/>
      <c r="R56" s="48"/>
      <c r="S56" s="48"/>
      <c r="T56" s="48"/>
      <c r="U56" s="48"/>
    </row>
    <row r="57" spans="1:21" ht="31.5" customHeight="1" x14ac:dyDescent="0.15">
      <c r="B57" s="1230" t="s">
        <v>25</v>
      </c>
      <c r="C57" s="1231"/>
      <c r="D57" s="1234" t="s">
        <v>26</v>
      </c>
      <c r="E57" s="1235"/>
      <c r="F57" s="1235"/>
      <c r="G57" s="1235"/>
      <c r="H57" s="1235"/>
      <c r="I57" s="1235"/>
      <c r="J57" s="1236"/>
      <c r="K57" s="83">
        <v>9</v>
      </c>
      <c r="L57" s="84">
        <v>26</v>
      </c>
      <c r="M57" s="84">
        <v>43</v>
      </c>
      <c r="N57" s="84">
        <v>60</v>
      </c>
      <c r="O57" s="85">
        <v>76</v>
      </c>
    </row>
    <row r="58" spans="1:21" ht="31.5" customHeight="1" thickBot="1" x14ac:dyDescent="0.2">
      <c r="B58" s="1232"/>
      <c r="C58" s="1233"/>
      <c r="D58" s="1237" t="s">
        <v>27</v>
      </c>
      <c r="E58" s="1238"/>
      <c r="F58" s="1238"/>
      <c r="G58" s="1238"/>
      <c r="H58" s="1238"/>
      <c r="I58" s="1238"/>
      <c r="J58" s="1239"/>
      <c r="K58" s="86">
        <v>0</v>
      </c>
      <c r="L58" s="87">
        <v>17</v>
      </c>
      <c r="M58" s="87">
        <v>17</v>
      </c>
      <c r="N58" s="87">
        <v>17</v>
      </c>
      <c r="O58" s="88">
        <v>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q2lEuMJIUAuz56BayhHWI8licLs6cL8FNIio9E0SAZXiwBjTsvZRcPix/MByC2+rizxcDjNrfmTEgxvrubEqQ==" saltValue="dNYBKIufXV6LnRf00Ip52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activeCell="S39" sqref="S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576</v>
      </c>
      <c r="J40" s="100" t="s">
        <v>577</v>
      </c>
      <c r="K40" s="100" t="s">
        <v>578</v>
      </c>
      <c r="L40" s="100" t="s">
        <v>579</v>
      </c>
      <c r="M40" s="101" t="s">
        <v>580</v>
      </c>
    </row>
    <row r="41" spans="2:13" ht="27.75" customHeight="1" x14ac:dyDescent="0.15">
      <c r="B41" s="1240" t="s">
        <v>30</v>
      </c>
      <c r="C41" s="1241"/>
      <c r="D41" s="102"/>
      <c r="E41" s="1246" t="s">
        <v>31</v>
      </c>
      <c r="F41" s="1246"/>
      <c r="G41" s="1246"/>
      <c r="H41" s="1247"/>
      <c r="I41" s="103">
        <v>192208</v>
      </c>
      <c r="J41" s="104">
        <v>197223</v>
      </c>
      <c r="K41" s="104">
        <v>202268</v>
      </c>
      <c r="L41" s="104">
        <v>211206</v>
      </c>
      <c r="M41" s="105">
        <v>210769</v>
      </c>
    </row>
    <row r="42" spans="2:13" ht="27.75" customHeight="1" x14ac:dyDescent="0.15">
      <c r="B42" s="1242"/>
      <c r="C42" s="1243"/>
      <c r="D42" s="106"/>
      <c r="E42" s="1248" t="s">
        <v>32</v>
      </c>
      <c r="F42" s="1248"/>
      <c r="G42" s="1248"/>
      <c r="H42" s="1249"/>
      <c r="I42" s="107">
        <v>1436</v>
      </c>
      <c r="J42" s="108">
        <v>1615</v>
      </c>
      <c r="K42" s="108">
        <v>1964</v>
      </c>
      <c r="L42" s="108">
        <v>2689</v>
      </c>
      <c r="M42" s="109">
        <v>2591</v>
      </c>
    </row>
    <row r="43" spans="2:13" ht="27.75" customHeight="1" x14ac:dyDescent="0.15">
      <c r="B43" s="1242"/>
      <c r="C43" s="1243"/>
      <c r="D43" s="106"/>
      <c r="E43" s="1248" t="s">
        <v>33</v>
      </c>
      <c r="F43" s="1248"/>
      <c r="G43" s="1248"/>
      <c r="H43" s="1249"/>
      <c r="I43" s="107">
        <v>58077</v>
      </c>
      <c r="J43" s="108">
        <v>58085</v>
      </c>
      <c r="K43" s="108">
        <v>57443</v>
      </c>
      <c r="L43" s="108">
        <v>55631</v>
      </c>
      <c r="M43" s="109">
        <v>54555</v>
      </c>
    </row>
    <row r="44" spans="2:13" ht="27.75" customHeight="1" x14ac:dyDescent="0.15">
      <c r="B44" s="1242"/>
      <c r="C44" s="1243"/>
      <c r="D44" s="106"/>
      <c r="E44" s="1248" t="s">
        <v>34</v>
      </c>
      <c r="F44" s="1248"/>
      <c r="G44" s="1248"/>
      <c r="H44" s="1249"/>
      <c r="I44" s="107">
        <v>8245</v>
      </c>
      <c r="J44" s="108">
        <v>8081</v>
      </c>
      <c r="K44" s="108">
        <v>7998</v>
      </c>
      <c r="L44" s="108">
        <v>7455</v>
      </c>
      <c r="M44" s="109">
        <v>6838</v>
      </c>
    </row>
    <row r="45" spans="2:13" ht="27.75" customHeight="1" x14ac:dyDescent="0.15">
      <c r="B45" s="1242"/>
      <c r="C45" s="1243"/>
      <c r="D45" s="106"/>
      <c r="E45" s="1248" t="s">
        <v>35</v>
      </c>
      <c r="F45" s="1248"/>
      <c r="G45" s="1248"/>
      <c r="H45" s="1249"/>
      <c r="I45" s="107">
        <v>17621</v>
      </c>
      <c r="J45" s="108">
        <v>17002</v>
      </c>
      <c r="K45" s="108">
        <v>16913</v>
      </c>
      <c r="L45" s="108">
        <v>17385</v>
      </c>
      <c r="M45" s="109">
        <v>17407</v>
      </c>
    </row>
    <row r="46" spans="2:13" ht="27.75" customHeight="1" x14ac:dyDescent="0.15">
      <c r="B46" s="1242"/>
      <c r="C46" s="1243"/>
      <c r="D46" s="110"/>
      <c r="E46" s="1248" t="s">
        <v>36</v>
      </c>
      <c r="F46" s="1248"/>
      <c r="G46" s="1248"/>
      <c r="H46" s="1249"/>
      <c r="I46" s="107" t="s">
        <v>535</v>
      </c>
      <c r="J46" s="108" t="s">
        <v>535</v>
      </c>
      <c r="K46" s="108" t="s">
        <v>535</v>
      </c>
      <c r="L46" s="108" t="s">
        <v>535</v>
      </c>
      <c r="M46" s="109" t="s">
        <v>535</v>
      </c>
    </row>
    <row r="47" spans="2:13" ht="27.75" customHeight="1" x14ac:dyDescent="0.15">
      <c r="B47" s="1242"/>
      <c r="C47" s="1243"/>
      <c r="D47" s="111"/>
      <c r="E47" s="1250" t="s">
        <v>37</v>
      </c>
      <c r="F47" s="1251"/>
      <c r="G47" s="1251"/>
      <c r="H47" s="1252"/>
      <c r="I47" s="107" t="s">
        <v>535</v>
      </c>
      <c r="J47" s="108" t="s">
        <v>535</v>
      </c>
      <c r="K47" s="108" t="s">
        <v>535</v>
      </c>
      <c r="L47" s="108" t="s">
        <v>535</v>
      </c>
      <c r="M47" s="109" t="s">
        <v>535</v>
      </c>
    </row>
    <row r="48" spans="2:13" ht="27.75" customHeight="1" x14ac:dyDescent="0.15">
      <c r="B48" s="1242"/>
      <c r="C48" s="1243"/>
      <c r="D48" s="106"/>
      <c r="E48" s="1248" t="s">
        <v>38</v>
      </c>
      <c r="F48" s="1248"/>
      <c r="G48" s="1248"/>
      <c r="H48" s="1249"/>
      <c r="I48" s="107" t="s">
        <v>535</v>
      </c>
      <c r="J48" s="108" t="s">
        <v>535</v>
      </c>
      <c r="K48" s="108" t="s">
        <v>535</v>
      </c>
      <c r="L48" s="108" t="s">
        <v>535</v>
      </c>
      <c r="M48" s="109" t="s">
        <v>535</v>
      </c>
    </row>
    <row r="49" spans="2:13" ht="27.75" customHeight="1" x14ac:dyDescent="0.15">
      <c r="B49" s="1244"/>
      <c r="C49" s="1245"/>
      <c r="D49" s="106"/>
      <c r="E49" s="1248" t="s">
        <v>39</v>
      </c>
      <c r="F49" s="1248"/>
      <c r="G49" s="1248"/>
      <c r="H49" s="1249"/>
      <c r="I49" s="107" t="s">
        <v>535</v>
      </c>
      <c r="J49" s="108" t="s">
        <v>535</v>
      </c>
      <c r="K49" s="108" t="s">
        <v>535</v>
      </c>
      <c r="L49" s="108" t="s">
        <v>535</v>
      </c>
      <c r="M49" s="109" t="s">
        <v>535</v>
      </c>
    </row>
    <row r="50" spans="2:13" ht="27.75" customHeight="1" x14ac:dyDescent="0.15">
      <c r="B50" s="1253" t="s">
        <v>40</v>
      </c>
      <c r="C50" s="1254"/>
      <c r="D50" s="112"/>
      <c r="E50" s="1248" t="s">
        <v>41</v>
      </c>
      <c r="F50" s="1248"/>
      <c r="G50" s="1248"/>
      <c r="H50" s="1249"/>
      <c r="I50" s="107">
        <v>14658</v>
      </c>
      <c r="J50" s="108">
        <v>14000</v>
      </c>
      <c r="K50" s="108">
        <v>13565</v>
      </c>
      <c r="L50" s="108">
        <v>12147</v>
      </c>
      <c r="M50" s="109">
        <v>12513</v>
      </c>
    </row>
    <row r="51" spans="2:13" ht="27.75" customHeight="1" x14ac:dyDescent="0.15">
      <c r="B51" s="1242"/>
      <c r="C51" s="1243"/>
      <c r="D51" s="106"/>
      <c r="E51" s="1248" t="s">
        <v>42</v>
      </c>
      <c r="F51" s="1248"/>
      <c r="G51" s="1248"/>
      <c r="H51" s="1249"/>
      <c r="I51" s="107">
        <v>4768</v>
      </c>
      <c r="J51" s="108">
        <v>4339</v>
      </c>
      <c r="K51" s="108">
        <v>4498</v>
      </c>
      <c r="L51" s="108">
        <v>5342</v>
      </c>
      <c r="M51" s="109">
        <v>6197</v>
      </c>
    </row>
    <row r="52" spans="2:13" ht="27.75" customHeight="1" x14ac:dyDescent="0.15">
      <c r="B52" s="1244"/>
      <c r="C52" s="1245"/>
      <c r="D52" s="106"/>
      <c r="E52" s="1248" t="s">
        <v>43</v>
      </c>
      <c r="F52" s="1248"/>
      <c r="G52" s="1248"/>
      <c r="H52" s="1249"/>
      <c r="I52" s="107">
        <v>151109</v>
      </c>
      <c r="J52" s="108">
        <v>155102</v>
      </c>
      <c r="K52" s="108">
        <v>159172</v>
      </c>
      <c r="L52" s="108">
        <v>157724</v>
      </c>
      <c r="M52" s="109">
        <v>157862</v>
      </c>
    </row>
    <row r="53" spans="2:13" ht="27.75" customHeight="1" thickBot="1" x14ac:dyDescent="0.2">
      <c r="B53" s="1255" t="s">
        <v>44</v>
      </c>
      <c r="C53" s="1256"/>
      <c r="D53" s="113"/>
      <c r="E53" s="1257" t="s">
        <v>45</v>
      </c>
      <c r="F53" s="1257"/>
      <c r="G53" s="1257"/>
      <c r="H53" s="1258"/>
      <c r="I53" s="114">
        <v>107052</v>
      </c>
      <c r="J53" s="115">
        <v>108564</v>
      </c>
      <c r="K53" s="115">
        <v>109350</v>
      </c>
      <c r="L53" s="115">
        <v>119153</v>
      </c>
      <c r="M53" s="116">
        <v>115588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JDySt2ObyLZUeluGn56YKLm1LpxhXDqeVGZtGKuBn4kBXuWz78nahe6cqU8YSiFPKlM71ozad9VxOMZ3B57PQ==" saltValue="EQ/DRAtjETNVXUpncTE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election activeCell="H57" sqref="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578</v>
      </c>
      <c r="G54" s="125" t="s">
        <v>579</v>
      </c>
      <c r="H54" s="126" t="s">
        <v>580</v>
      </c>
    </row>
    <row r="55" spans="2:8" ht="52.5" customHeight="1" x14ac:dyDescent="0.15">
      <c r="B55" s="127"/>
      <c r="C55" s="1267" t="s">
        <v>48</v>
      </c>
      <c r="D55" s="1267"/>
      <c r="E55" s="1268"/>
      <c r="F55" s="128">
        <v>2894</v>
      </c>
      <c r="G55" s="128">
        <v>2836</v>
      </c>
      <c r="H55" s="129">
        <v>3046</v>
      </c>
    </row>
    <row r="56" spans="2:8" ht="52.5" customHeight="1" x14ac:dyDescent="0.15">
      <c r="B56" s="130"/>
      <c r="C56" s="1269" t="s">
        <v>49</v>
      </c>
      <c r="D56" s="1269"/>
      <c r="E56" s="1270"/>
      <c r="F56" s="131">
        <v>1954</v>
      </c>
      <c r="G56" s="131">
        <v>1615</v>
      </c>
      <c r="H56" s="132">
        <v>1691</v>
      </c>
    </row>
    <row r="57" spans="2:8" ht="53.25" customHeight="1" x14ac:dyDescent="0.15">
      <c r="B57" s="130"/>
      <c r="C57" s="1271" t="s">
        <v>50</v>
      </c>
      <c r="D57" s="1271"/>
      <c r="E57" s="1272"/>
      <c r="F57" s="133">
        <v>6384</v>
      </c>
      <c r="G57" s="133">
        <v>5698</v>
      </c>
      <c r="H57" s="134">
        <v>5532</v>
      </c>
    </row>
    <row r="58" spans="2:8" ht="45.75" customHeight="1" x14ac:dyDescent="0.15">
      <c r="B58" s="135"/>
      <c r="C58" s="1259" t="s">
        <v>633</v>
      </c>
      <c r="D58" s="1260"/>
      <c r="E58" s="1261"/>
      <c r="F58" s="136">
        <v>2678</v>
      </c>
      <c r="G58" s="136">
        <v>2562</v>
      </c>
      <c r="H58" s="137">
        <v>2502</v>
      </c>
    </row>
    <row r="59" spans="2:8" ht="45.75" customHeight="1" x14ac:dyDescent="0.15">
      <c r="B59" s="135"/>
      <c r="C59" s="1259" t="s">
        <v>635</v>
      </c>
      <c r="D59" s="1260"/>
      <c r="E59" s="1261"/>
      <c r="F59" s="136">
        <v>624</v>
      </c>
      <c r="G59" s="136">
        <v>627</v>
      </c>
      <c r="H59" s="137">
        <v>635</v>
      </c>
    </row>
    <row r="60" spans="2:8" ht="45.75" customHeight="1" x14ac:dyDescent="0.15">
      <c r="B60" s="135"/>
      <c r="C60" s="1259" t="s">
        <v>634</v>
      </c>
      <c r="D60" s="1260"/>
      <c r="E60" s="1261"/>
      <c r="F60" s="136">
        <v>690</v>
      </c>
      <c r="G60" s="136">
        <v>659</v>
      </c>
      <c r="H60" s="137">
        <v>624</v>
      </c>
    </row>
    <row r="61" spans="2:8" ht="45.75" customHeight="1" x14ac:dyDescent="0.15">
      <c r="B61" s="135"/>
      <c r="C61" s="1259" t="s">
        <v>636</v>
      </c>
      <c r="D61" s="1260"/>
      <c r="E61" s="1261"/>
      <c r="F61" s="136">
        <v>501</v>
      </c>
      <c r="G61" s="136">
        <v>501</v>
      </c>
      <c r="H61" s="137">
        <v>501</v>
      </c>
    </row>
    <row r="62" spans="2:8" ht="45.75" customHeight="1" thickBot="1" x14ac:dyDescent="0.2">
      <c r="B62" s="138"/>
      <c r="C62" s="1262" t="s">
        <v>637</v>
      </c>
      <c r="D62" s="1263"/>
      <c r="E62" s="1264"/>
      <c r="F62" s="139">
        <v>452</v>
      </c>
      <c r="G62" s="139">
        <v>452</v>
      </c>
      <c r="H62" s="140">
        <v>452</v>
      </c>
    </row>
    <row r="63" spans="2:8" ht="52.5" customHeight="1" thickBot="1" x14ac:dyDescent="0.2">
      <c r="B63" s="141"/>
      <c r="C63" s="1265" t="s">
        <v>51</v>
      </c>
      <c r="D63" s="1265"/>
      <c r="E63" s="1266"/>
      <c r="F63" s="142">
        <v>11231</v>
      </c>
      <c r="G63" s="142">
        <v>10150</v>
      </c>
      <c r="H63" s="143">
        <v>10270</v>
      </c>
    </row>
    <row r="64" spans="2:8" ht="15" customHeight="1" x14ac:dyDescent="0.15"/>
  </sheetData>
  <sheetProtection algorithmName="SHA-512" hashValue="WYB4ZEfXX+2uLf/lbQxCca4Yn2BLpSVbHjMPu0CH0Qf4OBLtzYdjyMJ6PUhcAnzFT2TrZoDnZ6HJx5FtcYcLjA==" saltValue="p4v2Rk/NA/khD7Qp40Na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650</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650</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651</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652</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653</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654</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576</v>
      </c>
      <c r="BQ50" s="1307"/>
      <c r="BR50" s="1307"/>
      <c r="BS50" s="1307"/>
      <c r="BT50" s="1307"/>
      <c r="BU50" s="1307"/>
      <c r="BV50" s="1307"/>
      <c r="BW50" s="1307"/>
      <c r="BX50" s="1307" t="s">
        <v>577</v>
      </c>
      <c r="BY50" s="1307"/>
      <c r="BZ50" s="1307"/>
      <c r="CA50" s="1307"/>
      <c r="CB50" s="1307"/>
      <c r="CC50" s="1307"/>
      <c r="CD50" s="1307"/>
      <c r="CE50" s="1307"/>
      <c r="CF50" s="1307" t="s">
        <v>578</v>
      </c>
      <c r="CG50" s="1307"/>
      <c r="CH50" s="1307"/>
      <c r="CI50" s="1307"/>
      <c r="CJ50" s="1307"/>
      <c r="CK50" s="1307"/>
      <c r="CL50" s="1307"/>
      <c r="CM50" s="1307"/>
      <c r="CN50" s="1307" t="s">
        <v>579</v>
      </c>
      <c r="CO50" s="1307"/>
      <c r="CP50" s="1307"/>
      <c r="CQ50" s="1307"/>
      <c r="CR50" s="1307"/>
      <c r="CS50" s="1307"/>
      <c r="CT50" s="1307"/>
      <c r="CU50" s="1307"/>
      <c r="CV50" s="1307" t="s">
        <v>580</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655</v>
      </c>
      <c r="AO51" s="1311"/>
      <c r="AP51" s="1311"/>
      <c r="AQ51" s="1311"/>
      <c r="AR51" s="1311"/>
      <c r="AS51" s="1311"/>
      <c r="AT51" s="1311"/>
      <c r="AU51" s="1311"/>
      <c r="AV51" s="1311"/>
      <c r="AW51" s="1311"/>
      <c r="AX51" s="1311"/>
      <c r="AY51" s="1311"/>
      <c r="AZ51" s="1311"/>
      <c r="BA51" s="1311"/>
      <c r="BB51" s="1311" t="s">
        <v>656</v>
      </c>
      <c r="BC51" s="1311"/>
      <c r="BD51" s="1311"/>
      <c r="BE51" s="1311"/>
      <c r="BF51" s="1311"/>
      <c r="BG51" s="1311"/>
      <c r="BH51" s="1311"/>
      <c r="BI51" s="1311"/>
      <c r="BJ51" s="1311"/>
      <c r="BK51" s="1311"/>
      <c r="BL51" s="1311"/>
      <c r="BM51" s="1311"/>
      <c r="BN51" s="1311"/>
      <c r="BO51" s="1311"/>
      <c r="BP51" s="1312">
        <v>162.6</v>
      </c>
      <c r="BQ51" s="1312"/>
      <c r="BR51" s="1312"/>
      <c r="BS51" s="1312"/>
      <c r="BT51" s="1312"/>
      <c r="BU51" s="1312"/>
      <c r="BV51" s="1312"/>
      <c r="BW51" s="1312"/>
      <c r="BX51" s="1312">
        <v>164.4</v>
      </c>
      <c r="BY51" s="1312"/>
      <c r="BZ51" s="1312"/>
      <c r="CA51" s="1312"/>
      <c r="CB51" s="1312"/>
      <c r="CC51" s="1312"/>
      <c r="CD51" s="1312"/>
      <c r="CE51" s="1312"/>
      <c r="CF51" s="1312">
        <v>165.9</v>
      </c>
      <c r="CG51" s="1312"/>
      <c r="CH51" s="1312"/>
      <c r="CI51" s="1312"/>
      <c r="CJ51" s="1312"/>
      <c r="CK51" s="1312"/>
      <c r="CL51" s="1312"/>
      <c r="CM51" s="1312"/>
      <c r="CN51" s="1312">
        <v>180.2</v>
      </c>
      <c r="CO51" s="1312"/>
      <c r="CP51" s="1312"/>
      <c r="CQ51" s="1312"/>
      <c r="CR51" s="1312"/>
      <c r="CS51" s="1312"/>
      <c r="CT51" s="1312"/>
      <c r="CU51" s="1312"/>
      <c r="CV51" s="1312">
        <v>172.2</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657</v>
      </c>
      <c r="BC53" s="1311"/>
      <c r="BD53" s="1311"/>
      <c r="BE53" s="1311"/>
      <c r="BF53" s="1311"/>
      <c r="BG53" s="1311"/>
      <c r="BH53" s="1311"/>
      <c r="BI53" s="1311"/>
      <c r="BJ53" s="1311"/>
      <c r="BK53" s="1311"/>
      <c r="BL53" s="1311"/>
      <c r="BM53" s="1311"/>
      <c r="BN53" s="1311"/>
      <c r="BO53" s="1311"/>
      <c r="BP53" s="1312">
        <v>62.1</v>
      </c>
      <c r="BQ53" s="1312"/>
      <c r="BR53" s="1312"/>
      <c r="BS53" s="1312"/>
      <c r="BT53" s="1312"/>
      <c r="BU53" s="1312"/>
      <c r="BV53" s="1312"/>
      <c r="BW53" s="1312"/>
      <c r="BX53" s="1312">
        <v>61.5</v>
      </c>
      <c r="BY53" s="1312"/>
      <c r="BZ53" s="1312"/>
      <c r="CA53" s="1312"/>
      <c r="CB53" s="1312"/>
      <c r="CC53" s="1312"/>
      <c r="CD53" s="1312"/>
      <c r="CE53" s="1312"/>
      <c r="CF53" s="1312">
        <v>62.5</v>
      </c>
      <c r="CG53" s="1312"/>
      <c r="CH53" s="1312"/>
      <c r="CI53" s="1312"/>
      <c r="CJ53" s="1312"/>
      <c r="CK53" s="1312"/>
      <c r="CL53" s="1312"/>
      <c r="CM53" s="1312"/>
      <c r="CN53" s="1312">
        <v>61.8</v>
      </c>
      <c r="CO53" s="1312"/>
      <c r="CP53" s="1312"/>
      <c r="CQ53" s="1312"/>
      <c r="CR53" s="1312"/>
      <c r="CS53" s="1312"/>
      <c r="CT53" s="1312"/>
      <c r="CU53" s="1312"/>
      <c r="CV53" s="1312">
        <v>63.1</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658</v>
      </c>
      <c r="AO55" s="1307"/>
      <c r="AP55" s="1307"/>
      <c r="AQ55" s="1307"/>
      <c r="AR55" s="1307"/>
      <c r="AS55" s="1307"/>
      <c r="AT55" s="1307"/>
      <c r="AU55" s="1307"/>
      <c r="AV55" s="1307"/>
      <c r="AW55" s="1307"/>
      <c r="AX55" s="1307"/>
      <c r="AY55" s="1307"/>
      <c r="AZ55" s="1307"/>
      <c r="BA55" s="1307"/>
      <c r="BB55" s="1311" t="s">
        <v>656</v>
      </c>
      <c r="BC55" s="1311"/>
      <c r="BD55" s="1311"/>
      <c r="BE55" s="1311"/>
      <c r="BF55" s="1311"/>
      <c r="BG55" s="1311"/>
      <c r="BH55" s="1311"/>
      <c r="BI55" s="1311"/>
      <c r="BJ55" s="1311"/>
      <c r="BK55" s="1311"/>
      <c r="BL55" s="1311"/>
      <c r="BM55" s="1311"/>
      <c r="BN55" s="1311"/>
      <c r="BO55" s="1311"/>
      <c r="BP55" s="1312">
        <v>38.9</v>
      </c>
      <c r="BQ55" s="1312"/>
      <c r="BR55" s="1312"/>
      <c r="BS55" s="1312"/>
      <c r="BT55" s="1312"/>
      <c r="BU55" s="1312"/>
      <c r="BV55" s="1312"/>
      <c r="BW55" s="1312"/>
      <c r="BX55" s="1312">
        <v>37.6</v>
      </c>
      <c r="BY55" s="1312"/>
      <c r="BZ55" s="1312"/>
      <c r="CA55" s="1312"/>
      <c r="CB55" s="1312"/>
      <c r="CC55" s="1312"/>
      <c r="CD55" s="1312"/>
      <c r="CE55" s="1312"/>
      <c r="CF55" s="1312">
        <v>34</v>
      </c>
      <c r="CG55" s="1312"/>
      <c r="CH55" s="1312"/>
      <c r="CI55" s="1312"/>
      <c r="CJ55" s="1312"/>
      <c r="CK55" s="1312"/>
      <c r="CL55" s="1312"/>
      <c r="CM55" s="1312"/>
      <c r="CN55" s="1312">
        <v>33.9</v>
      </c>
      <c r="CO55" s="1312"/>
      <c r="CP55" s="1312"/>
      <c r="CQ55" s="1312"/>
      <c r="CR55" s="1312"/>
      <c r="CS55" s="1312"/>
      <c r="CT55" s="1312"/>
      <c r="CU55" s="1312"/>
      <c r="CV55" s="1312">
        <v>31.5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657</v>
      </c>
      <c r="BC57" s="1311"/>
      <c r="BD57" s="1311"/>
      <c r="BE57" s="1311"/>
      <c r="BF57" s="1311"/>
      <c r="BG57" s="1311"/>
      <c r="BH57" s="1311"/>
      <c r="BI57" s="1311"/>
      <c r="BJ57" s="1311"/>
      <c r="BK57" s="1311"/>
      <c r="BL57" s="1311"/>
      <c r="BM57" s="1311"/>
      <c r="BN57" s="1311"/>
      <c r="BO57" s="1311"/>
      <c r="BP57" s="1312">
        <v>59.3</v>
      </c>
      <c r="BQ57" s="1312"/>
      <c r="BR57" s="1312"/>
      <c r="BS57" s="1312"/>
      <c r="BT57" s="1312"/>
      <c r="BU57" s="1312"/>
      <c r="BV57" s="1312"/>
      <c r="BW57" s="1312"/>
      <c r="BX57" s="1312">
        <v>60</v>
      </c>
      <c r="BY57" s="1312"/>
      <c r="BZ57" s="1312"/>
      <c r="CA57" s="1312"/>
      <c r="CB57" s="1312"/>
      <c r="CC57" s="1312"/>
      <c r="CD57" s="1312"/>
      <c r="CE57" s="1312"/>
      <c r="CF57" s="1312">
        <v>61.1</v>
      </c>
      <c r="CG57" s="1312"/>
      <c r="CH57" s="1312"/>
      <c r="CI57" s="1312"/>
      <c r="CJ57" s="1312"/>
      <c r="CK57" s="1312"/>
      <c r="CL57" s="1312"/>
      <c r="CM57" s="1312"/>
      <c r="CN57" s="1312">
        <v>61.9</v>
      </c>
      <c r="CO57" s="1312"/>
      <c r="CP57" s="1312"/>
      <c r="CQ57" s="1312"/>
      <c r="CR57" s="1312"/>
      <c r="CS57" s="1312"/>
      <c r="CT57" s="1312"/>
      <c r="CU57" s="1312"/>
      <c r="CV57" s="1312">
        <v>62.6</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659</v>
      </c>
    </row>
    <row r="64" spans="1:109" x14ac:dyDescent="0.15">
      <c r="B64" s="1282"/>
      <c r="G64" s="1289"/>
      <c r="I64" s="1322"/>
      <c r="J64" s="1322"/>
      <c r="K64" s="1322"/>
      <c r="L64" s="1322"/>
      <c r="M64" s="1322"/>
      <c r="N64" s="1323"/>
      <c r="AM64" s="1289"/>
      <c r="AN64" s="1289" t="s">
        <v>652</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660</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654</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576</v>
      </c>
      <c r="BQ72" s="1307"/>
      <c r="BR72" s="1307"/>
      <c r="BS72" s="1307"/>
      <c r="BT72" s="1307"/>
      <c r="BU72" s="1307"/>
      <c r="BV72" s="1307"/>
      <c r="BW72" s="1307"/>
      <c r="BX72" s="1307" t="s">
        <v>577</v>
      </c>
      <c r="BY72" s="1307"/>
      <c r="BZ72" s="1307"/>
      <c r="CA72" s="1307"/>
      <c r="CB72" s="1307"/>
      <c r="CC72" s="1307"/>
      <c r="CD72" s="1307"/>
      <c r="CE72" s="1307"/>
      <c r="CF72" s="1307" t="s">
        <v>578</v>
      </c>
      <c r="CG72" s="1307"/>
      <c r="CH72" s="1307"/>
      <c r="CI72" s="1307"/>
      <c r="CJ72" s="1307"/>
      <c r="CK72" s="1307"/>
      <c r="CL72" s="1307"/>
      <c r="CM72" s="1307"/>
      <c r="CN72" s="1307" t="s">
        <v>579</v>
      </c>
      <c r="CO72" s="1307"/>
      <c r="CP72" s="1307"/>
      <c r="CQ72" s="1307"/>
      <c r="CR72" s="1307"/>
      <c r="CS72" s="1307"/>
      <c r="CT72" s="1307"/>
      <c r="CU72" s="1307"/>
      <c r="CV72" s="1307" t="s">
        <v>580</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655</v>
      </c>
      <c r="AO73" s="1311"/>
      <c r="AP73" s="1311"/>
      <c r="AQ73" s="1311"/>
      <c r="AR73" s="1311"/>
      <c r="AS73" s="1311"/>
      <c r="AT73" s="1311"/>
      <c r="AU73" s="1311"/>
      <c r="AV73" s="1311"/>
      <c r="AW73" s="1311"/>
      <c r="AX73" s="1311"/>
      <c r="AY73" s="1311"/>
      <c r="AZ73" s="1311"/>
      <c r="BA73" s="1311"/>
      <c r="BB73" s="1311" t="s">
        <v>656</v>
      </c>
      <c r="BC73" s="1311"/>
      <c r="BD73" s="1311"/>
      <c r="BE73" s="1311"/>
      <c r="BF73" s="1311"/>
      <c r="BG73" s="1311"/>
      <c r="BH73" s="1311"/>
      <c r="BI73" s="1311"/>
      <c r="BJ73" s="1311"/>
      <c r="BK73" s="1311"/>
      <c r="BL73" s="1311"/>
      <c r="BM73" s="1311"/>
      <c r="BN73" s="1311"/>
      <c r="BO73" s="1311"/>
      <c r="BP73" s="1312">
        <v>162.6</v>
      </c>
      <c r="BQ73" s="1312"/>
      <c r="BR73" s="1312"/>
      <c r="BS73" s="1312"/>
      <c r="BT73" s="1312"/>
      <c r="BU73" s="1312"/>
      <c r="BV73" s="1312"/>
      <c r="BW73" s="1312"/>
      <c r="BX73" s="1312">
        <v>164.4</v>
      </c>
      <c r="BY73" s="1312"/>
      <c r="BZ73" s="1312"/>
      <c r="CA73" s="1312"/>
      <c r="CB73" s="1312"/>
      <c r="CC73" s="1312"/>
      <c r="CD73" s="1312"/>
      <c r="CE73" s="1312"/>
      <c r="CF73" s="1312">
        <v>165.9</v>
      </c>
      <c r="CG73" s="1312"/>
      <c r="CH73" s="1312"/>
      <c r="CI73" s="1312"/>
      <c r="CJ73" s="1312"/>
      <c r="CK73" s="1312"/>
      <c r="CL73" s="1312"/>
      <c r="CM73" s="1312"/>
      <c r="CN73" s="1312">
        <v>180.2</v>
      </c>
      <c r="CO73" s="1312"/>
      <c r="CP73" s="1312"/>
      <c r="CQ73" s="1312"/>
      <c r="CR73" s="1312"/>
      <c r="CS73" s="1312"/>
      <c r="CT73" s="1312"/>
      <c r="CU73" s="1312"/>
      <c r="CV73" s="1312">
        <v>172.2</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661</v>
      </c>
      <c r="BC75" s="1311"/>
      <c r="BD75" s="1311"/>
      <c r="BE75" s="1311"/>
      <c r="BF75" s="1311"/>
      <c r="BG75" s="1311"/>
      <c r="BH75" s="1311"/>
      <c r="BI75" s="1311"/>
      <c r="BJ75" s="1311"/>
      <c r="BK75" s="1311"/>
      <c r="BL75" s="1311"/>
      <c r="BM75" s="1311"/>
      <c r="BN75" s="1311"/>
      <c r="BO75" s="1311"/>
      <c r="BP75" s="1312">
        <v>14.9</v>
      </c>
      <c r="BQ75" s="1312"/>
      <c r="BR75" s="1312"/>
      <c r="BS75" s="1312"/>
      <c r="BT75" s="1312"/>
      <c r="BU75" s="1312"/>
      <c r="BV75" s="1312"/>
      <c r="BW75" s="1312"/>
      <c r="BX75" s="1312">
        <v>14.7</v>
      </c>
      <c r="BY75" s="1312"/>
      <c r="BZ75" s="1312"/>
      <c r="CA75" s="1312"/>
      <c r="CB75" s="1312"/>
      <c r="CC75" s="1312"/>
      <c r="CD75" s="1312"/>
      <c r="CE75" s="1312"/>
      <c r="CF75" s="1312">
        <v>14.6</v>
      </c>
      <c r="CG75" s="1312"/>
      <c r="CH75" s="1312"/>
      <c r="CI75" s="1312"/>
      <c r="CJ75" s="1312"/>
      <c r="CK75" s="1312"/>
      <c r="CL75" s="1312"/>
      <c r="CM75" s="1312"/>
      <c r="CN75" s="1312">
        <v>14.2</v>
      </c>
      <c r="CO75" s="1312"/>
      <c r="CP75" s="1312"/>
      <c r="CQ75" s="1312"/>
      <c r="CR75" s="1312"/>
      <c r="CS75" s="1312"/>
      <c r="CT75" s="1312"/>
      <c r="CU75" s="1312"/>
      <c r="CV75" s="1312">
        <v>13.6</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658</v>
      </c>
      <c r="AO77" s="1307"/>
      <c r="AP77" s="1307"/>
      <c r="AQ77" s="1307"/>
      <c r="AR77" s="1307"/>
      <c r="AS77" s="1307"/>
      <c r="AT77" s="1307"/>
      <c r="AU77" s="1307"/>
      <c r="AV77" s="1307"/>
      <c r="AW77" s="1307"/>
      <c r="AX77" s="1307"/>
      <c r="AY77" s="1307"/>
      <c r="AZ77" s="1307"/>
      <c r="BA77" s="1307"/>
      <c r="BB77" s="1311" t="s">
        <v>656</v>
      </c>
      <c r="BC77" s="1311"/>
      <c r="BD77" s="1311"/>
      <c r="BE77" s="1311"/>
      <c r="BF77" s="1311"/>
      <c r="BG77" s="1311"/>
      <c r="BH77" s="1311"/>
      <c r="BI77" s="1311"/>
      <c r="BJ77" s="1311"/>
      <c r="BK77" s="1311"/>
      <c r="BL77" s="1311"/>
      <c r="BM77" s="1311"/>
      <c r="BN77" s="1311"/>
      <c r="BO77" s="1311"/>
      <c r="BP77" s="1312">
        <v>38.9</v>
      </c>
      <c r="BQ77" s="1312"/>
      <c r="BR77" s="1312"/>
      <c r="BS77" s="1312"/>
      <c r="BT77" s="1312"/>
      <c r="BU77" s="1312"/>
      <c r="BV77" s="1312"/>
      <c r="BW77" s="1312"/>
      <c r="BX77" s="1312">
        <v>37.6</v>
      </c>
      <c r="BY77" s="1312"/>
      <c r="BZ77" s="1312"/>
      <c r="CA77" s="1312"/>
      <c r="CB77" s="1312"/>
      <c r="CC77" s="1312"/>
      <c r="CD77" s="1312"/>
      <c r="CE77" s="1312"/>
      <c r="CF77" s="1312">
        <v>34</v>
      </c>
      <c r="CG77" s="1312"/>
      <c r="CH77" s="1312"/>
      <c r="CI77" s="1312"/>
      <c r="CJ77" s="1312"/>
      <c r="CK77" s="1312"/>
      <c r="CL77" s="1312"/>
      <c r="CM77" s="1312"/>
      <c r="CN77" s="1312">
        <v>33.9</v>
      </c>
      <c r="CO77" s="1312"/>
      <c r="CP77" s="1312"/>
      <c r="CQ77" s="1312"/>
      <c r="CR77" s="1312"/>
      <c r="CS77" s="1312"/>
      <c r="CT77" s="1312"/>
      <c r="CU77" s="1312"/>
      <c r="CV77" s="1312">
        <v>31.5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661</v>
      </c>
      <c r="BC79" s="1311"/>
      <c r="BD79" s="1311"/>
      <c r="BE79" s="1311"/>
      <c r="BF79" s="1311"/>
      <c r="BG79" s="1311"/>
      <c r="BH79" s="1311"/>
      <c r="BI79" s="1311"/>
      <c r="BJ79" s="1311"/>
      <c r="BK79" s="1311"/>
      <c r="BL79" s="1311"/>
      <c r="BM79" s="1311"/>
      <c r="BN79" s="1311"/>
      <c r="BO79" s="1311"/>
      <c r="BP79" s="1312">
        <v>6.4</v>
      </c>
      <c r="BQ79" s="1312"/>
      <c r="BR79" s="1312"/>
      <c r="BS79" s="1312"/>
      <c r="BT79" s="1312"/>
      <c r="BU79" s="1312"/>
      <c r="BV79" s="1312"/>
      <c r="BW79" s="1312"/>
      <c r="BX79" s="1312">
        <v>6.1</v>
      </c>
      <c r="BY79" s="1312"/>
      <c r="BZ79" s="1312"/>
      <c r="CA79" s="1312"/>
      <c r="CB79" s="1312"/>
      <c r="CC79" s="1312"/>
      <c r="CD79" s="1312"/>
      <c r="CE79" s="1312"/>
      <c r="CF79" s="1312">
        <v>5.9</v>
      </c>
      <c r="CG79" s="1312"/>
      <c r="CH79" s="1312"/>
      <c r="CI79" s="1312"/>
      <c r="CJ79" s="1312"/>
      <c r="CK79" s="1312"/>
      <c r="CL79" s="1312"/>
      <c r="CM79" s="1312"/>
      <c r="CN79" s="1312">
        <v>5.7</v>
      </c>
      <c r="CO79" s="1312"/>
      <c r="CP79" s="1312"/>
      <c r="CQ79" s="1312"/>
      <c r="CR79" s="1312"/>
      <c r="CS79" s="1312"/>
      <c r="CT79" s="1312"/>
      <c r="CU79" s="1312"/>
      <c r="CV79" s="1312">
        <v>5.4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KFzc9jVZpK2TAm30PAI+3uAR9qSXEuUxW3b3u+MFjwyFoHUw2a9nzWGkQCrXC4YDWRSeAr9zh2sgbHou3zan5g==" saltValue="kCxR1SQv/GFVp1cHgZcJh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25"/>
  <sheetViews>
    <sheetView showGridLines="0" zoomScale="70" zoomScaleNormal="70" zoomScaleSheetLayoutView="70" workbookViewId="0">
      <selection activeCell="BI38" sqref="BI3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662</v>
      </c>
    </row>
  </sheetData>
  <sheetProtection algorithmName="SHA-512" hashValue="GDIZPI1Xl7TjXl4G8ZD4r4pZtefOpJ76/6994EBZjKqzshi8kUQ8nq/W1CR10QEZjd8SEzDSitGAPNFCRFw6lQ==" saltValue="C8046ke8pxC5h0I5X71E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523</v>
      </c>
    </row>
  </sheetData>
  <sheetProtection algorithmName="SHA-512" hashValue="GdGyFyJk7L7AD6W5zlc1ggni0wpvEErUEioPwGbA30Xz96mGI7r2nbs71I24IbqXpabsPG300pI8DrvMWz3GHQ==" saltValue="Z9XeK6/OxPqkQRRQzcb2i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573</v>
      </c>
      <c r="G2" s="157"/>
      <c r="H2" s="158"/>
    </row>
    <row r="3" spans="1:8" x14ac:dyDescent="0.15">
      <c r="A3" s="154" t="s">
        <v>566</v>
      </c>
      <c r="B3" s="159"/>
      <c r="C3" s="160"/>
      <c r="D3" s="161">
        <v>55725</v>
      </c>
      <c r="E3" s="162"/>
      <c r="F3" s="163">
        <v>46395</v>
      </c>
      <c r="G3" s="164"/>
      <c r="H3" s="165"/>
    </row>
    <row r="4" spans="1:8" x14ac:dyDescent="0.15">
      <c r="A4" s="166"/>
      <c r="B4" s="167"/>
      <c r="C4" s="168"/>
      <c r="D4" s="169">
        <v>28752</v>
      </c>
      <c r="E4" s="170"/>
      <c r="F4" s="171">
        <v>26304</v>
      </c>
      <c r="G4" s="172"/>
      <c r="H4" s="173"/>
    </row>
    <row r="5" spans="1:8" x14ac:dyDescent="0.15">
      <c r="A5" s="154" t="s">
        <v>568</v>
      </c>
      <c r="B5" s="159"/>
      <c r="C5" s="160"/>
      <c r="D5" s="161">
        <v>83180</v>
      </c>
      <c r="E5" s="162"/>
      <c r="F5" s="163">
        <v>48088</v>
      </c>
      <c r="G5" s="164"/>
      <c r="H5" s="165"/>
    </row>
    <row r="6" spans="1:8" x14ac:dyDescent="0.15">
      <c r="A6" s="166"/>
      <c r="B6" s="167"/>
      <c r="C6" s="168"/>
      <c r="D6" s="169">
        <v>38405</v>
      </c>
      <c r="E6" s="170"/>
      <c r="F6" s="171">
        <v>25183</v>
      </c>
      <c r="G6" s="172"/>
      <c r="H6" s="173"/>
    </row>
    <row r="7" spans="1:8" x14ac:dyDescent="0.15">
      <c r="A7" s="154" t="s">
        <v>569</v>
      </c>
      <c r="B7" s="159"/>
      <c r="C7" s="160"/>
      <c r="D7" s="161">
        <v>67722</v>
      </c>
      <c r="E7" s="162"/>
      <c r="F7" s="163">
        <v>46457</v>
      </c>
      <c r="G7" s="164"/>
      <c r="H7" s="165"/>
    </row>
    <row r="8" spans="1:8" x14ac:dyDescent="0.15">
      <c r="A8" s="166"/>
      <c r="B8" s="167"/>
      <c r="C8" s="168"/>
      <c r="D8" s="169">
        <v>40651</v>
      </c>
      <c r="E8" s="170"/>
      <c r="F8" s="171">
        <v>24020</v>
      </c>
      <c r="G8" s="172"/>
      <c r="H8" s="173"/>
    </row>
    <row r="9" spans="1:8" x14ac:dyDescent="0.15">
      <c r="A9" s="154" t="s">
        <v>570</v>
      </c>
      <c r="B9" s="159"/>
      <c r="C9" s="160"/>
      <c r="D9" s="161">
        <v>78780</v>
      </c>
      <c r="E9" s="162"/>
      <c r="F9" s="163">
        <v>51849</v>
      </c>
      <c r="G9" s="164"/>
      <c r="H9" s="165"/>
    </row>
    <row r="10" spans="1:8" x14ac:dyDescent="0.15">
      <c r="A10" s="166"/>
      <c r="B10" s="167"/>
      <c r="C10" s="168"/>
      <c r="D10" s="169">
        <v>54952</v>
      </c>
      <c r="E10" s="170"/>
      <c r="F10" s="171">
        <v>26326</v>
      </c>
      <c r="G10" s="172"/>
      <c r="H10" s="173"/>
    </row>
    <row r="11" spans="1:8" x14ac:dyDescent="0.15">
      <c r="A11" s="154" t="s">
        <v>571</v>
      </c>
      <c r="B11" s="159"/>
      <c r="C11" s="160"/>
      <c r="D11" s="161">
        <v>49160</v>
      </c>
      <c r="E11" s="162"/>
      <c r="F11" s="163">
        <v>52191</v>
      </c>
      <c r="G11" s="164"/>
      <c r="H11" s="165"/>
    </row>
    <row r="12" spans="1:8" x14ac:dyDescent="0.15">
      <c r="A12" s="166"/>
      <c r="B12" s="167"/>
      <c r="C12" s="174"/>
      <c r="D12" s="169">
        <v>23147</v>
      </c>
      <c r="E12" s="170"/>
      <c r="F12" s="171">
        <v>26807</v>
      </c>
      <c r="G12" s="172"/>
      <c r="H12" s="173"/>
    </row>
    <row r="13" spans="1:8" x14ac:dyDescent="0.15">
      <c r="A13" s="154"/>
      <c r="B13" s="159"/>
      <c r="C13" s="175"/>
      <c r="D13" s="176">
        <v>66913</v>
      </c>
      <c r="E13" s="177"/>
      <c r="F13" s="178">
        <v>48996</v>
      </c>
      <c r="G13" s="179"/>
      <c r="H13" s="165"/>
    </row>
    <row r="14" spans="1:8" x14ac:dyDescent="0.15">
      <c r="A14" s="166"/>
      <c r="B14" s="167"/>
      <c r="C14" s="168"/>
      <c r="D14" s="169">
        <v>37181</v>
      </c>
      <c r="E14" s="170"/>
      <c r="F14" s="171">
        <v>25728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0.36</v>
      </c>
      <c r="C19" s="180">
        <f>ROUND(VALUE(SUBSTITUTE(実質収支比率等に係る経年分析!G$48,"▲","-")),2)</f>
        <v>0.5</v>
      </c>
      <c r="D19" s="180">
        <f>ROUND(VALUE(SUBSTITUTE(実質収支比率等に係る経年分析!H$48,"▲","-")),2)</f>
        <v>0.6</v>
      </c>
      <c r="E19" s="180">
        <f>ROUND(VALUE(SUBSTITUTE(実質収支比率等に係る経年分析!I$48,"▲","-")),2)</f>
        <v>0.52</v>
      </c>
      <c r="F19" s="180">
        <f>ROUND(VALUE(SUBSTITUTE(実質収支比率等に係る経年分析!J$48,"▲","-")),2)</f>
        <v>0.69</v>
      </c>
    </row>
    <row r="20" spans="1:11" x14ac:dyDescent="0.15">
      <c r="A20" s="180" t="s">
        <v>55</v>
      </c>
      <c r="B20" s="180">
        <f>ROUND(VALUE(SUBSTITUTE(実質収支比率等に係る経年分析!F$47,"▲","-")),2)</f>
        <v>3.53</v>
      </c>
      <c r="C20" s="180">
        <f>ROUND(VALUE(SUBSTITUTE(実質収支比率等に係る経年分析!G$47,"▲","-")),2)</f>
        <v>3.55</v>
      </c>
      <c r="D20" s="180">
        <f>ROUND(VALUE(SUBSTITUTE(実質収支比率等に係る経年分析!H$47,"▲","-")),2)</f>
        <v>3.69</v>
      </c>
      <c r="E20" s="180">
        <f>ROUND(VALUE(SUBSTITUTE(実質収支比率等に係る経年分析!I$47,"▲","-")),2)</f>
        <v>3.61</v>
      </c>
      <c r="F20" s="180">
        <f>ROUND(VALUE(SUBSTITUTE(実質収支比率等に係る経年分析!J$47,"▲","-")),2)</f>
        <v>3.86</v>
      </c>
    </row>
    <row r="21" spans="1:11" x14ac:dyDescent="0.15">
      <c r="A21" s="180" t="s">
        <v>56</v>
      </c>
      <c r="B21" s="180">
        <f>IF(ISNUMBER(VALUE(SUBSTITUTE(実質収支比率等に係る経年分析!F$49,"▲","-"))),ROUND(VALUE(SUBSTITUTE(実質収支比率等に係る経年分析!F$49,"▲","-")),2),NA())</f>
        <v>-1.79</v>
      </c>
      <c r="C21" s="180">
        <f>IF(ISNUMBER(VALUE(SUBSTITUTE(実質収支比率等に係る経年分析!G$49,"▲","-"))),ROUND(VALUE(SUBSTITUTE(実質収支比率等に係る経年分析!G$49,"▲","-")),2),NA())</f>
        <v>0.15</v>
      </c>
      <c r="D21" s="180">
        <f>IF(ISNUMBER(VALUE(SUBSTITUTE(実質収支比率等に係る経年分析!H$49,"▲","-"))),ROUND(VALUE(SUBSTITUTE(実質収支比率等に係る経年分析!H$49,"▲","-")),2),NA())</f>
        <v>0.11</v>
      </c>
      <c r="E21" s="180">
        <f>IF(ISNUMBER(VALUE(SUBSTITUTE(実質収支比率等に係る経年分析!I$49,"▲","-"))),ROUND(VALUE(SUBSTITUTE(実質収支比率等に係る経年分析!I$49,"▲","-")),2),NA())</f>
        <v>-0.47</v>
      </c>
      <c r="F21" s="180">
        <f>IF(ISNUMBER(VALUE(SUBSTITUTE(実質収支比率等に係る経年分析!J$49,"▲","-"))),ROUND(VALUE(SUBSTITUTE(実質収支比率等に係る経年分析!J$49,"▲","-")),2),NA())</f>
        <v>0.18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0.76</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0.43</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0.1</v>
      </c>
      <c r="G28" s="181" t="e">
        <f>IF(ROUND(VALUE(SUBSTITUTE(連結実質赤字比率に係る赤字・黒字の構成分析!H$42,"▲", "-")), 2) &gt;= 0, ABS(ROUND(VALUE(SUBSTITUTE(連結実質赤字比率に係る赤字・黒字の構成分析!H$42,"▲", "-")), 2)), NA())</f>
        <v>#N/A</v>
      </c>
      <c r="H28" s="181">
        <f>IF(ROUND(VALUE(SUBSTITUTE(連結実質赤字比率に係る赤字・黒字の構成分析!I$42,"▲", "-")), 2) &lt; 0, ABS(ROUND(VALUE(SUBSTITUTE(連結実質赤字比率に係る赤字・黒字の構成分析!I$42,"▲", "-")), 2)), NA())</f>
        <v>0.05</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0.32</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0.95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1.45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0.48</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0.55000000000000004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0.56000000000000005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0.51</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0.69</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0.28999999999999998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1.0900000000000001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2.2999999999999998</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16.3</v>
      </c>
    </row>
    <row r="35" spans="1:16" x14ac:dyDescent="0.15">
      <c r="A35" s="181" t="str">
        <f>IF(連結実質赤字比率に係る赤字・黒字の構成分析!C$35="",NA(),連結実質赤字比率に係る赤字・黒字の構成分析!C$35)</f>
        <v>駐車場事業特別会計</v>
      </c>
      <c r="B35" s="181">
        <f>IF(ROUND(VALUE(SUBSTITUTE(連結実質赤字比率に係る赤字・黒字の構成分析!F$35,"▲", "-")), 2) &lt; 0, ABS(ROUND(VALUE(SUBSTITUTE(連結実質赤字比率に係る赤字・黒字の構成分析!F$35,"▲", "-")), 2)), NA())</f>
        <v>0.61</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0.52</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0.41</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0.33</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0.31</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収益事業特別会計</v>
      </c>
      <c r="B36" s="181">
        <f>IF(ROUND(VALUE(SUBSTITUTE(連結実質赤字比率に係る赤字・黒字の構成分析!F$34,"▲", "-")), 2) &lt; 0, ABS(ROUND(VALUE(SUBSTITUTE(連結実質赤字比率に係る赤字・黒字の構成分析!F$34,"▲", "-")), 2)), NA())</f>
        <v>7.19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6.72</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6.68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6.66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6.2</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14140</v>
      </c>
      <c r="E42" s="182"/>
      <c r="F42" s="182"/>
      <c r="G42" s="182">
        <f>'実質公債費比率（分子）の構造'!L$52</f>
        <v>13333</v>
      </c>
      <c r="H42" s="182"/>
      <c r="I42" s="182"/>
      <c r="J42" s="182">
        <f>'実質公債費比率（分子）の構造'!M$52</f>
        <v>13203</v>
      </c>
      <c r="K42" s="182"/>
      <c r="L42" s="182"/>
      <c r="M42" s="182">
        <f>'実質公債費比率（分子）の構造'!N$52</f>
        <v>13206</v>
      </c>
      <c r="N42" s="182"/>
      <c r="O42" s="182"/>
      <c r="P42" s="182">
        <f>'実質公債費比率（分子）の構造'!O$52</f>
        <v>12576</v>
      </c>
    </row>
    <row r="43" spans="1:16" x14ac:dyDescent="0.15">
      <c r="A43" s="182" t="s">
        <v>18</v>
      </c>
      <c r="B43" s="182">
        <f>'実質公債費比率（分子）の構造'!K$51</f>
        <v>0</v>
      </c>
      <c r="C43" s="182"/>
      <c r="D43" s="182"/>
      <c r="E43" s="182">
        <f>'実質公債費比率（分子）の構造'!L$51</f>
        <v>1</v>
      </c>
      <c r="F43" s="182"/>
      <c r="G43" s="182"/>
      <c r="H43" s="182">
        <f>'実質公債費比率（分子）の構造'!M$51</f>
        <v>0</v>
      </c>
      <c r="I43" s="182"/>
      <c r="J43" s="182"/>
      <c r="K43" s="182">
        <f>'実質公債費比率（分子）の構造'!N$51</f>
        <v>2</v>
      </c>
      <c r="L43" s="182"/>
      <c r="M43" s="182"/>
      <c r="N43" s="182">
        <f>'実質公債費比率（分子）の構造'!O$51</f>
        <v>0</v>
      </c>
      <c r="O43" s="182"/>
      <c r="P43" s="182"/>
    </row>
    <row r="44" spans="1:16" x14ac:dyDescent="0.15">
      <c r="A44" s="182" t="s">
        <v>64</v>
      </c>
      <c r="B44" s="182">
        <f>'実質公債費比率（分子）の構造'!K$50</f>
        <v>114</v>
      </c>
      <c r="C44" s="182"/>
      <c r="D44" s="182"/>
      <c r="E44" s="182">
        <f>'実質公債費比率（分子）の構造'!L$50</f>
        <v>128</v>
      </c>
      <c r="F44" s="182"/>
      <c r="G44" s="182"/>
      <c r="H44" s="182">
        <f>'実質公債費比率（分子）の構造'!M$50</f>
        <v>136</v>
      </c>
      <c r="I44" s="182"/>
      <c r="J44" s="182"/>
      <c r="K44" s="182">
        <f>'実質公債費比率（分子）の構造'!N$50</f>
        <v>159</v>
      </c>
      <c r="L44" s="182"/>
      <c r="M44" s="182"/>
      <c r="N44" s="182">
        <f>'実質公債費比率（分子）の構造'!O$50</f>
        <v>199</v>
      </c>
      <c r="O44" s="182"/>
      <c r="P44" s="182"/>
    </row>
    <row r="45" spans="1:16" x14ac:dyDescent="0.15">
      <c r="A45" s="182" t="s">
        <v>65</v>
      </c>
      <c r="B45" s="182">
        <f>'実質公債費比率（分子）の構造'!K$49</f>
        <v>976</v>
      </c>
      <c r="C45" s="182"/>
      <c r="D45" s="182"/>
      <c r="E45" s="182">
        <f>'実質公債費比率（分子）の構造'!L$49</f>
        <v>884</v>
      </c>
      <c r="F45" s="182"/>
      <c r="G45" s="182"/>
      <c r="H45" s="182">
        <f>'実質公債費比率（分子）の構造'!M$49</f>
        <v>889</v>
      </c>
      <c r="I45" s="182"/>
      <c r="J45" s="182"/>
      <c r="K45" s="182">
        <f>'実質公債費比率（分子）の構造'!N$49</f>
        <v>925</v>
      </c>
      <c r="L45" s="182"/>
      <c r="M45" s="182"/>
      <c r="N45" s="182">
        <f>'実質公債費比率（分子）の構造'!O$49</f>
        <v>842</v>
      </c>
      <c r="O45" s="182"/>
      <c r="P45" s="182"/>
    </row>
    <row r="46" spans="1:16" x14ac:dyDescent="0.15">
      <c r="A46" s="182" t="s">
        <v>66</v>
      </c>
      <c r="B46" s="182">
        <f>'実質公債費比率（分子）の構造'!K$48</f>
        <v>3534</v>
      </c>
      <c r="C46" s="182"/>
      <c r="D46" s="182"/>
      <c r="E46" s="182">
        <f>'実質公債費比率（分子）の構造'!L$48</f>
        <v>3540</v>
      </c>
      <c r="F46" s="182"/>
      <c r="G46" s="182"/>
      <c r="H46" s="182">
        <f>'実質公債費比率（分子）の構造'!M$48</f>
        <v>3611</v>
      </c>
      <c r="I46" s="182"/>
      <c r="J46" s="182"/>
      <c r="K46" s="182">
        <f>'実質公債費比率（分子）の構造'!N$48</f>
        <v>3569</v>
      </c>
      <c r="L46" s="182"/>
      <c r="M46" s="182"/>
      <c r="N46" s="182">
        <f>'実質公債費比率（分子）の構造'!O$48</f>
        <v>3591</v>
      </c>
      <c r="O46" s="182"/>
      <c r="P46" s="182"/>
    </row>
    <row r="47" spans="1:16" x14ac:dyDescent="0.15">
      <c r="A47" s="182" t="s">
        <v>67</v>
      </c>
      <c r="B47" s="182">
        <f>'実質公債費比率（分子）の構造'!K$47</f>
        <v>17</v>
      </c>
      <c r="C47" s="182"/>
      <c r="D47" s="182"/>
      <c r="E47" s="182">
        <f>'実質公債費比率（分子）の構造'!L$47</f>
        <v>17</v>
      </c>
      <c r="F47" s="182"/>
      <c r="G47" s="182"/>
      <c r="H47" s="182">
        <f>'実質公債費比率（分子）の構造'!M$47</f>
        <v>17</v>
      </c>
      <c r="I47" s="182"/>
      <c r="J47" s="182"/>
      <c r="K47" s="182">
        <f>'実質公債費比率（分子）の構造'!N$47</f>
        <v>17</v>
      </c>
      <c r="L47" s="182"/>
      <c r="M47" s="182"/>
      <c r="N47" s="182">
        <f>'実質公債費比率（分子）の構造'!O$47</f>
        <v>17</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19530</v>
      </c>
      <c r="C49" s="182"/>
      <c r="D49" s="182"/>
      <c r="E49" s="182">
        <f>'実質公債費比率（分子）の構造'!L$45</f>
        <v>18190</v>
      </c>
      <c r="F49" s="182"/>
      <c r="G49" s="182"/>
      <c r="H49" s="182">
        <f>'実質公債費比率（分子）の構造'!M$45</f>
        <v>18117</v>
      </c>
      <c r="I49" s="182"/>
      <c r="J49" s="182"/>
      <c r="K49" s="182">
        <f>'実質公債費比率（分子）の構造'!N$45</f>
        <v>17818</v>
      </c>
      <c r="L49" s="182"/>
      <c r="M49" s="182"/>
      <c r="N49" s="182">
        <f>'実質公債費比率（分子）の構造'!O$45</f>
        <v>16178</v>
      </c>
      <c r="O49" s="182"/>
      <c r="P49" s="182"/>
    </row>
    <row r="50" spans="1:16" x14ac:dyDescent="0.15">
      <c r="A50" s="182" t="s">
        <v>70</v>
      </c>
      <c r="B50" s="182" t="e">
        <f>NA()</f>
        <v>#N/A</v>
      </c>
      <c r="C50" s="182">
        <f>IF(ISNUMBER('実質公債費比率（分子）の構造'!K$53),'実質公債費比率（分子）の構造'!K$53,NA())</f>
        <v>10031</v>
      </c>
      <c r="D50" s="182" t="e">
        <f>NA()</f>
        <v>#N/A</v>
      </c>
      <c r="E50" s="182" t="e">
        <f>NA()</f>
        <v>#N/A</v>
      </c>
      <c r="F50" s="182">
        <f>IF(ISNUMBER('実質公債費比率（分子）の構造'!L$53),'実質公債費比率（分子）の構造'!L$53,NA())</f>
        <v>9427</v>
      </c>
      <c r="G50" s="182" t="e">
        <f>NA()</f>
        <v>#N/A</v>
      </c>
      <c r="H50" s="182" t="e">
        <f>NA()</f>
        <v>#N/A</v>
      </c>
      <c r="I50" s="182">
        <f>IF(ISNUMBER('実質公債費比率（分子）の構造'!M$53),'実質公債費比率（分子）の構造'!M$53,NA())</f>
        <v>9567</v>
      </c>
      <c r="J50" s="182" t="e">
        <f>NA()</f>
        <v>#N/A</v>
      </c>
      <c r="K50" s="182" t="e">
        <f>NA()</f>
        <v>#N/A</v>
      </c>
      <c r="L50" s="182">
        <f>IF(ISNUMBER('実質公債費比率（分子）の構造'!N$53),'実質公債費比率（分子）の構造'!N$53,NA())</f>
        <v>9284</v>
      </c>
      <c r="M50" s="182" t="e">
        <f>NA()</f>
        <v>#N/A</v>
      </c>
      <c r="N50" s="182" t="e">
        <f>NA()</f>
        <v>#N/A</v>
      </c>
      <c r="O50" s="182">
        <f>IF(ISNUMBER('実質公債費比率（分子）の構造'!O$53),'実質公債費比率（分子）の構造'!O$53,NA())</f>
        <v>8251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151109</v>
      </c>
      <c r="E56" s="181"/>
      <c r="F56" s="181"/>
      <c r="G56" s="181">
        <f>'将来負担比率（分子）の構造'!J$52</f>
        <v>155102</v>
      </c>
      <c r="H56" s="181"/>
      <c r="I56" s="181"/>
      <c r="J56" s="181">
        <f>'将来負担比率（分子）の構造'!K$52</f>
        <v>159172</v>
      </c>
      <c r="K56" s="181"/>
      <c r="L56" s="181"/>
      <c r="M56" s="181">
        <f>'将来負担比率（分子）の構造'!L$52</f>
        <v>157724</v>
      </c>
      <c r="N56" s="181"/>
      <c r="O56" s="181"/>
      <c r="P56" s="181">
        <f>'将来負担比率（分子）の構造'!M$52</f>
        <v>157862</v>
      </c>
    </row>
    <row r="57" spans="1:16" x14ac:dyDescent="0.15">
      <c r="A57" s="181" t="s">
        <v>42</v>
      </c>
      <c r="B57" s="181"/>
      <c r="C57" s="181"/>
      <c r="D57" s="181">
        <f>'将来負担比率（分子）の構造'!I$51</f>
        <v>4768</v>
      </c>
      <c r="E57" s="181"/>
      <c r="F57" s="181"/>
      <c r="G57" s="181">
        <f>'将来負担比率（分子）の構造'!J$51</f>
        <v>4339</v>
      </c>
      <c r="H57" s="181"/>
      <c r="I57" s="181"/>
      <c r="J57" s="181">
        <f>'将来負担比率（分子）の構造'!K$51</f>
        <v>4498</v>
      </c>
      <c r="K57" s="181"/>
      <c r="L57" s="181"/>
      <c r="M57" s="181">
        <f>'将来負担比率（分子）の構造'!L$51</f>
        <v>5342</v>
      </c>
      <c r="N57" s="181"/>
      <c r="O57" s="181"/>
      <c r="P57" s="181">
        <f>'将来負担比率（分子）の構造'!M$51</f>
        <v>6197</v>
      </c>
    </row>
    <row r="58" spans="1:16" x14ac:dyDescent="0.15">
      <c r="A58" s="181" t="s">
        <v>41</v>
      </c>
      <c r="B58" s="181"/>
      <c r="C58" s="181"/>
      <c r="D58" s="181">
        <f>'将来負担比率（分子）の構造'!I$50</f>
        <v>14658</v>
      </c>
      <c r="E58" s="181"/>
      <c r="F58" s="181"/>
      <c r="G58" s="181">
        <f>'将来負担比率（分子）の構造'!J$50</f>
        <v>14000</v>
      </c>
      <c r="H58" s="181"/>
      <c r="I58" s="181"/>
      <c r="J58" s="181">
        <f>'将来負担比率（分子）の構造'!K$50</f>
        <v>13565</v>
      </c>
      <c r="K58" s="181"/>
      <c r="L58" s="181"/>
      <c r="M58" s="181">
        <f>'将来負担比率（分子）の構造'!L$50</f>
        <v>12147</v>
      </c>
      <c r="N58" s="181"/>
      <c r="O58" s="181"/>
      <c r="P58" s="181">
        <f>'将来負担比率（分子）の構造'!M$50</f>
        <v>12513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17621</v>
      </c>
      <c r="C62" s="181"/>
      <c r="D62" s="181"/>
      <c r="E62" s="181">
        <f>'将来負担比率（分子）の構造'!J$45</f>
        <v>17002</v>
      </c>
      <c r="F62" s="181"/>
      <c r="G62" s="181"/>
      <c r="H62" s="181">
        <f>'将来負担比率（分子）の構造'!K$45</f>
        <v>16913</v>
      </c>
      <c r="I62" s="181"/>
      <c r="J62" s="181"/>
      <c r="K62" s="181">
        <f>'将来負担比率（分子）の構造'!L$45</f>
        <v>17385</v>
      </c>
      <c r="L62" s="181"/>
      <c r="M62" s="181"/>
      <c r="N62" s="181">
        <f>'将来負担比率（分子）の構造'!M$45</f>
        <v>17407</v>
      </c>
      <c r="O62" s="181"/>
      <c r="P62" s="181"/>
    </row>
    <row r="63" spans="1:16" x14ac:dyDescent="0.15">
      <c r="A63" s="181" t="s">
        <v>34</v>
      </c>
      <c r="B63" s="181">
        <f>'将来負担比率（分子）の構造'!I$44</f>
        <v>8245</v>
      </c>
      <c r="C63" s="181"/>
      <c r="D63" s="181"/>
      <c r="E63" s="181">
        <f>'将来負担比率（分子）の構造'!J$44</f>
        <v>8081</v>
      </c>
      <c r="F63" s="181"/>
      <c r="G63" s="181"/>
      <c r="H63" s="181">
        <f>'将来負担比率（分子）の構造'!K$44</f>
        <v>7998</v>
      </c>
      <c r="I63" s="181"/>
      <c r="J63" s="181"/>
      <c r="K63" s="181">
        <f>'将来負担比率（分子）の構造'!L$44</f>
        <v>7455</v>
      </c>
      <c r="L63" s="181"/>
      <c r="M63" s="181"/>
      <c r="N63" s="181">
        <f>'将来負担比率（分子）の構造'!M$44</f>
        <v>6838</v>
      </c>
      <c r="O63" s="181"/>
      <c r="P63" s="181"/>
    </row>
    <row r="64" spans="1:16" x14ac:dyDescent="0.15">
      <c r="A64" s="181" t="s">
        <v>33</v>
      </c>
      <c r="B64" s="181">
        <f>'将来負担比率（分子）の構造'!I$43</f>
        <v>58077</v>
      </c>
      <c r="C64" s="181"/>
      <c r="D64" s="181"/>
      <c r="E64" s="181">
        <f>'将来負担比率（分子）の構造'!J$43</f>
        <v>58085</v>
      </c>
      <c r="F64" s="181"/>
      <c r="G64" s="181"/>
      <c r="H64" s="181">
        <f>'将来負担比率（分子）の構造'!K$43</f>
        <v>57443</v>
      </c>
      <c r="I64" s="181"/>
      <c r="J64" s="181"/>
      <c r="K64" s="181">
        <f>'将来負担比率（分子）の構造'!L$43</f>
        <v>55631</v>
      </c>
      <c r="L64" s="181"/>
      <c r="M64" s="181"/>
      <c r="N64" s="181">
        <f>'将来負担比率（分子）の構造'!M$43</f>
        <v>54555</v>
      </c>
      <c r="O64" s="181"/>
      <c r="P64" s="181"/>
    </row>
    <row r="65" spans="1:16" x14ac:dyDescent="0.15">
      <c r="A65" s="181" t="s">
        <v>32</v>
      </c>
      <c r="B65" s="181">
        <f>'将来負担比率（分子）の構造'!I$42</f>
        <v>1436</v>
      </c>
      <c r="C65" s="181"/>
      <c r="D65" s="181"/>
      <c r="E65" s="181">
        <f>'将来負担比率（分子）の構造'!J$42</f>
        <v>1615</v>
      </c>
      <c r="F65" s="181"/>
      <c r="G65" s="181"/>
      <c r="H65" s="181">
        <f>'将来負担比率（分子）の構造'!K$42</f>
        <v>1964</v>
      </c>
      <c r="I65" s="181"/>
      <c r="J65" s="181"/>
      <c r="K65" s="181">
        <f>'将来負担比率（分子）の構造'!L$42</f>
        <v>2689</v>
      </c>
      <c r="L65" s="181"/>
      <c r="M65" s="181"/>
      <c r="N65" s="181">
        <f>'将来負担比率（分子）の構造'!M$42</f>
        <v>2591</v>
      </c>
      <c r="O65" s="181"/>
      <c r="P65" s="181"/>
    </row>
    <row r="66" spans="1:16" x14ac:dyDescent="0.15">
      <c r="A66" s="181" t="s">
        <v>31</v>
      </c>
      <c r="B66" s="181">
        <f>'将来負担比率（分子）の構造'!I$41</f>
        <v>192208</v>
      </c>
      <c r="C66" s="181"/>
      <c r="D66" s="181"/>
      <c r="E66" s="181">
        <f>'将来負担比率（分子）の構造'!J$41</f>
        <v>197223</v>
      </c>
      <c r="F66" s="181"/>
      <c r="G66" s="181"/>
      <c r="H66" s="181">
        <f>'将来負担比率（分子）の構造'!K$41</f>
        <v>202268</v>
      </c>
      <c r="I66" s="181"/>
      <c r="J66" s="181"/>
      <c r="K66" s="181">
        <f>'将来負担比率（分子）の構造'!L$41</f>
        <v>211206</v>
      </c>
      <c r="L66" s="181"/>
      <c r="M66" s="181"/>
      <c r="N66" s="181">
        <f>'将来負担比率（分子）の構造'!M$41</f>
        <v>210769</v>
      </c>
      <c r="O66" s="181"/>
      <c r="P66" s="181"/>
    </row>
    <row r="67" spans="1:16" x14ac:dyDescent="0.15">
      <c r="A67" s="181" t="s">
        <v>74</v>
      </c>
      <c r="B67" s="181" t="e">
        <f>NA()</f>
        <v>#N/A</v>
      </c>
      <c r="C67" s="181">
        <f>IF(ISNUMBER('将来負担比率（分子）の構造'!I$53), IF('将来負担比率（分子）の構造'!I$53 &lt; 0, 0, '将来負担比率（分子）の構造'!I$53), NA())</f>
        <v>107052</v>
      </c>
      <c r="D67" s="181" t="e">
        <f>NA()</f>
        <v>#N/A</v>
      </c>
      <c r="E67" s="181" t="e">
        <f>NA()</f>
        <v>#N/A</v>
      </c>
      <c r="F67" s="181">
        <f>IF(ISNUMBER('将来負担比率（分子）の構造'!J$53), IF('将来負担比率（分子）の構造'!J$53 &lt; 0, 0, '将来負担比率（分子）の構造'!J$53), NA())</f>
        <v>108564</v>
      </c>
      <c r="G67" s="181" t="e">
        <f>NA()</f>
        <v>#N/A</v>
      </c>
      <c r="H67" s="181" t="e">
        <f>NA()</f>
        <v>#N/A</v>
      </c>
      <c r="I67" s="181">
        <f>IF(ISNUMBER('将来負担比率（分子）の構造'!K$53), IF('将来負担比率（分子）の構造'!K$53 &lt; 0, 0, '将来負担比率（分子）の構造'!K$53), NA())</f>
        <v>109350</v>
      </c>
      <c r="J67" s="181" t="e">
        <f>NA()</f>
        <v>#N/A</v>
      </c>
      <c r="K67" s="181" t="e">
        <f>NA()</f>
        <v>#N/A</v>
      </c>
      <c r="L67" s="181">
        <f>IF(ISNUMBER('将来負担比率（分子）の構造'!L$53), IF('将来負担比率（分子）の構造'!L$53 &lt; 0, 0, '将来負担比率（分子）の構造'!L$53), NA())</f>
        <v>119153</v>
      </c>
      <c r="M67" s="181" t="e">
        <f>NA()</f>
        <v>#N/A</v>
      </c>
      <c r="N67" s="181" t="e">
        <f>NA()</f>
        <v>#N/A</v>
      </c>
      <c r="O67" s="181">
        <f>IF(ISNUMBER('将来負担比率（分子）の構造'!M$53), IF('将来負担比率（分子）の構造'!M$53 &lt; 0, 0, '将来負担比率（分子）の構造'!M$53), NA())</f>
        <v>115588</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2894</v>
      </c>
      <c r="C72" s="185">
        <f>基金残高に係る経年分析!G55</f>
        <v>2836</v>
      </c>
      <c r="D72" s="185">
        <f>基金残高に係る経年分析!H55</f>
        <v>3046</v>
      </c>
    </row>
    <row r="73" spans="1:16" x14ac:dyDescent="0.15">
      <c r="A73" s="184" t="s">
        <v>77</v>
      </c>
      <c r="B73" s="185">
        <f>基金残高に係る経年分析!F56</f>
        <v>1954</v>
      </c>
      <c r="C73" s="185">
        <f>基金残高に係る経年分析!G56</f>
        <v>1615</v>
      </c>
      <c r="D73" s="185">
        <f>基金残高に係る経年分析!H56</f>
        <v>1691</v>
      </c>
    </row>
    <row r="74" spans="1:16" x14ac:dyDescent="0.15">
      <c r="A74" s="184" t="s">
        <v>78</v>
      </c>
      <c r="B74" s="185">
        <f>基金残高に係る経年分析!F57</f>
        <v>6384</v>
      </c>
      <c r="C74" s="185">
        <f>基金残高に係る経年分析!G57</f>
        <v>5698</v>
      </c>
      <c r="D74" s="185">
        <f>基金残高に係る経年分析!H57</f>
        <v>5532</v>
      </c>
    </row>
  </sheetData>
  <sheetProtection algorithmName="SHA-512" hashValue="5dBrqw/QjaWhKgNd+JMdBCuw9fVktOcCKHH7I17Abja80NHlyUWlvIIKLTwTfeHOuK2c+WcV+N3sVLAQQK5YVQ==" saltValue="uAoh0MYRlZDTSBZRCFn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44607703</v>
      </c>
      <c r="S5" s="637"/>
      <c r="T5" s="637"/>
      <c r="U5" s="637"/>
      <c r="V5" s="637"/>
      <c r="W5" s="637"/>
      <c r="X5" s="637"/>
      <c r="Y5" s="638"/>
      <c r="Z5" s="639">
        <v>24.2</v>
      </c>
      <c r="AA5" s="639"/>
      <c r="AB5" s="639"/>
      <c r="AC5" s="639"/>
      <c r="AD5" s="640">
        <v>44607703</v>
      </c>
      <c r="AE5" s="640"/>
      <c r="AF5" s="640"/>
      <c r="AG5" s="640"/>
      <c r="AH5" s="640"/>
      <c r="AI5" s="640"/>
      <c r="AJ5" s="640"/>
      <c r="AK5" s="640"/>
      <c r="AL5" s="641">
        <v>58.5</v>
      </c>
      <c r="AM5" s="642"/>
      <c r="AN5" s="642"/>
      <c r="AO5" s="643"/>
      <c r="AP5" s="633" t="s">
        <v>226</v>
      </c>
      <c r="AQ5" s="634"/>
      <c r="AR5" s="634"/>
      <c r="AS5" s="634"/>
      <c r="AT5" s="634"/>
      <c r="AU5" s="634"/>
      <c r="AV5" s="634"/>
      <c r="AW5" s="634"/>
      <c r="AX5" s="634"/>
      <c r="AY5" s="634"/>
      <c r="AZ5" s="634"/>
      <c r="BA5" s="634"/>
      <c r="BB5" s="634"/>
      <c r="BC5" s="634"/>
      <c r="BD5" s="634"/>
      <c r="BE5" s="634"/>
      <c r="BF5" s="635"/>
      <c r="BG5" s="647">
        <v>43463590</v>
      </c>
      <c r="BH5" s="648"/>
      <c r="BI5" s="648"/>
      <c r="BJ5" s="648"/>
      <c r="BK5" s="648"/>
      <c r="BL5" s="648"/>
      <c r="BM5" s="648"/>
      <c r="BN5" s="649"/>
      <c r="BO5" s="650">
        <v>97.4</v>
      </c>
      <c r="BP5" s="650"/>
      <c r="BQ5" s="650"/>
      <c r="BR5" s="650"/>
      <c r="BS5" s="651">
        <v>2033084</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852532</v>
      </c>
      <c r="S6" s="648"/>
      <c r="T6" s="648"/>
      <c r="U6" s="648"/>
      <c r="V6" s="648"/>
      <c r="W6" s="648"/>
      <c r="X6" s="648"/>
      <c r="Y6" s="649"/>
      <c r="Z6" s="650">
        <v>0.5</v>
      </c>
      <c r="AA6" s="650"/>
      <c r="AB6" s="650"/>
      <c r="AC6" s="650"/>
      <c r="AD6" s="651">
        <v>852532</v>
      </c>
      <c r="AE6" s="651"/>
      <c r="AF6" s="651"/>
      <c r="AG6" s="651"/>
      <c r="AH6" s="651"/>
      <c r="AI6" s="651"/>
      <c r="AJ6" s="651"/>
      <c r="AK6" s="651"/>
      <c r="AL6" s="652">
        <v>1.1000000000000001</v>
      </c>
      <c r="AM6" s="653"/>
      <c r="AN6" s="653"/>
      <c r="AO6" s="654"/>
      <c r="AP6" s="644" t="s">
        <v>231</v>
      </c>
      <c r="AQ6" s="645"/>
      <c r="AR6" s="645"/>
      <c r="AS6" s="645"/>
      <c r="AT6" s="645"/>
      <c r="AU6" s="645"/>
      <c r="AV6" s="645"/>
      <c r="AW6" s="645"/>
      <c r="AX6" s="645"/>
      <c r="AY6" s="645"/>
      <c r="AZ6" s="645"/>
      <c r="BA6" s="645"/>
      <c r="BB6" s="645"/>
      <c r="BC6" s="645"/>
      <c r="BD6" s="645"/>
      <c r="BE6" s="645"/>
      <c r="BF6" s="646"/>
      <c r="BG6" s="647">
        <v>43463590</v>
      </c>
      <c r="BH6" s="648"/>
      <c r="BI6" s="648"/>
      <c r="BJ6" s="648"/>
      <c r="BK6" s="648"/>
      <c r="BL6" s="648"/>
      <c r="BM6" s="648"/>
      <c r="BN6" s="649"/>
      <c r="BO6" s="650">
        <v>97.4</v>
      </c>
      <c r="BP6" s="650"/>
      <c r="BQ6" s="650"/>
      <c r="BR6" s="650"/>
      <c r="BS6" s="651">
        <v>2033084</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612995</v>
      </c>
      <c r="CS6" s="648"/>
      <c r="CT6" s="648"/>
      <c r="CU6" s="648"/>
      <c r="CV6" s="648"/>
      <c r="CW6" s="648"/>
      <c r="CX6" s="648"/>
      <c r="CY6" s="649"/>
      <c r="CZ6" s="641">
        <v>0.3</v>
      </c>
      <c r="DA6" s="642"/>
      <c r="DB6" s="642"/>
      <c r="DC6" s="661"/>
      <c r="DD6" s="656" t="s">
        <v>127</v>
      </c>
      <c r="DE6" s="648"/>
      <c r="DF6" s="648"/>
      <c r="DG6" s="648"/>
      <c r="DH6" s="648"/>
      <c r="DI6" s="648"/>
      <c r="DJ6" s="648"/>
      <c r="DK6" s="648"/>
      <c r="DL6" s="648"/>
      <c r="DM6" s="648"/>
      <c r="DN6" s="648"/>
      <c r="DO6" s="648"/>
      <c r="DP6" s="649"/>
      <c r="DQ6" s="656">
        <v>612510</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91462</v>
      </c>
      <c r="S7" s="648"/>
      <c r="T7" s="648"/>
      <c r="U7" s="648"/>
      <c r="V7" s="648"/>
      <c r="W7" s="648"/>
      <c r="X7" s="648"/>
      <c r="Y7" s="649"/>
      <c r="Z7" s="650">
        <v>0</v>
      </c>
      <c r="AA7" s="650"/>
      <c r="AB7" s="650"/>
      <c r="AC7" s="650"/>
      <c r="AD7" s="651">
        <v>91462</v>
      </c>
      <c r="AE7" s="651"/>
      <c r="AF7" s="651"/>
      <c r="AG7" s="651"/>
      <c r="AH7" s="651"/>
      <c r="AI7" s="651"/>
      <c r="AJ7" s="651"/>
      <c r="AK7" s="651"/>
      <c r="AL7" s="652">
        <v>0.1</v>
      </c>
      <c r="AM7" s="653"/>
      <c r="AN7" s="653"/>
      <c r="AO7" s="654"/>
      <c r="AP7" s="644" t="s">
        <v>234</v>
      </c>
      <c r="AQ7" s="645"/>
      <c r="AR7" s="645"/>
      <c r="AS7" s="645"/>
      <c r="AT7" s="645"/>
      <c r="AU7" s="645"/>
      <c r="AV7" s="645"/>
      <c r="AW7" s="645"/>
      <c r="AX7" s="645"/>
      <c r="AY7" s="645"/>
      <c r="AZ7" s="645"/>
      <c r="BA7" s="645"/>
      <c r="BB7" s="645"/>
      <c r="BC7" s="645"/>
      <c r="BD7" s="645"/>
      <c r="BE7" s="645"/>
      <c r="BF7" s="646"/>
      <c r="BG7" s="647">
        <v>20438590</v>
      </c>
      <c r="BH7" s="648"/>
      <c r="BI7" s="648"/>
      <c r="BJ7" s="648"/>
      <c r="BK7" s="648"/>
      <c r="BL7" s="648"/>
      <c r="BM7" s="648"/>
      <c r="BN7" s="649"/>
      <c r="BO7" s="650">
        <v>45.8</v>
      </c>
      <c r="BP7" s="650"/>
      <c r="BQ7" s="650"/>
      <c r="BR7" s="650"/>
      <c r="BS7" s="651">
        <v>674959</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41777009</v>
      </c>
      <c r="CS7" s="648"/>
      <c r="CT7" s="648"/>
      <c r="CU7" s="648"/>
      <c r="CV7" s="648"/>
      <c r="CW7" s="648"/>
      <c r="CX7" s="648"/>
      <c r="CY7" s="649"/>
      <c r="CZ7" s="650">
        <v>22.9</v>
      </c>
      <c r="DA7" s="650"/>
      <c r="DB7" s="650"/>
      <c r="DC7" s="650"/>
      <c r="DD7" s="656">
        <v>391378</v>
      </c>
      <c r="DE7" s="648"/>
      <c r="DF7" s="648"/>
      <c r="DG7" s="648"/>
      <c r="DH7" s="648"/>
      <c r="DI7" s="648"/>
      <c r="DJ7" s="648"/>
      <c r="DK7" s="648"/>
      <c r="DL7" s="648"/>
      <c r="DM7" s="648"/>
      <c r="DN7" s="648"/>
      <c r="DO7" s="648"/>
      <c r="DP7" s="649"/>
      <c r="DQ7" s="656">
        <v>7291382</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151867</v>
      </c>
      <c r="S8" s="648"/>
      <c r="T8" s="648"/>
      <c r="U8" s="648"/>
      <c r="V8" s="648"/>
      <c r="W8" s="648"/>
      <c r="X8" s="648"/>
      <c r="Y8" s="649"/>
      <c r="Z8" s="650">
        <v>0.1</v>
      </c>
      <c r="AA8" s="650"/>
      <c r="AB8" s="650"/>
      <c r="AC8" s="650"/>
      <c r="AD8" s="651">
        <v>151867</v>
      </c>
      <c r="AE8" s="651"/>
      <c r="AF8" s="651"/>
      <c r="AG8" s="651"/>
      <c r="AH8" s="651"/>
      <c r="AI8" s="651"/>
      <c r="AJ8" s="651"/>
      <c r="AK8" s="651"/>
      <c r="AL8" s="652">
        <v>0.2</v>
      </c>
      <c r="AM8" s="653"/>
      <c r="AN8" s="653"/>
      <c r="AO8" s="654"/>
      <c r="AP8" s="644" t="s">
        <v>237</v>
      </c>
      <c r="AQ8" s="645"/>
      <c r="AR8" s="645"/>
      <c r="AS8" s="645"/>
      <c r="AT8" s="645"/>
      <c r="AU8" s="645"/>
      <c r="AV8" s="645"/>
      <c r="AW8" s="645"/>
      <c r="AX8" s="645"/>
      <c r="AY8" s="645"/>
      <c r="AZ8" s="645"/>
      <c r="BA8" s="645"/>
      <c r="BB8" s="645"/>
      <c r="BC8" s="645"/>
      <c r="BD8" s="645"/>
      <c r="BE8" s="645"/>
      <c r="BF8" s="646"/>
      <c r="BG8" s="647">
        <v>565916</v>
      </c>
      <c r="BH8" s="648"/>
      <c r="BI8" s="648"/>
      <c r="BJ8" s="648"/>
      <c r="BK8" s="648"/>
      <c r="BL8" s="648"/>
      <c r="BM8" s="648"/>
      <c r="BN8" s="649"/>
      <c r="BO8" s="650">
        <v>1.3</v>
      </c>
      <c r="BP8" s="650"/>
      <c r="BQ8" s="650"/>
      <c r="BR8" s="650"/>
      <c r="BS8" s="656" t="s">
        <v>127</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72954163</v>
      </c>
      <c r="CS8" s="648"/>
      <c r="CT8" s="648"/>
      <c r="CU8" s="648"/>
      <c r="CV8" s="648"/>
      <c r="CW8" s="648"/>
      <c r="CX8" s="648"/>
      <c r="CY8" s="649"/>
      <c r="CZ8" s="650">
        <v>40</v>
      </c>
      <c r="DA8" s="650"/>
      <c r="DB8" s="650"/>
      <c r="DC8" s="650"/>
      <c r="DD8" s="656">
        <v>1721099</v>
      </c>
      <c r="DE8" s="648"/>
      <c r="DF8" s="648"/>
      <c r="DG8" s="648"/>
      <c r="DH8" s="648"/>
      <c r="DI8" s="648"/>
      <c r="DJ8" s="648"/>
      <c r="DK8" s="648"/>
      <c r="DL8" s="648"/>
      <c r="DM8" s="648"/>
      <c r="DN8" s="648"/>
      <c r="DO8" s="648"/>
      <c r="DP8" s="649"/>
      <c r="DQ8" s="656">
        <v>31456519</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187529</v>
      </c>
      <c r="S9" s="648"/>
      <c r="T9" s="648"/>
      <c r="U9" s="648"/>
      <c r="V9" s="648"/>
      <c r="W9" s="648"/>
      <c r="X9" s="648"/>
      <c r="Y9" s="649"/>
      <c r="Z9" s="650">
        <v>0.1</v>
      </c>
      <c r="AA9" s="650"/>
      <c r="AB9" s="650"/>
      <c r="AC9" s="650"/>
      <c r="AD9" s="651">
        <v>187529</v>
      </c>
      <c r="AE9" s="651"/>
      <c r="AF9" s="651"/>
      <c r="AG9" s="651"/>
      <c r="AH9" s="651"/>
      <c r="AI9" s="651"/>
      <c r="AJ9" s="651"/>
      <c r="AK9" s="651"/>
      <c r="AL9" s="652">
        <v>0.2</v>
      </c>
      <c r="AM9" s="653"/>
      <c r="AN9" s="653"/>
      <c r="AO9" s="654"/>
      <c r="AP9" s="644" t="s">
        <v>240</v>
      </c>
      <c r="AQ9" s="645"/>
      <c r="AR9" s="645"/>
      <c r="AS9" s="645"/>
      <c r="AT9" s="645"/>
      <c r="AU9" s="645"/>
      <c r="AV9" s="645"/>
      <c r="AW9" s="645"/>
      <c r="AX9" s="645"/>
      <c r="AY9" s="645"/>
      <c r="AZ9" s="645"/>
      <c r="BA9" s="645"/>
      <c r="BB9" s="645"/>
      <c r="BC9" s="645"/>
      <c r="BD9" s="645"/>
      <c r="BE9" s="645"/>
      <c r="BF9" s="646"/>
      <c r="BG9" s="647">
        <v>16627432</v>
      </c>
      <c r="BH9" s="648"/>
      <c r="BI9" s="648"/>
      <c r="BJ9" s="648"/>
      <c r="BK9" s="648"/>
      <c r="BL9" s="648"/>
      <c r="BM9" s="648"/>
      <c r="BN9" s="649"/>
      <c r="BO9" s="650">
        <v>37.299999999999997</v>
      </c>
      <c r="BP9" s="650"/>
      <c r="BQ9" s="650"/>
      <c r="BR9" s="650"/>
      <c r="BS9" s="656" t="s">
        <v>127</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9915754</v>
      </c>
      <c r="CS9" s="648"/>
      <c r="CT9" s="648"/>
      <c r="CU9" s="648"/>
      <c r="CV9" s="648"/>
      <c r="CW9" s="648"/>
      <c r="CX9" s="648"/>
      <c r="CY9" s="649"/>
      <c r="CZ9" s="650">
        <v>5.4</v>
      </c>
      <c r="DA9" s="650"/>
      <c r="DB9" s="650"/>
      <c r="DC9" s="650"/>
      <c r="DD9" s="656">
        <v>996397</v>
      </c>
      <c r="DE9" s="648"/>
      <c r="DF9" s="648"/>
      <c r="DG9" s="648"/>
      <c r="DH9" s="648"/>
      <c r="DI9" s="648"/>
      <c r="DJ9" s="648"/>
      <c r="DK9" s="648"/>
      <c r="DL9" s="648"/>
      <c r="DM9" s="648"/>
      <c r="DN9" s="648"/>
      <c r="DO9" s="648"/>
      <c r="DP9" s="649"/>
      <c r="DQ9" s="656">
        <v>6695048</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127</v>
      </c>
      <c r="S10" s="648"/>
      <c r="T10" s="648"/>
      <c r="U10" s="648"/>
      <c r="V10" s="648"/>
      <c r="W10" s="648"/>
      <c r="X10" s="648"/>
      <c r="Y10" s="649"/>
      <c r="Z10" s="650" t="s">
        <v>127</v>
      </c>
      <c r="AA10" s="650"/>
      <c r="AB10" s="650"/>
      <c r="AC10" s="650"/>
      <c r="AD10" s="651" t="s">
        <v>127</v>
      </c>
      <c r="AE10" s="651"/>
      <c r="AF10" s="651"/>
      <c r="AG10" s="651"/>
      <c r="AH10" s="651"/>
      <c r="AI10" s="651"/>
      <c r="AJ10" s="651"/>
      <c r="AK10" s="651"/>
      <c r="AL10" s="652" t="s">
        <v>127</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1068318</v>
      </c>
      <c r="BH10" s="648"/>
      <c r="BI10" s="648"/>
      <c r="BJ10" s="648"/>
      <c r="BK10" s="648"/>
      <c r="BL10" s="648"/>
      <c r="BM10" s="648"/>
      <c r="BN10" s="649"/>
      <c r="BO10" s="650">
        <v>2.4</v>
      </c>
      <c r="BP10" s="650"/>
      <c r="BQ10" s="650"/>
      <c r="BR10" s="650"/>
      <c r="BS10" s="656">
        <v>178118</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195234</v>
      </c>
      <c r="CS10" s="648"/>
      <c r="CT10" s="648"/>
      <c r="CU10" s="648"/>
      <c r="CV10" s="648"/>
      <c r="CW10" s="648"/>
      <c r="CX10" s="648"/>
      <c r="CY10" s="649"/>
      <c r="CZ10" s="650">
        <v>0.1</v>
      </c>
      <c r="DA10" s="650"/>
      <c r="DB10" s="650"/>
      <c r="DC10" s="650"/>
      <c r="DD10" s="656">
        <v>13282</v>
      </c>
      <c r="DE10" s="648"/>
      <c r="DF10" s="648"/>
      <c r="DG10" s="648"/>
      <c r="DH10" s="648"/>
      <c r="DI10" s="648"/>
      <c r="DJ10" s="648"/>
      <c r="DK10" s="648"/>
      <c r="DL10" s="648"/>
      <c r="DM10" s="648"/>
      <c r="DN10" s="648"/>
      <c r="DO10" s="648"/>
      <c r="DP10" s="649"/>
      <c r="DQ10" s="656">
        <v>79329</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7575155</v>
      </c>
      <c r="S11" s="648"/>
      <c r="T11" s="648"/>
      <c r="U11" s="648"/>
      <c r="V11" s="648"/>
      <c r="W11" s="648"/>
      <c r="X11" s="648"/>
      <c r="Y11" s="649"/>
      <c r="Z11" s="652">
        <v>4.0999999999999996</v>
      </c>
      <c r="AA11" s="653"/>
      <c r="AB11" s="653"/>
      <c r="AC11" s="665"/>
      <c r="AD11" s="656">
        <v>7575155</v>
      </c>
      <c r="AE11" s="648"/>
      <c r="AF11" s="648"/>
      <c r="AG11" s="648"/>
      <c r="AH11" s="648"/>
      <c r="AI11" s="648"/>
      <c r="AJ11" s="648"/>
      <c r="AK11" s="649"/>
      <c r="AL11" s="652">
        <v>9.9</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2176924</v>
      </c>
      <c r="BH11" s="648"/>
      <c r="BI11" s="648"/>
      <c r="BJ11" s="648"/>
      <c r="BK11" s="648"/>
      <c r="BL11" s="648"/>
      <c r="BM11" s="648"/>
      <c r="BN11" s="649"/>
      <c r="BO11" s="650">
        <v>4.9000000000000004</v>
      </c>
      <c r="BP11" s="650"/>
      <c r="BQ11" s="650"/>
      <c r="BR11" s="650"/>
      <c r="BS11" s="656">
        <v>496841</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2449905</v>
      </c>
      <c r="CS11" s="648"/>
      <c r="CT11" s="648"/>
      <c r="CU11" s="648"/>
      <c r="CV11" s="648"/>
      <c r="CW11" s="648"/>
      <c r="CX11" s="648"/>
      <c r="CY11" s="649"/>
      <c r="CZ11" s="650">
        <v>1.3</v>
      </c>
      <c r="DA11" s="650"/>
      <c r="DB11" s="650"/>
      <c r="DC11" s="650"/>
      <c r="DD11" s="656">
        <v>975061</v>
      </c>
      <c r="DE11" s="648"/>
      <c r="DF11" s="648"/>
      <c r="DG11" s="648"/>
      <c r="DH11" s="648"/>
      <c r="DI11" s="648"/>
      <c r="DJ11" s="648"/>
      <c r="DK11" s="648"/>
      <c r="DL11" s="648"/>
      <c r="DM11" s="648"/>
      <c r="DN11" s="648"/>
      <c r="DO11" s="648"/>
      <c r="DP11" s="649"/>
      <c r="DQ11" s="656">
        <v>1193821</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v>10019</v>
      </c>
      <c r="S12" s="648"/>
      <c r="T12" s="648"/>
      <c r="U12" s="648"/>
      <c r="V12" s="648"/>
      <c r="W12" s="648"/>
      <c r="X12" s="648"/>
      <c r="Y12" s="649"/>
      <c r="Z12" s="650">
        <v>0</v>
      </c>
      <c r="AA12" s="650"/>
      <c r="AB12" s="650"/>
      <c r="AC12" s="650"/>
      <c r="AD12" s="651">
        <v>10019</v>
      </c>
      <c r="AE12" s="651"/>
      <c r="AF12" s="651"/>
      <c r="AG12" s="651"/>
      <c r="AH12" s="651"/>
      <c r="AI12" s="651"/>
      <c r="AJ12" s="651"/>
      <c r="AK12" s="651"/>
      <c r="AL12" s="652">
        <v>0</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19741449</v>
      </c>
      <c r="BH12" s="648"/>
      <c r="BI12" s="648"/>
      <c r="BJ12" s="648"/>
      <c r="BK12" s="648"/>
      <c r="BL12" s="648"/>
      <c r="BM12" s="648"/>
      <c r="BN12" s="649"/>
      <c r="BO12" s="650">
        <v>44.3</v>
      </c>
      <c r="BP12" s="650"/>
      <c r="BQ12" s="650"/>
      <c r="BR12" s="650"/>
      <c r="BS12" s="656">
        <v>1304953</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4362951</v>
      </c>
      <c r="CS12" s="648"/>
      <c r="CT12" s="648"/>
      <c r="CU12" s="648"/>
      <c r="CV12" s="648"/>
      <c r="CW12" s="648"/>
      <c r="CX12" s="648"/>
      <c r="CY12" s="649"/>
      <c r="CZ12" s="650">
        <v>2.4</v>
      </c>
      <c r="DA12" s="650"/>
      <c r="DB12" s="650"/>
      <c r="DC12" s="650"/>
      <c r="DD12" s="656">
        <v>766744</v>
      </c>
      <c r="DE12" s="648"/>
      <c r="DF12" s="648"/>
      <c r="DG12" s="648"/>
      <c r="DH12" s="648"/>
      <c r="DI12" s="648"/>
      <c r="DJ12" s="648"/>
      <c r="DK12" s="648"/>
      <c r="DL12" s="648"/>
      <c r="DM12" s="648"/>
      <c r="DN12" s="648"/>
      <c r="DO12" s="648"/>
      <c r="DP12" s="649"/>
      <c r="DQ12" s="656">
        <v>3499343</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127</v>
      </c>
      <c r="S13" s="648"/>
      <c r="T13" s="648"/>
      <c r="U13" s="648"/>
      <c r="V13" s="648"/>
      <c r="W13" s="648"/>
      <c r="X13" s="648"/>
      <c r="Y13" s="649"/>
      <c r="Z13" s="650" t="s">
        <v>127</v>
      </c>
      <c r="AA13" s="650"/>
      <c r="AB13" s="650"/>
      <c r="AC13" s="650"/>
      <c r="AD13" s="651" t="s">
        <v>127</v>
      </c>
      <c r="AE13" s="651"/>
      <c r="AF13" s="651"/>
      <c r="AG13" s="651"/>
      <c r="AH13" s="651"/>
      <c r="AI13" s="651"/>
      <c r="AJ13" s="651"/>
      <c r="AK13" s="651"/>
      <c r="AL13" s="652" t="s">
        <v>127</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19580089</v>
      </c>
      <c r="BH13" s="648"/>
      <c r="BI13" s="648"/>
      <c r="BJ13" s="648"/>
      <c r="BK13" s="648"/>
      <c r="BL13" s="648"/>
      <c r="BM13" s="648"/>
      <c r="BN13" s="649"/>
      <c r="BO13" s="650">
        <v>43.9</v>
      </c>
      <c r="BP13" s="650"/>
      <c r="BQ13" s="650"/>
      <c r="BR13" s="650"/>
      <c r="BS13" s="656">
        <v>1304953</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14926055</v>
      </c>
      <c r="CS13" s="648"/>
      <c r="CT13" s="648"/>
      <c r="CU13" s="648"/>
      <c r="CV13" s="648"/>
      <c r="CW13" s="648"/>
      <c r="CX13" s="648"/>
      <c r="CY13" s="649"/>
      <c r="CZ13" s="650">
        <v>8.1999999999999993</v>
      </c>
      <c r="DA13" s="650"/>
      <c r="DB13" s="650"/>
      <c r="DC13" s="650"/>
      <c r="DD13" s="656">
        <v>7188371</v>
      </c>
      <c r="DE13" s="648"/>
      <c r="DF13" s="648"/>
      <c r="DG13" s="648"/>
      <c r="DH13" s="648"/>
      <c r="DI13" s="648"/>
      <c r="DJ13" s="648"/>
      <c r="DK13" s="648"/>
      <c r="DL13" s="648"/>
      <c r="DM13" s="648"/>
      <c r="DN13" s="648"/>
      <c r="DO13" s="648"/>
      <c r="DP13" s="649"/>
      <c r="DQ13" s="656">
        <v>7855735</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t="s">
        <v>255</v>
      </c>
      <c r="S14" s="648"/>
      <c r="T14" s="648"/>
      <c r="U14" s="648"/>
      <c r="V14" s="648"/>
      <c r="W14" s="648"/>
      <c r="X14" s="648"/>
      <c r="Y14" s="649"/>
      <c r="Z14" s="650" t="s">
        <v>255</v>
      </c>
      <c r="AA14" s="650"/>
      <c r="AB14" s="650"/>
      <c r="AC14" s="650"/>
      <c r="AD14" s="651" t="s">
        <v>127</v>
      </c>
      <c r="AE14" s="651"/>
      <c r="AF14" s="651"/>
      <c r="AG14" s="651"/>
      <c r="AH14" s="651"/>
      <c r="AI14" s="651"/>
      <c r="AJ14" s="651"/>
      <c r="AK14" s="651"/>
      <c r="AL14" s="652" t="s">
        <v>127</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1057300</v>
      </c>
      <c r="BH14" s="648"/>
      <c r="BI14" s="648"/>
      <c r="BJ14" s="648"/>
      <c r="BK14" s="648"/>
      <c r="BL14" s="648"/>
      <c r="BM14" s="648"/>
      <c r="BN14" s="649"/>
      <c r="BO14" s="650">
        <v>2.4</v>
      </c>
      <c r="BP14" s="650"/>
      <c r="BQ14" s="650"/>
      <c r="BR14" s="650"/>
      <c r="BS14" s="656">
        <v>53172</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4982412</v>
      </c>
      <c r="CS14" s="648"/>
      <c r="CT14" s="648"/>
      <c r="CU14" s="648"/>
      <c r="CV14" s="648"/>
      <c r="CW14" s="648"/>
      <c r="CX14" s="648"/>
      <c r="CY14" s="649"/>
      <c r="CZ14" s="650">
        <v>2.7</v>
      </c>
      <c r="DA14" s="650"/>
      <c r="DB14" s="650"/>
      <c r="DC14" s="650"/>
      <c r="DD14" s="656">
        <v>1190472</v>
      </c>
      <c r="DE14" s="648"/>
      <c r="DF14" s="648"/>
      <c r="DG14" s="648"/>
      <c r="DH14" s="648"/>
      <c r="DI14" s="648"/>
      <c r="DJ14" s="648"/>
      <c r="DK14" s="648"/>
      <c r="DL14" s="648"/>
      <c r="DM14" s="648"/>
      <c r="DN14" s="648"/>
      <c r="DO14" s="648"/>
      <c r="DP14" s="649"/>
      <c r="DQ14" s="656">
        <v>3627572</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255</v>
      </c>
      <c r="S15" s="648"/>
      <c r="T15" s="648"/>
      <c r="U15" s="648"/>
      <c r="V15" s="648"/>
      <c r="W15" s="648"/>
      <c r="X15" s="648"/>
      <c r="Y15" s="649"/>
      <c r="Z15" s="650" t="s">
        <v>255</v>
      </c>
      <c r="AA15" s="650"/>
      <c r="AB15" s="650"/>
      <c r="AC15" s="650"/>
      <c r="AD15" s="651" t="s">
        <v>127</v>
      </c>
      <c r="AE15" s="651"/>
      <c r="AF15" s="651"/>
      <c r="AG15" s="651"/>
      <c r="AH15" s="651"/>
      <c r="AI15" s="651"/>
      <c r="AJ15" s="651"/>
      <c r="AK15" s="651"/>
      <c r="AL15" s="652" t="s">
        <v>127</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2222411</v>
      </c>
      <c r="BH15" s="648"/>
      <c r="BI15" s="648"/>
      <c r="BJ15" s="648"/>
      <c r="BK15" s="648"/>
      <c r="BL15" s="648"/>
      <c r="BM15" s="648"/>
      <c r="BN15" s="649"/>
      <c r="BO15" s="650">
        <v>5</v>
      </c>
      <c r="BP15" s="650"/>
      <c r="BQ15" s="650"/>
      <c r="BR15" s="650"/>
      <c r="BS15" s="656" t="s">
        <v>127</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13563873</v>
      </c>
      <c r="CS15" s="648"/>
      <c r="CT15" s="648"/>
      <c r="CU15" s="648"/>
      <c r="CV15" s="648"/>
      <c r="CW15" s="648"/>
      <c r="CX15" s="648"/>
      <c r="CY15" s="649"/>
      <c r="CZ15" s="650">
        <v>7.4</v>
      </c>
      <c r="DA15" s="650"/>
      <c r="DB15" s="650"/>
      <c r="DC15" s="650"/>
      <c r="DD15" s="656">
        <v>2744787</v>
      </c>
      <c r="DE15" s="648"/>
      <c r="DF15" s="648"/>
      <c r="DG15" s="648"/>
      <c r="DH15" s="648"/>
      <c r="DI15" s="648"/>
      <c r="DJ15" s="648"/>
      <c r="DK15" s="648"/>
      <c r="DL15" s="648"/>
      <c r="DM15" s="648"/>
      <c r="DN15" s="648"/>
      <c r="DO15" s="648"/>
      <c r="DP15" s="649"/>
      <c r="DQ15" s="656">
        <v>8791638</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44236</v>
      </c>
      <c r="S16" s="648"/>
      <c r="T16" s="648"/>
      <c r="U16" s="648"/>
      <c r="V16" s="648"/>
      <c r="W16" s="648"/>
      <c r="X16" s="648"/>
      <c r="Y16" s="649"/>
      <c r="Z16" s="650">
        <v>0</v>
      </c>
      <c r="AA16" s="650"/>
      <c r="AB16" s="650"/>
      <c r="AC16" s="650"/>
      <c r="AD16" s="651">
        <v>44236</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v>3840</v>
      </c>
      <c r="BH16" s="648"/>
      <c r="BI16" s="648"/>
      <c r="BJ16" s="648"/>
      <c r="BK16" s="648"/>
      <c r="BL16" s="648"/>
      <c r="BM16" s="648"/>
      <c r="BN16" s="649"/>
      <c r="BO16" s="650">
        <v>0</v>
      </c>
      <c r="BP16" s="650"/>
      <c r="BQ16" s="650"/>
      <c r="BR16" s="650"/>
      <c r="BS16" s="656" t="s">
        <v>255</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296362</v>
      </c>
      <c r="CS16" s="648"/>
      <c r="CT16" s="648"/>
      <c r="CU16" s="648"/>
      <c r="CV16" s="648"/>
      <c r="CW16" s="648"/>
      <c r="CX16" s="648"/>
      <c r="CY16" s="649"/>
      <c r="CZ16" s="650">
        <v>0.2</v>
      </c>
      <c r="DA16" s="650"/>
      <c r="DB16" s="650"/>
      <c r="DC16" s="650"/>
      <c r="DD16" s="656" t="s">
        <v>127</v>
      </c>
      <c r="DE16" s="648"/>
      <c r="DF16" s="648"/>
      <c r="DG16" s="648"/>
      <c r="DH16" s="648"/>
      <c r="DI16" s="648"/>
      <c r="DJ16" s="648"/>
      <c r="DK16" s="648"/>
      <c r="DL16" s="648"/>
      <c r="DM16" s="648"/>
      <c r="DN16" s="648"/>
      <c r="DO16" s="648"/>
      <c r="DP16" s="649"/>
      <c r="DQ16" s="656">
        <v>2807</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359410</v>
      </c>
      <c r="S17" s="648"/>
      <c r="T17" s="648"/>
      <c r="U17" s="648"/>
      <c r="V17" s="648"/>
      <c r="W17" s="648"/>
      <c r="X17" s="648"/>
      <c r="Y17" s="649"/>
      <c r="Z17" s="650">
        <v>0.2</v>
      </c>
      <c r="AA17" s="650"/>
      <c r="AB17" s="650"/>
      <c r="AC17" s="650"/>
      <c r="AD17" s="651">
        <v>359410</v>
      </c>
      <c r="AE17" s="651"/>
      <c r="AF17" s="651"/>
      <c r="AG17" s="651"/>
      <c r="AH17" s="651"/>
      <c r="AI17" s="651"/>
      <c r="AJ17" s="651"/>
      <c r="AK17" s="651"/>
      <c r="AL17" s="652">
        <v>0.5</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127</v>
      </c>
      <c r="BH17" s="648"/>
      <c r="BI17" s="648"/>
      <c r="BJ17" s="648"/>
      <c r="BK17" s="648"/>
      <c r="BL17" s="648"/>
      <c r="BM17" s="648"/>
      <c r="BN17" s="649"/>
      <c r="BO17" s="650" t="s">
        <v>127</v>
      </c>
      <c r="BP17" s="650"/>
      <c r="BQ17" s="650"/>
      <c r="BR17" s="650"/>
      <c r="BS17" s="656" t="s">
        <v>127</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16199932</v>
      </c>
      <c r="CS17" s="648"/>
      <c r="CT17" s="648"/>
      <c r="CU17" s="648"/>
      <c r="CV17" s="648"/>
      <c r="CW17" s="648"/>
      <c r="CX17" s="648"/>
      <c r="CY17" s="649"/>
      <c r="CZ17" s="650">
        <v>8.9</v>
      </c>
      <c r="DA17" s="650"/>
      <c r="DB17" s="650"/>
      <c r="DC17" s="650"/>
      <c r="DD17" s="656" t="s">
        <v>127</v>
      </c>
      <c r="DE17" s="648"/>
      <c r="DF17" s="648"/>
      <c r="DG17" s="648"/>
      <c r="DH17" s="648"/>
      <c r="DI17" s="648"/>
      <c r="DJ17" s="648"/>
      <c r="DK17" s="648"/>
      <c r="DL17" s="648"/>
      <c r="DM17" s="648"/>
      <c r="DN17" s="648"/>
      <c r="DO17" s="648"/>
      <c r="DP17" s="649"/>
      <c r="DQ17" s="656">
        <v>15489237</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251342</v>
      </c>
      <c r="S18" s="648"/>
      <c r="T18" s="648"/>
      <c r="U18" s="648"/>
      <c r="V18" s="648"/>
      <c r="W18" s="648"/>
      <c r="X18" s="648"/>
      <c r="Y18" s="649"/>
      <c r="Z18" s="650">
        <v>0.1</v>
      </c>
      <c r="AA18" s="650"/>
      <c r="AB18" s="650"/>
      <c r="AC18" s="650"/>
      <c r="AD18" s="651">
        <v>251342</v>
      </c>
      <c r="AE18" s="651"/>
      <c r="AF18" s="651"/>
      <c r="AG18" s="651"/>
      <c r="AH18" s="651"/>
      <c r="AI18" s="651"/>
      <c r="AJ18" s="651"/>
      <c r="AK18" s="651"/>
      <c r="AL18" s="652">
        <v>0.3</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255</v>
      </c>
      <c r="BH18" s="648"/>
      <c r="BI18" s="648"/>
      <c r="BJ18" s="648"/>
      <c r="BK18" s="648"/>
      <c r="BL18" s="648"/>
      <c r="BM18" s="648"/>
      <c r="BN18" s="649"/>
      <c r="BO18" s="650" t="s">
        <v>127</v>
      </c>
      <c r="BP18" s="650"/>
      <c r="BQ18" s="650"/>
      <c r="BR18" s="650"/>
      <c r="BS18" s="656" t="s">
        <v>255</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255</v>
      </c>
      <c r="CS18" s="648"/>
      <c r="CT18" s="648"/>
      <c r="CU18" s="648"/>
      <c r="CV18" s="648"/>
      <c r="CW18" s="648"/>
      <c r="CX18" s="648"/>
      <c r="CY18" s="649"/>
      <c r="CZ18" s="650" t="s">
        <v>127</v>
      </c>
      <c r="DA18" s="650"/>
      <c r="DB18" s="650"/>
      <c r="DC18" s="650"/>
      <c r="DD18" s="656" t="s">
        <v>127</v>
      </c>
      <c r="DE18" s="648"/>
      <c r="DF18" s="648"/>
      <c r="DG18" s="648"/>
      <c r="DH18" s="648"/>
      <c r="DI18" s="648"/>
      <c r="DJ18" s="648"/>
      <c r="DK18" s="648"/>
      <c r="DL18" s="648"/>
      <c r="DM18" s="648"/>
      <c r="DN18" s="648"/>
      <c r="DO18" s="648"/>
      <c r="DP18" s="649"/>
      <c r="DQ18" s="656" t="s">
        <v>127</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210998</v>
      </c>
      <c r="S19" s="648"/>
      <c r="T19" s="648"/>
      <c r="U19" s="648"/>
      <c r="V19" s="648"/>
      <c r="W19" s="648"/>
      <c r="X19" s="648"/>
      <c r="Y19" s="649"/>
      <c r="Z19" s="650">
        <v>0.1</v>
      </c>
      <c r="AA19" s="650"/>
      <c r="AB19" s="650"/>
      <c r="AC19" s="650"/>
      <c r="AD19" s="651">
        <v>210998</v>
      </c>
      <c r="AE19" s="651"/>
      <c r="AF19" s="651"/>
      <c r="AG19" s="651"/>
      <c r="AH19" s="651"/>
      <c r="AI19" s="651"/>
      <c r="AJ19" s="651"/>
      <c r="AK19" s="651"/>
      <c r="AL19" s="652">
        <v>0.3</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1144113</v>
      </c>
      <c r="BH19" s="648"/>
      <c r="BI19" s="648"/>
      <c r="BJ19" s="648"/>
      <c r="BK19" s="648"/>
      <c r="BL19" s="648"/>
      <c r="BM19" s="648"/>
      <c r="BN19" s="649"/>
      <c r="BO19" s="650">
        <v>2.6</v>
      </c>
      <c r="BP19" s="650"/>
      <c r="BQ19" s="650"/>
      <c r="BR19" s="650"/>
      <c r="BS19" s="656" t="s">
        <v>127</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255</v>
      </c>
      <c r="CS19" s="648"/>
      <c r="CT19" s="648"/>
      <c r="CU19" s="648"/>
      <c r="CV19" s="648"/>
      <c r="CW19" s="648"/>
      <c r="CX19" s="648"/>
      <c r="CY19" s="649"/>
      <c r="CZ19" s="650" t="s">
        <v>127</v>
      </c>
      <c r="DA19" s="650"/>
      <c r="DB19" s="650"/>
      <c r="DC19" s="650"/>
      <c r="DD19" s="656" t="s">
        <v>127</v>
      </c>
      <c r="DE19" s="648"/>
      <c r="DF19" s="648"/>
      <c r="DG19" s="648"/>
      <c r="DH19" s="648"/>
      <c r="DI19" s="648"/>
      <c r="DJ19" s="648"/>
      <c r="DK19" s="648"/>
      <c r="DL19" s="648"/>
      <c r="DM19" s="648"/>
      <c r="DN19" s="648"/>
      <c r="DO19" s="648"/>
      <c r="DP19" s="649"/>
      <c r="DQ19" s="656" t="s">
        <v>127</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19197</v>
      </c>
      <c r="S20" s="648"/>
      <c r="T20" s="648"/>
      <c r="U20" s="648"/>
      <c r="V20" s="648"/>
      <c r="W20" s="648"/>
      <c r="X20" s="648"/>
      <c r="Y20" s="649"/>
      <c r="Z20" s="650">
        <v>0</v>
      </c>
      <c r="AA20" s="650"/>
      <c r="AB20" s="650"/>
      <c r="AC20" s="650"/>
      <c r="AD20" s="651">
        <v>19197</v>
      </c>
      <c r="AE20" s="651"/>
      <c r="AF20" s="651"/>
      <c r="AG20" s="651"/>
      <c r="AH20" s="651"/>
      <c r="AI20" s="651"/>
      <c r="AJ20" s="651"/>
      <c r="AK20" s="651"/>
      <c r="AL20" s="652">
        <v>0</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1144113</v>
      </c>
      <c r="BH20" s="648"/>
      <c r="BI20" s="648"/>
      <c r="BJ20" s="648"/>
      <c r="BK20" s="648"/>
      <c r="BL20" s="648"/>
      <c r="BM20" s="648"/>
      <c r="BN20" s="649"/>
      <c r="BO20" s="650">
        <v>2.6</v>
      </c>
      <c r="BP20" s="650"/>
      <c r="BQ20" s="650"/>
      <c r="BR20" s="650"/>
      <c r="BS20" s="656" t="s">
        <v>127</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182236645</v>
      </c>
      <c r="CS20" s="648"/>
      <c r="CT20" s="648"/>
      <c r="CU20" s="648"/>
      <c r="CV20" s="648"/>
      <c r="CW20" s="648"/>
      <c r="CX20" s="648"/>
      <c r="CY20" s="649"/>
      <c r="CZ20" s="650">
        <v>100</v>
      </c>
      <c r="DA20" s="650"/>
      <c r="DB20" s="650"/>
      <c r="DC20" s="650"/>
      <c r="DD20" s="656">
        <v>15987591</v>
      </c>
      <c r="DE20" s="648"/>
      <c r="DF20" s="648"/>
      <c r="DG20" s="648"/>
      <c r="DH20" s="648"/>
      <c r="DI20" s="648"/>
      <c r="DJ20" s="648"/>
      <c r="DK20" s="648"/>
      <c r="DL20" s="648"/>
      <c r="DM20" s="648"/>
      <c r="DN20" s="648"/>
      <c r="DO20" s="648"/>
      <c r="DP20" s="649"/>
      <c r="DQ20" s="656">
        <v>86594941</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21147</v>
      </c>
      <c r="S21" s="648"/>
      <c r="T21" s="648"/>
      <c r="U21" s="648"/>
      <c r="V21" s="648"/>
      <c r="W21" s="648"/>
      <c r="X21" s="648"/>
      <c r="Y21" s="649"/>
      <c r="Z21" s="650">
        <v>0</v>
      </c>
      <c r="AA21" s="650"/>
      <c r="AB21" s="650"/>
      <c r="AC21" s="650"/>
      <c r="AD21" s="651">
        <v>21147</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v>11064</v>
      </c>
      <c r="BH21" s="648"/>
      <c r="BI21" s="648"/>
      <c r="BJ21" s="648"/>
      <c r="BK21" s="648"/>
      <c r="BL21" s="648"/>
      <c r="BM21" s="648"/>
      <c r="BN21" s="649"/>
      <c r="BO21" s="650">
        <v>0</v>
      </c>
      <c r="BP21" s="650"/>
      <c r="BQ21" s="650"/>
      <c r="BR21" s="650"/>
      <c r="BS21" s="656" t="s">
        <v>127</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23771391</v>
      </c>
      <c r="S22" s="648"/>
      <c r="T22" s="648"/>
      <c r="U22" s="648"/>
      <c r="V22" s="648"/>
      <c r="W22" s="648"/>
      <c r="X22" s="648"/>
      <c r="Y22" s="649"/>
      <c r="Z22" s="650">
        <v>12.9</v>
      </c>
      <c r="AA22" s="650"/>
      <c r="AB22" s="650"/>
      <c r="AC22" s="650"/>
      <c r="AD22" s="651">
        <v>21866469</v>
      </c>
      <c r="AE22" s="651"/>
      <c r="AF22" s="651"/>
      <c r="AG22" s="651"/>
      <c r="AH22" s="651"/>
      <c r="AI22" s="651"/>
      <c r="AJ22" s="651"/>
      <c r="AK22" s="651"/>
      <c r="AL22" s="652">
        <v>28.7</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v>1133049</v>
      </c>
      <c r="BH22" s="648"/>
      <c r="BI22" s="648"/>
      <c r="BJ22" s="648"/>
      <c r="BK22" s="648"/>
      <c r="BL22" s="648"/>
      <c r="BM22" s="648"/>
      <c r="BN22" s="649"/>
      <c r="BO22" s="650">
        <v>2.5</v>
      </c>
      <c r="BP22" s="650"/>
      <c r="BQ22" s="650"/>
      <c r="BR22" s="650"/>
      <c r="BS22" s="656" t="s">
        <v>127</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21866469</v>
      </c>
      <c r="S23" s="648"/>
      <c r="T23" s="648"/>
      <c r="U23" s="648"/>
      <c r="V23" s="648"/>
      <c r="W23" s="648"/>
      <c r="X23" s="648"/>
      <c r="Y23" s="649"/>
      <c r="Z23" s="650">
        <v>11.9</v>
      </c>
      <c r="AA23" s="650"/>
      <c r="AB23" s="650"/>
      <c r="AC23" s="650"/>
      <c r="AD23" s="651">
        <v>21866469</v>
      </c>
      <c r="AE23" s="651"/>
      <c r="AF23" s="651"/>
      <c r="AG23" s="651"/>
      <c r="AH23" s="651"/>
      <c r="AI23" s="651"/>
      <c r="AJ23" s="651"/>
      <c r="AK23" s="651"/>
      <c r="AL23" s="652">
        <v>28.7</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t="s">
        <v>127</v>
      </c>
      <c r="BH23" s="648"/>
      <c r="BI23" s="648"/>
      <c r="BJ23" s="648"/>
      <c r="BK23" s="648"/>
      <c r="BL23" s="648"/>
      <c r="BM23" s="648"/>
      <c r="BN23" s="649"/>
      <c r="BO23" s="650" t="s">
        <v>255</v>
      </c>
      <c r="BP23" s="650"/>
      <c r="BQ23" s="650"/>
      <c r="BR23" s="650"/>
      <c r="BS23" s="656" t="s">
        <v>127</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80" t="s">
        <v>286</v>
      </c>
      <c r="DM23" s="681"/>
      <c r="DN23" s="681"/>
      <c r="DO23" s="681"/>
      <c r="DP23" s="681"/>
      <c r="DQ23" s="681"/>
      <c r="DR23" s="681"/>
      <c r="DS23" s="681"/>
      <c r="DT23" s="681"/>
      <c r="DU23" s="681"/>
      <c r="DV23" s="682"/>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1904922</v>
      </c>
      <c r="S24" s="648"/>
      <c r="T24" s="648"/>
      <c r="U24" s="648"/>
      <c r="V24" s="648"/>
      <c r="W24" s="648"/>
      <c r="X24" s="648"/>
      <c r="Y24" s="649"/>
      <c r="Z24" s="650">
        <v>1</v>
      </c>
      <c r="AA24" s="650"/>
      <c r="AB24" s="650"/>
      <c r="AC24" s="650"/>
      <c r="AD24" s="651" t="s">
        <v>127</v>
      </c>
      <c r="AE24" s="651"/>
      <c r="AF24" s="651"/>
      <c r="AG24" s="651"/>
      <c r="AH24" s="651"/>
      <c r="AI24" s="651"/>
      <c r="AJ24" s="651"/>
      <c r="AK24" s="651"/>
      <c r="AL24" s="652" t="s">
        <v>255</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127</v>
      </c>
      <c r="BP24" s="650"/>
      <c r="BQ24" s="650"/>
      <c r="BR24" s="650"/>
      <c r="BS24" s="656" t="s">
        <v>255</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90978638</v>
      </c>
      <c r="CS24" s="637"/>
      <c r="CT24" s="637"/>
      <c r="CU24" s="637"/>
      <c r="CV24" s="637"/>
      <c r="CW24" s="637"/>
      <c r="CX24" s="637"/>
      <c r="CY24" s="638"/>
      <c r="CZ24" s="641">
        <v>49.9</v>
      </c>
      <c r="DA24" s="642"/>
      <c r="DB24" s="642"/>
      <c r="DC24" s="661"/>
      <c r="DD24" s="683">
        <v>50939914</v>
      </c>
      <c r="DE24" s="637"/>
      <c r="DF24" s="637"/>
      <c r="DG24" s="637"/>
      <c r="DH24" s="637"/>
      <c r="DI24" s="637"/>
      <c r="DJ24" s="637"/>
      <c r="DK24" s="638"/>
      <c r="DL24" s="683">
        <v>50166912</v>
      </c>
      <c r="DM24" s="637"/>
      <c r="DN24" s="637"/>
      <c r="DO24" s="637"/>
      <c r="DP24" s="637"/>
      <c r="DQ24" s="637"/>
      <c r="DR24" s="637"/>
      <c r="DS24" s="637"/>
      <c r="DT24" s="637"/>
      <c r="DU24" s="637"/>
      <c r="DV24" s="638"/>
      <c r="DW24" s="641">
        <v>61.8</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127</v>
      </c>
      <c r="S25" s="648"/>
      <c r="T25" s="648"/>
      <c r="U25" s="648"/>
      <c r="V25" s="648"/>
      <c r="W25" s="648"/>
      <c r="X25" s="648"/>
      <c r="Y25" s="649"/>
      <c r="Z25" s="650" t="s">
        <v>127</v>
      </c>
      <c r="AA25" s="650"/>
      <c r="AB25" s="650"/>
      <c r="AC25" s="650"/>
      <c r="AD25" s="651" t="s">
        <v>255</v>
      </c>
      <c r="AE25" s="651"/>
      <c r="AF25" s="651"/>
      <c r="AG25" s="651"/>
      <c r="AH25" s="651"/>
      <c r="AI25" s="651"/>
      <c r="AJ25" s="651"/>
      <c r="AK25" s="651"/>
      <c r="AL25" s="652" t="s">
        <v>127</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255</v>
      </c>
      <c r="BH25" s="648"/>
      <c r="BI25" s="648"/>
      <c r="BJ25" s="648"/>
      <c r="BK25" s="648"/>
      <c r="BL25" s="648"/>
      <c r="BM25" s="648"/>
      <c r="BN25" s="649"/>
      <c r="BO25" s="650" t="s">
        <v>127</v>
      </c>
      <c r="BP25" s="650"/>
      <c r="BQ25" s="650"/>
      <c r="BR25" s="650"/>
      <c r="BS25" s="656" t="s">
        <v>255</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23895579</v>
      </c>
      <c r="CS25" s="672"/>
      <c r="CT25" s="672"/>
      <c r="CU25" s="672"/>
      <c r="CV25" s="672"/>
      <c r="CW25" s="672"/>
      <c r="CX25" s="672"/>
      <c r="CY25" s="673"/>
      <c r="CZ25" s="652">
        <v>13.1</v>
      </c>
      <c r="DA25" s="684"/>
      <c r="DB25" s="684"/>
      <c r="DC25" s="686"/>
      <c r="DD25" s="656">
        <v>20835012</v>
      </c>
      <c r="DE25" s="672"/>
      <c r="DF25" s="672"/>
      <c r="DG25" s="672"/>
      <c r="DH25" s="672"/>
      <c r="DI25" s="672"/>
      <c r="DJ25" s="672"/>
      <c r="DK25" s="673"/>
      <c r="DL25" s="656">
        <v>20326536</v>
      </c>
      <c r="DM25" s="672"/>
      <c r="DN25" s="672"/>
      <c r="DO25" s="672"/>
      <c r="DP25" s="672"/>
      <c r="DQ25" s="672"/>
      <c r="DR25" s="672"/>
      <c r="DS25" s="672"/>
      <c r="DT25" s="672"/>
      <c r="DU25" s="672"/>
      <c r="DV25" s="673"/>
      <c r="DW25" s="652">
        <v>25</v>
      </c>
      <c r="DX25" s="684"/>
      <c r="DY25" s="684"/>
      <c r="DZ25" s="684"/>
      <c r="EA25" s="684"/>
      <c r="EB25" s="684"/>
      <c r="EC25" s="685"/>
    </row>
    <row r="26" spans="2:133" ht="11.25" customHeight="1" x14ac:dyDescent="0.15">
      <c r="B26" s="644" t="s">
        <v>294</v>
      </c>
      <c r="C26" s="645"/>
      <c r="D26" s="645"/>
      <c r="E26" s="645"/>
      <c r="F26" s="645"/>
      <c r="G26" s="645"/>
      <c r="H26" s="645"/>
      <c r="I26" s="645"/>
      <c r="J26" s="645"/>
      <c r="K26" s="645"/>
      <c r="L26" s="645"/>
      <c r="M26" s="645"/>
      <c r="N26" s="645"/>
      <c r="O26" s="645"/>
      <c r="P26" s="645"/>
      <c r="Q26" s="646"/>
      <c r="R26" s="647">
        <v>77902646</v>
      </c>
      <c r="S26" s="648"/>
      <c r="T26" s="648"/>
      <c r="U26" s="648"/>
      <c r="V26" s="648"/>
      <c r="W26" s="648"/>
      <c r="X26" s="648"/>
      <c r="Y26" s="649"/>
      <c r="Z26" s="650">
        <v>42.3</v>
      </c>
      <c r="AA26" s="650"/>
      <c r="AB26" s="650"/>
      <c r="AC26" s="650"/>
      <c r="AD26" s="651">
        <v>75997724</v>
      </c>
      <c r="AE26" s="651"/>
      <c r="AF26" s="651"/>
      <c r="AG26" s="651"/>
      <c r="AH26" s="651"/>
      <c r="AI26" s="651"/>
      <c r="AJ26" s="651"/>
      <c r="AK26" s="651"/>
      <c r="AL26" s="652">
        <v>99.7</v>
      </c>
      <c r="AM26" s="653"/>
      <c r="AN26" s="653"/>
      <c r="AO26" s="654"/>
      <c r="AP26" s="666" t="s">
        <v>295</v>
      </c>
      <c r="AQ26" s="687"/>
      <c r="AR26" s="687"/>
      <c r="AS26" s="687"/>
      <c r="AT26" s="687"/>
      <c r="AU26" s="687"/>
      <c r="AV26" s="687"/>
      <c r="AW26" s="687"/>
      <c r="AX26" s="687"/>
      <c r="AY26" s="687"/>
      <c r="AZ26" s="687"/>
      <c r="BA26" s="687"/>
      <c r="BB26" s="687"/>
      <c r="BC26" s="687"/>
      <c r="BD26" s="687"/>
      <c r="BE26" s="687"/>
      <c r="BF26" s="668"/>
      <c r="BG26" s="647" t="s">
        <v>255</v>
      </c>
      <c r="BH26" s="648"/>
      <c r="BI26" s="648"/>
      <c r="BJ26" s="648"/>
      <c r="BK26" s="648"/>
      <c r="BL26" s="648"/>
      <c r="BM26" s="648"/>
      <c r="BN26" s="649"/>
      <c r="BO26" s="650" t="s">
        <v>255</v>
      </c>
      <c r="BP26" s="650"/>
      <c r="BQ26" s="650"/>
      <c r="BR26" s="650"/>
      <c r="BS26" s="656" t="s">
        <v>127</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16214959</v>
      </c>
      <c r="CS26" s="648"/>
      <c r="CT26" s="648"/>
      <c r="CU26" s="648"/>
      <c r="CV26" s="648"/>
      <c r="CW26" s="648"/>
      <c r="CX26" s="648"/>
      <c r="CY26" s="649"/>
      <c r="CZ26" s="652">
        <v>8.9</v>
      </c>
      <c r="DA26" s="684"/>
      <c r="DB26" s="684"/>
      <c r="DC26" s="686"/>
      <c r="DD26" s="656">
        <v>14009485</v>
      </c>
      <c r="DE26" s="648"/>
      <c r="DF26" s="648"/>
      <c r="DG26" s="648"/>
      <c r="DH26" s="648"/>
      <c r="DI26" s="648"/>
      <c r="DJ26" s="648"/>
      <c r="DK26" s="649"/>
      <c r="DL26" s="656" t="s">
        <v>127</v>
      </c>
      <c r="DM26" s="648"/>
      <c r="DN26" s="648"/>
      <c r="DO26" s="648"/>
      <c r="DP26" s="648"/>
      <c r="DQ26" s="648"/>
      <c r="DR26" s="648"/>
      <c r="DS26" s="648"/>
      <c r="DT26" s="648"/>
      <c r="DU26" s="648"/>
      <c r="DV26" s="649"/>
      <c r="DW26" s="652" t="s">
        <v>127</v>
      </c>
      <c r="DX26" s="684"/>
      <c r="DY26" s="684"/>
      <c r="DZ26" s="684"/>
      <c r="EA26" s="684"/>
      <c r="EB26" s="684"/>
      <c r="EC26" s="685"/>
    </row>
    <row r="27" spans="2:133" ht="11.25" customHeight="1" x14ac:dyDescent="0.15">
      <c r="B27" s="644" t="s">
        <v>297</v>
      </c>
      <c r="C27" s="645"/>
      <c r="D27" s="645"/>
      <c r="E27" s="645"/>
      <c r="F27" s="645"/>
      <c r="G27" s="645"/>
      <c r="H27" s="645"/>
      <c r="I27" s="645"/>
      <c r="J27" s="645"/>
      <c r="K27" s="645"/>
      <c r="L27" s="645"/>
      <c r="M27" s="645"/>
      <c r="N27" s="645"/>
      <c r="O27" s="645"/>
      <c r="P27" s="645"/>
      <c r="Q27" s="646"/>
      <c r="R27" s="647">
        <v>52074</v>
      </c>
      <c r="S27" s="648"/>
      <c r="T27" s="648"/>
      <c r="U27" s="648"/>
      <c r="V27" s="648"/>
      <c r="W27" s="648"/>
      <c r="X27" s="648"/>
      <c r="Y27" s="649"/>
      <c r="Z27" s="650">
        <v>0</v>
      </c>
      <c r="AA27" s="650"/>
      <c r="AB27" s="650"/>
      <c r="AC27" s="650"/>
      <c r="AD27" s="651">
        <v>52074</v>
      </c>
      <c r="AE27" s="651"/>
      <c r="AF27" s="651"/>
      <c r="AG27" s="651"/>
      <c r="AH27" s="651"/>
      <c r="AI27" s="651"/>
      <c r="AJ27" s="651"/>
      <c r="AK27" s="651"/>
      <c r="AL27" s="652">
        <v>0.1</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44607703</v>
      </c>
      <c r="BH27" s="648"/>
      <c r="BI27" s="648"/>
      <c r="BJ27" s="648"/>
      <c r="BK27" s="648"/>
      <c r="BL27" s="648"/>
      <c r="BM27" s="648"/>
      <c r="BN27" s="649"/>
      <c r="BO27" s="650">
        <v>100</v>
      </c>
      <c r="BP27" s="650"/>
      <c r="BQ27" s="650"/>
      <c r="BR27" s="650"/>
      <c r="BS27" s="656">
        <v>2033084</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50883817</v>
      </c>
      <c r="CS27" s="672"/>
      <c r="CT27" s="672"/>
      <c r="CU27" s="672"/>
      <c r="CV27" s="672"/>
      <c r="CW27" s="672"/>
      <c r="CX27" s="672"/>
      <c r="CY27" s="673"/>
      <c r="CZ27" s="652">
        <v>27.9</v>
      </c>
      <c r="DA27" s="684"/>
      <c r="DB27" s="684"/>
      <c r="DC27" s="686"/>
      <c r="DD27" s="656">
        <v>14616355</v>
      </c>
      <c r="DE27" s="672"/>
      <c r="DF27" s="672"/>
      <c r="DG27" s="672"/>
      <c r="DH27" s="672"/>
      <c r="DI27" s="672"/>
      <c r="DJ27" s="672"/>
      <c r="DK27" s="673"/>
      <c r="DL27" s="656">
        <v>14356206</v>
      </c>
      <c r="DM27" s="672"/>
      <c r="DN27" s="672"/>
      <c r="DO27" s="672"/>
      <c r="DP27" s="672"/>
      <c r="DQ27" s="672"/>
      <c r="DR27" s="672"/>
      <c r="DS27" s="672"/>
      <c r="DT27" s="672"/>
      <c r="DU27" s="672"/>
      <c r="DV27" s="673"/>
      <c r="DW27" s="652">
        <v>17.7</v>
      </c>
      <c r="DX27" s="684"/>
      <c r="DY27" s="684"/>
      <c r="DZ27" s="684"/>
      <c r="EA27" s="684"/>
      <c r="EB27" s="684"/>
      <c r="EC27" s="685"/>
    </row>
    <row r="28" spans="2:133" ht="11.25" customHeight="1" x14ac:dyDescent="0.15">
      <c r="B28" s="644" t="s">
        <v>300</v>
      </c>
      <c r="C28" s="645"/>
      <c r="D28" s="645"/>
      <c r="E28" s="645"/>
      <c r="F28" s="645"/>
      <c r="G28" s="645"/>
      <c r="H28" s="645"/>
      <c r="I28" s="645"/>
      <c r="J28" s="645"/>
      <c r="K28" s="645"/>
      <c r="L28" s="645"/>
      <c r="M28" s="645"/>
      <c r="N28" s="645"/>
      <c r="O28" s="645"/>
      <c r="P28" s="645"/>
      <c r="Q28" s="646"/>
      <c r="R28" s="647">
        <v>821208</v>
      </c>
      <c r="S28" s="648"/>
      <c r="T28" s="648"/>
      <c r="U28" s="648"/>
      <c r="V28" s="648"/>
      <c r="W28" s="648"/>
      <c r="X28" s="648"/>
      <c r="Y28" s="649"/>
      <c r="Z28" s="650">
        <v>0.4</v>
      </c>
      <c r="AA28" s="650"/>
      <c r="AB28" s="650"/>
      <c r="AC28" s="650"/>
      <c r="AD28" s="651" t="s">
        <v>255</v>
      </c>
      <c r="AE28" s="651"/>
      <c r="AF28" s="651"/>
      <c r="AG28" s="651"/>
      <c r="AH28" s="651"/>
      <c r="AI28" s="651"/>
      <c r="AJ28" s="651"/>
      <c r="AK28" s="651"/>
      <c r="AL28" s="652" t="s">
        <v>127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16199242</v>
      </c>
      <c r="CS28" s="648"/>
      <c r="CT28" s="648"/>
      <c r="CU28" s="648"/>
      <c r="CV28" s="648"/>
      <c r="CW28" s="648"/>
      <c r="CX28" s="648"/>
      <c r="CY28" s="649"/>
      <c r="CZ28" s="652">
        <v>8.9</v>
      </c>
      <c r="DA28" s="684"/>
      <c r="DB28" s="684"/>
      <c r="DC28" s="686"/>
      <c r="DD28" s="656">
        <v>15488547</v>
      </c>
      <c r="DE28" s="648"/>
      <c r="DF28" s="648"/>
      <c r="DG28" s="648"/>
      <c r="DH28" s="648"/>
      <c r="DI28" s="648"/>
      <c r="DJ28" s="648"/>
      <c r="DK28" s="649"/>
      <c r="DL28" s="656">
        <v>15484170</v>
      </c>
      <c r="DM28" s="648"/>
      <c r="DN28" s="648"/>
      <c r="DO28" s="648"/>
      <c r="DP28" s="648"/>
      <c r="DQ28" s="648"/>
      <c r="DR28" s="648"/>
      <c r="DS28" s="648"/>
      <c r="DT28" s="648"/>
      <c r="DU28" s="648"/>
      <c r="DV28" s="649"/>
      <c r="DW28" s="652">
        <v>19.100000000000001</v>
      </c>
      <c r="DX28" s="684"/>
      <c r="DY28" s="684"/>
      <c r="DZ28" s="684"/>
      <c r="EA28" s="684"/>
      <c r="EB28" s="684"/>
      <c r="EC28" s="685"/>
    </row>
    <row r="29" spans="2:133" ht="11.25" customHeight="1" x14ac:dyDescent="0.15">
      <c r="B29" s="644" t="s">
        <v>302</v>
      </c>
      <c r="C29" s="645"/>
      <c r="D29" s="645"/>
      <c r="E29" s="645"/>
      <c r="F29" s="645"/>
      <c r="G29" s="645"/>
      <c r="H29" s="645"/>
      <c r="I29" s="645"/>
      <c r="J29" s="645"/>
      <c r="K29" s="645"/>
      <c r="L29" s="645"/>
      <c r="M29" s="645"/>
      <c r="N29" s="645"/>
      <c r="O29" s="645"/>
      <c r="P29" s="645"/>
      <c r="Q29" s="646"/>
      <c r="R29" s="647">
        <v>1788903</v>
      </c>
      <c r="S29" s="648"/>
      <c r="T29" s="648"/>
      <c r="U29" s="648"/>
      <c r="V29" s="648"/>
      <c r="W29" s="648"/>
      <c r="X29" s="648"/>
      <c r="Y29" s="649"/>
      <c r="Z29" s="650">
        <v>1</v>
      </c>
      <c r="AA29" s="650"/>
      <c r="AB29" s="650"/>
      <c r="AC29" s="650"/>
      <c r="AD29" s="651">
        <v>16614</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303</v>
      </c>
      <c r="CE29" s="694"/>
      <c r="CF29" s="662" t="s">
        <v>69</v>
      </c>
      <c r="CG29" s="663"/>
      <c r="CH29" s="663"/>
      <c r="CI29" s="663"/>
      <c r="CJ29" s="663"/>
      <c r="CK29" s="663"/>
      <c r="CL29" s="663"/>
      <c r="CM29" s="663"/>
      <c r="CN29" s="663"/>
      <c r="CO29" s="663"/>
      <c r="CP29" s="663"/>
      <c r="CQ29" s="664"/>
      <c r="CR29" s="647">
        <v>16199129</v>
      </c>
      <c r="CS29" s="672"/>
      <c r="CT29" s="672"/>
      <c r="CU29" s="672"/>
      <c r="CV29" s="672"/>
      <c r="CW29" s="672"/>
      <c r="CX29" s="672"/>
      <c r="CY29" s="673"/>
      <c r="CZ29" s="652">
        <v>8.9</v>
      </c>
      <c r="DA29" s="684"/>
      <c r="DB29" s="684"/>
      <c r="DC29" s="686"/>
      <c r="DD29" s="656">
        <v>15488434</v>
      </c>
      <c r="DE29" s="672"/>
      <c r="DF29" s="672"/>
      <c r="DG29" s="672"/>
      <c r="DH29" s="672"/>
      <c r="DI29" s="672"/>
      <c r="DJ29" s="672"/>
      <c r="DK29" s="673"/>
      <c r="DL29" s="656">
        <v>15484057</v>
      </c>
      <c r="DM29" s="672"/>
      <c r="DN29" s="672"/>
      <c r="DO29" s="672"/>
      <c r="DP29" s="672"/>
      <c r="DQ29" s="672"/>
      <c r="DR29" s="672"/>
      <c r="DS29" s="672"/>
      <c r="DT29" s="672"/>
      <c r="DU29" s="672"/>
      <c r="DV29" s="673"/>
      <c r="DW29" s="652">
        <v>19.100000000000001</v>
      </c>
      <c r="DX29" s="684"/>
      <c r="DY29" s="684"/>
      <c r="DZ29" s="684"/>
      <c r="EA29" s="684"/>
      <c r="EB29" s="684"/>
      <c r="EC29" s="685"/>
    </row>
    <row r="30" spans="2:133" ht="11.25" customHeight="1" x14ac:dyDescent="0.15">
      <c r="B30" s="644" t="s">
        <v>304</v>
      </c>
      <c r="C30" s="645"/>
      <c r="D30" s="645"/>
      <c r="E30" s="645"/>
      <c r="F30" s="645"/>
      <c r="G30" s="645"/>
      <c r="H30" s="645"/>
      <c r="I30" s="645"/>
      <c r="J30" s="645"/>
      <c r="K30" s="645"/>
      <c r="L30" s="645"/>
      <c r="M30" s="645"/>
      <c r="N30" s="645"/>
      <c r="O30" s="645"/>
      <c r="P30" s="645"/>
      <c r="Q30" s="646"/>
      <c r="R30" s="647">
        <v>724187</v>
      </c>
      <c r="S30" s="648"/>
      <c r="T30" s="648"/>
      <c r="U30" s="648"/>
      <c r="V30" s="648"/>
      <c r="W30" s="648"/>
      <c r="X30" s="648"/>
      <c r="Y30" s="649"/>
      <c r="Z30" s="650">
        <v>0.4</v>
      </c>
      <c r="AA30" s="650"/>
      <c r="AB30" s="650"/>
      <c r="AC30" s="650"/>
      <c r="AD30" s="651" t="s">
        <v>127</v>
      </c>
      <c r="AE30" s="651"/>
      <c r="AF30" s="651"/>
      <c r="AG30" s="651"/>
      <c r="AH30" s="651"/>
      <c r="AI30" s="651"/>
      <c r="AJ30" s="651"/>
      <c r="AK30" s="651"/>
      <c r="AL30" s="652" t="s">
        <v>255</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305</v>
      </c>
      <c r="BH30" s="691"/>
      <c r="BI30" s="691"/>
      <c r="BJ30" s="691"/>
      <c r="BK30" s="691"/>
      <c r="BL30" s="691"/>
      <c r="BM30" s="691"/>
      <c r="BN30" s="691"/>
      <c r="BO30" s="691"/>
      <c r="BP30" s="691"/>
      <c r="BQ30" s="692"/>
      <c r="BR30" s="626" t="s">
        <v>306</v>
      </c>
      <c r="BS30" s="691"/>
      <c r="BT30" s="691"/>
      <c r="BU30" s="691"/>
      <c r="BV30" s="691"/>
      <c r="BW30" s="691"/>
      <c r="BX30" s="691"/>
      <c r="BY30" s="691"/>
      <c r="BZ30" s="691"/>
      <c r="CA30" s="691"/>
      <c r="CB30" s="692"/>
      <c r="CD30" s="695"/>
      <c r="CE30" s="696"/>
      <c r="CF30" s="662" t="s">
        <v>307</v>
      </c>
      <c r="CG30" s="663"/>
      <c r="CH30" s="663"/>
      <c r="CI30" s="663"/>
      <c r="CJ30" s="663"/>
      <c r="CK30" s="663"/>
      <c r="CL30" s="663"/>
      <c r="CM30" s="663"/>
      <c r="CN30" s="663"/>
      <c r="CO30" s="663"/>
      <c r="CP30" s="663"/>
      <c r="CQ30" s="664"/>
      <c r="CR30" s="647">
        <v>15088863</v>
      </c>
      <c r="CS30" s="648"/>
      <c r="CT30" s="648"/>
      <c r="CU30" s="648"/>
      <c r="CV30" s="648"/>
      <c r="CW30" s="648"/>
      <c r="CX30" s="648"/>
      <c r="CY30" s="649"/>
      <c r="CZ30" s="652">
        <v>8.3000000000000007</v>
      </c>
      <c r="DA30" s="684"/>
      <c r="DB30" s="684"/>
      <c r="DC30" s="686"/>
      <c r="DD30" s="656">
        <v>14493513</v>
      </c>
      <c r="DE30" s="648"/>
      <c r="DF30" s="648"/>
      <c r="DG30" s="648"/>
      <c r="DH30" s="648"/>
      <c r="DI30" s="648"/>
      <c r="DJ30" s="648"/>
      <c r="DK30" s="649"/>
      <c r="DL30" s="656">
        <v>14489136</v>
      </c>
      <c r="DM30" s="648"/>
      <c r="DN30" s="648"/>
      <c r="DO30" s="648"/>
      <c r="DP30" s="648"/>
      <c r="DQ30" s="648"/>
      <c r="DR30" s="648"/>
      <c r="DS30" s="648"/>
      <c r="DT30" s="648"/>
      <c r="DU30" s="648"/>
      <c r="DV30" s="649"/>
      <c r="DW30" s="652">
        <v>17.899999999999999</v>
      </c>
      <c r="DX30" s="684"/>
      <c r="DY30" s="684"/>
      <c r="DZ30" s="684"/>
      <c r="EA30" s="684"/>
      <c r="EB30" s="684"/>
      <c r="EC30" s="685"/>
    </row>
    <row r="31" spans="2:133" ht="11.25" customHeight="1" x14ac:dyDescent="0.15">
      <c r="B31" s="644" t="s">
        <v>308</v>
      </c>
      <c r="C31" s="645"/>
      <c r="D31" s="645"/>
      <c r="E31" s="645"/>
      <c r="F31" s="645"/>
      <c r="G31" s="645"/>
      <c r="H31" s="645"/>
      <c r="I31" s="645"/>
      <c r="J31" s="645"/>
      <c r="K31" s="645"/>
      <c r="L31" s="645"/>
      <c r="M31" s="645"/>
      <c r="N31" s="645"/>
      <c r="O31" s="645"/>
      <c r="P31" s="645"/>
      <c r="Q31" s="646"/>
      <c r="R31" s="647">
        <v>72253746</v>
      </c>
      <c r="S31" s="648"/>
      <c r="T31" s="648"/>
      <c r="U31" s="648"/>
      <c r="V31" s="648"/>
      <c r="W31" s="648"/>
      <c r="X31" s="648"/>
      <c r="Y31" s="649"/>
      <c r="Z31" s="650">
        <v>39.299999999999997</v>
      </c>
      <c r="AA31" s="650"/>
      <c r="AB31" s="650"/>
      <c r="AC31" s="650"/>
      <c r="AD31" s="651" t="s">
        <v>127</v>
      </c>
      <c r="AE31" s="651"/>
      <c r="AF31" s="651"/>
      <c r="AG31" s="651"/>
      <c r="AH31" s="651"/>
      <c r="AI31" s="651"/>
      <c r="AJ31" s="651"/>
      <c r="AK31" s="651"/>
      <c r="AL31" s="652" t="s">
        <v>127</v>
      </c>
      <c r="AM31" s="653"/>
      <c r="AN31" s="653"/>
      <c r="AO31" s="654"/>
      <c r="AP31" s="704" t="s">
        <v>309</v>
      </c>
      <c r="AQ31" s="705"/>
      <c r="AR31" s="705"/>
      <c r="AS31" s="705"/>
      <c r="AT31" s="710" t="s">
        <v>310</v>
      </c>
      <c r="AU31" s="231"/>
      <c r="AV31" s="231"/>
      <c r="AW31" s="231"/>
      <c r="AX31" s="633" t="s">
        <v>185</v>
      </c>
      <c r="AY31" s="634"/>
      <c r="AZ31" s="634"/>
      <c r="BA31" s="634"/>
      <c r="BB31" s="634"/>
      <c r="BC31" s="634"/>
      <c r="BD31" s="634"/>
      <c r="BE31" s="634"/>
      <c r="BF31" s="635"/>
      <c r="BG31" s="703">
        <v>99</v>
      </c>
      <c r="BH31" s="699"/>
      <c r="BI31" s="699"/>
      <c r="BJ31" s="699"/>
      <c r="BK31" s="699"/>
      <c r="BL31" s="699"/>
      <c r="BM31" s="642">
        <v>97.3</v>
      </c>
      <c r="BN31" s="699"/>
      <c r="BO31" s="699"/>
      <c r="BP31" s="699"/>
      <c r="BQ31" s="700"/>
      <c r="BR31" s="703">
        <v>99.5</v>
      </c>
      <c r="BS31" s="699"/>
      <c r="BT31" s="699"/>
      <c r="BU31" s="699"/>
      <c r="BV31" s="699"/>
      <c r="BW31" s="699"/>
      <c r="BX31" s="642">
        <v>97.7</v>
      </c>
      <c r="BY31" s="699"/>
      <c r="BZ31" s="699"/>
      <c r="CA31" s="699"/>
      <c r="CB31" s="700"/>
      <c r="CD31" s="695"/>
      <c r="CE31" s="696"/>
      <c r="CF31" s="662" t="s">
        <v>311</v>
      </c>
      <c r="CG31" s="663"/>
      <c r="CH31" s="663"/>
      <c r="CI31" s="663"/>
      <c r="CJ31" s="663"/>
      <c r="CK31" s="663"/>
      <c r="CL31" s="663"/>
      <c r="CM31" s="663"/>
      <c r="CN31" s="663"/>
      <c r="CO31" s="663"/>
      <c r="CP31" s="663"/>
      <c r="CQ31" s="664"/>
      <c r="CR31" s="647">
        <v>1110266</v>
      </c>
      <c r="CS31" s="672"/>
      <c r="CT31" s="672"/>
      <c r="CU31" s="672"/>
      <c r="CV31" s="672"/>
      <c r="CW31" s="672"/>
      <c r="CX31" s="672"/>
      <c r="CY31" s="673"/>
      <c r="CZ31" s="652">
        <v>0.6</v>
      </c>
      <c r="DA31" s="684"/>
      <c r="DB31" s="684"/>
      <c r="DC31" s="686"/>
      <c r="DD31" s="656">
        <v>994921</v>
      </c>
      <c r="DE31" s="672"/>
      <c r="DF31" s="672"/>
      <c r="DG31" s="672"/>
      <c r="DH31" s="672"/>
      <c r="DI31" s="672"/>
      <c r="DJ31" s="672"/>
      <c r="DK31" s="673"/>
      <c r="DL31" s="656">
        <v>994921</v>
      </c>
      <c r="DM31" s="672"/>
      <c r="DN31" s="672"/>
      <c r="DO31" s="672"/>
      <c r="DP31" s="672"/>
      <c r="DQ31" s="672"/>
      <c r="DR31" s="672"/>
      <c r="DS31" s="672"/>
      <c r="DT31" s="672"/>
      <c r="DU31" s="672"/>
      <c r="DV31" s="673"/>
      <c r="DW31" s="652">
        <v>1.2</v>
      </c>
      <c r="DX31" s="684"/>
      <c r="DY31" s="684"/>
      <c r="DZ31" s="684"/>
      <c r="EA31" s="684"/>
      <c r="EB31" s="684"/>
      <c r="EC31" s="685"/>
    </row>
    <row r="32" spans="2:133" ht="11.25" customHeight="1" x14ac:dyDescent="0.15">
      <c r="B32" s="714" t="s">
        <v>312</v>
      </c>
      <c r="C32" s="715"/>
      <c r="D32" s="715"/>
      <c r="E32" s="715"/>
      <c r="F32" s="715"/>
      <c r="G32" s="715"/>
      <c r="H32" s="715"/>
      <c r="I32" s="715"/>
      <c r="J32" s="715"/>
      <c r="K32" s="715"/>
      <c r="L32" s="715"/>
      <c r="M32" s="715"/>
      <c r="N32" s="715"/>
      <c r="O32" s="715"/>
      <c r="P32" s="715"/>
      <c r="Q32" s="716"/>
      <c r="R32" s="647" t="s">
        <v>127</v>
      </c>
      <c r="S32" s="648"/>
      <c r="T32" s="648"/>
      <c r="U32" s="648"/>
      <c r="V32" s="648"/>
      <c r="W32" s="648"/>
      <c r="X32" s="648"/>
      <c r="Y32" s="649"/>
      <c r="Z32" s="650" t="s">
        <v>255</v>
      </c>
      <c r="AA32" s="650"/>
      <c r="AB32" s="650"/>
      <c r="AC32" s="650"/>
      <c r="AD32" s="651" t="s">
        <v>255</v>
      </c>
      <c r="AE32" s="651"/>
      <c r="AF32" s="651"/>
      <c r="AG32" s="651"/>
      <c r="AH32" s="651"/>
      <c r="AI32" s="651"/>
      <c r="AJ32" s="651"/>
      <c r="AK32" s="651"/>
      <c r="AL32" s="652" t="s">
        <v>127</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3">
        <v>99.3</v>
      </c>
      <c r="BH32" s="672"/>
      <c r="BI32" s="672"/>
      <c r="BJ32" s="672"/>
      <c r="BK32" s="672"/>
      <c r="BL32" s="672"/>
      <c r="BM32" s="653">
        <v>98.2</v>
      </c>
      <c r="BN32" s="701"/>
      <c r="BO32" s="701"/>
      <c r="BP32" s="701"/>
      <c r="BQ32" s="702"/>
      <c r="BR32" s="713">
        <v>99.5</v>
      </c>
      <c r="BS32" s="672"/>
      <c r="BT32" s="672"/>
      <c r="BU32" s="672"/>
      <c r="BV32" s="672"/>
      <c r="BW32" s="672"/>
      <c r="BX32" s="653">
        <v>98.2</v>
      </c>
      <c r="BY32" s="701"/>
      <c r="BZ32" s="701"/>
      <c r="CA32" s="701"/>
      <c r="CB32" s="702"/>
      <c r="CD32" s="697"/>
      <c r="CE32" s="698"/>
      <c r="CF32" s="662" t="s">
        <v>315</v>
      </c>
      <c r="CG32" s="663"/>
      <c r="CH32" s="663"/>
      <c r="CI32" s="663"/>
      <c r="CJ32" s="663"/>
      <c r="CK32" s="663"/>
      <c r="CL32" s="663"/>
      <c r="CM32" s="663"/>
      <c r="CN32" s="663"/>
      <c r="CO32" s="663"/>
      <c r="CP32" s="663"/>
      <c r="CQ32" s="664"/>
      <c r="CR32" s="647">
        <v>113</v>
      </c>
      <c r="CS32" s="648"/>
      <c r="CT32" s="648"/>
      <c r="CU32" s="648"/>
      <c r="CV32" s="648"/>
      <c r="CW32" s="648"/>
      <c r="CX32" s="648"/>
      <c r="CY32" s="649"/>
      <c r="CZ32" s="652">
        <v>0</v>
      </c>
      <c r="DA32" s="684"/>
      <c r="DB32" s="684"/>
      <c r="DC32" s="686"/>
      <c r="DD32" s="656">
        <v>113</v>
      </c>
      <c r="DE32" s="648"/>
      <c r="DF32" s="648"/>
      <c r="DG32" s="648"/>
      <c r="DH32" s="648"/>
      <c r="DI32" s="648"/>
      <c r="DJ32" s="648"/>
      <c r="DK32" s="649"/>
      <c r="DL32" s="656">
        <v>113</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316</v>
      </c>
      <c r="C33" s="645"/>
      <c r="D33" s="645"/>
      <c r="E33" s="645"/>
      <c r="F33" s="645"/>
      <c r="G33" s="645"/>
      <c r="H33" s="645"/>
      <c r="I33" s="645"/>
      <c r="J33" s="645"/>
      <c r="K33" s="645"/>
      <c r="L33" s="645"/>
      <c r="M33" s="645"/>
      <c r="N33" s="645"/>
      <c r="O33" s="645"/>
      <c r="P33" s="645"/>
      <c r="Q33" s="646"/>
      <c r="R33" s="647">
        <v>11224562</v>
      </c>
      <c r="S33" s="648"/>
      <c r="T33" s="648"/>
      <c r="U33" s="648"/>
      <c r="V33" s="648"/>
      <c r="W33" s="648"/>
      <c r="X33" s="648"/>
      <c r="Y33" s="649"/>
      <c r="Z33" s="650">
        <v>6.1</v>
      </c>
      <c r="AA33" s="650"/>
      <c r="AB33" s="650"/>
      <c r="AC33" s="650"/>
      <c r="AD33" s="651" t="s">
        <v>255</v>
      </c>
      <c r="AE33" s="651"/>
      <c r="AF33" s="651"/>
      <c r="AG33" s="651"/>
      <c r="AH33" s="651"/>
      <c r="AI33" s="651"/>
      <c r="AJ33" s="651"/>
      <c r="AK33" s="651"/>
      <c r="AL33" s="652" t="s">
        <v>127</v>
      </c>
      <c r="AM33" s="653"/>
      <c r="AN33" s="653"/>
      <c r="AO33" s="654"/>
      <c r="AP33" s="708"/>
      <c r="AQ33" s="709"/>
      <c r="AR33" s="709"/>
      <c r="AS33" s="709"/>
      <c r="AT33" s="712"/>
      <c r="AU33" s="232"/>
      <c r="AV33" s="232"/>
      <c r="AW33" s="232"/>
      <c r="AX33" s="688" t="s">
        <v>317</v>
      </c>
      <c r="AY33" s="689"/>
      <c r="AZ33" s="689"/>
      <c r="BA33" s="689"/>
      <c r="BB33" s="689"/>
      <c r="BC33" s="689"/>
      <c r="BD33" s="689"/>
      <c r="BE33" s="689"/>
      <c r="BF33" s="690"/>
      <c r="BG33" s="717">
        <v>98.5</v>
      </c>
      <c r="BH33" s="718"/>
      <c r="BI33" s="718"/>
      <c r="BJ33" s="718"/>
      <c r="BK33" s="718"/>
      <c r="BL33" s="718"/>
      <c r="BM33" s="719">
        <v>96.1</v>
      </c>
      <c r="BN33" s="718"/>
      <c r="BO33" s="718"/>
      <c r="BP33" s="718"/>
      <c r="BQ33" s="720"/>
      <c r="BR33" s="717">
        <v>99.4</v>
      </c>
      <c r="BS33" s="718"/>
      <c r="BT33" s="718"/>
      <c r="BU33" s="718"/>
      <c r="BV33" s="718"/>
      <c r="BW33" s="718"/>
      <c r="BX33" s="719">
        <v>96.9</v>
      </c>
      <c r="BY33" s="718"/>
      <c r="BZ33" s="718"/>
      <c r="CA33" s="718"/>
      <c r="CB33" s="720"/>
      <c r="CD33" s="662" t="s">
        <v>318</v>
      </c>
      <c r="CE33" s="663"/>
      <c r="CF33" s="663"/>
      <c r="CG33" s="663"/>
      <c r="CH33" s="663"/>
      <c r="CI33" s="663"/>
      <c r="CJ33" s="663"/>
      <c r="CK33" s="663"/>
      <c r="CL33" s="663"/>
      <c r="CM33" s="663"/>
      <c r="CN33" s="663"/>
      <c r="CO33" s="663"/>
      <c r="CP33" s="663"/>
      <c r="CQ33" s="664"/>
      <c r="CR33" s="647">
        <v>74974054</v>
      </c>
      <c r="CS33" s="672"/>
      <c r="CT33" s="672"/>
      <c r="CU33" s="672"/>
      <c r="CV33" s="672"/>
      <c r="CW33" s="672"/>
      <c r="CX33" s="672"/>
      <c r="CY33" s="673"/>
      <c r="CZ33" s="652">
        <v>41.1</v>
      </c>
      <c r="DA33" s="684"/>
      <c r="DB33" s="684"/>
      <c r="DC33" s="686"/>
      <c r="DD33" s="656">
        <v>33921682</v>
      </c>
      <c r="DE33" s="672"/>
      <c r="DF33" s="672"/>
      <c r="DG33" s="672"/>
      <c r="DH33" s="672"/>
      <c r="DI33" s="672"/>
      <c r="DJ33" s="672"/>
      <c r="DK33" s="673"/>
      <c r="DL33" s="656">
        <v>28016891</v>
      </c>
      <c r="DM33" s="672"/>
      <c r="DN33" s="672"/>
      <c r="DO33" s="672"/>
      <c r="DP33" s="672"/>
      <c r="DQ33" s="672"/>
      <c r="DR33" s="672"/>
      <c r="DS33" s="672"/>
      <c r="DT33" s="672"/>
      <c r="DU33" s="672"/>
      <c r="DV33" s="673"/>
      <c r="DW33" s="652">
        <v>34.5</v>
      </c>
      <c r="DX33" s="684"/>
      <c r="DY33" s="684"/>
      <c r="DZ33" s="684"/>
      <c r="EA33" s="684"/>
      <c r="EB33" s="684"/>
      <c r="EC33" s="685"/>
    </row>
    <row r="34" spans="2:133" ht="11.25" customHeight="1" x14ac:dyDescent="0.15">
      <c r="B34" s="644" t="s">
        <v>319</v>
      </c>
      <c r="C34" s="645"/>
      <c r="D34" s="645"/>
      <c r="E34" s="645"/>
      <c r="F34" s="645"/>
      <c r="G34" s="645"/>
      <c r="H34" s="645"/>
      <c r="I34" s="645"/>
      <c r="J34" s="645"/>
      <c r="K34" s="645"/>
      <c r="L34" s="645"/>
      <c r="M34" s="645"/>
      <c r="N34" s="645"/>
      <c r="O34" s="645"/>
      <c r="P34" s="645"/>
      <c r="Q34" s="646"/>
      <c r="R34" s="647">
        <v>223195</v>
      </c>
      <c r="S34" s="648"/>
      <c r="T34" s="648"/>
      <c r="U34" s="648"/>
      <c r="V34" s="648"/>
      <c r="W34" s="648"/>
      <c r="X34" s="648"/>
      <c r="Y34" s="649"/>
      <c r="Z34" s="650">
        <v>0.1</v>
      </c>
      <c r="AA34" s="650"/>
      <c r="AB34" s="650"/>
      <c r="AC34" s="650"/>
      <c r="AD34" s="651">
        <v>50763</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13711871</v>
      </c>
      <c r="CS34" s="648"/>
      <c r="CT34" s="648"/>
      <c r="CU34" s="648"/>
      <c r="CV34" s="648"/>
      <c r="CW34" s="648"/>
      <c r="CX34" s="648"/>
      <c r="CY34" s="649"/>
      <c r="CZ34" s="652">
        <v>7.5</v>
      </c>
      <c r="DA34" s="684"/>
      <c r="DB34" s="684"/>
      <c r="DC34" s="686"/>
      <c r="DD34" s="656">
        <v>10034792</v>
      </c>
      <c r="DE34" s="648"/>
      <c r="DF34" s="648"/>
      <c r="DG34" s="648"/>
      <c r="DH34" s="648"/>
      <c r="DI34" s="648"/>
      <c r="DJ34" s="648"/>
      <c r="DK34" s="649"/>
      <c r="DL34" s="656">
        <v>9107794</v>
      </c>
      <c r="DM34" s="648"/>
      <c r="DN34" s="648"/>
      <c r="DO34" s="648"/>
      <c r="DP34" s="648"/>
      <c r="DQ34" s="648"/>
      <c r="DR34" s="648"/>
      <c r="DS34" s="648"/>
      <c r="DT34" s="648"/>
      <c r="DU34" s="648"/>
      <c r="DV34" s="649"/>
      <c r="DW34" s="652">
        <v>11.2</v>
      </c>
      <c r="DX34" s="684"/>
      <c r="DY34" s="684"/>
      <c r="DZ34" s="684"/>
      <c r="EA34" s="684"/>
      <c r="EB34" s="684"/>
      <c r="EC34" s="685"/>
    </row>
    <row r="35" spans="2:133" ht="11.25" customHeight="1" x14ac:dyDescent="0.15">
      <c r="B35" s="644" t="s">
        <v>321</v>
      </c>
      <c r="C35" s="645"/>
      <c r="D35" s="645"/>
      <c r="E35" s="645"/>
      <c r="F35" s="645"/>
      <c r="G35" s="645"/>
      <c r="H35" s="645"/>
      <c r="I35" s="645"/>
      <c r="J35" s="645"/>
      <c r="K35" s="645"/>
      <c r="L35" s="645"/>
      <c r="M35" s="645"/>
      <c r="N35" s="645"/>
      <c r="O35" s="645"/>
      <c r="P35" s="645"/>
      <c r="Q35" s="646"/>
      <c r="R35" s="647">
        <v>411109</v>
      </c>
      <c r="S35" s="648"/>
      <c r="T35" s="648"/>
      <c r="U35" s="648"/>
      <c r="V35" s="648"/>
      <c r="W35" s="648"/>
      <c r="X35" s="648"/>
      <c r="Y35" s="649"/>
      <c r="Z35" s="650">
        <v>0.2</v>
      </c>
      <c r="AA35" s="650"/>
      <c r="AB35" s="650"/>
      <c r="AC35" s="650"/>
      <c r="AD35" s="651" t="s">
        <v>127</v>
      </c>
      <c r="AE35" s="651"/>
      <c r="AF35" s="651"/>
      <c r="AG35" s="651"/>
      <c r="AH35" s="651"/>
      <c r="AI35" s="651"/>
      <c r="AJ35" s="651"/>
      <c r="AK35" s="651"/>
      <c r="AL35" s="652" t="s">
        <v>127</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1191305</v>
      </c>
      <c r="CS35" s="672"/>
      <c r="CT35" s="672"/>
      <c r="CU35" s="672"/>
      <c r="CV35" s="672"/>
      <c r="CW35" s="672"/>
      <c r="CX35" s="672"/>
      <c r="CY35" s="673"/>
      <c r="CZ35" s="652">
        <v>0.7</v>
      </c>
      <c r="DA35" s="684"/>
      <c r="DB35" s="684"/>
      <c r="DC35" s="686"/>
      <c r="DD35" s="656">
        <v>917388</v>
      </c>
      <c r="DE35" s="672"/>
      <c r="DF35" s="672"/>
      <c r="DG35" s="672"/>
      <c r="DH35" s="672"/>
      <c r="DI35" s="672"/>
      <c r="DJ35" s="672"/>
      <c r="DK35" s="673"/>
      <c r="DL35" s="656">
        <v>916725</v>
      </c>
      <c r="DM35" s="672"/>
      <c r="DN35" s="672"/>
      <c r="DO35" s="672"/>
      <c r="DP35" s="672"/>
      <c r="DQ35" s="672"/>
      <c r="DR35" s="672"/>
      <c r="DS35" s="672"/>
      <c r="DT35" s="672"/>
      <c r="DU35" s="672"/>
      <c r="DV35" s="673"/>
      <c r="DW35" s="652">
        <v>1.1000000000000001</v>
      </c>
      <c r="DX35" s="684"/>
      <c r="DY35" s="684"/>
      <c r="DZ35" s="684"/>
      <c r="EA35" s="684"/>
      <c r="EB35" s="684"/>
      <c r="EC35" s="685"/>
    </row>
    <row r="36" spans="2:133" ht="11.25" customHeight="1" x14ac:dyDescent="0.15">
      <c r="B36" s="644" t="s">
        <v>325</v>
      </c>
      <c r="C36" s="645"/>
      <c r="D36" s="645"/>
      <c r="E36" s="645"/>
      <c r="F36" s="645"/>
      <c r="G36" s="645"/>
      <c r="H36" s="645"/>
      <c r="I36" s="645"/>
      <c r="J36" s="645"/>
      <c r="K36" s="645"/>
      <c r="L36" s="645"/>
      <c r="M36" s="645"/>
      <c r="N36" s="645"/>
      <c r="O36" s="645"/>
      <c r="P36" s="645"/>
      <c r="Q36" s="646"/>
      <c r="R36" s="647">
        <v>339359</v>
      </c>
      <c r="S36" s="648"/>
      <c r="T36" s="648"/>
      <c r="U36" s="648"/>
      <c r="V36" s="648"/>
      <c r="W36" s="648"/>
      <c r="X36" s="648"/>
      <c r="Y36" s="649"/>
      <c r="Z36" s="650">
        <v>0.2</v>
      </c>
      <c r="AA36" s="650"/>
      <c r="AB36" s="650"/>
      <c r="AC36" s="650"/>
      <c r="AD36" s="651" t="s">
        <v>127</v>
      </c>
      <c r="AE36" s="651"/>
      <c r="AF36" s="651"/>
      <c r="AG36" s="651"/>
      <c r="AH36" s="651"/>
      <c r="AI36" s="651"/>
      <c r="AJ36" s="651"/>
      <c r="AK36" s="651"/>
      <c r="AL36" s="652" t="s">
        <v>127</v>
      </c>
      <c r="AM36" s="653"/>
      <c r="AN36" s="653"/>
      <c r="AO36" s="654"/>
      <c r="AP36" s="235"/>
      <c r="AQ36" s="721" t="s">
        <v>326</v>
      </c>
      <c r="AR36" s="722"/>
      <c r="AS36" s="722"/>
      <c r="AT36" s="722"/>
      <c r="AU36" s="722"/>
      <c r="AV36" s="722"/>
      <c r="AW36" s="722"/>
      <c r="AX36" s="722"/>
      <c r="AY36" s="723"/>
      <c r="AZ36" s="636">
        <v>20389389</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379039</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44915428</v>
      </c>
      <c r="CS36" s="648"/>
      <c r="CT36" s="648"/>
      <c r="CU36" s="648"/>
      <c r="CV36" s="648"/>
      <c r="CW36" s="648"/>
      <c r="CX36" s="648"/>
      <c r="CY36" s="649"/>
      <c r="CZ36" s="652">
        <v>24.6</v>
      </c>
      <c r="DA36" s="684"/>
      <c r="DB36" s="684"/>
      <c r="DC36" s="686"/>
      <c r="DD36" s="656">
        <v>11076485</v>
      </c>
      <c r="DE36" s="648"/>
      <c r="DF36" s="648"/>
      <c r="DG36" s="648"/>
      <c r="DH36" s="648"/>
      <c r="DI36" s="648"/>
      <c r="DJ36" s="648"/>
      <c r="DK36" s="649"/>
      <c r="DL36" s="656">
        <v>7052428</v>
      </c>
      <c r="DM36" s="648"/>
      <c r="DN36" s="648"/>
      <c r="DO36" s="648"/>
      <c r="DP36" s="648"/>
      <c r="DQ36" s="648"/>
      <c r="DR36" s="648"/>
      <c r="DS36" s="648"/>
      <c r="DT36" s="648"/>
      <c r="DU36" s="648"/>
      <c r="DV36" s="649"/>
      <c r="DW36" s="652">
        <v>8.6999999999999993</v>
      </c>
      <c r="DX36" s="684"/>
      <c r="DY36" s="684"/>
      <c r="DZ36" s="684"/>
      <c r="EA36" s="684"/>
      <c r="EB36" s="684"/>
      <c r="EC36" s="685"/>
    </row>
    <row r="37" spans="2:133" ht="11.25" customHeight="1" x14ac:dyDescent="0.15">
      <c r="B37" s="644" t="s">
        <v>329</v>
      </c>
      <c r="C37" s="645"/>
      <c r="D37" s="645"/>
      <c r="E37" s="645"/>
      <c r="F37" s="645"/>
      <c r="G37" s="645"/>
      <c r="H37" s="645"/>
      <c r="I37" s="645"/>
      <c r="J37" s="645"/>
      <c r="K37" s="645"/>
      <c r="L37" s="645"/>
      <c r="M37" s="645"/>
      <c r="N37" s="645"/>
      <c r="O37" s="645"/>
      <c r="P37" s="645"/>
      <c r="Q37" s="646"/>
      <c r="R37" s="647">
        <v>1117952</v>
      </c>
      <c r="S37" s="648"/>
      <c r="T37" s="648"/>
      <c r="U37" s="648"/>
      <c r="V37" s="648"/>
      <c r="W37" s="648"/>
      <c r="X37" s="648"/>
      <c r="Y37" s="649"/>
      <c r="Z37" s="650">
        <v>0.6</v>
      </c>
      <c r="AA37" s="650"/>
      <c r="AB37" s="650"/>
      <c r="AC37" s="650"/>
      <c r="AD37" s="651" t="s">
        <v>255</v>
      </c>
      <c r="AE37" s="651"/>
      <c r="AF37" s="651"/>
      <c r="AG37" s="651"/>
      <c r="AH37" s="651"/>
      <c r="AI37" s="651"/>
      <c r="AJ37" s="651"/>
      <c r="AK37" s="651"/>
      <c r="AL37" s="652" t="s">
        <v>127</v>
      </c>
      <c r="AM37" s="653"/>
      <c r="AN37" s="653"/>
      <c r="AO37" s="654"/>
      <c r="AQ37" s="725" t="s">
        <v>330</v>
      </c>
      <c r="AR37" s="726"/>
      <c r="AS37" s="726"/>
      <c r="AT37" s="726"/>
      <c r="AU37" s="726"/>
      <c r="AV37" s="726"/>
      <c r="AW37" s="726"/>
      <c r="AX37" s="726"/>
      <c r="AY37" s="727"/>
      <c r="AZ37" s="647">
        <v>4129591</v>
      </c>
      <c r="BA37" s="648"/>
      <c r="BB37" s="648"/>
      <c r="BC37" s="648"/>
      <c r="BD37" s="672"/>
      <c r="BE37" s="672"/>
      <c r="BF37" s="702"/>
      <c r="BG37" s="662" t="s">
        <v>331</v>
      </c>
      <c r="BH37" s="663"/>
      <c r="BI37" s="663"/>
      <c r="BJ37" s="663"/>
      <c r="BK37" s="663"/>
      <c r="BL37" s="663"/>
      <c r="BM37" s="663"/>
      <c r="BN37" s="663"/>
      <c r="BO37" s="663"/>
      <c r="BP37" s="663"/>
      <c r="BQ37" s="663"/>
      <c r="BR37" s="663"/>
      <c r="BS37" s="663"/>
      <c r="BT37" s="663"/>
      <c r="BU37" s="664"/>
      <c r="BV37" s="647">
        <v>-125662</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25262</v>
      </c>
      <c r="CS37" s="672"/>
      <c r="CT37" s="672"/>
      <c r="CU37" s="672"/>
      <c r="CV37" s="672"/>
      <c r="CW37" s="672"/>
      <c r="CX37" s="672"/>
      <c r="CY37" s="673"/>
      <c r="CZ37" s="652">
        <v>0</v>
      </c>
      <c r="DA37" s="684"/>
      <c r="DB37" s="684"/>
      <c r="DC37" s="686"/>
      <c r="DD37" s="656">
        <v>21530</v>
      </c>
      <c r="DE37" s="672"/>
      <c r="DF37" s="672"/>
      <c r="DG37" s="672"/>
      <c r="DH37" s="672"/>
      <c r="DI37" s="672"/>
      <c r="DJ37" s="672"/>
      <c r="DK37" s="673"/>
      <c r="DL37" s="656">
        <v>20819</v>
      </c>
      <c r="DM37" s="672"/>
      <c r="DN37" s="672"/>
      <c r="DO37" s="672"/>
      <c r="DP37" s="672"/>
      <c r="DQ37" s="672"/>
      <c r="DR37" s="672"/>
      <c r="DS37" s="672"/>
      <c r="DT37" s="672"/>
      <c r="DU37" s="672"/>
      <c r="DV37" s="673"/>
      <c r="DW37" s="652">
        <v>0</v>
      </c>
      <c r="DX37" s="684"/>
      <c r="DY37" s="684"/>
      <c r="DZ37" s="684"/>
      <c r="EA37" s="684"/>
      <c r="EB37" s="684"/>
      <c r="EC37" s="685"/>
    </row>
    <row r="38" spans="2:133" ht="11.25" customHeight="1" x14ac:dyDescent="0.15">
      <c r="B38" s="644" t="s">
        <v>333</v>
      </c>
      <c r="C38" s="645"/>
      <c r="D38" s="645"/>
      <c r="E38" s="645"/>
      <c r="F38" s="645"/>
      <c r="G38" s="645"/>
      <c r="H38" s="645"/>
      <c r="I38" s="645"/>
      <c r="J38" s="645"/>
      <c r="K38" s="645"/>
      <c r="L38" s="645"/>
      <c r="M38" s="645"/>
      <c r="N38" s="645"/>
      <c r="O38" s="645"/>
      <c r="P38" s="645"/>
      <c r="Q38" s="646"/>
      <c r="R38" s="647">
        <v>2367403</v>
      </c>
      <c r="S38" s="648"/>
      <c r="T38" s="648"/>
      <c r="U38" s="648"/>
      <c r="V38" s="648"/>
      <c r="W38" s="648"/>
      <c r="X38" s="648"/>
      <c r="Y38" s="649"/>
      <c r="Z38" s="650">
        <v>1.3</v>
      </c>
      <c r="AA38" s="650"/>
      <c r="AB38" s="650"/>
      <c r="AC38" s="650"/>
      <c r="AD38" s="651">
        <v>82546</v>
      </c>
      <c r="AE38" s="651"/>
      <c r="AF38" s="651"/>
      <c r="AG38" s="651"/>
      <c r="AH38" s="651"/>
      <c r="AI38" s="651"/>
      <c r="AJ38" s="651"/>
      <c r="AK38" s="651"/>
      <c r="AL38" s="652">
        <v>0.1</v>
      </c>
      <c r="AM38" s="653"/>
      <c r="AN38" s="653"/>
      <c r="AO38" s="654"/>
      <c r="AQ38" s="725" t="s">
        <v>334</v>
      </c>
      <c r="AR38" s="726"/>
      <c r="AS38" s="726"/>
      <c r="AT38" s="726"/>
      <c r="AU38" s="726"/>
      <c r="AV38" s="726"/>
      <c r="AW38" s="726"/>
      <c r="AX38" s="726"/>
      <c r="AY38" s="727"/>
      <c r="AZ38" s="647">
        <v>1763288</v>
      </c>
      <c r="BA38" s="648"/>
      <c r="BB38" s="648"/>
      <c r="BC38" s="648"/>
      <c r="BD38" s="672"/>
      <c r="BE38" s="672"/>
      <c r="BF38" s="702"/>
      <c r="BG38" s="662" t="s">
        <v>335</v>
      </c>
      <c r="BH38" s="663"/>
      <c r="BI38" s="663"/>
      <c r="BJ38" s="663"/>
      <c r="BK38" s="663"/>
      <c r="BL38" s="663"/>
      <c r="BM38" s="663"/>
      <c r="BN38" s="663"/>
      <c r="BO38" s="663"/>
      <c r="BP38" s="663"/>
      <c r="BQ38" s="663"/>
      <c r="BR38" s="663"/>
      <c r="BS38" s="663"/>
      <c r="BT38" s="663"/>
      <c r="BU38" s="664"/>
      <c r="BV38" s="647">
        <v>43250</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14355170</v>
      </c>
      <c r="CS38" s="648"/>
      <c r="CT38" s="648"/>
      <c r="CU38" s="648"/>
      <c r="CV38" s="648"/>
      <c r="CW38" s="648"/>
      <c r="CX38" s="648"/>
      <c r="CY38" s="649"/>
      <c r="CZ38" s="652">
        <v>7.9</v>
      </c>
      <c r="DA38" s="684"/>
      <c r="DB38" s="684"/>
      <c r="DC38" s="686"/>
      <c r="DD38" s="656">
        <v>11732387</v>
      </c>
      <c r="DE38" s="648"/>
      <c r="DF38" s="648"/>
      <c r="DG38" s="648"/>
      <c r="DH38" s="648"/>
      <c r="DI38" s="648"/>
      <c r="DJ38" s="648"/>
      <c r="DK38" s="649"/>
      <c r="DL38" s="656">
        <v>10905924</v>
      </c>
      <c r="DM38" s="648"/>
      <c r="DN38" s="648"/>
      <c r="DO38" s="648"/>
      <c r="DP38" s="648"/>
      <c r="DQ38" s="648"/>
      <c r="DR38" s="648"/>
      <c r="DS38" s="648"/>
      <c r="DT38" s="648"/>
      <c r="DU38" s="648"/>
      <c r="DV38" s="649"/>
      <c r="DW38" s="652">
        <v>13.4</v>
      </c>
      <c r="DX38" s="684"/>
      <c r="DY38" s="684"/>
      <c r="DZ38" s="684"/>
      <c r="EA38" s="684"/>
      <c r="EB38" s="684"/>
      <c r="EC38" s="685"/>
    </row>
    <row r="39" spans="2:133" ht="11.25" customHeight="1" x14ac:dyDescent="0.15">
      <c r="B39" s="644" t="s">
        <v>337</v>
      </c>
      <c r="C39" s="645"/>
      <c r="D39" s="645"/>
      <c r="E39" s="645"/>
      <c r="F39" s="645"/>
      <c r="G39" s="645"/>
      <c r="H39" s="645"/>
      <c r="I39" s="645"/>
      <c r="J39" s="645"/>
      <c r="K39" s="645"/>
      <c r="L39" s="645"/>
      <c r="M39" s="645"/>
      <c r="N39" s="645"/>
      <c r="O39" s="645"/>
      <c r="P39" s="645"/>
      <c r="Q39" s="646"/>
      <c r="R39" s="647">
        <v>14745233</v>
      </c>
      <c r="S39" s="648"/>
      <c r="T39" s="648"/>
      <c r="U39" s="648"/>
      <c r="V39" s="648"/>
      <c r="W39" s="648"/>
      <c r="X39" s="648"/>
      <c r="Y39" s="649"/>
      <c r="Z39" s="650">
        <v>8</v>
      </c>
      <c r="AA39" s="650"/>
      <c r="AB39" s="650"/>
      <c r="AC39" s="650"/>
      <c r="AD39" s="651" t="s">
        <v>255</v>
      </c>
      <c r="AE39" s="651"/>
      <c r="AF39" s="651"/>
      <c r="AG39" s="651"/>
      <c r="AH39" s="651"/>
      <c r="AI39" s="651"/>
      <c r="AJ39" s="651"/>
      <c r="AK39" s="651"/>
      <c r="AL39" s="652" t="s">
        <v>255</v>
      </c>
      <c r="AM39" s="653"/>
      <c r="AN39" s="653"/>
      <c r="AO39" s="654"/>
      <c r="AQ39" s="725" t="s">
        <v>338</v>
      </c>
      <c r="AR39" s="726"/>
      <c r="AS39" s="726"/>
      <c r="AT39" s="726"/>
      <c r="AU39" s="726"/>
      <c r="AV39" s="726"/>
      <c r="AW39" s="726"/>
      <c r="AX39" s="726"/>
      <c r="AY39" s="727"/>
      <c r="AZ39" s="647">
        <v>386269</v>
      </c>
      <c r="BA39" s="648"/>
      <c r="BB39" s="648"/>
      <c r="BC39" s="648"/>
      <c r="BD39" s="672"/>
      <c r="BE39" s="672"/>
      <c r="BF39" s="702"/>
      <c r="BG39" s="662" t="s">
        <v>339</v>
      </c>
      <c r="BH39" s="663"/>
      <c r="BI39" s="663"/>
      <c r="BJ39" s="663"/>
      <c r="BK39" s="663"/>
      <c r="BL39" s="663"/>
      <c r="BM39" s="663"/>
      <c r="BN39" s="663"/>
      <c r="BO39" s="663"/>
      <c r="BP39" s="663"/>
      <c r="BQ39" s="663"/>
      <c r="BR39" s="663"/>
      <c r="BS39" s="663"/>
      <c r="BT39" s="663"/>
      <c r="BU39" s="664"/>
      <c r="BV39" s="647">
        <v>63745</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221890</v>
      </c>
      <c r="CS39" s="672"/>
      <c r="CT39" s="672"/>
      <c r="CU39" s="672"/>
      <c r="CV39" s="672"/>
      <c r="CW39" s="672"/>
      <c r="CX39" s="672"/>
      <c r="CY39" s="673"/>
      <c r="CZ39" s="652">
        <v>0.1</v>
      </c>
      <c r="DA39" s="684"/>
      <c r="DB39" s="684"/>
      <c r="DC39" s="686"/>
      <c r="DD39" s="656">
        <v>118148</v>
      </c>
      <c r="DE39" s="672"/>
      <c r="DF39" s="672"/>
      <c r="DG39" s="672"/>
      <c r="DH39" s="672"/>
      <c r="DI39" s="672"/>
      <c r="DJ39" s="672"/>
      <c r="DK39" s="673"/>
      <c r="DL39" s="656" t="s">
        <v>255</v>
      </c>
      <c r="DM39" s="672"/>
      <c r="DN39" s="672"/>
      <c r="DO39" s="672"/>
      <c r="DP39" s="672"/>
      <c r="DQ39" s="672"/>
      <c r="DR39" s="672"/>
      <c r="DS39" s="672"/>
      <c r="DT39" s="672"/>
      <c r="DU39" s="672"/>
      <c r="DV39" s="673"/>
      <c r="DW39" s="652" t="s">
        <v>255</v>
      </c>
      <c r="DX39" s="684"/>
      <c r="DY39" s="684"/>
      <c r="DZ39" s="684"/>
      <c r="EA39" s="684"/>
      <c r="EB39" s="684"/>
      <c r="EC39" s="685"/>
    </row>
    <row r="40" spans="2:133" ht="11.25" customHeight="1" x14ac:dyDescent="0.15">
      <c r="B40" s="644" t="s">
        <v>341</v>
      </c>
      <c r="C40" s="645"/>
      <c r="D40" s="645"/>
      <c r="E40" s="645"/>
      <c r="F40" s="645"/>
      <c r="G40" s="645"/>
      <c r="H40" s="645"/>
      <c r="I40" s="645"/>
      <c r="J40" s="645"/>
      <c r="K40" s="645"/>
      <c r="L40" s="645"/>
      <c r="M40" s="645"/>
      <c r="N40" s="645"/>
      <c r="O40" s="645"/>
      <c r="P40" s="645"/>
      <c r="Q40" s="646"/>
      <c r="R40" s="647">
        <v>391573</v>
      </c>
      <c r="S40" s="648"/>
      <c r="T40" s="648"/>
      <c r="U40" s="648"/>
      <c r="V40" s="648"/>
      <c r="W40" s="648"/>
      <c r="X40" s="648"/>
      <c r="Y40" s="649"/>
      <c r="Z40" s="650">
        <v>0.2</v>
      </c>
      <c r="AA40" s="650"/>
      <c r="AB40" s="650"/>
      <c r="AC40" s="650"/>
      <c r="AD40" s="651" t="s">
        <v>127</v>
      </c>
      <c r="AE40" s="651"/>
      <c r="AF40" s="651"/>
      <c r="AG40" s="651"/>
      <c r="AH40" s="651"/>
      <c r="AI40" s="651"/>
      <c r="AJ40" s="651"/>
      <c r="AK40" s="651"/>
      <c r="AL40" s="652" t="s">
        <v>127</v>
      </c>
      <c r="AM40" s="653"/>
      <c r="AN40" s="653"/>
      <c r="AO40" s="654"/>
      <c r="AQ40" s="725" t="s">
        <v>342</v>
      </c>
      <c r="AR40" s="726"/>
      <c r="AS40" s="726"/>
      <c r="AT40" s="726"/>
      <c r="AU40" s="726"/>
      <c r="AV40" s="726"/>
      <c r="AW40" s="726"/>
      <c r="AX40" s="726"/>
      <c r="AY40" s="727"/>
      <c r="AZ40" s="647">
        <v>271110</v>
      </c>
      <c r="BA40" s="648"/>
      <c r="BB40" s="648"/>
      <c r="BC40" s="648"/>
      <c r="BD40" s="672"/>
      <c r="BE40" s="672"/>
      <c r="BF40" s="702"/>
      <c r="BG40" s="728" t="s">
        <v>343</v>
      </c>
      <c r="BH40" s="729"/>
      <c r="BI40" s="729"/>
      <c r="BJ40" s="729"/>
      <c r="BK40" s="729"/>
      <c r="BL40" s="236"/>
      <c r="BM40" s="663" t="s">
        <v>344</v>
      </c>
      <c r="BN40" s="663"/>
      <c r="BO40" s="663"/>
      <c r="BP40" s="663"/>
      <c r="BQ40" s="663"/>
      <c r="BR40" s="663"/>
      <c r="BS40" s="663"/>
      <c r="BT40" s="663"/>
      <c r="BU40" s="664"/>
      <c r="BV40" s="647">
        <v>92</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578390</v>
      </c>
      <c r="CS40" s="648"/>
      <c r="CT40" s="648"/>
      <c r="CU40" s="648"/>
      <c r="CV40" s="648"/>
      <c r="CW40" s="648"/>
      <c r="CX40" s="648"/>
      <c r="CY40" s="649"/>
      <c r="CZ40" s="652">
        <v>0.3</v>
      </c>
      <c r="DA40" s="684"/>
      <c r="DB40" s="684"/>
      <c r="DC40" s="686"/>
      <c r="DD40" s="656">
        <v>42482</v>
      </c>
      <c r="DE40" s="648"/>
      <c r="DF40" s="648"/>
      <c r="DG40" s="648"/>
      <c r="DH40" s="648"/>
      <c r="DI40" s="648"/>
      <c r="DJ40" s="648"/>
      <c r="DK40" s="649"/>
      <c r="DL40" s="656">
        <v>34020</v>
      </c>
      <c r="DM40" s="648"/>
      <c r="DN40" s="648"/>
      <c r="DO40" s="648"/>
      <c r="DP40" s="648"/>
      <c r="DQ40" s="648"/>
      <c r="DR40" s="648"/>
      <c r="DS40" s="648"/>
      <c r="DT40" s="648"/>
      <c r="DU40" s="648"/>
      <c r="DV40" s="649"/>
      <c r="DW40" s="652">
        <v>0</v>
      </c>
      <c r="DX40" s="684"/>
      <c r="DY40" s="684"/>
      <c r="DZ40" s="684"/>
      <c r="EA40" s="684"/>
      <c r="EB40" s="684"/>
      <c r="EC40" s="685"/>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255</v>
      </c>
      <c r="S41" s="648"/>
      <c r="T41" s="648"/>
      <c r="U41" s="648"/>
      <c r="V41" s="648"/>
      <c r="W41" s="648"/>
      <c r="X41" s="648"/>
      <c r="Y41" s="649"/>
      <c r="Z41" s="650" t="s">
        <v>127</v>
      </c>
      <c r="AA41" s="650"/>
      <c r="AB41" s="650"/>
      <c r="AC41" s="650"/>
      <c r="AD41" s="651" t="s">
        <v>255</v>
      </c>
      <c r="AE41" s="651"/>
      <c r="AF41" s="651"/>
      <c r="AG41" s="651"/>
      <c r="AH41" s="651"/>
      <c r="AI41" s="651"/>
      <c r="AJ41" s="651"/>
      <c r="AK41" s="651"/>
      <c r="AL41" s="652" t="s">
        <v>127</v>
      </c>
      <c r="AM41" s="653"/>
      <c r="AN41" s="653"/>
      <c r="AO41" s="654"/>
      <c r="AQ41" s="725" t="s">
        <v>347</v>
      </c>
      <c r="AR41" s="726"/>
      <c r="AS41" s="726"/>
      <c r="AT41" s="726"/>
      <c r="AU41" s="726"/>
      <c r="AV41" s="726"/>
      <c r="AW41" s="726"/>
      <c r="AX41" s="726"/>
      <c r="AY41" s="727"/>
      <c r="AZ41" s="647">
        <v>3130633</v>
      </c>
      <c r="BA41" s="648"/>
      <c r="BB41" s="648"/>
      <c r="BC41" s="648"/>
      <c r="BD41" s="672"/>
      <c r="BE41" s="672"/>
      <c r="BF41" s="702"/>
      <c r="BG41" s="728"/>
      <c r="BH41" s="729"/>
      <c r="BI41" s="729"/>
      <c r="BJ41" s="729"/>
      <c r="BK41" s="729"/>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255</v>
      </c>
      <c r="CS41" s="672"/>
      <c r="CT41" s="672"/>
      <c r="CU41" s="672"/>
      <c r="CV41" s="672"/>
      <c r="CW41" s="672"/>
      <c r="CX41" s="672"/>
      <c r="CY41" s="673"/>
      <c r="CZ41" s="652" t="s">
        <v>255</v>
      </c>
      <c r="DA41" s="684"/>
      <c r="DB41" s="684"/>
      <c r="DC41" s="686"/>
      <c r="DD41" s="656" t="s">
        <v>127</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350</v>
      </c>
      <c r="C42" s="645"/>
      <c r="D42" s="645"/>
      <c r="E42" s="645"/>
      <c r="F42" s="645"/>
      <c r="G42" s="645"/>
      <c r="H42" s="645"/>
      <c r="I42" s="645"/>
      <c r="J42" s="645"/>
      <c r="K42" s="645"/>
      <c r="L42" s="645"/>
      <c r="M42" s="645"/>
      <c r="N42" s="645"/>
      <c r="O42" s="645"/>
      <c r="P42" s="645"/>
      <c r="Q42" s="646"/>
      <c r="R42" s="647">
        <v>4562260</v>
      </c>
      <c r="S42" s="648"/>
      <c r="T42" s="648"/>
      <c r="U42" s="648"/>
      <c r="V42" s="648"/>
      <c r="W42" s="648"/>
      <c r="X42" s="648"/>
      <c r="Y42" s="649"/>
      <c r="Z42" s="650">
        <v>2.5</v>
      </c>
      <c r="AA42" s="650"/>
      <c r="AB42" s="650"/>
      <c r="AC42" s="650"/>
      <c r="AD42" s="651" t="s">
        <v>127</v>
      </c>
      <c r="AE42" s="651"/>
      <c r="AF42" s="651"/>
      <c r="AG42" s="651"/>
      <c r="AH42" s="651"/>
      <c r="AI42" s="651"/>
      <c r="AJ42" s="651"/>
      <c r="AK42" s="651"/>
      <c r="AL42" s="652" t="s">
        <v>127</v>
      </c>
      <c r="AM42" s="653"/>
      <c r="AN42" s="653"/>
      <c r="AO42" s="654"/>
      <c r="AQ42" s="746" t="s">
        <v>351</v>
      </c>
      <c r="AR42" s="747"/>
      <c r="AS42" s="747"/>
      <c r="AT42" s="747"/>
      <c r="AU42" s="747"/>
      <c r="AV42" s="747"/>
      <c r="AW42" s="747"/>
      <c r="AX42" s="747"/>
      <c r="AY42" s="748"/>
      <c r="AZ42" s="738">
        <v>10708498</v>
      </c>
      <c r="BA42" s="739"/>
      <c r="BB42" s="739"/>
      <c r="BC42" s="739"/>
      <c r="BD42" s="718"/>
      <c r="BE42" s="718"/>
      <c r="BF42" s="720"/>
      <c r="BG42" s="730"/>
      <c r="BH42" s="731"/>
      <c r="BI42" s="731"/>
      <c r="BJ42" s="731"/>
      <c r="BK42" s="731"/>
      <c r="BL42" s="237"/>
      <c r="BM42" s="675" t="s">
        <v>352</v>
      </c>
      <c r="BN42" s="675"/>
      <c r="BO42" s="675"/>
      <c r="BP42" s="675"/>
      <c r="BQ42" s="675"/>
      <c r="BR42" s="675"/>
      <c r="BS42" s="675"/>
      <c r="BT42" s="675"/>
      <c r="BU42" s="676"/>
      <c r="BV42" s="738">
        <v>389</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16283953</v>
      </c>
      <c r="CS42" s="648"/>
      <c r="CT42" s="648"/>
      <c r="CU42" s="648"/>
      <c r="CV42" s="648"/>
      <c r="CW42" s="648"/>
      <c r="CX42" s="648"/>
      <c r="CY42" s="649"/>
      <c r="CZ42" s="652">
        <v>8.9</v>
      </c>
      <c r="DA42" s="653"/>
      <c r="DB42" s="653"/>
      <c r="DC42" s="665"/>
      <c r="DD42" s="656">
        <v>1733345</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354</v>
      </c>
      <c r="C43" s="689"/>
      <c r="D43" s="689"/>
      <c r="E43" s="689"/>
      <c r="F43" s="689"/>
      <c r="G43" s="689"/>
      <c r="H43" s="689"/>
      <c r="I43" s="689"/>
      <c r="J43" s="689"/>
      <c r="K43" s="689"/>
      <c r="L43" s="689"/>
      <c r="M43" s="689"/>
      <c r="N43" s="689"/>
      <c r="O43" s="689"/>
      <c r="P43" s="689"/>
      <c r="Q43" s="690"/>
      <c r="R43" s="738">
        <v>183971577</v>
      </c>
      <c r="S43" s="739"/>
      <c r="T43" s="739"/>
      <c r="U43" s="739"/>
      <c r="V43" s="739"/>
      <c r="W43" s="739"/>
      <c r="X43" s="739"/>
      <c r="Y43" s="740"/>
      <c r="Z43" s="741">
        <v>100</v>
      </c>
      <c r="AA43" s="741"/>
      <c r="AB43" s="741"/>
      <c r="AC43" s="741"/>
      <c r="AD43" s="742">
        <v>76199721</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289725</v>
      </c>
      <c r="CS43" s="672"/>
      <c r="CT43" s="672"/>
      <c r="CU43" s="672"/>
      <c r="CV43" s="672"/>
      <c r="CW43" s="672"/>
      <c r="CX43" s="672"/>
      <c r="CY43" s="673"/>
      <c r="CZ43" s="652">
        <v>0.2</v>
      </c>
      <c r="DA43" s="684"/>
      <c r="DB43" s="684"/>
      <c r="DC43" s="686"/>
      <c r="DD43" s="656">
        <v>11272</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356</v>
      </c>
      <c r="CG44" s="645"/>
      <c r="CH44" s="645"/>
      <c r="CI44" s="645"/>
      <c r="CJ44" s="645"/>
      <c r="CK44" s="645"/>
      <c r="CL44" s="645"/>
      <c r="CM44" s="645"/>
      <c r="CN44" s="645"/>
      <c r="CO44" s="645"/>
      <c r="CP44" s="645"/>
      <c r="CQ44" s="646"/>
      <c r="CR44" s="647">
        <v>15987591</v>
      </c>
      <c r="CS44" s="648"/>
      <c r="CT44" s="648"/>
      <c r="CU44" s="648"/>
      <c r="CV44" s="648"/>
      <c r="CW44" s="648"/>
      <c r="CX44" s="648"/>
      <c r="CY44" s="649"/>
      <c r="CZ44" s="652">
        <v>8.8000000000000007</v>
      </c>
      <c r="DA44" s="653"/>
      <c r="DB44" s="653"/>
      <c r="DC44" s="665"/>
      <c r="DD44" s="656">
        <v>1730538</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7734737</v>
      </c>
      <c r="CS45" s="672"/>
      <c r="CT45" s="672"/>
      <c r="CU45" s="672"/>
      <c r="CV45" s="672"/>
      <c r="CW45" s="672"/>
      <c r="CX45" s="672"/>
      <c r="CY45" s="673"/>
      <c r="CZ45" s="652">
        <v>4.2</v>
      </c>
      <c r="DA45" s="684"/>
      <c r="DB45" s="684"/>
      <c r="DC45" s="686"/>
      <c r="DD45" s="656">
        <v>781073</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7527863</v>
      </c>
      <c r="CS46" s="648"/>
      <c r="CT46" s="648"/>
      <c r="CU46" s="648"/>
      <c r="CV46" s="648"/>
      <c r="CW46" s="648"/>
      <c r="CX46" s="648"/>
      <c r="CY46" s="649"/>
      <c r="CZ46" s="652">
        <v>4.0999999999999996</v>
      </c>
      <c r="DA46" s="653"/>
      <c r="DB46" s="653"/>
      <c r="DC46" s="665"/>
      <c r="DD46" s="656">
        <v>945559</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296362</v>
      </c>
      <c r="CS47" s="672"/>
      <c r="CT47" s="672"/>
      <c r="CU47" s="672"/>
      <c r="CV47" s="672"/>
      <c r="CW47" s="672"/>
      <c r="CX47" s="672"/>
      <c r="CY47" s="673"/>
      <c r="CZ47" s="652">
        <v>0.2</v>
      </c>
      <c r="DA47" s="684"/>
      <c r="DB47" s="684"/>
      <c r="DC47" s="686"/>
      <c r="DD47" s="656">
        <v>2807</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127</v>
      </c>
      <c r="CS48" s="648"/>
      <c r="CT48" s="648"/>
      <c r="CU48" s="648"/>
      <c r="CV48" s="648"/>
      <c r="CW48" s="648"/>
      <c r="CX48" s="648"/>
      <c r="CY48" s="649"/>
      <c r="CZ48" s="652" t="s">
        <v>255</v>
      </c>
      <c r="DA48" s="653"/>
      <c r="DB48" s="653"/>
      <c r="DC48" s="665"/>
      <c r="DD48" s="656" t="s">
        <v>127</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364</v>
      </c>
      <c r="CE49" s="689"/>
      <c r="CF49" s="689"/>
      <c r="CG49" s="689"/>
      <c r="CH49" s="689"/>
      <c r="CI49" s="689"/>
      <c r="CJ49" s="689"/>
      <c r="CK49" s="689"/>
      <c r="CL49" s="689"/>
      <c r="CM49" s="689"/>
      <c r="CN49" s="689"/>
      <c r="CO49" s="689"/>
      <c r="CP49" s="689"/>
      <c r="CQ49" s="690"/>
      <c r="CR49" s="738">
        <v>182236645</v>
      </c>
      <c r="CS49" s="718"/>
      <c r="CT49" s="718"/>
      <c r="CU49" s="718"/>
      <c r="CV49" s="718"/>
      <c r="CW49" s="718"/>
      <c r="CX49" s="718"/>
      <c r="CY49" s="749"/>
      <c r="CZ49" s="743">
        <v>100</v>
      </c>
      <c r="DA49" s="750"/>
      <c r="DB49" s="750"/>
      <c r="DC49" s="751"/>
      <c r="DD49" s="752">
        <v>86594941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6YcmAAarKA1f6cB/GmvM7XMGHBPlurk1KRJfHlflTjl8j9C2BoxtHpVxLxi86JQA2+VzydukKR1U53/5BF2bxw==" saltValue="2XkJHAbIy2LxifbDTO99h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55" zoomScaleNormal="55" zoomScaleSheetLayoutView="70" workbookViewId="0">
      <selection activeCell="BM24" sqref="BM2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187698</v>
      </c>
      <c r="R7" s="783"/>
      <c r="S7" s="783"/>
      <c r="T7" s="783"/>
      <c r="U7" s="783"/>
      <c r="V7" s="783">
        <v>186138</v>
      </c>
      <c r="W7" s="783"/>
      <c r="X7" s="783"/>
      <c r="Y7" s="783"/>
      <c r="Z7" s="783"/>
      <c r="AA7" s="783">
        <v>1560</v>
      </c>
      <c r="AB7" s="783"/>
      <c r="AC7" s="783"/>
      <c r="AD7" s="783"/>
      <c r="AE7" s="784"/>
      <c r="AF7" s="785">
        <v>545</v>
      </c>
      <c r="AG7" s="786"/>
      <c r="AH7" s="786"/>
      <c r="AI7" s="786"/>
      <c r="AJ7" s="787"/>
      <c r="AK7" s="822">
        <v>397</v>
      </c>
      <c r="AL7" s="823"/>
      <c r="AM7" s="823"/>
      <c r="AN7" s="823"/>
      <c r="AO7" s="823"/>
      <c r="AP7" s="823">
        <v>210377</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640</v>
      </c>
      <c r="BT7" s="827"/>
      <c r="BU7" s="827"/>
      <c r="BV7" s="827"/>
      <c r="BW7" s="827"/>
      <c r="BX7" s="827"/>
      <c r="BY7" s="827"/>
      <c r="BZ7" s="827"/>
      <c r="CA7" s="827"/>
      <c r="CB7" s="827"/>
      <c r="CC7" s="827"/>
      <c r="CD7" s="827"/>
      <c r="CE7" s="827"/>
      <c r="CF7" s="827"/>
      <c r="CG7" s="828"/>
      <c r="CH7" s="819" t="s">
        <v>629</v>
      </c>
      <c r="CI7" s="820"/>
      <c r="CJ7" s="820"/>
      <c r="CK7" s="820"/>
      <c r="CL7" s="821"/>
      <c r="CM7" s="819">
        <v>54</v>
      </c>
      <c r="CN7" s="820"/>
      <c r="CO7" s="820"/>
      <c r="CP7" s="820"/>
      <c r="CQ7" s="821"/>
      <c r="CR7" s="819">
        <v>10</v>
      </c>
      <c r="CS7" s="820"/>
      <c r="CT7" s="820"/>
      <c r="CU7" s="820"/>
      <c r="CV7" s="821"/>
      <c r="CW7" s="819">
        <v>48</v>
      </c>
      <c r="CX7" s="820"/>
      <c r="CY7" s="820"/>
      <c r="CZ7" s="820"/>
      <c r="DA7" s="821"/>
      <c r="DB7" s="819" t="s">
        <v>535</v>
      </c>
      <c r="DC7" s="820"/>
      <c r="DD7" s="820"/>
      <c r="DE7" s="820"/>
      <c r="DF7" s="821"/>
      <c r="DG7" s="819" t="s">
        <v>535</v>
      </c>
      <c r="DH7" s="820"/>
      <c r="DI7" s="820"/>
      <c r="DJ7" s="820"/>
      <c r="DK7" s="821"/>
      <c r="DL7" s="819" t="s">
        <v>535</v>
      </c>
      <c r="DM7" s="820"/>
      <c r="DN7" s="820"/>
      <c r="DO7" s="820"/>
      <c r="DP7" s="821"/>
      <c r="DQ7" s="819" t="s">
        <v>535</v>
      </c>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58</v>
      </c>
      <c r="R8" s="807"/>
      <c r="S8" s="807"/>
      <c r="T8" s="807"/>
      <c r="U8" s="807"/>
      <c r="V8" s="807">
        <v>58</v>
      </c>
      <c r="W8" s="807"/>
      <c r="X8" s="807"/>
      <c r="Y8" s="807"/>
      <c r="Z8" s="807"/>
      <c r="AA8" s="807" t="s">
        <v>619</v>
      </c>
      <c r="AB8" s="807"/>
      <c r="AC8" s="807"/>
      <c r="AD8" s="807"/>
      <c r="AE8" s="808"/>
      <c r="AF8" s="809" t="s">
        <v>389</v>
      </c>
      <c r="AG8" s="810"/>
      <c r="AH8" s="810"/>
      <c r="AI8" s="810"/>
      <c r="AJ8" s="811"/>
      <c r="AK8" s="812">
        <v>16</v>
      </c>
      <c r="AL8" s="813"/>
      <c r="AM8" s="813"/>
      <c r="AN8" s="813"/>
      <c r="AO8" s="813"/>
      <c r="AP8" s="813" t="s">
        <v>620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641</v>
      </c>
      <c r="BT8" s="817"/>
      <c r="BU8" s="817"/>
      <c r="BV8" s="817"/>
      <c r="BW8" s="817"/>
      <c r="BX8" s="817"/>
      <c r="BY8" s="817"/>
      <c r="BZ8" s="817"/>
      <c r="CA8" s="817"/>
      <c r="CB8" s="817"/>
      <c r="CC8" s="817"/>
      <c r="CD8" s="817"/>
      <c r="CE8" s="817"/>
      <c r="CF8" s="817"/>
      <c r="CG8" s="818"/>
      <c r="CH8" s="829">
        <v>33</v>
      </c>
      <c r="CI8" s="830"/>
      <c r="CJ8" s="830"/>
      <c r="CK8" s="830"/>
      <c r="CL8" s="831"/>
      <c r="CM8" s="829">
        <v>295</v>
      </c>
      <c r="CN8" s="830"/>
      <c r="CO8" s="830"/>
      <c r="CP8" s="830"/>
      <c r="CQ8" s="831"/>
      <c r="CR8" s="829">
        <v>10</v>
      </c>
      <c r="CS8" s="830"/>
      <c r="CT8" s="830"/>
      <c r="CU8" s="830"/>
      <c r="CV8" s="831"/>
      <c r="CW8" s="829">
        <v>14</v>
      </c>
      <c r="CX8" s="830"/>
      <c r="CY8" s="830"/>
      <c r="CZ8" s="830"/>
      <c r="DA8" s="831"/>
      <c r="DB8" s="829" t="s">
        <v>535</v>
      </c>
      <c r="DC8" s="830"/>
      <c r="DD8" s="830"/>
      <c r="DE8" s="830"/>
      <c r="DF8" s="831"/>
      <c r="DG8" s="829" t="s">
        <v>535</v>
      </c>
      <c r="DH8" s="830"/>
      <c r="DI8" s="830"/>
      <c r="DJ8" s="830"/>
      <c r="DK8" s="831"/>
      <c r="DL8" s="829" t="s">
        <v>535</v>
      </c>
      <c r="DM8" s="830"/>
      <c r="DN8" s="830"/>
      <c r="DO8" s="830"/>
      <c r="DP8" s="831"/>
      <c r="DQ8" s="829" t="s">
        <v>535</v>
      </c>
      <c r="DR8" s="830"/>
      <c r="DS8" s="830"/>
      <c r="DT8" s="830"/>
      <c r="DU8" s="831"/>
      <c r="DV8" s="832"/>
      <c r="DW8" s="833"/>
      <c r="DX8" s="833"/>
      <c r="DY8" s="833"/>
      <c r="DZ8" s="834"/>
      <c r="EA8" s="256"/>
    </row>
    <row r="9" spans="1:131" s="257" customFormat="1" ht="26.25" customHeight="1" x14ac:dyDescent="0.15">
      <c r="A9" s="263">
        <v>3</v>
      </c>
      <c r="B9" s="803" t="s">
        <v>390</v>
      </c>
      <c r="C9" s="804"/>
      <c r="D9" s="804"/>
      <c r="E9" s="804"/>
      <c r="F9" s="804"/>
      <c r="G9" s="804"/>
      <c r="H9" s="804"/>
      <c r="I9" s="804"/>
      <c r="J9" s="804"/>
      <c r="K9" s="804"/>
      <c r="L9" s="804"/>
      <c r="M9" s="804"/>
      <c r="N9" s="804"/>
      <c r="O9" s="804"/>
      <c r="P9" s="805"/>
      <c r="Q9" s="806">
        <v>255</v>
      </c>
      <c r="R9" s="807"/>
      <c r="S9" s="807"/>
      <c r="T9" s="807"/>
      <c r="U9" s="807"/>
      <c r="V9" s="807">
        <v>80</v>
      </c>
      <c r="W9" s="807"/>
      <c r="X9" s="807"/>
      <c r="Y9" s="807"/>
      <c r="Z9" s="807"/>
      <c r="AA9" s="807">
        <v>175</v>
      </c>
      <c r="AB9" s="807"/>
      <c r="AC9" s="807"/>
      <c r="AD9" s="807"/>
      <c r="AE9" s="808"/>
      <c r="AF9" s="809" t="s">
        <v>389</v>
      </c>
      <c r="AG9" s="810"/>
      <c r="AH9" s="810"/>
      <c r="AI9" s="810"/>
      <c r="AJ9" s="811"/>
      <c r="AK9" s="812">
        <v>6</v>
      </c>
      <c r="AL9" s="813"/>
      <c r="AM9" s="813"/>
      <c r="AN9" s="813"/>
      <c r="AO9" s="813"/>
      <c r="AP9" s="813">
        <v>392</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642</v>
      </c>
      <c r="BT9" s="817"/>
      <c r="BU9" s="817"/>
      <c r="BV9" s="817"/>
      <c r="BW9" s="817"/>
      <c r="BX9" s="817"/>
      <c r="BY9" s="817"/>
      <c r="BZ9" s="817"/>
      <c r="CA9" s="817"/>
      <c r="CB9" s="817"/>
      <c r="CC9" s="817"/>
      <c r="CD9" s="817"/>
      <c r="CE9" s="817"/>
      <c r="CF9" s="817"/>
      <c r="CG9" s="818"/>
      <c r="CH9" s="829">
        <v>11</v>
      </c>
      <c r="CI9" s="830"/>
      <c r="CJ9" s="830"/>
      <c r="CK9" s="830"/>
      <c r="CL9" s="831"/>
      <c r="CM9" s="829">
        <v>76</v>
      </c>
      <c r="CN9" s="830"/>
      <c r="CO9" s="830"/>
      <c r="CP9" s="830"/>
      <c r="CQ9" s="831"/>
      <c r="CR9" s="829">
        <v>10</v>
      </c>
      <c r="CS9" s="830"/>
      <c r="CT9" s="830"/>
      <c r="CU9" s="830"/>
      <c r="CV9" s="831"/>
      <c r="CW9" s="829" t="s">
        <v>621</v>
      </c>
      <c r="CX9" s="830"/>
      <c r="CY9" s="830"/>
      <c r="CZ9" s="830"/>
      <c r="DA9" s="831"/>
      <c r="DB9" s="829" t="s">
        <v>535</v>
      </c>
      <c r="DC9" s="830"/>
      <c r="DD9" s="830"/>
      <c r="DE9" s="830"/>
      <c r="DF9" s="831"/>
      <c r="DG9" s="829" t="s">
        <v>535</v>
      </c>
      <c r="DH9" s="830"/>
      <c r="DI9" s="830"/>
      <c r="DJ9" s="830"/>
      <c r="DK9" s="831"/>
      <c r="DL9" s="829" t="s">
        <v>535</v>
      </c>
      <c r="DM9" s="830"/>
      <c r="DN9" s="830"/>
      <c r="DO9" s="830"/>
      <c r="DP9" s="831"/>
      <c r="DQ9" s="829" t="s">
        <v>535</v>
      </c>
      <c r="DR9" s="830"/>
      <c r="DS9" s="830"/>
      <c r="DT9" s="830"/>
      <c r="DU9" s="831"/>
      <c r="DV9" s="832"/>
      <c r="DW9" s="833"/>
      <c r="DX9" s="833"/>
      <c r="DY9" s="833"/>
      <c r="DZ9" s="834"/>
      <c r="EA9" s="256"/>
    </row>
    <row r="10" spans="1:131" s="257" customFormat="1" ht="26.25" customHeight="1" x14ac:dyDescent="0.15">
      <c r="A10" s="263">
        <v>4</v>
      </c>
      <c r="B10" s="803" t="s">
        <v>391</v>
      </c>
      <c r="C10" s="804"/>
      <c r="D10" s="804"/>
      <c r="E10" s="804"/>
      <c r="F10" s="804"/>
      <c r="G10" s="804"/>
      <c r="H10" s="804"/>
      <c r="I10" s="804"/>
      <c r="J10" s="804"/>
      <c r="K10" s="804"/>
      <c r="L10" s="804"/>
      <c r="M10" s="804"/>
      <c r="N10" s="804"/>
      <c r="O10" s="804"/>
      <c r="P10" s="805"/>
      <c r="Q10" s="806">
        <v>1</v>
      </c>
      <c r="R10" s="807"/>
      <c r="S10" s="807"/>
      <c r="T10" s="807"/>
      <c r="U10" s="807"/>
      <c r="V10" s="807">
        <v>1</v>
      </c>
      <c r="W10" s="807"/>
      <c r="X10" s="807"/>
      <c r="Y10" s="807"/>
      <c r="Z10" s="807"/>
      <c r="AA10" s="807" t="s">
        <v>621</v>
      </c>
      <c r="AB10" s="807"/>
      <c r="AC10" s="807"/>
      <c r="AD10" s="807"/>
      <c r="AE10" s="808"/>
      <c r="AF10" s="809" t="s">
        <v>389</v>
      </c>
      <c r="AG10" s="810"/>
      <c r="AH10" s="810"/>
      <c r="AI10" s="810"/>
      <c r="AJ10" s="811"/>
      <c r="AK10" s="812" t="s">
        <v>624</v>
      </c>
      <c r="AL10" s="813"/>
      <c r="AM10" s="813"/>
      <c r="AN10" s="813"/>
      <c r="AO10" s="813"/>
      <c r="AP10" s="813" t="s">
        <v>621</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643</v>
      </c>
      <c r="BT10" s="817"/>
      <c r="BU10" s="817"/>
      <c r="BV10" s="817"/>
      <c r="BW10" s="817"/>
      <c r="BX10" s="817"/>
      <c r="BY10" s="817"/>
      <c r="BZ10" s="817"/>
      <c r="CA10" s="817"/>
      <c r="CB10" s="817"/>
      <c r="CC10" s="817"/>
      <c r="CD10" s="817"/>
      <c r="CE10" s="817"/>
      <c r="CF10" s="817"/>
      <c r="CG10" s="818"/>
      <c r="CH10" s="829">
        <v>-1</v>
      </c>
      <c r="CI10" s="830"/>
      <c r="CJ10" s="830"/>
      <c r="CK10" s="830"/>
      <c r="CL10" s="831"/>
      <c r="CM10" s="829">
        <v>76</v>
      </c>
      <c r="CN10" s="830"/>
      <c r="CO10" s="830"/>
      <c r="CP10" s="830"/>
      <c r="CQ10" s="831"/>
      <c r="CR10" s="829">
        <v>10</v>
      </c>
      <c r="CS10" s="830"/>
      <c r="CT10" s="830"/>
      <c r="CU10" s="830"/>
      <c r="CV10" s="831"/>
      <c r="CW10" s="829">
        <v>36</v>
      </c>
      <c r="CX10" s="830"/>
      <c r="CY10" s="830"/>
      <c r="CZ10" s="830"/>
      <c r="DA10" s="831"/>
      <c r="DB10" s="829" t="s">
        <v>535</v>
      </c>
      <c r="DC10" s="830"/>
      <c r="DD10" s="830"/>
      <c r="DE10" s="830"/>
      <c r="DF10" s="831"/>
      <c r="DG10" s="829" t="s">
        <v>535</v>
      </c>
      <c r="DH10" s="830"/>
      <c r="DI10" s="830"/>
      <c r="DJ10" s="830"/>
      <c r="DK10" s="831"/>
      <c r="DL10" s="829" t="s">
        <v>535</v>
      </c>
      <c r="DM10" s="830"/>
      <c r="DN10" s="830"/>
      <c r="DO10" s="830"/>
      <c r="DP10" s="831"/>
      <c r="DQ10" s="829" t="s">
        <v>535</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646</v>
      </c>
      <c r="BT11" s="817"/>
      <c r="BU11" s="817"/>
      <c r="BV11" s="817"/>
      <c r="BW11" s="817"/>
      <c r="BX11" s="817"/>
      <c r="BY11" s="817"/>
      <c r="BZ11" s="817"/>
      <c r="CA11" s="817"/>
      <c r="CB11" s="817"/>
      <c r="CC11" s="817"/>
      <c r="CD11" s="817"/>
      <c r="CE11" s="817"/>
      <c r="CF11" s="817"/>
      <c r="CG11" s="818"/>
      <c r="CH11" s="829">
        <v>-3</v>
      </c>
      <c r="CI11" s="830"/>
      <c r="CJ11" s="830"/>
      <c r="CK11" s="830"/>
      <c r="CL11" s="831"/>
      <c r="CM11" s="829">
        <v>30</v>
      </c>
      <c r="CN11" s="830"/>
      <c r="CO11" s="830"/>
      <c r="CP11" s="830"/>
      <c r="CQ11" s="831"/>
      <c r="CR11" s="829">
        <v>5</v>
      </c>
      <c r="CS11" s="830"/>
      <c r="CT11" s="830"/>
      <c r="CU11" s="830"/>
      <c r="CV11" s="831"/>
      <c r="CW11" s="829" t="s">
        <v>630</v>
      </c>
      <c r="CX11" s="830"/>
      <c r="CY11" s="830"/>
      <c r="CZ11" s="830"/>
      <c r="DA11" s="831"/>
      <c r="DB11" s="829" t="s">
        <v>535</v>
      </c>
      <c r="DC11" s="830"/>
      <c r="DD11" s="830"/>
      <c r="DE11" s="830"/>
      <c r="DF11" s="831"/>
      <c r="DG11" s="829" t="s">
        <v>535</v>
      </c>
      <c r="DH11" s="830"/>
      <c r="DI11" s="830"/>
      <c r="DJ11" s="830"/>
      <c r="DK11" s="831"/>
      <c r="DL11" s="829" t="s">
        <v>535</v>
      </c>
      <c r="DM11" s="830"/>
      <c r="DN11" s="830"/>
      <c r="DO11" s="830"/>
      <c r="DP11" s="831"/>
      <c r="DQ11" s="829" t="s">
        <v>535</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644</v>
      </c>
      <c r="BT12" s="817"/>
      <c r="BU12" s="817"/>
      <c r="BV12" s="817"/>
      <c r="BW12" s="817"/>
      <c r="BX12" s="817"/>
      <c r="BY12" s="817"/>
      <c r="BZ12" s="817"/>
      <c r="CA12" s="817"/>
      <c r="CB12" s="817"/>
      <c r="CC12" s="817"/>
      <c r="CD12" s="817"/>
      <c r="CE12" s="817"/>
      <c r="CF12" s="817"/>
      <c r="CG12" s="818"/>
      <c r="CH12" s="829">
        <v>9</v>
      </c>
      <c r="CI12" s="830"/>
      <c r="CJ12" s="830"/>
      <c r="CK12" s="830"/>
      <c r="CL12" s="831"/>
      <c r="CM12" s="829">
        <v>91</v>
      </c>
      <c r="CN12" s="830"/>
      <c r="CO12" s="830"/>
      <c r="CP12" s="830"/>
      <c r="CQ12" s="831"/>
      <c r="CR12" s="829">
        <v>50</v>
      </c>
      <c r="CS12" s="830"/>
      <c r="CT12" s="830"/>
      <c r="CU12" s="830"/>
      <c r="CV12" s="831"/>
      <c r="CW12" s="829">
        <v>20</v>
      </c>
      <c r="CX12" s="830"/>
      <c r="CY12" s="830"/>
      <c r="CZ12" s="830"/>
      <c r="DA12" s="831"/>
      <c r="DB12" s="829" t="s">
        <v>535</v>
      </c>
      <c r="DC12" s="830"/>
      <c r="DD12" s="830"/>
      <c r="DE12" s="830"/>
      <c r="DF12" s="831"/>
      <c r="DG12" s="829" t="s">
        <v>535</v>
      </c>
      <c r="DH12" s="830"/>
      <c r="DI12" s="830"/>
      <c r="DJ12" s="830"/>
      <c r="DK12" s="831"/>
      <c r="DL12" s="829" t="s">
        <v>535</v>
      </c>
      <c r="DM12" s="830"/>
      <c r="DN12" s="830"/>
      <c r="DO12" s="830"/>
      <c r="DP12" s="831"/>
      <c r="DQ12" s="829" t="s">
        <v>535</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647</v>
      </c>
      <c r="BT13" s="817"/>
      <c r="BU13" s="817"/>
      <c r="BV13" s="817"/>
      <c r="BW13" s="817"/>
      <c r="BX13" s="817"/>
      <c r="BY13" s="817"/>
      <c r="BZ13" s="817"/>
      <c r="CA13" s="817"/>
      <c r="CB13" s="817"/>
      <c r="CC13" s="817"/>
      <c r="CD13" s="817"/>
      <c r="CE13" s="817"/>
      <c r="CF13" s="817"/>
      <c r="CG13" s="818"/>
      <c r="CH13" s="829">
        <v>-5</v>
      </c>
      <c r="CI13" s="830"/>
      <c r="CJ13" s="830"/>
      <c r="CK13" s="830"/>
      <c r="CL13" s="831"/>
      <c r="CM13" s="829">
        <v>529</v>
      </c>
      <c r="CN13" s="830"/>
      <c r="CO13" s="830"/>
      <c r="CP13" s="830"/>
      <c r="CQ13" s="831"/>
      <c r="CR13" s="829">
        <v>100</v>
      </c>
      <c r="CS13" s="830"/>
      <c r="CT13" s="830"/>
      <c r="CU13" s="830"/>
      <c r="CV13" s="831"/>
      <c r="CW13" s="829">
        <v>10</v>
      </c>
      <c r="CX13" s="830"/>
      <c r="CY13" s="830"/>
      <c r="CZ13" s="830"/>
      <c r="DA13" s="831"/>
      <c r="DB13" s="829" t="s">
        <v>535</v>
      </c>
      <c r="DC13" s="830"/>
      <c r="DD13" s="830"/>
      <c r="DE13" s="830"/>
      <c r="DF13" s="831"/>
      <c r="DG13" s="829" t="s">
        <v>535</v>
      </c>
      <c r="DH13" s="830"/>
      <c r="DI13" s="830"/>
      <c r="DJ13" s="830"/>
      <c r="DK13" s="831"/>
      <c r="DL13" s="829" t="s">
        <v>535</v>
      </c>
      <c r="DM13" s="830"/>
      <c r="DN13" s="830"/>
      <c r="DO13" s="830"/>
      <c r="DP13" s="831"/>
      <c r="DQ13" s="829" t="s">
        <v>535</v>
      </c>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t="s">
        <v>648</v>
      </c>
      <c r="BT14" s="817"/>
      <c r="BU14" s="817"/>
      <c r="BV14" s="817"/>
      <c r="BW14" s="817"/>
      <c r="BX14" s="817"/>
      <c r="BY14" s="817"/>
      <c r="BZ14" s="817"/>
      <c r="CA14" s="817"/>
      <c r="CB14" s="817"/>
      <c r="CC14" s="817"/>
      <c r="CD14" s="817"/>
      <c r="CE14" s="817"/>
      <c r="CF14" s="817"/>
      <c r="CG14" s="818"/>
      <c r="CH14" s="829">
        <v>-20</v>
      </c>
      <c r="CI14" s="830"/>
      <c r="CJ14" s="830"/>
      <c r="CK14" s="830"/>
      <c r="CL14" s="831"/>
      <c r="CM14" s="829">
        <v>302</v>
      </c>
      <c r="CN14" s="830"/>
      <c r="CO14" s="830"/>
      <c r="CP14" s="830"/>
      <c r="CQ14" s="831"/>
      <c r="CR14" s="829">
        <v>3</v>
      </c>
      <c r="CS14" s="830"/>
      <c r="CT14" s="830"/>
      <c r="CU14" s="830"/>
      <c r="CV14" s="831"/>
      <c r="CW14" s="829" t="s">
        <v>632</v>
      </c>
      <c r="CX14" s="830"/>
      <c r="CY14" s="830"/>
      <c r="CZ14" s="830"/>
      <c r="DA14" s="831"/>
      <c r="DB14" s="829" t="s">
        <v>535</v>
      </c>
      <c r="DC14" s="830"/>
      <c r="DD14" s="830"/>
      <c r="DE14" s="830"/>
      <c r="DF14" s="831"/>
      <c r="DG14" s="829" t="s">
        <v>535</v>
      </c>
      <c r="DH14" s="830"/>
      <c r="DI14" s="830"/>
      <c r="DJ14" s="830"/>
      <c r="DK14" s="831"/>
      <c r="DL14" s="829" t="s">
        <v>535</v>
      </c>
      <c r="DM14" s="830"/>
      <c r="DN14" s="830"/>
      <c r="DO14" s="830"/>
      <c r="DP14" s="831"/>
      <c r="DQ14" s="829" t="s">
        <v>535</v>
      </c>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t="s">
        <v>649</v>
      </c>
      <c r="BT15" s="817"/>
      <c r="BU15" s="817"/>
      <c r="BV15" s="817"/>
      <c r="BW15" s="817"/>
      <c r="BX15" s="817"/>
      <c r="BY15" s="817"/>
      <c r="BZ15" s="817"/>
      <c r="CA15" s="817"/>
      <c r="CB15" s="817"/>
      <c r="CC15" s="817"/>
      <c r="CD15" s="817"/>
      <c r="CE15" s="817"/>
      <c r="CF15" s="817"/>
      <c r="CG15" s="818"/>
      <c r="CH15" s="829">
        <v>-22</v>
      </c>
      <c r="CI15" s="830"/>
      <c r="CJ15" s="830"/>
      <c r="CK15" s="830"/>
      <c r="CL15" s="831"/>
      <c r="CM15" s="829">
        <v>121</v>
      </c>
      <c r="CN15" s="830"/>
      <c r="CO15" s="830"/>
      <c r="CP15" s="830"/>
      <c r="CQ15" s="831"/>
      <c r="CR15" s="829">
        <v>30</v>
      </c>
      <c r="CS15" s="830"/>
      <c r="CT15" s="830"/>
      <c r="CU15" s="830"/>
      <c r="CV15" s="831"/>
      <c r="CW15" s="829" t="s">
        <v>631</v>
      </c>
      <c r="CX15" s="830"/>
      <c r="CY15" s="830"/>
      <c r="CZ15" s="830"/>
      <c r="DA15" s="831"/>
      <c r="DB15" s="829" t="s">
        <v>535</v>
      </c>
      <c r="DC15" s="830"/>
      <c r="DD15" s="830"/>
      <c r="DE15" s="830"/>
      <c r="DF15" s="831"/>
      <c r="DG15" s="829" t="s">
        <v>535</v>
      </c>
      <c r="DH15" s="830"/>
      <c r="DI15" s="830"/>
      <c r="DJ15" s="830"/>
      <c r="DK15" s="831"/>
      <c r="DL15" s="829" t="s">
        <v>535</v>
      </c>
      <c r="DM15" s="830"/>
      <c r="DN15" s="830"/>
      <c r="DO15" s="830"/>
      <c r="DP15" s="831"/>
      <c r="DQ15" s="829" t="s">
        <v>535</v>
      </c>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t="s">
        <v>645</v>
      </c>
      <c r="BT16" s="817"/>
      <c r="BU16" s="817"/>
      <c r="BV16" s="817"/>
      <c r="BW16" s="817"/>
      <c r="BX16" s="817"/>
      <c r="BY16" s="817"/>
      <c r="BZ16" s="817"/>
      <c r="CA16" s="817"/>
      <c r="CB16" s="817"/>
      <c r="CC16" s="817"/>
      <c r="CD16" s="817"/>
      <c r="CE16" s="817"/>
      <c r="CF16" s="817"/>
      <c r="CG16" s="818"/>
      <c r="CH16" s="829">
        <v>2</v>
      </c>
      <c r="CI16" s="830"/>
      <c r="CJ16" s="830"/>
      <c r="CK16" s="830"/>
      <c r="CL16" s="831"/>
      <c r="CM16" s="829">
        <v>171</v>
      </c>
      <c r="CN16" s="830"/>
      <c r="CO16" s="830"/>
      <c r="CP16" s="830"/>
      <c r="CQ16" s="831"/>
      <c r="CR16" s="829">
        <v>37</v>
      </c>
      <c r="CS16" s="830"/>
      <c r="CT16" s="830"/>
      <c r="CU16" s="830"/>
      <c r="CV16" s="831"/>
      <c r="CW16" s="829">
        <v>14</v>
      </c>
      <c r="CX16" s="830"/>
      <c r="CY16" s="830"/>
      <c r="CZ16" s="830"/>
      <c r="DA16" s="831"/>
      <c r="DB16" s="829" t="s">
        <v>535</v>
      </c>
      <c r="DC16" s="830"/>
      <c r="DD16" s="830"/>
      <c r="DE16" s="830"/>
      <c r="DF16" s="831"/>
      <c r="DG16" s="829" t="s">
        <v>535</v>
      </c>
      <c r="DH16" s="830"/>
      <c r="DI16" s="830"/>
      <c r="DJ16" s="830"/>
      <c r="DK16" s="831"/>
      <c r="DL16" s="829" t="s">
        <v>535</v>
      </c>
      <c r="DM16" s="830"/>
      <c r="DN16" s="830"/>
      <c r="DO16" s="830"/>
      <c r="DP16" s="831"/>
      <c r="DQ16" s="829" t="s">
        <v>535</v>
      </c>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183972</v>
      </c>
      <c r="R23" s="842"/>
      <c r="S23" s="842"/>
      <c r="T23" s="842"/>
      <c r="U23" s="842"/>
      <c r="V23" s="842">
        <v>182237</v>
      </c>
      <c r="W23" s="842"/>
      <c r="X23" s="842"/>
      <c r="Y23" s="842"/>
      <c r="Z23" s="842"/>
      <c r="AA23" s="842">
        <v>1735</v>
      </c>
      <c r="AB23" s="842"/>
      <c r="AC23" s="842"/>
      <c r="AD23" s="842"/>
      <c r="AE23" s="843"/>
      <c r="AF23" s="844">
        <v>545</v>
      </c>
      <c r="AG23" s="842"/>
      <c r="AH23" s="842"/>
      <c r="AI23" s="842"/>
      <c r="AJ23" s="845"/>
      <c r="AK23" s="846"/>
      <c r="AL23" s="847"/>
      <c r="AM23" s="847"/>
      <c r="AN23" s="847"/>
      <c r="AO23" s="847"/>
      <c r="AP23" s="842">
        <v>210769</v>
      </c>
      <c r="AQ23" s="842"/>
      <c r="AR23" s="842"/>
      <c r="AS23" s="842"/>
      <c r="AT23" s="842"/>
      <c r="AU23" s="848"/>
      <c r="AV23" s="848"/>
      <c r="AW23" s="848"/>
      <c r="AX23" s="848"/>
      <c r="AY23" s="849"/>
      <c r="AZ23" s="857" t="s">
        <v>395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398</v>
      </c>
      <c r="R26" s="766"/>
      <c r="S26" s="766"/>
      <c r="T26" s="766"/>
      <c r="U26" s="767"/>
      <c r="V26" s="765" t="s">
        <v>399</v>
      </c>
      <c r="W26" s="766"/>
      <c r="X26" s="766"/>
      <c r="Y26" s="766"/>
      <c r="Z26" s="767"/>
      <c r="AA26" s="765" t="s">
        <v>400</v>
      </c>
      <c r="AB26" s="766"/>
      <c r="AC26" s="766"/>
      <c r="AD26" s="766"/>
      <c r="AE26" s="766"/>
      <c r="AF26" s="860" t="s">
        <v>401</v>
      </c>
      <c r="AG26" s="861"/>
      <c r="AH26" s="861"/>
      <c r="AI26" s="861"/>
      <c r="AJ26" s="862"/>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406</v>
      </c>
      <c r="C28" s="780"/>
      <c r="D28" s="780"/>
      <c r="E28" s="780"/>
      <c r="F28" s="780"/>
      <c r="G28" s="780"/>
      <c r="H28" s="780"/>
      <c r="I28" s="780"/>
      <c r="J28" s="780"/>
      <c r="K28" s="780"/>
      <c r="L28" s="780"/>
      <c r="M28" s="780"/>
      <c r="N28" s="780"/>
      <c r="O28" s="780"/>
      <c r="P28" s="781"/>
      <c r="Q28" s="870">
        <v>35147</v>
      </c>
      <c r="R28" s="871"/>
      <c r="S28" s="871"/>
      <c r="T28" s="871"/>
      <c r="U28" s="871"/>
      <c r="V28" s="871">
        <v>34768</v>
      </c>
      <c r="W28" s="871"/>
      <c r="X28" s="871"/>
      <c r="Y28" s="871"/>
      <c r="Z28" s="871"/>
      <c r="AA28" s="871">
        <v>379</v>
      </c>
      <c r="AB28" s="871"/>
      <c r="AC28" s="871"/>
      <c r="AD28" s="871"/>
      <c r="AE28" s="872"/>
      <c r="AF28" s="873">
        <v>379</v>
      </c>
      <c r="AG28" s="871"/>
      <c r="AH28" s="871"/>
      <c r="AI28" s="871"/>
      <c r="AJ28" s="874"/>
      <c r="AK28" s="875">
        <v>3811</v>
      </c>
      <c r="AL28" s="866"/>
      <c r="AM28" s="866"/>
      <c r="AN28" s="866"/>
      <c r="AO28" s="866"/>
      <c r="AP28" s="866" t="s">
        <v>535</v>
      </c>
      <c r="AQ28" s="866"/>
      <c r="AR28" s="866"/>
      <c r="AS28" s="866"/>
      <c r="AT28" s="866"/>
      <c r="AU28" s="866" t="s">
        <v>621</v>
      </c>
      <c r="AV28" s="866"/>
      <c r="AW28" s="866"/>
      <c r="AX28" s="866"/>
      <c r="AY28" s="866"/>
      <c r="AZ28" s="867" t="s">
        <v>535</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407</v>
      </c>
      <c r="C29" s="804"/>
      <c r="D29" s="804"/>
      <c r="E29" s="804"/>
      <c r="F29" s="804"/>
      <c r="G29" s="804"/>
      <c r="H29" s="804"/>
      <c r="I29" s="804"/>
      <c r="J29" s="804"/>
      <c r="K29" s="804"/>
      <c r="L29" s="804"/>
      <c r="M29" s="804"/>
      <c r="N29" s="804"/>
      <c r="O29" s="804"/>
      <c r="P29" s="805"/>
      <c r="Q29" s="806">
        <v>15447</v>
      </c>
      <c r="R29" s="807"/>
      <c r="S29" s="807"/>
      <c r="T29" s="807"/>
      <c r="U29" s="807"/>
      <c r="V29" s="807">
        <v>20325</v>
      </c>
      <c r="W29" s="807"/>
      <c r="X29" s="807"/>
      <c r="Y29" s="807"/>
      <c r="Z29" s="807"/>
      <c r="AA29" s="807">
        <v>-4878</v>
      </c>
      <c r="AB29" s="807"/>
      <c r="AC29" s="807"/>
      <c r="AD29" s="807"/>
      <c r="AE29" s="808"/>
      <c r="AF29" s="809">
        <v>-4896</v>
      </c>
      <c r="AG29" s="810"/>
      <c r="AH29" s="810"/>
      <c r="AI29" s="810"/>
      <c r="AJ29" s="811"/>
      <c r="AK29" s="878">
        <v>18</v>
      </c>
      <c r="AL29" s="879"/>
      <c r="AM29" s="879"/>
      <c r="AN29" s="879"/>
      <c r="AO29" s="879"/>
      <c r="AP29" s="879" t="s">
        <v>535</v>
      </c>
      <c r="AQ29" s="879"/>
      <c r="AR29" s="879"/>
      <c r="AS29" s="879"/>
      <c r="AT29" s="879"/>
      <c r="AU29" s="879" t="s">
        <v>621</v>
      </c>
      <c r="AV29" s="879"/>
      <c r="AW29" s="879"/>
      <c r="AX29" s="879"/>
      <c r="AY29" s="879"/>
      <c r="AZ29" s="880" t="s">
        <v>535</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408</v>
      </c>
      <c r="C30" s="804"/>
      <c r="D30" s="804"/>
      <c r="E30" s="804"/>
      <c r="F30" s="804"/>
      <c r="G30" s="804"/>
      <c r="H30" s="804"/>
      <c r="I30" s="804"/>
      <c r="J30" s="804"/>
      <c r="K30" s="804"/>
      <c r="L30" s="804"/>
      <c r="M30" s="804"/>
      <c r="N30" s="804"/>
      <c r="O30" s="804"/>
      <c r="P30" s="805"/>
      <c r="Q30" s="806">
        <v>165</v>
      </c>
      <c r="R30" s="807"/>
      <c r="S30" s="807"/>
      <c r="T30" s="807"/>
      <c r="U30" s="807"/>
      <c r="V30" s="807">
        <v>416</v>
      </c>
      <c r="W30" s="807"/>
      <c r="X30" s="807"/>
      <c r="Y30" s="807"/>
      <c r="Z30" s="807"/>
      <c r="AA30" s="807">
        <v>-251</v>
      </c>
      <c r="AB30" s="807"/>
      <c r="AC30" s="807"/>
      <c r="AD30" s="807"/>
      <c r="AE30" s="808"/>
      <c r="AF30" s="809">
        <v>-251</v>
      </c>
      <c r="AG30" s="810"/>
      <c r="AH30" s="810"/>
      <c r="AI30" s="810"/>
      <c r="AJ30" s="811"/>
      <c r="AK30" s="878">
        <v>39</v>
      </c>
      <c r="AL30" s="879"/>
      <c r="AM30" s="879"/>
      <c r="AN30" s="879"/>
      <c r="AO30" s="879"/>
      <c r="AP30" s="879" t="s">
        <v>535</v>
      </c>
      <c r="AQ30" s="879"/>
      <c r="AR30" s="879"/>
      <c r="AS30" s="879"/>
      <c r="AT30" s="879"/>
      <c r="AU30" s="879" t="s">
        <v>621</v>
      </c>
      <c r="AV30" s="879"/>
      <c r="AW30" s="879"/>
      <c r="AX30" s="879"/>
      <c r="AY30" s="879"/>
      <c r="AZ30" s="880" t="s">
        <v>535</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409</v>
      </c>
      <c r="C31" s="804"/>
      <c r="D31" s="804"/>
      <c r="E31" s="804"/>
      <c r="F31" s="804"/>
      <c r="G31" s="804"/>
      <c r="H31" s="804"/>
      <c r="I31" s="804"/>
      <c r="J31" s="804"/>
      <c r="K31" s="804"/>
      <c r="L31" s="804"/>
      <c r="M31" s="804"/>
      <c r="N31" s="804"/>
      <c r="O31" s="804"/>
      <c r="P31" s="805"/>
      <c r="Q31" s="806">
        <v>31377</v>
      </c>
      <c r="R31" s="807"/>
      <c r="S31" s="807"/>
      <c r="T31" s="807"/>
      <c r="U31" s="807"/>
      <c r="V31" s="807">
        <v>30973</v>
      </c>
      <c r="W31" s="807"/>
      <c r="X31" s="807"/>
      <c r="Y31" s="807"/>
      <c r="Z31" s="807"/>
      <c r="AA31" s="807">
        <v>404</v>
      </c>
      <c r="AB31" s="807"/>
      <c r="AC31" s="807"/>
      <c r="AD31" s="807"/>
      <c r="AE31" s="808"/>
      <c r="AF31" s="809">
        <v>404</v>
      </c>
      <c r="AG31" s="810"/>
      <c r="AH31" s="810"/>
      <c r="AI31" s="810"/>
      <c r="AJ31" s="811"/>
      <c r="AK31" s="878">
        <v>5120</v>
      </c>
      <c r="AL31" s="879"/>
      <c r="AM31" s="879"/>
      <c r="AN31" s="879"/>
      <c r="AO31" s="879"/>
      <c r="AP31" s="879" t="s">
        <v>535</v>
      </c>
      <c r="AQ31" s="879"/>
      <c r="AR31" s="879"/>
      <c r="AS31" s="879"/>
      <c r="AT31" s="879"/>
      <c r="AU31" s="879" t="s">
        <v>621</v>
      </c>
      <c r="AV31" s="879"/>
      <c r="AW31" s="879"/>
      <c r="AX31" s="879"/>
      <c r="AY31" s="879"/>
      <c r="AZ31" s="880" t="s">
        <v>535</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5367</v>
      </c>
      <c r="R32" s="807"/>
      <c r="S32" s="807"/>
      <c r="T32" s="807"/>
      <c r="U32" s="807"/>
      <c r="V32" s="807">
        <v>5111</v>
      </c>
      <c r="W32" s="807"/>
      <c r="X32" s="807"/>
      <c r="Y32" s="807"/>
      <c r="Z32" s="807"/>
      <c r="AA32" s="807">
        <v>256</v>
      </c>
      <c r="AB32" s="807"/>
      <c r="AC32" s="807"/>
      <c r="AD32" s="807"/>
      <c r="AE32" s="808"/>
      <c r="AF32" s="809">
        <v>256</v>
      </c>
      <c r="AG32" s="810"/>
      <c r="AH32" s="810"/>
      <c r="AI32" s="810"/>
      <c r="AJ32" s="811"/>
      <c r="AK32" s="878">
        <v>1149</v>
      </c>
      <c r="AL32" s="879"/>
      <c r="AM32" s="879"/>
      <c r="AN32" s="879"/>
      <c r="AO32" s="879"/>
      <c r="AP32" s="879" t="s">
        <v>535</v>
      </c>
      <c r="AQ32" s="879"/>
      <c r="AR32" s="879"/>
      <c r="AS32" s="879"/>
      <c r="AT32" s="879"/>
      <c r="AU32" s="879" t="s">
        <v>621</v>
      </c>
      <c r="AV32" s="879"/>
      <c r="AW32" s="879"/>
      <c r="AX32" s="879"/>
      <c r="AY32" s="879"/>
      <c r="AZ32" s="880" t="s">
        <v>535</v>
      </c>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411</v>
      </c>
      <c r="C33" s="804"/>
      <c r="D33" s="804"/>
      <c r="E33" s="804"/>
      <c r="F33" s="804"/>
      <c r="G33" s="804"/>
      <c r="H33" s="804"/>
      <c r="I33" s="804"/>
      <c r="J33" s="804"/>
      <c r="K33" s="804"/>
      <c r="L33" s="804"/>
      <c r="M33" s="804"/>
      <c r="N33" s="804"/>
      <c r="O33" s="804"/>
      <c r="P33" s="805"/>
      <c r="Q33" s="806">
        <v>6578</v>
      </c>
      <c r="R33" s="807"/>
      <c r="S33" s="807"/>
      <c r="T33" s="807"/>
      <c r="U33" s="807"/>
      <c r="V33" s="807">
        <v>5406</v>
      </c>
      <c r="W33" s="807"/>
      <c r="X33" s="807"/>
      <c r="Y33" s="807"/>
      <c r="Z33" s="807"/>
      <c r="AA33" s="807">
        <v>1172</v>
      </c>
      <c r="AB33" s="807"/>
      <c r="AC33" s="807"/>
      <c r="AD33" s="807"/>
      <c r="AE33" s="808"/>
      <c r="AF33" s="809">
        <v>12877</v>
      </c>
      <c r="AG33" s="810"/>
      <c r="AH33" s="810"/>
      <c r="AI33" s="810"/>
      <c r="AJ33" s="811"/>
      <c r="AK33" s="878">
        <v>386</v>
      </c>
      <c r="AL33" s="879"/>
      <c r="AM33" s="879"/>
      <c r="AN33" s="879"/>
      <c r="AO33" s="879"/>
      <c r="AP33" s="879">
        <v>29358</v>
      </c>
      <c r="AQ33" s="879"/>
      <c r="AR33" s="879"/>
      <c r="AS33" s="879"/>
      <c r="AT33" s="879"/>
      <c r="AU33" s="879">
        <v>264</v>
      </c>
      <c r="AV33" s="879"/>
      <c r="AW33" s="879"/>
      <c r="AX33" s="879"/>
      <c r="AY33" s="879"/>
      <c r="AZ33" s="880" t="s">
        <v>621</v>
      </c>
      <c r="BA33" s="880"/>
      <c r="BB33" s="880"/>
      <c r="BC33" s="880"/>
      <c r="BD33" s="880"/>
      <c r="BE33" s="876" t="s">
        <v>412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413</v>
      </c>
      <c r="C34" s="804"/>
      <c r="D34" s="804"/>
      <c r="E34" s="804"/>
      <c r="F34" s="804"/>
      <c r="G34" s="804"/>
      <c r="H34" s="804"/>
      <c r="I34" s="804"/>
      <c r="J34" s="804"/>
      <c r="K34" s="804"/>
      <c r="L34" s="804"/>
      <c r="M34" s="804"/>
      <c r="N34" s="804"/>
      <c r="O34" s="804"/>
      <c r="P34" s="805"/>
      <c r="Q34" s="806">
        <v>9050</v>
      </c>
      <c r="R34" s="807"/>
      <c r="S34" s="807"/>
      <c r="T34" s="807"/>
      <c r="U34" s="807"/>
      <c r="V34" s="807">
        <v>8595</v>
      </c>
      <c r="W34" s="807"/>
      <c r="X34" s="807"/>
      <c r="Y34" s="807"/>
      <c r="Z34" s="807"/>
      <c r="AA34" s="807">
        <v>455</v>
      </c>
      <c r="AB34" s="807"/>
      <c r="AC34" s="807"/>
      <c r="AD34" s="807"/>
      <c r="AE34" s="808"/>
      <c r="AF34" s="809">
        <v>1822</v>
      </c>
      <c r="AG34" s="810"/>
      <c r="AH34" s="810"/>
      <c r="AI34" s="810"/>
      <c r="AJ34" s="811"/>
      <c r="AK34" s="878">
        <v>3862</v>
      </c>
      <c r="AL34" s="879"/>
      <c r="AM34" s="879"/>
      <c r="AN34" s="879"/>
      <c r="AO34" s="879"/>
      <c r="AP34" s="879">
        <v>80121</v>
      </c>
      <c r="AQ34" s="879"/>
      <c r="AR34" s="879"/>
      <c r="AS34" s="879"/>
      <c r="AT34" s="879"/>
      <c r="AU34" s="879">
        <v>51598</v>
      </c>
      <c r="AV34" s="879"/>
      <c r="AW34" s="879"/>
      <c r="AX34" s="879"/>
      <c r="AY34" s="879"/>
      <c r="AZ34" s="880" t="s">
        <v>622</v>
      </c>
      <c r="BA34" s="880"/>
      <c r="BB34" s="880"/>
      <c r="BC34" s="880"/>
      <c r="BD34" s="880"/>
      <c r="BE34" s="876" t="s">
        <v>414</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415</v>
      </c>
      <c r="C35" s="804"/>
      <c r="D35" s="804"/>
      <c r="E35" s="804"/>
      <c r="F35" s="804"/>
      <c r="G35" s="804"/>
      <c r="H35" s="804"/>
      <c r="I35" s="804"/>
      <c r="J35" s="804"/>
      <c r="K35" s="804"/>
      <c r="L35" s="804"/>
      <c r="M35" s="804"/>
      <c r="N35" s="804"/>
      <c r="O35" s="804"/>
      <c r="P35" s="805"/>
      <c r="Q35" s="806">
        <v>631</v>
      </c>
      <c r="R35" s="807"/>
      <c r="S35" s="807"/>
      <c r="T35" s="807"/>
      <c r="U35" s="807"/>
      <c r="V35" s="807">
        <v>631</v>
      </c>
      <c r="W35" s="807"/>
      <c r="X35" s="807"/>
      <c r="Y35" s="807"/>
      <c r="Z35" s="807"/>
      <c r="AA35" s="807">
        <v>1</v>
      </c>
      <c r="AB35" s="807"/>
      <c r="AC35" s="807"/>
      <c r="AD35" s="807"/>
      <c r="AE35" s="808"/>
      <c r="AF35" s="809">
        <v>1</v>
      </c>
      <c r="AG35" s="810"/>
      <c r="AH35" s="810"/>
      <c r="AI35" s="810"/>
      <c r="AJ35" s="811"/>
      <c r="AK35" s="878">
        <v>271</v>
      </c>
      <c r="AL35" s="879"/>
      <c r="AM35" s="879"/>
      <c r="AN35" s="879"/>
      <c r="AO35" s="879"/>
      <c r="AP35" s="879">
        <v>1540</v>
      </c>
      <c r="AQ35" s="879"/>
      <c r="AR35" s="879"/>
      <c r="AS35" s="879"/>
      <c r="AT35" s="879"/>
      <c r="AU35" s="879">
        <v>958</v>
      </c>
      <c r="AV35" s="879"/>
      <c r="AW35" s="879"/>
      <c r="AX35" s="879"/>
      <c r="AY35" s="879"/>
      <c r="AZ35" s="880" t="s">
        <v>621</v>
      </c>
      <c r="BA35" s="880"/>
      <c r="BB35" s="880"/>
      <c r="BC35" s="880"/>
      <c r="BD35" s="880"/>
      <c r="BE35" s="876" t="s">
        <v>416</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417</v>
      </c>
      <c r="C36" s="804"/>
      <c r="D36" s="804"/>
      <c r="E36" s="804"/>
      <c r="F36" s="804"/>
      <c r="G36" s="804"/>
      <c r="H36" s="804"/>
      <c r="I36" s="804"/>
      <c r="J36" s="804"/>
      <c r="K36" s="804"/>
      <c r="L36" s="804"/>
      <c r="M36" s="804"/>
      <c r="N36" s="804"/>
      <c r="O36" s="804"/>
      <c r="P36" s="805"/>
      <c r="Q36" s="806">
        <v>131</v>
      </c>
      <c r="R36" s="807"/>
      <c r="S36" s="807"/>
      <c r="T36" s="807"/>
      <c r="U36" s="807"/>
      <c r="V36" s="807">
        <v>354</v>
      </c>
      <c r="W36" s="807"/>
      <c r="X36" s="807"/>
      <c r="Y36" s="807"/>
      <c r="Z36" s="807"/>
      <c r="AA36" s="807">
        <v>-223</v>
      </c>
      <c r="AB36" s="807"/>
      <c r="AC36" s="807"/>
      <c r="AD36" s="807"/>
      <c r="AE36" s="808"/>
      <c r="AF36" s="809" t="s">
        <v>127</v>
      </c>
      <c r="AG36" s="810"/>
      <c r="AH36" s="810"/>
      <c r="AI36" s="810"/>
      <c r="AJ36" s="811"/>
      <c r="AK36" s="878">
        <v>106</v>
      </c>
      <c r="AL36" s="879"/>
      <c r="AM36" s="879"/>
      <c r="AN36" s="879"/>
      <c r="AO36" s="879"/>
      <c r="AP36" s="879" t="s">
        <v>626</v>
      </c>
      <c r="AQ36" s="879"/>
      <c r="AR36" s="879"/>
      <c r="AS36" s="879"/>
      <c r="AT36" s="879"/>
      <c r="AU36" s="879" t="s">
        <v>627</v>
      </c>
      <c r="AV36" s="879"/>
      <c r="AW36" s="879"/>
      <c r="AX36" s="879"/>
      <c r="AY36" s="879"/>
      <c r="AZ36" s="880" t="s">
        <v>621</v>
      </c>
      <c r="BA36" s="880"/>
      <c r="BB36" s="880"/>
      <c r="BC36" s="880"/>
      <c r="BD36" s="880"/>
      <c r="BE36" s="876" t="s">
        <v>418</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t="s">
        <v>419</v>
      </c>
      <c r="C37" s="804"/>
      <c r="D37" s="804"/>
      <c r="E37" s="804"/>
      <c r="F37" s="804"/>
      <c r="G37" s="804"/>
      <c r="H37" s="804"/>
      <c r="I37" s="804"/>
      <c r="J37" s="804"/>
      <c r="K37" s="804"/>
      <c r="L37" s="804"/>
      <c r="M37" s="804"/>
      <c r="N37" s="804"/>
      <c r="O37" s="804"/>
      <c r="P37" s="805"/>
      <c r="Q37" s="806">
        <v>340</v>
      </c>
      <c r="R37" s="807"/>
      <c r="S37" s="807"/>
      <c r="T37" s="807"/>
      <c r="U37" s="807"/>
      <c r="V37" s="807">
        <v>340</v>
      </c>
      <c r="W37" s="807"/>
      <c r="X37" s="807"/>
      <c r="Y37" s="807"/>
      <c r="Z37" s="807"/>
      <c r="AA37" s="807" t="s">
        <v>623</v>
      </c>
      <c r="AB37" s="807"/>
      <c r="AC37" s="807"/>
      <c r="AD37" s="807"/>
      <c r="AE37" s="808"/>
      <c r="AF37" s="809" t="s">
        <v>420</v>
      </c>
      <c r="AG37" s="810"/>
      <c r="AH37" s="810"/>
      <c r="AI37" s="810"/>
      <c r="AJ37" s="811"/>
      <c r="AK37" s="878">
        <v>245</v>
      </c>
      <c r="AL37" s="879"/>
      <c r="AM37" s="879"/>
      <c r="AN37" s="879"/>
      <c r="AO37" s="879"/>
      <c r="AP37" s="879">
        <v>1748</v>
      </c>
      <c r="AQ37" s="879"/>
      <c r="AR37" s="879"/>
      <c r="AS37" s="879"/>
      <c r="AT37" s="879"/>
      <c r="AU37" s="879">
        <v>1734</v>
      </c>
      <c r="AV37" s="879"/>
      <c r="AW37" s="879"/>
      <c r="AX37" s="879"/>
      <c r="AY37" s="879"/>
      <c r="AZ37" s="880" t="s">
        <v>624</v>
      </c>
      <c r="BA37" s="880"/>
      <c r="BB37" s="880"/>
      <c r="BC37" s="880"/>
      <c r="BD37" s="880"/>
      <c r="BE37" s="876" t="s">
        <v>416</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t="s">
        <v>421</v>
      </c>
      <c r="C38" s="804"/>
      <c r="D38" s="804"/>
      <c r="E38" s="804"/>
      <c r="F38" s="804"/>
      <c r="G38" s="804"/>
      <c r="H38" s="804"/>
      <c r="I38" s="804"/>
      <c r="J38" s="804"/>
      <c r="K38" s="804"/>
      <c r="L38" s="804"/>
      <c r="M38" s="804"/>
      <c r="N38" s="804"/>
      <c r="O38" s="804"/>
      <c r="P38" s="805"/>
      <c r="Q38" s="806">
        <v>376</v>
      </c>
      <c r="R38" s="807"/>
      <c r="S38" s="807"/>
      <c r="T38" s="807"/>
      <c r="U38" s="807"/>
      <c r="V38" s="807">
        <v>343</v>
      </c>
      <c r="W38" s="807"/>
      <c r="X38" s="807"/>
      <c r="Y38" s="807"/>
      <c r="Z38" s="807"/>
      <c r="AA38" s="807">
        <v>33</v>
      </c>
      <c r="AB38" s="807"/>
      <c r="AC38" s="807"/>
      <c r="AD38" s="807"/>
      <c r="AE38" s="808"/>
      <c r="AF38" s="809">
        <v>33</v>
      </c>
      <c r="AG38" s="810"/>
      <c r="AH38" s="810"/>
      <c r="AI38" s="810"/>
      <c r="AJ38" s="811"/>
      <c r="AK38" s="878" t="s">
        <v>621</v>
      </c>
      <c r="AL38" s="879"/>
      <c r="AM38" s="879"/>
      <c r="AN38" s="879"/>
      <c r="AO38" s="879"/>
      <c r="AP38" s="879">
        <v>541</v>
      </c>
      <c r="AQ38" s="879"/>
      <c r="AR38" s="879"/>
      <c r="AS38" s="879"/>
      <c r="AT38" s="879"/>
      <c r="AU38" s="879" t="s">
        <v>621</v>
      </c>
      <c r="AV38" s="879"/>
      <c r="AW38" s="879"/>
      <c r="AX38" s="879"/>
      <c r="AY38" s="879"/>
      <c r="AZ38" s="880" t="s">
        <v>625</v>
      </c>
      <c r="BA38" s="880"/>
      <c r="BB38" s="880"/>
      <c r="BC38" s="880"/>
      <c r="BD38" s="880"/>
      <c r="BE38" s="876" t="s">
        <v>422</v>
      </c>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423</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424</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10626</v>
      </c>
      <c r="AG63" s="890"/>
      <c r="AH63" s="890"/>
      <c r="AI63" s="890"/>
      <c r="AJ63" s="891"/>
      <c r="AK63" s="892"/>
      <c r="AL63" s="887"/>
      <c r="AM63" s="887"/>
      <c r="AN63" s="887"/>
      <c r="AO63" s="887"/>
      <c r="AP63" s="890">
        <v>113309</v>
      </c>
      <c r="AQ63" s="890"/>
      <c r="AR63" s="890"/>
      <c r="AS63" s="890"/>
      <c r="AT63" s="890"/>
      <c r="AU63" s="890">
        <v>54555</v>
      </c>
      <c r="AV63" s="890"/>
      <c r="AW63" s="890"/>
      <c r="AX63" s="890"/>
      <c r="AY63" s="890"/>
      <c r="AZ63" s="894"/>
      <c r="BA63" s="894"/>
      <c r="BB63" s="894"/>
      <c r="BC63" s="894"/>
      <c r="BD63" s="894"/>
      <c r="BE63" s="895"/>
      <c r="BF63" s="895"/>
      <c r="BG63" s="895"/>
      <c r="BH63" s="895"/>
      <c r="BI63" s="896"/>
      <c r="BJ63" s="897" t="s">
        <v>425</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427</v>
      </c>
      <c r="B66" s="789"/>
      <c r="C66" s="789"/>
      <c r="D66" s="789"/>
      <c r="E66" s="789"/>
      <c r="F66" s="789"/>
      <c r="G66" s="789"/>
      <c r="H66" s="789"/>
      <c r="I66" s="789"/>
      <c r="J66" s="789"/>
      <c r="K66" s="789"/>
      <c r="L66" s="789"/>
      <c r="M66" s="789"/>
      <c r="N66" s="789"/>
      <c r="O66" s="789"/>
      <c r="P66" s="790"/>
      <c r="Q66" s="765" t="s">
        <v>398</v>
      </c>
      <c r="R66" s="766"/>
      <c r="S66" s="766"/>
      <c r="T66" s="766"/>
      <c r="U66" s="767"/>
      <c r="V66" s="765" t="s">
        <v>428</v>
      </c>
      <c r="W66" s="766"/>
      <c r="X66" s="766"/>
      <c r="Y66" s="766"/>
      <c r="Z66" s="767"/>
      <c r="AA66" s="765" t="s">
        <v>429</v>
      </c>
      <c r="AB66" s="766"/>
      <c r="AC66" s="766"/>
      <c r="AD66" s="766"/>
      <c r="AE66" s="767"/>
      <c r="AF66" s="900" t="s">
        <v>430</v>
      </c>
      <c r="AG66" s="861"/>
      <c r="AH66" s="861"/>
      <c r="AI66" s="861"/>
      <c r="AJ66" s="901"/>
      <c r="AK66" s="765" t="s">
        <v>402</v>
      </c>
      <c r="AL66" s="789"/>
      <c r="AM66" s="789"/>
      <c r="AN66" s="789"/>
      <c r="AO66" s="790"/>
      <c r="AP66" s="765" t="s">
        <v>431</v>
      </c>
      <c r="AQ66" s="766"/>
      <c r="AR66" s="766"/>
      <c r="AS66" s="766"/>
      <c r="AT66" s="767"/>
      <c r="AU66" s="765" t="s">
        <v>432</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613</v>
      </c>
      <c r="C68" s="918"/>
      <c r="D68" s="918"/>
      <c r="E68" s="918"/>
      <c r="F68" s="918"/>
      <c r="G68" s="918"/>
      <c r="H68" s="918"/>
      <c r="I68" s="918"/>
      <c r="J68" s="918"/>
      <c r="K68" s="918"/>
      <c r="L68" s="918"/>
      <c r="M68" s="918"/>
      <c r="N68" s="918"/>
      <c r="O68" s="918"/>
      <c r="P68" s="919"/>
      <c r="Q68" s="920">
        <v>125</v>
      </c>
      <c r="R68" s="914"/>
      <c r="S68" s="914"/>
      <c r="T68" s="914"/>
      <c r="U68" s="914"/>
      <c r="V68" s="914">
        <v>113</v>
      </c>
      <c r="W68" s="914"/>
      <c r="X68" s="914"/>
      <c r="Y68" s="914"/>
      <c r="Z68" s="914"/>
      <c r="AA68" s="914">
        <v>12</v>
      </c>
      <c r="AB68" s="914"/>
      <c r="AC68" s="914"/>
      <c r="AD68" s="914"/>
      <c r="AE68" s="914"/>
      <c r="AF68" s="914">
        <v>12</v>
      </c>
      <c r="AG68" s="914"/>
      <c r="AH68" s="914"/>
      <c r="AI68" s="914"/>
      <c r="AJ68" s="914"/>
      <c r="AK68" s="914" t="s">
        <v>621</v>
      </c>
      <c r="AL68" s="914"/>
      <c r="AM68" s="914"/>
      <c r="AN68" s="914"/>
      <c r="AO68" s="914"/>
      <c r="AP68" s="914" t="s">
        <v>621</v>
      </c>
      <c r="AQ68" s="914"/>
      <c r="AR68" s="914"/>
      <c r="AS68" s="914"/>
      <c r="AT68" s="914"/>
      <c r="AU68" s="914" t="s">
        <v>628</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614</v>
      </c>
      <c r="C69" s="922"/>
      <c r="D69" s="922"/>
      <c r="E69" s="922"/>
      <c r="F69" s="922"/>
      <c r="G69" s="922"/>
      <c r="H69" s="922"/>
      <c r="I69" s="922"/>
      <c r="J69" s="922"/>
      <c r="K69" s="922"/>
      <c r="L69" s="922"/>
      <c r="M69" s="922"/>
      <c r="N69" s="922"/>
      <c r="O69" s="922"/>
      <c r="P69" s="923"/>
      <c r="Q69" s="924">
        <v>25217</v>
      </c>
      <c r="R69" s="879"/>
      <c r="S69" s="879"/>
      <c r="T69" s="879"/>
      <c r="U69" s="879"/>
      <c r="V69" s="879">
        <v>24411</v>
      </c>
      <c r="W69" s="879"/>
      <c r="X69" s="879"/>
      <c r="Y69" s="879"/>
      <c r="Z69" s="879"/>
      <c r="AA69" s="879">
        <v>806</v>
      </c>
      <c r="AB69" s="879"/>
      <c r="AC69" s="879"/>
      <c r="AD69" s="879"/>
      <c r="AE69" s="879"/>
      <c r="AF69" s="879">
        <v>8819</v>
      </c>
      <c r="AG69" s="879"/>
      <c r="AH69" s="879"/>
      <c r="AI69" s="879"/>
      <c r="AJ69" s="879"/>
      <c r="AK69" s="879" t="s">
        <v>621</v>
      </c>
      <c r="AL69" s="879"/>
      <c r="AM69" s="879"/>
      <c r="AN69" s="879"/>
      <c r="AO69" s="879"/>
      <c r="AP69" s="879">
        <v>22913</v>
      </c>
      <c r="AQ69" s="879"/>
      <c r="AR69" s="879"/>
      <c r="AS69" s="879"/>
      <c r="AT69" s="879"/>
      <c r="AU69" s="879">
        <v>6838</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615</v>
      </c>
      <c r="C70" s="922"/>
      <c r="D70" s="922"/>
      <c r="E70" s="922"/>
      <c r="F70" s="922"/>
      <c r="G70" s="922"/>
      <c r="H70" s="922"/>
      <c r="I70" s="922"/>
      <c r="J70" s="922"/>
      <c r="K70" s="922"/>
      <c r="L70" s="922"/>
      <c r="M70" s="922"/>
      <c r="N70" s="922"/>
      <c r="O70" s="922"/>
      <c r="P70" s="923"/>
      <c r="Q70" s="924">
        <v>15</v>
      </c>
      <c r="R70" s="879"/>
      <c r="S70" s="879"/>
      <c r="T70" s="879"/>
      <c r="U70" s="879"/>
      <c r="V70" s="879">
        <v>13</v>
      </c>
      <c r="W70" s="879"/>
      <c r="X70" s="879"/>
      <c r="Y70" s="879"/>
      <c r="Z70" s="879"/>
      <c r="AA70" s="879">
        <v>2</v>
      </c>
      <c r="AB70" s="879"/>
      <c r="AC70" s="879"/>
      <c r="AD70" s="879"/>
      <c r="AE70" s="879"/>
      <c r="AF70" s="879">
        <v>2</v>
      </c>
      <c r="AG70" s="879"/>
      <c r="AH70" s="879"/>
      <c r="AI70" s="879"/>
      <c r="AJ70" s="879"/>
      <c r="AK70" s="879" t="s">
        <v>621</v>
      </c>
      <c r="AL70" s="879"/>
      <c r="AM70" s="879"/>
      <c r="AN70" s="879"/>
      <c r="AO70" s="879"/>
      <c r="AP70" s="879" t="s">
        <v>624</v>
      </c>
      <c r="AQ70" s="879"/>
      <c r="AR70" s="879"/>
      <c r="AS70" s="879"/>
      <c r="AT70" s="879"/>
      <c r="AU70" s="879" t="s">
        <v>621</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616</v>
      </c>
      <c r="C71" s="922"/>
      <c r="D71" s="922"/>
      <c r="E71" s="922"/>
      <c r="F71" s="922"/>
      <c r="G71" s="922"/>
      <c r="H71" s="922"/>
      <c r="I71" s="922"/>
      <c r="J71" s="922"/>
      <c r="K71" s="922"/>
      <c r="L71" s="922"/>
      <c r="M71" s="922"/>
      <c r="N71" s="922"/>
      <c r="O71" s="922"/>
      <c r="P71" s="923"/>
      <c r="Q71" s="924">
        <v>65</v>
      </c>
      <c r="R71" s="879"/>
      <c r="S71" s="879"/>
      <c r="T71" s="879"/>
      <c r="U71" s="879"/>
      <c r="V71" s="879">
        <v>57</v>
      </c>
      <c r="W71" s="879"/>
      <c r="X71" s="879"/>
      <c r="Y71" s="879"/>
      <c r="Z71" s="879"/>
      <c r="AA71" s="879">
        <v>8</v>
      </c>
      <c r="AB71" s="879"/>
      <c r="AC71" s="879"/>
      <c r="AD71" s="879"/>
      <c r="AE71" s="879"/>
      <c r="AF71" s="879">
        <v>8</v>
      </c>
      <c r="AG71" s="879"/>
      <c r="AH71" s="879"/>
      <c r="AI71" s="879"/>
      <c r="AJ71" s="879"/>
      <c r="AK71" s="879" t="s">
        <v>621</v>
      </c>
      <c r="AL71" s="879"/>
      <c r="AM71" s="879"/>
      <c r="AN71" s="879"/>
      <c r="AO71" s="879"/>
      <c r="AP71" s="879" t="s">
        <v>621</v>
      </c>
      <c r="AQ71" s="879"/>
      <c r="AR71" s="879"/>
      <c r="AS71" s="879"/>
      <c r="AT71" s="879"/>
      <c r="AU71" s="879" t="s">
        <v>621</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617</v>
      </c>
      <c r="C72" s="922"/>
      <c r="D72" s="922"/>
      <c r="E72" s="922"/>
      <c r="F72" s="922"/>
      <c r="G72" s="922"/>
      <c r="H72" s="922"/>
      <c r="I72" s="922"/>
      <c r="J72" s="922"/>
      <c r="K72" s="922"/>
      <c r="L72" s="922"/>
      <c r="M72" s="922"/>
      <c r="N72" s="922"/>
      <c r="O72" s="922"/>
      <c r="P72" s="923"/>
      <c r="Q72" s="924">
        <v>143922</v>
      </c>
      <c r="R72" s="879"/>
      <c r="S72" s="879"/>
      <c r="T72" s="879"/>
      <c r="U72" s="879"/>
      <c r="V72" s="879">
        <v>139310</v>
      </c>
      <c r="W72" s="879"/>
      <c r="X72" s="879"/>
      <c r="Y72" s="879"/>
      <c r="Z72" s="879"/>
      <c r="AA72" s="879">
        <v>4612</v>
      </c>
      <c r="AB72" s="879"/>
      <c r="AC72" s="879"/>
      <c r="AD72" s="879"/>
      <c r="AE72" s="879"/>
      <c r="AF72" s="879">
        <v>4612</v>
      </c>
      <c r="AG72" s="879"/>
      <c r="AH72" s="879"/>
      <c r="AI72" s="879"/>
      <c r="AJ72" s="879"/>
      <c r="AK72" s="879" t="s">
        <v>629</v>
      </c>
      <c r="AL72" s="879"/>
      <c r="AM72" s="879"/>
      <c r="AN72" s="879"/>
      <c r="AO72" s="879"/>
      <c r="AP72" s="879" t="s">
        <v>621</v>
      </c>
      <c r="AQ72" s="879"/>
      <c r="AR72" s="879"/>
      <c r="AS72" s="879"/>
      <c r="AT72" s="879"/>
      <c r="AU72" s="879" t="s">
        <v>621</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618</v>
      </c>
      <c r="C73" s="922"/>
      <c r="D73" s="922"/>
      <c r="E73" s="922"/>
      <c r="F73" s="922"/>
      <c r="G73" s="922"/>
      <c r="H73" s="922"/>
      <c r="I73" s="922"/>
      <c r="J73" s="922"/>
      <c r="K73" s="922"/>
      <c r="L73" s="922"/>
      <c r="M73" s="922"/>
      <c r="N73" s="922"/>
      <c r="O73" s="922"/>
      <c r="P73" s="923"/>
      <c r="Q73" s="924">
        <v>87003</v>
      </c>
      <c r="R73" s="879"/>
      <c r="S73" s="879"/>
      <c r="T73" s="879"/>
      <c r="U73" s="879"/>
      <c r="V73" s="879">
        <v>85102</v>
      </c>
      <c r="W73" s="879"/>
      <c r="X73" s="879"/>
      <c r="Y73" s="879"/>
      <c r="Z73" s="879"/>
      <c r="AA73" s="879">
        <v>1901</v>
      </c>
      <c r="AB73" s="879"/>
      <c r="AC73" s="879"/>
      <c r="AD73" s="879"/>
      <c r="AE73" s="879"/>
      <c r="AF73" s="879">
        <v>70</v>
      </c>
      <c r="AG73" s="879"/>
      <c r="AH73" s="879"/>
      <c r="AI73" s="879"/>
      <c r="AJ73" s="879"/>
      <c r="AK73" s="879" t="s">
        <v>621</v>
      </c>
      <c r="AL73" s="879"/>
      <c r="AM73" s="879"/>
      <c r="AN73" s="879"/>
      <c r="AO73" s="879"/>
      <c r="AP73" s="879" t="s">
        <v>621</v>
      </c>
      <c r="AQ73" s="879"/>
      <c r="AR73" s="879"/>
      <c r="AS73" s="879"/>
      <c r="AT73" s="879"/>
      <c r="AU73" s="879" t="s">
        <v>621</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393</v>
      </c>
      <c r="B88" s="838" t="s">
        <v>433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13523</v>
      </c>
      <c r="AG88" s="890"/>
      <c r="AH88" s="890"/>
      <c r="AI88" s="890"/>
      <c r="AJ88" s="890"/>
      <c r="AK88" s="887"/>
      <c r="AL88" s="887"/>
      <c r="AM88" s="887"/>
      <c r="AN88" s="887"/>
      <c r="AO88" s="887"/>
      <c r="AP88" s="890">
        <v>22913</v>
      </c>
      <c r="AQ88" s="890"/>
      <c r="AR88" s="890"/>
      <c r="AS88" s="890"/>
      <c r="AT88" s="890"/>
      <c r="AU88" s="890">
        <v>6838</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434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265</v>
      </c>
      <c r="CS102" s="898"/>
      <c r="CT102" s="898"/>
      <c r="CU102" s="898"/>
      <c r="CV102" s="941"/>
      <c r="CW102" s="940">
        <v>143</v>
      </c>
      <c r="CX102" s="898"/>
      <c r="CY102" s="898"/>
      <c r="CZ102" s="898"/>
      <c r="DA102" s="941"/>
      <c r="DB102" s="940" t="s">
        <v>638</v>
      </c>
      <c r="DC102" s="898"/>
      <c r="DD102" s="898"/>
      <c r="DE102" s="898"/>
      <c r="DF102" s="941"/>
      <c r="DG102" s="940" t="s">
        <v>639</v>
      </c>
      <c r="DH102" s="898"/>
      <c r="DI102" s="898"/>
      <c r="DJ102" s="898"/>
      <c r="DK102" s="941"/>
      <c r="DL102" s="940" t="s">
        <v>638</v>
      </c>
      <c r="DM102" s="898"/>
      <c r="DN102" s="898"/>
      <c r="DO102" s="898"/>
      <c r="DP102" s="941"/>
      <c r="DQ102" s="940" t="s">
        <v>638</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440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441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442</v>
      </c>
      <c r="AB109" s="943"/>
      <c r="AC109" s="943"/>
      <c r="AD109" s="943"/>
      <c r="AE109" s="944"/>
      <c r="AF109" s="942" t="s">
        <v>443</v>
      </c>
      <c r="AG109" s="943"/>
      <c r="AH109" s="943"/>
      <c r="AI109" s="943"/>
      <c r="AJ109" s="944"/>
      <c r="AK109" s="942" t="s">
        <v>305</v>
      </c>
      <c r="AL109" s="943"/>
      <c r="AM109" s="943"/>
      <c r="AN109" s="943"/>
      <c r="AO109" s="944"/>
      <c r="AP109" s="942" t="s">
        <v>444</v>
      </c>
      <c r="AQ109" s="943"/>
      <c r="AR109" s="943"/>
      <c r="AS109" s="943"/>
      <c r="AT109" s="945"/>
      <c r="AU109" s="962" t="s">
        <v>441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442</v>
      </c>
      <c r="BR109" s="943"/>
      <c r="BS109" s="943"/>
      <c r="BT109" s="943"/>
      <c r="BU109" s="944"/>
      <c r="BV109" s="942" t="s">
        <v>443</v>
      </c>
      <c r="BW109" s="943"/>
      <c r="BX109" s="943"/>
      <c r="BY109" s="943"/>
      <c r="BZ109" s="944"/>
      <c r="CA109" s="942" t="s">
        <v>305</v>
      </c>
      <c r="CB109" s="943"/>
      <c r="CC109" s="943"/>
      <c r="CD109" s="943"/>
      <c r="CE109" s="944"/>
      <c r="CF109" s="963" t="s">
        <v>444</v>
      </c>
      <c r="CG109" s="963"/>
      <c r="CH109" s="963"/>
      <c r="CI109" s="963"/>
      <c r="CJ109" s="963"/>
      <c r="CK109" s="942" t="s">
        <v>445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442</v>
      </c>
      <c r="DH109" s="943"/>
      <c r="DI109" s="943"/>
      <c r="DJ109" s="943"/>
      <c r="DK109" s="944"/>
      <c r="DL109" s="942" t="s">
        <v>443</v>
      </c>
      <c r="DM109" s="943"/>
      <c r="DN109" s="943"/>
      <c r="DO109" s="943"/>
      <c r="DP109" s="944"/>
      <c r="DQ109" s="942" t="s">
        <v>305</v>
      </c>
      <c r="DR109" s="943"/>
      <c r="DS109" s="943"/>
      <c r="DT109" s="943"/>
      <c r="DU109" s="944"/>
      <c r="DV109" s="942" t="s">
        <v>444</v>
      </c>
      <c r="DW109" s="943"/>
      <c r="DX109" s="943"/>
      <c r="DY109" s="943"/>
      <c r="DZ109" s="945"/>
    </row>
    <row r="110" spans="1:131" s="248" customFormat="1" ht="26.25" customHeight="1" x14ac:dyDescent="0.15">
      <c r="A110" s="946" t="s">
        <v>446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18116528</v>
      </c>
      <c r="AB110" s="950"/>
      <c r="AC110" s="950"/>
      <c r="AD110" s="950"/>
      <c r="AE110" s="951"/>
      <c r="AF110" s="952">
        <v>17817703</v>
      </c>
      <c r="AG110" s="950"/>
      <c r="AH110" s="950"/>
      <c r="AI110" s="950"/>
      <c r="AJ110" s="951"/>
      <c r="AK110" s="952">
        <v>16178150</v>
      </c>
      <c r="AL110" s="950"/>
      <c r="AM110" s="950"/>
      <c r="AN110" s="950"/>
      <c r="AO110" s="951"/>
      <c r="AP110" s="953">
        <v>24.1</v>
      </c>
      <c r="AQ110" s="954"/>
      <c r="AR110" s="954"/>
      <c r="AS110" s="954"/>
      <c r="AT110" s="955"/>
      <c r="AU110" s="956" t="s">
        <v>72</v>
      </c>
      <c r="AV110" s="957"/>
      <c r="AW110" s="957"/>
      <c r="AX110" s="957"/>
      <c r="AY110" s="957"/>
      <c r="AZ110" s="998" t="s">
        <v>447</v>
      </c>
      <c r="BA110" s="947"/>
      <c r="BB110" s="947"/>
      <c r="BC110" s="947"/>
      <c r="BD110" s="947"/>
      <c r="BE110" s="947"/>
      <c r="BF110" s="947"/>
      <c r="BG110" s="947"/>
      <c r="BH110" s="947"/>
      <c r="BI110" s="947"/>
      <c r="BJ110" s="947"/>
      <c r="BK110" s="947"/>
      <c r="BL110" s="947"/>
      <c r="BM110" s="947"/>
      <c r="BN110" s="947"/>
      <c r="BO110" s="947"/>
      <c r="BP110" s="948"/>
      <c r="BQ110" s="984">
        <v>202267827</v>
      </c>
      <c r="BR110" s="985"/>
      <c r="BS110" s="985"/>
      <c r="BT110" s="985"/>
      <c r="BU110" s="985"/>
      <c r="BV110" s="985">
        <v>211206412</v>
      </c>
      <c r="BW110" s="985"/>
      <c r="BX110" s="985"/>
      <c r="BY110" s="985"/>
      <c r="BZ110" s="985"/>
      <c r="CA110" s="985">
        <v>210769093</v>
      </c>
      <c r="CB110" s="985"/>
      <c r="CC110" s="985"/>
      <c r="CD110" s="985"/>
      <c r="CE110" s="985"/>
      <c r="CF110" s="999">
        <v>314.10000000000002</v>
      </c>
      <c r="CG110" s="1000"/>
      <c r="CH110" s="1000"/>
      <c r="CI110" s="1000"/>
      <c r="CJ110" s="1000"/>
      <c r="CK110" s="1001" t="s">
        <v>448</v>
      </c>
      <c r="CL110" s="1002"/>
      <c r="CM110" s="981" t="s">
        <v>449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450</v>
      </c>
      <c r="DH110" s="985"/>
      <c r="DI110" s="985"/>
      <c r="DJ110" s="985"/>
      <c r="DK110" s="985"/>
      <c r="DL110" s="985" t="s">
        <v>127</v>
      </c>
      <c r="DM110" s="985"/>
      <c r="DN110" s="985"/>
      <c r="DO110" s="985"/>
      <c r="DP110" s="985"/>
      <c r="DQ110" s="985" t="s">
        <v>127</v>
      </c>
      <c r="DR110" s="985"/>
      <c r="DS110" s="985"/>
      <c r="DT110" s="985"/>
      <c r="DU110" s="985"/>
      <c r="DV110" s="986" t="s">
        <v>450</v>
      </c>
      <c r="DW110" s="986"/>
      <c r="DX110" s="986"/>
      <c r="DY110" s="986"/>
      <c r="DZ110" s="987"/>
    </row>
    <row r="111" spans="1:131" s="248" customFormat="1" ht="26.25" customHeight="1" x14ac:dyDescent="0.15">
      <c r="A111" s="988" t="s">
        <v>451</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127</v>
      </c>
      <c r="AB111" s="992"/>
      <c r="AC111" s="992"/>
      <c r="AD111" s="992"/>
      <c r="AE111" s="993"/>
      <c r="AF111" s="994" t="s">
        <v>450</v>
      </c>
      <c r="AG111" s="992"/>
      <c r="AH111" s="992"/>
      <c r="AI111" s="992"/>
      <c r="AJ111" s="993"/>
      <c r="AK111" s="994" t="s">
        <v>450</v>
      </c>
      <c r="AL111" s="992"/>
      <c r="AM111" s="992"/>
      <c r="AN111" s="992"/>
      <c r="AO111" s="993"/>
      <c r="AP111" s="995" t="s">
        <v>450</v>
      </c>
      <c r="AQ111" s="996"/>
      <c r="AR111" s="996"/>
      <c r="AS111" s="996"/>
      <c r="AT111" s="997"/>
      <c r="AU111" s="958"/>
      <c r="AV111" s="959"/>
      <c r="AW111" s="959"/>
      <c r="AX111" s="959"/>
      <c r="AY111" s="959"/>
      <c r="AZ111" s="1007" t="s">
        <v>452</v>
      </c>
      <c r="BA111" s="1008"/>
      <c r="BB111" s="1008"/>
      <c r="BC111" s="1008"/>
      <c r="BD111" s="1008"/>
      <c r="BE111" s="1008"/>
      <c r="BF111" s="1008"/>
      <c r="BG111" s="1008"/>
      <c r="BH111" s="1008"/>
      <c r="BI111" s="1008"/>
      <c r="BJ111" s="1008"/>
      <c r="BK111" s="1008"/>
      <c r="BL111" s="1008"/>
      <c r="BM111" s="1008"/>
      <c r="BN111" s="1008"/>
      <c r="BO111" s="1008"/>
      <c r="BP111" s="1009"/>
      <c r="BQ111" s="977">
        <v>1963612</v>
      </c>
      <c r="BR111" s="978"/>
      <c r="BS111" s="978"/>
      <c r="BT111" s="978"/>
      <c r="BU111" s="978"/>
      <c r="BV111" s="978">
        <v>2688624</v>
      </c>
      <c r="BW111" s="978"/>
      <c r="BX111" s="978"/>
      <c r="BY111" s="978"/>
      <c r="BZ111" s="978"/>
      <c r="CA111" s="978">
        <v>2591285</v>
      </c>
      <c r="CB111" s="978"/>
      <c r="CC111" s="978"/>
      <c r="CD111" s="978"/>
      <c r="CE111" s="978"/>
      <c r="CF111" s="972">
        <v>3.9</v>
      </c>
      <c r="CG111" s="973"/>
      <c r="CH111" s="973"/>
      <c r="CI111" s="973"/>
      <c r="CJ111" s="973"/>
      <c r="CK111" s="1003"/>
      <c r="CL111" s="1004"/>
      <c r="CM111" s="974" t="s">
        <v>453</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454</v>
      </c>
      <c r="DH111" s="978"/>
      <c r="DI111" s="978"/>
      <c r="DJ111" s="978"/>
      <c r="DK111" s="978"/>
      <c r="DL111" s="978" t="s">
        <v>455</v>
      </c>
      <c r="DM111" s="978"/>
      <c r="DN111" s="978"/>
      <c r="DO111" s="978"/>
      <c r="DP111" s="978"/>
      <c r="DQ111" s="978" t="s">
        <v>389</v>
      </c>
      <c r="DR111" s="978"/>
      <c r="DS111" s="978"/>
      <c r="DT111" s="978"/>
      <c r="DU111" s="978"/>
      <c r="DV111" s="979" t="s">
        <v>454</v>
      </c>
      <c r="DW111" s="979"/>
      <c r="DX111" s="979"/>
      <c r="DY111" s="979"/>
      <c r="DZ111" s="980"/>
    </row>
    <row r="112" spans="1:131" s="248" customFormat="1" ht="26.25" customHeight="1" x14ac:dyDescent="0.15">
      <c r="A112" s="1010" t="s">
        <v>456</v>
      </c>
      <c r="B112" s="1011"/>
      <c r="C112" s="1008" t="s">
        <v>457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16667</v>
      </c>
      <c r="AB112" s="1017"/>
      <c r="AC112" s="1017"/>
      <c r="AD112" s="1017"/>
      <c r="AE112" s="1018"/>
      <c r="AF112" s="1019">
        <v>16667</v>
      </c>
      <c r="AG112" s="1017"/>
      <c r="AH112" s="1017"/>
      <c r="AI112" s="1017"/>
      <c r="AJ112" s="1018"/>
      <c r="AK112" s="1019">
        <v>16667</v>
      </c>
      <c r="AL112" s="1017"/>
      <c r="AM112" s="1017"/>
      <c r="AN112" s="1017"/>
      <c r="AO112" s="1018"/>
      <c r="AP112" s="1020">
        <v>0</v>
      </c>
      <c r="AQ112" s="1021"/>
      <c r="AR112" s="1021"/>
      <c r="AS112" s="1021"/>
      <c r="AT112" s="1022"/>
      <c r="AU112" s="958"/>
      <c r="AV112" s="959"/>
      <c r="AW112" s="959"/>
      <c r="AX112" s="959"/>
      <c r="AY112" s="959"/>
      <c r="AZ112" s="1007" t="s">
        <v>458</v>
      </c>
      <c r="BA112" s="1008"/>
      <c r="BB112" s="1008"/>
      <c r="BC112" s="1008"/>
      <c r="BD112" s="1008"/>
      <c r="BE112" s="1008"/>
      <c r="BF112" s="1008"/>
      <c r="BG112" s="1008"/>
      <c r="BH112" s="1008"/>
      <c r="BI112" s="1008"/>
      <c r="BJ112" s="1008"/>
      <c r="BK112" s="1008"/>
      <c r="BL112" s="1008"/>
      <c r="BM112" s="1008"/>
      <c r="BN112" s="1008"/>
      <c r="BO112" s="1008"/>
      <c r="BP112" s="1009"/>
      <c r="BQ112" s="977">
        <v>57443148</v>
      </c>
      <c r="BR112" s="978"/>
      <c r="BS112" s="978"/>
      <c r="BT112" s="978"/>
      <c r="BU112" s="978"/>
      <c r="BV112" s="978">
        <v>55630982</v>
      </c>
      <c r="BW112" s="978"/>
      <c r="BX112" s="978"/>
      <c r="BY112" s="978"/>
      <c r="BZ112" s="978"/>
      <c r="CA112" s="978">
        <v>54554733</v>
      </c>
      <c r="CB112" s="978"/>
      <c r="CC112" s="978"/>
      <c r="CD112" s="978"/>
      <c r="CE112" s="978"/>
      <c r="CF112" s="972">
        <v>81.3</v>
      </c>
      <c r="CG112" s="973"/>
      <c r="CH112" s="973"/>
      <c r="CI112" s="973"/>
      <c r="CJ112" s="973"/>
      <c r="CK112" s="1003"/>
      <c r="CL112" s="1004"/>
      <c r="CM112" s="974" t="s">
        <v>459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420</v>
      </c>
      <c r="DH112" s="978"/>
      <c r="DI112" s="978"/>
      <c r="DJ112" s="978"/>
      <c r="DK112" s="978"/>
      <c r="DL112" s="978" t="s">
        <v>454</v>
      </c>
      <c r="DM112" s="978"/>
      <c r="DN112" s="978"/>
      <c r="DO112" s="978"/>
      <c r="DP112" s="978"/>
      <c r="DQ112" s="978" t="s">
        <v>455</v>
      </c>
      <c r="DR112" s="978"/>
      <c r="DS112" s="978"/>
      <c r="DT112" s="978"/>
      <c r="DU112" s="978"/>
      <c r="DV112" s="979" t="s">
        <v>460</v>
      </c>
      <c r="DW112" s="979"/>
      <c r="DX112" s="979"/>
      <c r="DY112" s="979"/>
      <c r="DZ112" s="980"/>
    </row>
    <row r="113" spans="1:130" s="248" customFormat="1" ht="26.25" customHeight="1" x14ac:dyDescent="0.15">
      <c r="A113" s="1012"/>
      <c r="B113" s="1013"/>
      <c r="C113" s="1008" t="s">
        <v>461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3610595</v>
      </c>
      <c r="AB113" s="992"/>
      <c r="AC113" s="992"/>
      <c r="AD113" s="992"/>
      <c r="AE113" s="993"/>
      <c r="AF113" s="994">
        <v>3568688</v>
      </c>
      <c r="AG113" s="992"/>
      <c r="AH113" s="992"/>
      <c r="AI113" s="992"/>
      <c r="AJ113" s="993"/>
      <c r="AK113" s="994">
        <v>3590952</v>
      </c>
      <c r="AL113" s="992"/>
      <c r="AM113" s="992"/>
      <c r="AN113" s="992"/>
      <c r="AO113" s="993"/>
      <c r="AP113" s="995">
        <v>5.4</v>
      </c>
      <c r="AQ113" s="996"/>
      <c r="AR113" s="996"/>
      <c r="AS113" s="996"/>
      <c r="AT113" s="997"/>
      <c r="AU113" s="958"/>
      <c r="AV113" s="959"/>
      <c r="AW113" s="959"/>
      <c r="AX113" s="959"/>
      <c r="AY113" s="959"/>
      <c r="AZ113" s="1007" t="s">
        <v>462</v>
      </c>
      <c r="BA113" s="1008"/>
      <c r="BB113" s="1008"/>
      <c r="BC113" s="1008"/>
      <c r="BD113" s="1008"/>
      <c r="BE113" s="1008"/>
      <c r="BF113" s="1008"/>
      <c r="BG113" s="1008"/>
      <c r="BH113" s="1008"/>
      <c r="BI113" s="1008"/>
      <c r="BJ113" s="1008"/>
      <c r="BK113" s="1008"/>
      <c r="BL113" s="1008"/>
      <c r="BM113" s="1008"/>
      <c r="BN113" s="1008"/>
      <c r="BO113" s="1008"/>
      <c r="BP113" s="1009"/>
      <c r="BQ113" s="977">
        <v>7997650</v>
      </c>
      <c r="BR113" s="978"/>
      <c r="BS113" s="978"/>
      <c r="BT113" s="978"/>
      <c r="BU113" s="978"/>
      <c r="BV113" s="978">
        <v>7454598</v>
      </c>
      <c r="BW113" s="978"/>
      <c r="BX113" s="978"/>
      <c r="BY113" s="978"/>
      <c r="BZ113" s="978"/>
      <c r="CA113" s="978">
        <v>6838462</v>
      </c>
      <c r="CB113" s="978"/>
      <c r="CC113" s="978"/>
      <c r="CD113" s="978"/>
      <c r="CE113" s="978"/>
      <c r="CF113" s="972">
        <v>10.199999999999999</v>
      </c>
      <c r="CG113" s="973"/>
      <c r="CH113" s="973"/>
      <c r="CI113" s="973"/>
      <c r="CJ113" s="973"/>
      <c r="CK113" s="1003"/>
      <c r="CL113" s="1004"/>
      <c r="CM113" s="974" t="s">
        <v>463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454</v>
      </c>
      <c r="DH113" s="1017"/>
      <c r="DI113" s="1017"/>
      <c r="DJ113" s="1017"/>
      <c r="DK113" s="1018"/>
      <c r="DL113" s="1019" t="s">
        <v>389</v>
      </c>
      <c r="DM113" s="1017"/>
      <c r="DN113" s="1017"/>
      <c r="DO113" s="1017"/>
      <c r="DP113" s="1018"/>
      <c r="DQ113" s="1019" t="s">
        <v>454</v>
      </c>
      <c r="DR113" s="1017"/>
      <c r="DS113" s="1017"/>
      <c r="DT113" s="1017"/>
      <c r="DU113" s="1018"/>
      <c r="DV113" s="1020" t="s">
        <v>464</v>
      </c>
      <c r="DW113" s="1021"/>
      <c r="DX113" s="1021"/>
      <c r="DY113" s="1021"/>
      <c r="DZ113" s="1022"/>
    </row>
    <row r="114" spans="1:130" s="248" customFormat="1" ht="26.25" customHeight="1" x14ac:dyDescent="0.15">
      <c r="A114" s="1012"/>
      <c r="B114" s="1013"/>
      <c r="C114" s="1008" t="s">
        <v>465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888945</v>
      </c>
      <c r="AB114" s="1017"/>
      <c r="AC114" s="1017"/>
      <c r="AD114" s="1017"/>
      <c r="AE114" s="1018"/>
      <c r="AF114" s="1019">
        <v>924738</v>
      </c>
      <c r="AG114" s="1017"/>
      <c r="AH114" s="1017"/>
      <c r="AI114" s="1017"/>
      <c r="AJ114" s="1018"/>
      <c r="AK114" s="1019">
        <v>841966</v>
      </c>
      <c r="AL114" s="1017"/>
      <c r="AM114" s="1017"/>
      <c r="AN114" s="1017"/>
      <c r="AO114" s="1018"/>
      <c r="AP114" s="1020">
        <v>1.3</v>
      </c>
      <c r="AQ114" s="1021"/>
      <c r="AR114" s="1021"/>
      <c r="AS114" s="1021"/>
      <c r="AT114" s="1022"/>
      <c r="AU114" s="958"/>
      <c r="AV114" s="959"/>
      <c r="AW114" s="959"/>
      <c r="AX114" s="959"/>
      <c r="AY114" s="959"/>
      <c r="AZ114" s="1007" t="s">
        <v>466</v>
      </c>
      <c r="BA114" s="1008"/>
      <c r="BB114" s="1008"/>
      <c r="BC114" s="1008"/>
      <c r="BD114" s="1008"/>
      <c r="BE114" s="1008"/>
      <c r="BF114" s="1008"/>
      <c r="BG114" s="1008"/>
      <c r="BH114" s="1008"/>
      <c r="BI114" s="1008"/>
      <c r="BJ114" s="1008"/>
      <c r="BK114" s="1008"/>
      <c r="BL114" s="1008"/>
      <c r="BM114" s="1008"/>
      <c r="BN114" s="1008"/>
      <c r="BO114" s="1008"/>
      <c r="BP114" s="1009"/>
      <c r="BQ114" s="977">
        <v>16912937</v>
      </c>
      <c r="BR114" s="978"/>
      <c r="BS114" s="978"/>
      <c r="BT114" s="978"/>
      <c r="BU114" s="978"/>
      <c r="BV114" s="978">
        <v>17385121</v>
      </c>
      <c r="BW114" s="978"/>
      <c r="BX114" s="978"/>
      <c r="BY114" s="978"/>
      <c r="BZ114" s="978"/>
      <c r="CA114" s="978">
        <v>17406994</v>
      </c>
      <c r="CB114" s="978"/>
      <c r="CC114" s="978"/>
      <c r="CD114" s="978"/>
      <c r="CE114" s="978"/>
      <c r="CF114" s="972">
        <v>25.9</v>
      </c>
      <c r="CG114" s="973"/>
      <c r="CH114" s="973"/>
      <c r="CI114" s="973"/>
      <c r="CJ114" s="973"/>
      <c r="CK114" s="1003"/>
      <c r="CL114" s="1004"/>
      <c r="CM114" s="974" t="s">
        <v>467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454</v>
      </c>
      <c r="DH114" s="1017"/>
      <c r="DI114" s="1017"/>
      <c r="DJ114" s="1017"/>
      <c r="DK114" s="1018"/>
      <c r="DL114" s="1019" t="s">
        <v>389</v>
      </c>
      <c r="DM114" s="1017"/>
      <c r="DN114" s="1017"/>
      <c r="DO114" s="1017"/>
      <c r="DP114" s="1018"/>
      <c r="DQ114" s="1019" t="s">
        <v>389</v>
      </c>
      <c r="DR114" s="1017"/>
      <c r="DS114" s="1017"/>
      <c r="DT114" s="1017"/>
      <c r="DU114" s="1018"/>
      <c r="DV114" s="1020" t="s">
        <v>395</v>
      </c>
      <c r="DW114" s="1021"/>
      <c r="DX114" s="1021"/>
      <c r="DY114" s="1021"/>
      <c r="DZ114" s="1022"/>
    </row>
    <row r="115" spans="1:130" s="248" customFormat="1" ht="26.25" customHeight="1" x14ac:dyDescent="0.15">
      <c r="A115" s="1012"/>
      <c r="B115" s="1013"/>
      <c r="C115" s="1008" t="s">
        <v>468</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136004</v>
      </c>
      <c r="AB115" s="992"/>
      <c r="AC115" s="992"/>
      <c r="AD115" s="992"/>
      <c r="AE115" s="993"/>
      <c r="AF115" s="994">
        <v>158698</v>
      </c>
      <c r="AG115" s="992"/>
      <c r="AH115" s="992"/>
      <c r="AI115" s="992"/>
      <c r="AJ115" s="993"/>
      <c r="AK115" s="994">
        <v>198692</v>
      </c>
      <c r="AL115" s="992"/>
      <c r="AM115" s="992"/>
      <c r="AN115" s="992"/>
      <c r="AO115" s="993"/>
      <c r="AP115" s="995">
        <v>0.3</v>
      </c>
      <c r="AQ115" s="996"/>
      <c r="AR115" s="996"/>
      <c r="AS115" s="996"/>
      <c r="AT115" s="997"/>
      <c r="AU115" s="958"/>
      <c r="AV115" s="959"/>
      <c r="AW115" s="959"/>
      <c r="AX115" s="959"/>
      <c r="AY115" s="959"/>
      <c r="AZ115" s="1007" t="s">
        <v>469</v>
      </c>
      <c r="BA115" s="1008"/>
      <c r="BB115" s="1008"/>
      <c r="BC115" s="1008"/>
      <c r="BD115" s="1008"/>
      <c r="BE115" s="1008"/>
      <c r="BF115" s="1008"/>
      <c r="BG115" s="1008"/>
      <c r="BH115" s="1008"/>
      <c r="BI115" s="1008"/>
      <c r="BJ115" s="1008"/>
      <c r="BK115" s="1008"/>
      <c r="BL115" s="1008"/>
      <c r="BM115" s="1008"/>
      <c r="BN115" s="1008"/>
      <c r="BO115" s="1008"/>
      <c r="BP115" s="1009"/>
      <c r="BQ115" s="977" t="s">
        <v>470</v>
      </c>
      <c r="BR115" s="978"/>
      <c r="BS115" s="978"/>
      <c r="BT115" s="978"/>
      <c r="BU115" s="978"/>
      <c r="BV115" s="978" t="s">
        <v>454</v>
      </c>
      <c r="BW115" s="978"/>
      <c r="BX115" s="978"/>
      <c r="BY115" s="978"/>
      <c r="BZ115" s="978"/>
      <c r="CA115" s="978" t="s">
        <v>464</v>
      </c>
      <c r="CB115" s="978"/>
      <c r="CC115" s="978"/>
      <c r="CD115" s="978"/>
      <c r="CE115" s="978"/>
      <c r="CF115" s="972" t="s">
        <v>455</v>
      </c>
      <c r="CG115" s="973"/>
      <c r="CH115" s="973"/>
      <c r="CI115" s="973"/>
      <c r="CJ115" s="973"/>
      <c r="CK115" s="1003"/>
      <c r="CL115" s="1004"/>
      <c r="CM115" s="1007" t="s">
        <v>471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395</v>
      </c>
      <c r="DH115" s="1017"/>
      <c r="DI115" s="1017"/>
      <c r="DJ115" s="1017"/>
      <c r="DK115" s="1018"/>
      <c r="DL115" s="1019" t="s">
        <v>395</v>
      </c>
      <c r="DM115" s="1017"/>
      <c r="DN115" s="1017"/>
      <c r="DO115" s="1017"/>
      <c r="DP115" s="1018"/>
      <c r="DQ115" s="1019" t="s">
        <v>454</v>
      </c>
      <c r="DR115" s="1017"/>
      <c r="DS115" s="1017"/>
      <c r="DT115" s="1017"/>
      <c r="DU115" s="1018"/>
      <c r="DV115" s="1020" t="s">
        <v>389</v>
      </c>
      <c r="DW115" s="1021"/>
      <c r="DX115" s="1021"/>
      <c r="DY115" s="1021"/>
      <c r="DZ115" s="1022"/>
    </row>
    <row r="116" spans="1:130" s="248" customFormat="1" ht="26.25" customHeight="1" x14ac:dyDescent="0.15">
      <c r="A116" s="1014"/>
      <c r="B116" s="1015"/>
      <c r="C116" s="1023" t="s">
        <v>472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176</v>
      </c>
      <c r="AB116" s="1017"/>
      <c r="AC116" s="1017"/>
      <c r="AD116" s="1017"/>
      <c r="AE116" s="1018"/>
      <c r="AF116" s="1019">
        <v>1791</v>
      </c>
      <c r="AG116" s="1017"/>
      <c r="AH116" s="1017"/>
      <c r="AI116" s="1017"/>
      <c r="AJ116" s="1018"/>
      <c r="AK116" s="1019">
        <v>113</v>
      </c>
      <c r="AL116" s="1017"/>
      <c r="AM116" s="1017"/>
      <c r="AN116" s="1017"/>
      <c r="AO116" s="1018"/>
      <c r="AP116" s="1020">
        <v>0</v>
      </c>
      <c r="AQ116" s="1021"/>
      <c r="AR116" s="1021"/>
      <c r="AS116" s="1021"/>
      <c r="AT116" s="1022"/>
      <c r="AU116" s="958"/>
      <c r="AV116" s="959"/>
      <c r="AW116" s="959"/>
      <c r="AX116" s="959"/>
      <c r="AY116" s="959"/>
      <c r="AZ116" s="1025" t="s">
        <v>473</v>
      </c>
      <c r="BA116" s="1026"/>
      <c r="BB116" s="1026"/>
      <c r="BC116" s="1026"/>
      <c r="BD116" s="1026"/>
      <c r="BE116" s="1026"/>
      <c r="BF116" s="1026"/>
      <c r="BG116" s="1026"/>
      <c r="BH116" s="1026"/>
      <c r="BI116" s="1026"/>
      <c r="BJ116" s="1026"/>
      <c r="BK116" s="1026"/>
      <c r="BL116" s="1026"/>
      <c r="BM116" s="1026"/>
      <c r="BN116" s="1026"/>
      <c r="BO116" s="1026"/>
      <c r="BP116" s="1027"/>
      <c r="BQ116" s="977" t="s">
        <v>454</v>
      </c>
      <c r="BR116" s="978"/>
      <c r="BS116" s="978"/>
      <c r="BT116" s="978"/>
      <c r="BU116" s="978"/>
      <c r="BV116" s="978" t="s">
        <v>470</v>
      </c>
      <c r="BW116" s="978"/>
      <c r="BX116" s="978"/>
      <c r="BY116" s="978"/>
      <c r="BZ116" s="978"/>
      <c r="CA116" s="978" t="s">
        <v>474</v>
      </c>
      <c r="CB116" s="978"/>
      <c r="CC116" s="978"/>
      <c r="CD116" s="978"/>
      <c r="CE116" s="978"/>
      <c r="CF116" s="972" t="s">
        <v>454</v>
      </c>
      <c r="CG116" s="973"/>
      <c r="CH116" s="973"/>
      <c r="CI116" s="973"/>
      <c r="CJ116" s="973"/>
      <c r="CK116" s="1003"/>
      <c r="CL116" s="1004"/>
      <c r="CM116" s="974" t="s">
        <v>475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1963612</v>
      </c>
      <c r="DH116" s="1017"/>
      <c r="DI116" s="1017"/>
      <c r="DJ116" s="1017"/>
      <c r="DK116" s="1018"/>
      <c r="DL116" s="1019">
        <v>2317196</v>
      </c>
      <c r="DM116" s="1017"/>
      <c r="DN116" s="1017"/>
      <c r="DO116" s="1017"/>
      <c r="DP116" s="1018"/>
      <c r="DQ116" s="1019">
        <v>2261127</v>
      </c>
      <c r="DR116" s="1017"/>
      <c r="DS116" s="1017"/>
      <c r="DT116" s="1017"/>
      <c r="DU116" s="1018"/>
      <c r="DV116" s="1020">
        <v>3.4</v>
      </c>
      <c r="DW116" s="1021"/>
      <c r="DX116" s="1021"/>
      <c r="DY116" s="1021"/>
      <c r="DZ116" s="1022"/>
    </row>
    <row r="117" spans="1:130" s="248" customFormat="1" ht="26.25" customHeight="1" x14ac:dyDescent="0.15">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476</v>
      </c>
      <c r="Z117" s="944"/>
      <c r="AA117" s="1034">
        <v>22768915</v>
      </c>
      <c r="AB117" s="1035"/>
      <c r="AC117" s="1035"/>
      <c r="AD117" s="1035"/>
      <c r="AE117" s="1036"/>
      <c r="AF117" s="1037">
        <v>22488285</v>
      </c>
      <c r="AG117" s="1035"/>
      <c r="AH117" s="1035"/>
      <c r="AI117" s="1035"/>
      <c r="AJ117" s="1036"/>
      <c r="AK117" s="1037">
        <v>20826540</v>
      </c>
      <c r="AL117" s="1035"/>
      <c r="AM117" s="1035"/>
      <c r="AN117" s="1035"/>
      <c r="AO117" s="1036"/>
      <c r="AP117" s="1038"/>
      <c r="AQ117" s="1039"/>
      <c r="AR117" s="1039"/>
      <c r="AS117" s="1039"/>
      <c r="AT117" s="1040"/>
      <c r="AU117" s="958"/>
      <c r="AV117" s="959"/>
      <c r="AW117" s="959"/>
      <c r="AX117" s="959"/>
      <c r="AY117" s="959"/>
      <c r="AZ117" s="1025" t="s">
        <v>477</v>
      </c>
      <c r="BA117" s="1026"/>
      <c r="BB117" s="1026"/>
      <c r="BC117" s="1026"/>
      <c r="BD117" s="1026"/>
      <c r="BE117" s="1026"/>
      <c r="BF117" s="1026"/>
      <c r="BG117" s="1026"/>
      <c r="BH117" s="1026"/>
      <c r="BI117" s="1026"/>
      <c r="BJ117" s="1026"/>
      <c r="BK117" s="1026"/>
      <c r="BL117" s="1026"/>
      <c r="BM117" s="1026"/>
      <c r="BN117" s="1026"/>
      <c r="BO117" s="1026"/>
      <c r="BP117" s="1027"/>
      <c r="BQ117" s="977" t="s">
        <v>470</v>
      </c>
      <c r="BR117" s="978"/>
      <c r="BS117" s="978"/>
      <c r="BT117" s="978"/>
      <c r="BU117" s="978"/>
      <c r="BV117" s="978" t="s">
        <v>455</v>
      </c>
      <c r="BW117" s="978"/>
      <c r="BX117" s="978"/>
      <c r="BY117" s="978"/>
      <c r="BZ117" s="978"/>
      <c r="CA117" s="978" t="s">
        <v>420</v>
      </c>
      <c r="CB117" s="978"/>
      <c r="CC117" s="978"/>
      <c r="CD117" s="978"/>
      <c r="CE117" s="978"/>
      <c r="CF117" s="972" t="s">
        <v>454</v>
      </c>
      <c r="CG117" s="973"/>
      <c r="CH117" s="973"/>
      <c r="CI117" s="973"/>
      <c r="CJ117" s="973"/>
      <c r="CK117" s="1003"/>
      <c r="CL117" s="1004"/>
      <c r="CM117" s="974" t="s">
        <v>478</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479</v>
      </c>
      <c r="DH117" s="1017"/>
      <c r="DI117" s="1017"/>
      <c r="DJ117" s="1017"/>
      <c r="DK117" s="1018"/>
      <c r="DL117" s="1019" t="s">
        <v>470</v>
      </c>
      <c r="DM117" s="1017"/>
      <c r="DN117" s="1017"/>
      <c r="DO117" s="1017"/>
      <c r="DP117" s="1018"/>
      <c r="DQ117" s="1019" t="s">
        <v>480</v>
      </c>
      <c r="DR117" s="1017"/>
      <c r="DS117" s="1017"/>
      <c r="DT117" s="1017"/>
      <c r="DU117" s="1018"/>
      <c r="DV117" s="1020" t="s">
        <v>395</v>
      </c>
      <c r="DW117" s="1021"/>
      <c r="DX117" s="1021"/>
      <c r="DY117" s="1021"/>
      <c r="DZ117" s="1022"/>
    </row>
    <row r="118" spans="1:130" s="248" customFormat="1" ht="26.25" customHeight="1" x14ac:dyDescent="0.15">
      <c r="A118" s="962" t="s">
        <v>445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442</v>
      </c>
      <c r="AB118" s="943"/>
      <c r="AC118" s="943"/>
      <c r="AD118" s="943"/>
      <c r="AE118" s="944"/>
      <c r="AF118" s="942" t="s">
        <v>443</v>
      </c>
      <c r="AG118" s="943"/>
      <c r="AH118" s="943"/>
      <c r="AI118" s="943"/>
      <c r="AJ118" s="944"/>
      <c r="AK118" s="942" t="s">
        <v>305</v>
      </c>
      <c r="AL118" s="943"/>
      <c r="AM118" s="943"/>
      <c r="AN118" s="943"/>
      <c r="AO118" s="944"/>
      <c r="AP118" s="1029" t="s">
        <v>444</v>
      </c>
      <c r="AQ118" s="1030"/>
      <c r="AR118" s="1030"/>
      <c r="AS118" s="1030"/>
      <c r="AT118" s="1031"/>
      <c r="AU118" s="958"/>
      <c r="AV118" s="959"/>
      <c r="AW118" s="959"/>
      <c r="AX118" s="959"/>
      <c r="AY118" s="959"/>
      <c r="AZ118" s="1032" t="s">
        <v>481</v>
      </c>
      <c r="BA118" s="1023"/>
      <c r="BB118" s="1023"/>
      <c r="BC118" s="1023"/>
      <c r="BD118" s="1023"/>
      <c r="BE118" s="1023"/>
      <c r="BF118" s="1023"/>
      <c r="BG118" s="1023"/>
      <c r="BH118" s="1023"/>
      <c r="BI118" s="1023"/>
      <c r="BJ118" s="1023"/>
      <c r="BK118" s="1023"/>
      <c r="BL118" s="1023"/>
      <c r="BM118" s="1023"/>
      <c r="BN118" s="1023"/>
      <c r="BO118" s="1023"/>
      <c r="BP118" s="1024"/>
      <c r="BQ118" s="1055" t="s">
        <v>470</v>
      </c>
      <c r="BR118" s="1056"/>
      <c r="BS118" s="1056"/>
      <c r="BT118" s="1056"/>
      <c r="BU118" s="1056"/>
      <c r="BV118" s="1056" t="s">
        <v>420</v>
      </c>
      <c r="BW118" s="1056"/>
      <c r="BX118" s="1056"/>
      <c r="BY118" s="1056"/>
      <c r="BZ118" s="1056"/>
      <c r="CA118" s="1056" t="s">
        <v>454</v>
      </c>
      <c r="CB118" s="1056"/>
      <c r="CC118" s="1056"/>
      <c r="CD118" s="1056"/>
      <c r="CE118" s="1056"/>
      <c r="CF118" s="972" t="s">
        <v>470</v>
      </c>
      <c r="CG118" s="973"/>
      <c r="CH118" s="973"/>
      <c r="CI118" s="973"/>
      <c r="CJ118" s="973"/>
      <c r="CK118" s="1003"/>
      <c r="CL118" s="1004"/>
      <c r="CM118" s="974" t="s">
        <v>482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395</v>
      </c>
      <c r="DH118" s="1017"/>
      <c r="DI118" s="1017"/>
      <c r="DJ118" s="1017"/>
      <c r="DK118" s="1018"/>
      <c r="DL118" s="1019" t="s">
        <v>420</v>
      </c>
      <c r="DM118" s="1017"/>
      <c r="DN118" s="1017"/>
      <c r="DO118" s="1017"/>
      <c r="DP118" s="1018"/>
      <c r="DQ118" s="1019" t="s">
        <v>420</v>
      </c>
      <c r="DR118" s="1017"/>
      <c r="DS118" s="1017"/>
      <c r="DT118" s="1017"/>
      <c r="DU118" s="1018"/>
      <c r="DV118" s="1020" t="s">
        <v>480</v>
      </c>
      <c r="DW118" s="1021"/>
      <c r="DX118" s="1021"/>
      <c r="DY118" s="1021"/>
      <c r="DZ118" s="1022"/>
    </row>
    <row r="119" spans="1:130" s="248" customFormat="1" ht="26.25" customHeight="1" x14ac:dyDescent="0.15">
      <c r="A119" s="1116" t="s">
        <v>448</v>
      </c>
      <c r="B119" s="1002"/>
      <c r="C119" s="981" t="s">
        <v>449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454</v>
      </c>
      <c r="AB119" s="950"/>
      <c r="AC119" s="950"/>
      <c r="AD119" s="950"/>
      <c r="AE119" s="951"/>
      <c r="AF119" s="952" t="s">
        <v>483</v>
      </c>
      <c r="AG119" s="950"/>
      <c r="AH119" s="950"/>
      <c r="AI119" s="950"/>
      <c r="AJ119" s="951"/>
      <c r="AK119" s="952" t="s">
        <v>455</v>
      </c>
      <c r="AL119" s="950"/>
      <c r="AM119" s="950"/>
      <c r="AN119" s="950"/>
      <c r="AO119" s="951"/>
      <c r="AP119" s="953" t="s">
        <v>480</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484</v>
      </c>
      <c r="BP119" s="1064"/>
      <c r="BQ119" s="1055">
        <v>286585174</v>
      </c>
      <c r="BR119" s="1056"/>
      <c r="BS119" s="1056"/>
      <c r="BT119" s="1056"/>
      <c r="BU119" s="1056"/>
      <c r="BV119" s="1056">
        <v>294365737</v>
      </c>
      <c r="BW119" s="1056"/>
      <c r="BX119" s="1056"/>
      <c r="BY119" s="1056"/>
      <c r="BZ119" s="1056"/>
      <c r="CA119" s="1056">
        <v>292160567</v>
      </c>
      <c r="CB119" s="1056"/>
      <c r="CC119" s="1056"/>
      <c r="CD119" s="1056"/>
      <c r="CE119" s="1056"/>
      <c r="CF119" s="1057"/>
      <c r="CG119" s="1058"/>
      <c r="CH119" s="1058"/>
      <c r="CI119" s="1058"/>
      <c r="CJ119" s="1059"/>
      <c r="CK119" s="1005"/>
      <c r="CL119" s="1006"/>
      <c r="CM119" s="1060" t="s">
        <v>485</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455</v>
      </c>
      <c r="DH119" s="1042"/>
      <c r="DI119" s="1042"/>
      <c r="DJ119" s="1042"/>
      <c r="DK119" s="1043"/>
      <c r="DL119" s="1041">
        <v>371428</v>
      </c>
      <c r="DM119" s="1042"/>
      <c r="DN119" s="1042"/>
      <c r="DO119" s="1042"/>
      <c r="DP119" s="1043"/>
      <c r="DQ119" s="1041">
        <v>330158</v>
      </c>
      <c r="DR119" s="1042"/>
      <c r="DS119" s="1042"/>
      <c r="DT119" s="1042"/>
      <c r="DU119" s="1043"/>
      <c r="DV119" s="1044">
        <v>0.5</v>
      </c>
      <c r="DW119" s="1045"/>
      <c r="DX119" s="1045"/>
      <c r="DY119" s="1045"/>
      <c r="DZ119" s="1046"/>
    </row>
    <row r="120" spans="1:130" s="248" customFormat="1" ht="26.25" customHeight="1" x14ac:dyDescent="0.15">
      <c r="A120" s="1117"/>
      <c r="B120" s="1004"/>
      <c r="C120" s="974" t="s">
        <v>453</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420</v>
      </c>
      <c r="AB120" s="1017"/>
      <c r="AC120" s="1017"/>
      <c r="AD120" s="1017"/>
      <c r="AE120" s="1018"/>
      <c r="AF120" s="1019" t="s">
        <v>460</v>
      </c>
      <c r="AG120" s="1017"/>
      <c r="AH120" s="1017"/>
      <c r="AI120" s="1017"/>
      <c r="AJ120" s="1018"/>
      <c r="AK120" s="1019" t="s">
        <v>395</v>
      </c>
      <c r="AL120" s="1017"/>
      <c r="AM120" s="1017"/>
      <c r="AN120" s="1017"/>
      <c r="AO120" s="1018"/>
      <c r="AP120" s="1020" t="s">
        <v>455</v>
      </c>
      <c r="AQ120" s="1021"/>
      <c r="AR120" s="1021"/>
      <c r="AS120" s="1021"/>
      <c r="AT120" s="1022"/>
      <c r="AU120" s="1047" t="s">
        <v>486</v>
      </c>
      <c r="AV120" s="1048"/>
      <c r="AW120" s="1048"/>
      <c r="AX120" s="1048"/>
      <c r="AY120" s="1049"/>
      <c r="AZ120" s="998" t="s">
        <v>487</v>
      </c>
      <c r="BA120" s="947"/>
      <c r="BB120" s="947"/>
      <c r="BC120" s="947"/>
      <c r="BD120" s="947"/>
      <c r="BE120" s="947"/>
      <c r="BF120" s="947"/>
      <c r="BG120" s="947"/>
      <c r="BH120" s="947"/>
      <c r="BI120" s="947"/>
      <c r="BJ120" s="947"/>
      <c r="BK120" s="947"/>
      <c r="BL120" s="947"/>
      <c r="BM120" s="947"/>
      <c r="BN120" s="947"/>
      <c r="BO120" s="947"/>
      <c r="BP120" s="948"/>
      <c r="BQ120" s="984">
        <v>13564871</v>
      </c>
      <c r="BR120" s="985"/>
      <c r="BS120" s="985"/>
      <c r="BT120" s="985"/>
      <c r="BU120" s="985"/>
      <c r="BV120" s="985">
        <v>12146869</v>
      </c>
      <c r="BW120" s="985"/>
      <c r="BX120" s="985"/>
      <c r="BY120" s="985"/>
      <c r="BZ120" s="985"/>
      <c r="CA120" s="985">
        <v>12513245</v>
      </c>
      <c r="CB120" s="985"/>
      <c r="CC120" s="985"/>
      <c r="CD120" s="985"/>
      <c r="CE120" s="985"/>
      <c r="CF120" s="999">
        <v>18.600000000000001</v>
      </c>
      <c r="CG120" s="1000"/>
      <c r="CH120" s="1000"/>
      <c r="CI120" s="1000"/>
      <c r="CJ120" s="1000"/>
      <c r="CK120" s="1065" t="s">
        <v>488</v>
      </c>
      <c r="CL120" s="1066"/>
      <c r="CM120" s="1066"/>
      <c r="CN120" s="1066"/>
      <c r="CO120" s="1067"/>
      <c r="CP120" s="1073" t="s">
        <v>489</v>
      </c>
      <c r="CQ120" s="1074"/>
      <c r="CR120" s="1074"/>
      <c r="CS120" s="1074"/>
      <c r="CT120" s="1074"/>
      <c r="CU120" s="1074"/>
      <c r="CV120" s="1074"/>
      <c r="CW120" s="1074"/>
      <c r="CX120" s="1074"/>
      <c r="CY120" s="1074"/>
      <c r="CZ120" s="1074"/>
      <c r="DA120" s="1074"/>
      <c r="DB120" s="1074"/>
      <c r="DC120" s="1074"/>
      <c r="DD120" s="1074"/>
      <c r="DE120" s="1074"/>
      <c r="DF120" s="1075"/>
      <c r="DG120" s="984">
        <v>53701982</v>
      </c>
      <c r="DH120" s="985"/>
      <c r="DI120" s="985"/>
      <c r="DJ120" s="985"/>
      <c r="DK120" s="985"/>
      <c r="DL120" s="985">
        <v>52302093</v>
      </c>
      <c r="DM120" s="985"/>
      <c r="DN120" s="985"/>
      <c r="DO120" s="985"/>
      <c r="DP120" s="985"/>
      <c r="DQ120" s="985">
        <v>51598193</v>
      </c>
      <c r="DR120" s="985"/>
      <c r="DS120" s="985"/>
      <c r="DT120" s="985"/>
      <c r="DU120" s="985"/>
      <c r="DV120" s="986">
        <v>76.900000000000006</v>
      </c>
      <c r="DW120" s="986"/>
      <c r="DX120" s="986"/>
      <c r="DY120" s="986"/>
      <c r="DZ120" s="987"/>
    </row>
    <row r="121" spans="1:130" s="248" customFormat="1" ht="26.25" customHeight="1" x14ac:dyDescent="0.15">
      <c r="A121" s="1117"/>
      <c r="B121" s="1004"/>
      <c r="C121" s="1025" t="s">
        <v>490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455</v>
      </c>
      <c r="AB121" s="1017"/>
      <c r="AC121" s="1017"/>
      <c r="AD121" s="1017"/>
      <c r="AE121" s="1018"/>
      <c r="AF121" s="1019" t="s">
        <v>454</v>
      </c>
      <c r="AG121" s="1017"/>
      <c r="AH121" s="1017"/>
      <c r="AI121" s="1017"/>
      <c r="AJ121" s="1018"/>
      <c r="AK121" s="1019" t="s">
        <v>474</v>
      </c>
      <c r="AL121" s="1017"/>
      <c r="AM121" s="1017"/>
      <c r="AN121" s="1017"/>
      <c r="AO121" s="1018"/>
      <c r="AP121" s="1020" t="s">
        <v>395</v>
      </c>
      <c r="AQ121" s="1021"/>
      <c r="AR121" s="1021"/>
      <c r="AS121" s="1021"/>
      <c r="AT121" s="1022"/>
      <c r="AU121" s="1050"/>
      <c r="AV121" s="1051"/>
      <c r="AW121" s="1051"/>
      <c r="AX121" s="1051"/>
      <c r="AY121" s="1052"/>
      <c r="AZ121" s="1007" t="s">
        <v>491</v>
      </c>
      <c r="BA121" s="1008"/>
      <c r="BB121" s="1008"/>
      <c r="BC121" s="1008"/>
      <c r="BD121" s="1008"/>
      <c r="BE121" s="1008"/>
      <c r="BF121" s="1008"/>
      <c r="BG121" s="1008"/>
      <c r="BH121" s="1008"/>
      <c r="BI121" s="1008"/>
      <c r="BJ121" s="1008"/>
      <c r="BK121" s="1008"/>
      <c r="BL121" s="1008"/>
      <c r="BM121" s="1008"/>
      <c r="BN121" s="1008"/>
      <c r="BO121" s="1008"/>
      <c r="BP121" s="1009"/>
      <c r="BQ121" s="977">
        <v>4498343</v>
      </c>
      <c r="BR121" s="978"/>
      <c r="BS121" s="978"/>
      <c r="BT121" s="978"/>
      <c r="BU121" s="978"/>
      <c r="BV121" s="978">
        <v>5341777</v>
      </c>
      <c r="BW121" s="978"/>
      <c r="BX121" s="978"/>
      <c r="BY121" s="978"/>
      <c r="BZ121" s="978"/>
      <c r="CA121" s="978">
        <v>6197486</v>
      </c>
      <c r="CB121" s="978"/>
      <c r="CC121" s="978"/>
      <c r="CD121" s="978"/>
      <c r="CE121" s="978"/>
      <c r="CF121" s="972">
        <v>9.1999999999999993</v>
      </c>
      <c r="CG121" s="973"/>
      <c r="CH121" s="973"/>
      <c r="CI121" s="973"/>
      <c r="CJ121" s="973"/>
      <c r="CK121" s="1068"/>
      <c r="CL121" s="1069"/>
      <c r="CM121" s="1069"/>
      <c r="CN121" s="1069"/>
      <c r="CO121" s="1070"/>
      <c r="CP121" s="1078" t="s">
        <v>492</v>
      </c>
      <c r="CQ121" s="1079"/>
      <c r="CR121" s="1079"/>
      <c r="CS121" s="1079"/>
      <c r="CT121" s="1079"/>
      <c r="CU121" s="1079"/>
      <c r="CV121" s="1079"/>
      <c r="CW121" s="1079"/>
      <c r="CX121" s="1079"/>
      <c r="CY121" s="1079"/>
      <c r="CZ121" s="1079"/>
      <c r="DA121" s="1079"/>
      <c r="DB121" s="1079"/>
      <c r="DC121" s="1079"/>
      <c r="DD121" s="1079"/>
      <c r="DE121" s="1079"/>
      <c r="DF121" s="1080"/>
      <c r="DG121" s="977">
        <v>2128070</v>
      </c>
      <c r="DH121" s="978"/>
      <c r="DI121" s="978"/>
      <c r="DJ121" s="978"/>
      <c r="DK121" s="978"/>
      <c r="DL121" s="978">
        <v>1925113</v>
      </c>
      <c r="DM121" s="978"/>
      <c r="DN121" s="978"/>
      <c r="DO121" s="978"/>
      <c r="DP121" s="978"/>
      <c r="DQ121" s="978">
        <v>1734463</v>
      </c>
      <c r="DR121" s="978"/>
      <c r="DS121" s="978"/>
      <c r="DT121" s="978"/>
      <c r="DU121" s="978"/>
      <c r="DV121" s="979">
        <v>2.6</v>
      </c>
      <c r="DW121" s="979"/>
      <c r="DX121" s="979"/>
      <c r="DY121" s="979"/>
      <c r="DZ121" s="980"/>
    </row>
    <row r="122" spans="1:130" s="248" customFormat="1" ht="26.25" customHeight="1" x14ac:dyDescent="0.15">
      <c r="A122" s="1117"/>
      <c r="B122" s="1004"/>
      <c r="C122" s="974" t="s">
        <v>467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470</v>
      </c>
      <c r="AB122" s="1017"/>
      <c r="AC122" s="1017"/>
      <c r="AD122" s="1017"/>
      <c r="AE122" s="1018"/>
      <c r="AF122" s="1019" t="s">
        <v>454</v>
      </c>
      <c r="AG122" s="1017"/>
      <c r="AH122" s="1017"/>
      <c r="AI122" s="1017"/>
      <c r="AJ122" s="1018"/>
      <c r="AK122" s="1019" t="s">
        <v>474</v>
      </c>
      <c r="AL122" s="1017"/>
      <c r="AM122" s="1017"/>
      <c r="AN122" s="1017"/>
      <c r="AO122" s="1018"/>
      <c r="AP122" s="1020" t="s">
        <v>454</v>
      </c>
      <c r="AQ122" s="1021"/>
      <c r="AR122" s="1021"/>
      <c r="AS122" s="1021"/>
      <c r="AT122" s="1022"/>
      <c r="AU122" s="1050"/>
      <c r="AV122" s="1051"/>
      <c r="AW122" s="1051"/>
      <c r="AX122" s="1051"/>
      <c r="AY122" s="1052"/>
      <c r="AZ122" s="1032" t="s">
        <v>493</v>
      </c>
      <c r="BA122" s="1023"/>
      <c r="BB122" s="1023"/>
      <c r="BC122" s="1023"/>
      <c r="BD122" s="1023"/>
      <c r="BE122" s="1023"/>
      <c r="BF122" s="1023"/>
      <c r="BG122" s="1023"/>
      <c r="BH122" s="1023"/>
      <c r="BI122" s="1023"/>
      <c r="BJ122" s="1023"/>
      <c r="BK122" s="1023"/>
      <c r="BL122" s="1023"/>
      <c r="BM122" s="1023"/>
      <c r="BN122" s="1023"/>
      <c r="BO122" s="1023"/>
      <c r="BP122" s="1024"/>
      <c r="BQ122" s="1055">
        <v>159172389</v>
      </c>
      <c r="BR122" s="1056"/>
      <c r="BS122" s="1056"/>
      <c r="BT122" s="1056"/>
      <c r="BU122" s="1056"/>
      <c r="BV122" s="1056">
        <v>157724151</v>
      </c>
      <c r="BW122" s="1056"/>
      <c r="BX122" s="1056"/>
      <c r="BY122" s="1056"/>
      <c r="BZ122" s="1056"/>
      <c r="CA122" s="1056">
        <v>157861786</v>
      </c>
      <c r="CB122" s="1056"/>
      <c r="CC122" s="1056"/>
      <c r="CD122" s="1056"/>
      <c r="CE122" s="1056"/>
      <c r="CF122" s="1076">
        <v>235.3</v>
      </c>
      <c r="CG122" s="1077"/>
      <c r="CH122" s="1077"/>
      <c r="CI122" s="1077"/>
      <c r="CJ122" s="1077"/>
      <c r="CK122" s="1068"/>
      <c r="CL122" s="1069"/>
      <c r="CM122" s="1069"/>
      <c r="CN122" s="1069"/>
      <c r="CO122" s="1070"/>
      <c r="CP122" s="1078" t="s">
        <v>494</v>
      </c>
      <c r="CQ122" s="1079"/>
      <c r="CR122" s="1079"/>
      <c r="CS122" s="1079"/>
      <c r="CT122" s="1079"/>
      <c r="CU122" s="1079"/>
      <c r="CV122" s="1079"/>
      <c r="CW122" s="1079"/>
      <c r="CX122" s="1079"/>
      <c r="CY122" s="1079"/>
      <c r="CZ122" s="1079"/>
      <c r="DA122" s="1079"/>
      <c r="DB122" s="1079"/>
      <c r="DC122" s="1079"/>
      <c r="DD122" s="1079"/>
      <c r="DE122" s="1079"/>
      <c r="DF122" s="1080"/>
      <c r="DG122" s="977">
        <v>1255096</v>
      </c>
      <c r="DH122" s="978"/>
      <c r="DI122" s="978"/>
      <c r="DJ122" s="978"/>
      <c r="DK122" s="978"/>
      <c r="DL122" s="978">
        <v>1099758</v>
      </c>
      <c r="DM122" s="978"/>
      <c r="DN122" s="978"/>
      <c r="DO122" s="978"/>
      <c r="DP122" s="978"/>
      <c r="DQ122" s="978">
        <v>957856</v>
      </c>
      <c r="DR122" s="978"/>
      <c r="DS122" s="978"/>
      <c r="DT122" s="978"/>
      <c r="DU122" s="978"/>
      <c r="DV122" s="979">
        <v>1.4</v>
      </c>
      <c r="DW122" s="979"/>
      <c r="DX122" s="979"/>
      <c r="DY122" s="979"/>
      <c r="DZ122" s="980"/>
    </row>
    <row r="123" spans="1:130" s="248" customFormat="1" ht="26.25" customHeight="1" x14ac:dyDescent="0.15">
      <c r="A123" s="1117"/>
      <c r="B123" s="1004"/>
      <c r="C123" s="974" t="s">
        <v>475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136004</v>
      </c>
      <c r="AB123" s="1017"/>
      <c r="AC123" s="1017"/>
      <c r="AD123" s="1017"/>
      <c r="AE123" s="1018"/>
      <c r="AF123" s="1019">
        <v>158698</v>
      </c>
      <c r="AG123" s="1017"/>
      <c r="AH123" s="1017"/>
      <c r="AI123" s="1017"/>
      <c r="AJ123" s="1018"/>
      <c r="AK123" s="1019">
        <v>157385</v>
      </c>
      <c r="AL123" s="1017"/>
      <c r="AM123" s="1017"/>
      <c r="AN123" s="1017"/>
      <c r="AO123" s="1018"/>
      <c r="AP123" s="1020">
        <v>0.2</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495</v>
      </c>
      <c r="BP123" s="1064"/>
      <c r="BQ123" s="1123">
        <v>177235603</v>
      </c>
      <c r="BR123" s="1124"/>
      <c r="BS123" s="1124"/>
      <c r="BT123" s="1124"/>
      <c r="BU123" s="1124"/>
      <c r="BV123" s="1124">
        <v>175212797</v>
      </c>
      <c r="BW123" s="1124"/>
      <c r="BX123" s="1124"/>
      <c r="BY123" s="1124"/>
      <c r="BZ123" s="1124"/>
      <c r="CA123" s="1124">
        <v>176572517</v>
      </c>
      <c r="CB123" s="1124"/>
      <c r="CC123" s="1124"/>
      <c r="CD123" s="1124"/>
      <c r="CE123" s="1124"/>
      <c r="CF123" s="1057"/>
      <c r="CG123" s="1058"/>
      <c r="CH123" s="1058"/>
      <c r="CI123" s="1058"/>
      <c r="CJ123" s="1059"/>
      <c r="CK123" s="1068"/>
      <c r="CL123" s="1069"/>
      <c r="CM123" s="1069"/>
      <c r="CN123" s="1069"/>
      <c r="CO123" s="1070"/>
      <c r="CP123" s="1078" t="s">
        <v>496</v>
      </c>
      <c r="CQ123" s="1079"/>
      <c r="CR123" s="1079"/>
      <c r="CS123" s="1079"/>
      <c r="CT123" s="1079"/>
      <c r="CU123" s="1079"/>
      <c r="CV123" s="1079"/>
      <c r="CW123" s="1079"/>
      <c r="CX123" s="1079"/>
      <c r="CY123" s="1079"/>
      <c r="CZ123" s="1079"/>
      <c r="DA123" s="1079"/>
      <c r="DB123" s="1079"/>
      <c r="DC123" s="1079"/>
      <c r="DD123" s="1079"/>
      <c r="DE123" s="1079"/>
      <c r="DF123" s="1080"/>
      <c r="DG123" s="1016">
        <v>358000</v>
      </c>
      <c r="DH123" s="1017"/>
      <c r="DI123" s="1017"/>
      <c r="DJ123" s="1017"/>
      <c r="DK123" s="1018"/>
      <c r="DL123" s="1019">
        <v>304018</v>
      </c>
      <c r="DM123" s="1017"/>
      <c r="DN123" s="1017"/>
      <c r="DO123" s="1017"/>
      <c r="DP123" s="1018"/>
      <c r="DQ123" s="1019">
        <v>264221</v>
      </c>
      <c r="DR123" s="1017"/>
      <c r="DS123" s="1017"/>
      <c r="DT123" s="1017"/>
      <c r="DU123" s="1018"/>
      <c r="DV123" s="1020">
        <v>0.4</v>
      </c>
      <c r="DW123" s="1021"/>
      <c r="DX123" s="1021"/>
      <c r="DY123" s="1021"/>
      <c r="DZ123" s="1022"/>
    </row>
    <row r="124" spans="1:130" s="248" customFormat="1" ht="26.25" customHeight="1" thickBot="1" x14ac:dyDescent="0.2">
      <c r="A124" s="1117"/>
      <c r="B124" s="1004"/>
      <c r="C124" s="974" t="s">
        <v>478</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474</v>
      </c>
      <c r="AB124" s="1017"/>
      <c r="AC124" s="1017"/>
      <c r="AD124" s="1017"/>
      <c r="AE124" s="1018"/>
      <c r="AF124" s="1019" t="s">
        <v>454</v>
      </c>
      <c r="AG124" s="1017"/>
      <c r="AH124" s="1017"/>
      <c r="AI124" s="1017"/>
      <c r="AJ124" s="1018"/>
      <c r="AK124" s="1019" t="s">
        <v>455</v>
      </c>
      <c r="AL124" s="1017"/>
      <c r="AM124" s="1017"/>
      <c r="AN124" s="1017"/>
      <c r="AO124" s="1018"/>
      <c r="AP124" s="1020" t="s">
        <v>474</v>
      </c>
      <c r="AQ124" s="1021"/>
      <c r="AR124" s="1021"/>
      <c r="AS124" s="1021"/>
      <c r="AT124" s="1022"/>
      <c r="AU124" s="1119" t="s">
        <v>497</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165.9</v>
      </c>
      <c r="BR124" s="1086"/>
      <c r="BS124" s="1086"/>
      <c r="BT124" s="1086"/>
      <c r="BU124" s="1086"/>
      <c r="BV124" s="1086">
        <v>180.2</v>
      </c>
      <c r="BW124" s="1086"/>
      <c r="BX124" s="1086"/>
      <c r="BY124" s="1086"/>
      <c r="BZ124" s="1086"/>
      <c r="CA124" s="1086">
        <v>172.2</v>
      </c>
      <c r="CB124" s="1086"/>
      <c r="CC124" s="1086"/>
      <c r="CD124" s="1086"/>
      <c r="CE124" s="1086"/>
      <c r="CF124" s="1087"/>
      <c r="CG124" s="1088"/>
      <c r="CH124" s="1088"/>
      <c r="CI124" s="1088"/>
      <c r="CJ124" s="1089"/>
      <c r="CK124" s="1071"/>
      <c r="CL124" s="1071"/>
      <c r="CM124" s="1071"/>
      <c r="CN124" s="1071"/>
      <c r="CO124" s="1072"/>
      <c r="CP124" s="1078" t="s">
        <v>498</v>
      </c>
      <c r="CQ124" s="1079"/>
      <c r="CR124" s="1079"/>
      <c r="CS124" s="1079"/>
      <c r="CT124" s="1079"/>
      <c r="CU124" s="1079"/>
      <c r="CV124" s="1079"/>
      <c r="CW124" s="1079"/>
      <c r="CX124" s="1079"/>
      <c r="CY124" s="1079"/>
      <c r="CZ124" s="1079"/>
      <c r="DA124" s="1079"/>
      <c r="DB124" s="1079"/>
      <c r="DC124" s="1079"/>
      <c r="DD124" s="1079"/>
      <c r="DE124" s="1079"/>
      <c r="DF124" s="1080"/>
      <c r="DG124" s="1063" t="s">
        <v>483</v>
      </c>
      <c r="DH124" s="1042"/>
      <c r="DI124" s="1042"/>
      <c r="DJ124" s="1042"/>
      <c r="DK124" s="1043"/>
      <c r="DL124" s="1041" t="s">
        <v>483</v>
      </c>
      <c r="DM124" s="1042"/>
      <c r="DN124" s="1042"/>
      <c r="DO124" s="1042"/>
      <c r="DP124" s="1043"/>
      <c r="DQ124" s="1041" t="s">
        <v>460</v>
      </c>
      <c r="DR124" s="1042"/>
      <c r="DS124" s="1042"/>
      <c r="DT124" s="1042"/>
      <c r="DU124" s="1043"/>
      <c r="DV124" s="1044" t="s">
        <v>483</v>
      </c>
      <c r="DW124" s="1045"/>
      <c r="DX124" s="1045"/>
      <c r="DY124" s="1045"/>
      <c r="DZ124" s="1046"/>
    </row>
    <row r="125" spans="1:130" s="248" customFormat="1" ht="26.25" customHeight="1" x14ac:dyDescent="0.15">
      <c r="A125" s="1117"/>
      <c r="B125" s="1004"/>
      <c r="C125" s="974" t="s">
        <v>482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460</v>
      </c>
      <c r="AB125" s="1017"/>
      <c r="AC125" s="1017"/>
      <c r="AD125" s="1017"/>
      <c r="AE125" s="1018"/>
      <c r="AF125" s="1019" t="s">
        <v>460</v>
      </c>
      <c r="AG125" s="1017"/>
      <c r="AH125" s="1017"/>
      <c r="AI125" s="1017"/>
      <c r="AJ125" s="1018"/>
      <c r="AK125" s="1019" t="s">
        <v>483</v>
      </c>
      <c r="AL125" s="1017"/>
      <c r="AM125" s="1017"/>
      <c r="AN125" s="1017"/>
      <c r="AO125" s="1018"/>
      <c r="AP125" s="1020" t="s">
        <v>460</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499</v>
      </c>
      <c r="CL125" s="1066"/>
      <c r="CM125" s="1066"/>
      <c r="CN125" s="1066"/>
      <c r="CO125" s="1067"/>
      <c r="CP125" s="998" t="s">
        <v>500</v>
      </c>
      <c r="CQ125" s="947"/>
      <c r="CR125" s="947"/>
      <c r="CS125" s="947"/>
      <c r="CT125" s="947"/>
      <c r="CU125" s="947"/>
      <c r="CV125" s="947"/>
      <c r="CW125" s="947"/>
      <c r="CX125" s="947"/>
      <c r="CY125" s="947"/>
      <c r="CZ125" s="947"/>
      <c r="DA125" s="947"/>
      <c r="DB125" s="947"/>
      <c r="DC125" s="947"/>
      <c r="DD125" s="947"/>
      <c r="DE125" s="947"/>
      <c r="DF125" s="948"/>
      <c r="DG125" s="984" t="s">
        <v>483</v>
      </c>
      <c r="DH125" s="985"/>
      <c r="DI125" s="985"/>
      <c r="DJ125" s="985"/>
      <c r="DK125" s="985"/>
      <c r="DL125" s="985" t="s">
        <v>454</v>
      </c>
      <c r="DM125" s="985"/>
      <c r="DN125" s="985"/>
      <c r="DO125" s="985"/>
      <c r="DP125" s="985"/>
      <c r="DQ125" s="985" t="s">
        <v>460</v>
      </c>
      <c r="DR125" s="985"/>
      <c r="DS125" s="985"/>
      <c r="DT125" s="985"/>
      <c r="DU125" s="985"/>
      <c r="DV125" s="986" t="s">
        <v>460</v>
      </c>
      <c r="DW125" s="986"/>
      <c r="DX125" s="986"/>
      <c r="DY125" s="986"/>
      <c r="DZ125" s="987"/>
    </row>
    <row r="126" spans="1:130" s="248" customFormat="1" ht="26.25" customHeight="1" thickBot="1" x14ac:dyDescent="0.2">
      <c r="A126" s="1117"/>
      <c r="B126" s="1004"/>
      <c r="C126" s="974" t="s">
        <v>485</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483</v>
      </c>
      <c r="AB126" s="1017"/>
      <c r="AC126" s="1017"/>
      <c r="AD126" s="1017"/>
      <c r="AE126" s="1018"/>
      <c r="AF126" s="1019" t="s">
        <v>483</v>
      </c>
      <c r="AG126" s="1017"/>
      <c r="AH126" s="1017"/>
      <c r="AI126" s="1017"/>
      <c r="AJ126" s="1018"/>
      <c r="AK126" s="1019">
        <v>41307</v>
      </c>
      <c r="AL126" s="1017"/>
      <c r="AM126" s="1017"/>
      <c r="AN126" s="1017"/>
      <c r="AO126" s="1018"/>
      <c r="AP126" s="1020">
        <v>0.1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501</v>
      </c>
      <c r="CQ126" s="1008"/>
      <c r="CR126" s="1008"/>
      <c r="CS126" s="1008"/>
      <c r="CT126" s="1008"/>
      <c r="CU126" s="1008"/>
      <c r="CV126" s="1008"/>
      <c r="CW126" s="1008"/>
      <c r="CX126" s="1008"/>
      <c r="CY126" s="1008"/>
      <c r="CZ126" s="1008"/>
      <c r="DA126" s="1008"/>
      <c r="DB126" s="1008"/>
      <c r="DC126" s="1008"/>
      <c r="DD126" s="1008"/>
      <c r="DE126" s="1008"/>
      <c r="DF126" s="1009"/>
      <c r="DG126" s="977" t="s">
        <v>460</v>
      </c>
      <c r="DH126" s="978"/>
      <c r="DI126" s="978"/>
      <c r="DJ126" s="978"/>
      <c r="DK126" s="978"/>
      <c r="DL126" s="978" t="s">
        <v>460</v>
      </c>
      <c r="DM126" s="978"/>
      <c r="DN126" s="978"/>
      <c r="DO126" s="978"/>
      <c r="DP126" s="978"/>
      <c r="DQ126" s="978" t="s">
        <v>483</v>
      </c>
      <c r="DR126" s="978"/>
      <c r="DS126" s="978"/>
      <c r="DT126" s="978"/>
      <c r="DU126" s="978"/>
      <c r="DV126" s="979" t="s">
        <v>483</v>
      </c>
      <c r="DW126" s="979"/>
      <c r="DX126" s="979"/>
      <c r="DY126" s="979"/>
      <c r="DZ126" s="980"/>
    </row>
    <row r="127" spans="1:130" s="248" customFormat="1" ht="26.25" customHeight="1" x14ac:dyDescent="0.15">
      <c r="A127" s="1118"/>
      <c r="B127" s="1006"/>
      <c r="C127" s="1060" t="s">
        <v>502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460</v>
      </c>
      <c r="AB127" s="1017"/>
      <c r="AC127" s="1017"/>
      <c r="AD127" s="1017"/>
      <c r="AE127" s="1018"/>
      <c r="AF127" s="1019" t="s">
        <v>460</v>
      </c>
      <c r="AG127" s="1017"/>
      <c r="AH127" s="1017"/>
      <c r="AI127" s="1017"/>
      <c r="AJ127" s="1018"/>
      <c r="AK127" s="1019" t="s">
        <v>479</v>
      </c>
      <c r="AL127" s="1017"/>
      <c r="AM127" s="1017"/>
      <c r="AN127" s="1017"/>
      <c r="AO127" s="1018"/>
      <c r="AP127" s="1020" t="s">
        <v>460</v>
      </c>
      <c r="AQ127" s="1021"/>
      <c r="AR127" s="1021"/>
      <c r="AS127" s="1021"/>
      <c r="AT127" s="1022"/>
      <c r="AU127" s="284"/>
      <c r="AV127" s="284"/>
      <c r="AW127" s="284"/>
      <c r="AX127" s="1090" t="s">
        <v>503</v>
      </c>
      <c r="AY127" s="1091"/>
      <c r="AZ127" s="1091"/>
      <c r="BA127" s="1091"/>
      <c r="BB127" s="1091"/>
      <c r="BC127" s="1091"/>
      <c r="BD127" s="1091"/>
      <c r="BE127" s="1092"/>
      <c r="BF127" s="1093" t="s">
        <v>504</v>
      </c>
      <c r="BG127" s="1091"/>
      <c r="BH127" s="1091"/>
      <c r="BI127" s="1091"/>
      <c r="BJ127" s="1091"/>
      <c r="BK127" s="1091"/>
      <c r="BL127" s="1092"/>
      <c r="BM127" s="1093" t="s">
        <v>505</v>
      </c>
      <c r="BN127" s="1091"/>
      <c r="BO127" s="1091"/>
      <c r="BP127" s="1091"/>
      <c r="BQ127" s="1091"/>
      <c r="BR127" s="1091"/>
      <c r="BS127" s="1092"/>
      <c r="BT127" s="1093" t="s">
        <v>506</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507</v>
      </c>
      <c r="CQ127" s="1008"/>
      <c r="CR127" s="1008"/>
      <c r="CS127" s="1008"/>
      <c r="CT127" s="1008"/>
      <c r="CU127" s="1008"/>
      <c r="CV127" s="1008"/>
      <c r="CW127" s="1008"/>
      <c r="CX127" s="1008"/>
      <c r="CY127" s="1008"/>
      <c r="CZ127" s="1008"/>
      <c r="DA127" s="1008"/>
      <c r="DB127" s="1008"/>
      <c r="DC127" s="1008"/>
      <c r="DD127" s="1008"/>
      <c r="DE127" s="1008"/>
      <c r="DF127" s="1009"/>
      <c r="DG127" s="977" t="s">
        <v>483</v>
      </c>
      <c r="DH127" s="978"/>
      <c r="DI127" s="978"/>
      <c r="DJ127" s="978"/>
      <c r="DK127" s="978"/>
      <c r="DL127" s="978" t="s">
        <v>460</v>
      </c>
      <c r="DM127" s="978"/>
      <c r="DN127" s="978"/>
      <c r="DO127" s="978"/>
      <c r="DP127" s="978"/>
      <c r="DQ127" s="978" t="s">
        <v>460</v>
      </c>
      <c r="DR127" s="978"/>
      <c r="DS127" s="978"/>
      <c r="DT127" s="978"/>
      <c r="DU127" s="978"/>
      <c r="DV127" s="979" t="s">
        <v>460</v>
      </c>
      <c r="DW127" s="979"/>
      <c r="DX127" s="979"/>
      <c r="DY127" s="979"/>
      <c r="DZ127" s="980"/>
    </row>
    <row r="128" spans="1:130" s="248" customFormat="1" ht="26.25" customHeight="1" thickBot="1" x14ac:dyDescent="0.2">
      <c r="A128" s="1101" t="s">
        <v>508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509</v>
      </c>
      <c r="X128" s="1103"/>
      <c r="Y128" s="1103"/>
      <c r="Z128" s="1104"/>
      <c r="AA128" s="1105">
        <v>675980</v>
      </c>
      <c r="AB128" s="1106"/>
      <c r="AC128" s="1106"/>
      <c r="AD128" s="1106"/>
      <c r="AE128" s="1107"/>
      <c r="AF128" s="1108">
        <v>722492</v>
      </c>
      <c r="AG128" s="1106"/>
      <c r="AH128" s="1106"/>
      <c r="AI128" s="1106"/>
      <c r="AJ128" s="1107"/>
      <c r="AK128" s="1108">
        <v>710695</v>
      </c>
      <c r="AL128" s="1106"/>
      <c r="AM128" s="1106"/>
      <c r="AN128" s="1106"/>
      <c r="AO128" s="1107"/>
      <c r="AP128" s="1109"/>
      <c r="AQ128" s="1110"/>
      <c r="AR128" s="1110"/>
      <c r="AS128" s="1110"/>
      <c r="AT128" s="1111"/>
      <c r="AU128" s="284"/>
      <c r="AV128" s="284"/>
      <c r="AW128" s="284"/>
      <c r="AX128" s="946" t="s">
        <v>510</v>
      </c>
      <c r="AY128" s="947"/>
      <c r="AZ128" s="947"/>
      <c r="BA128" s="947"/>
      <c r="BB128" s="947"/>
      <c r="BC128" s="947"/>
      <c r="BD128" s="947"/>
      <c r="BE128" s="948"/>
      <c r="BF128" s="1112" t="s">
        <v>420</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511</v>
      </c>
      <c r="CQ128" s="1095"/>
      <c r="CR128" s="1095"/>
      <c r="CS128" s="1095"/>
      <c r="CT128" s="1095"/>
      <c r="CU128" s="1095"/>
      <c r="CV128" s="1095"/>
      <c r="CW128" s="1095"/>
      <c r="CX128" s="1095"/>
      <c r="CY128" s="1095"/>
      <c r="CZ128" s="1095"/>
      <c r="DA128" s="1095"/>
      <c r="DB128" s="1095"/>
      <c r="DC128" s="1095"/>
      <c r="DD128" s="1095"/>
      <c r="DE128" s="1095"/>
      <c r="DF128" s="1096"/>
      <c r="DG128" s="1097" t="s">
        <v>479</v>
      </c>
      <c r="DH128" s="1098"/>
      <c r="DI128" s="1098"/>
      <c r="DJ128" s="1098"/>
      <c r="DK128" s="1098"/>
      <c r="DL128" s="1098" t="s">
        <v>512</v>
      </c>
      <c r="DM128" s="1098"/>
      <c r="DN128" s="1098"/>
      <c r="DO128" s="1098"/>
      <c r="DP128" s="1098"/>
      <c r="DQ128" s="1098" t="s">
        <v>512</v>
      </c>
      <c r="DR128" s="1098"/>
      <c r="DS128" s="1098"/>
      <c r="DT128" s="1098"/>
      <c r="DU128" s="1098"/>
      <c r="DV128" s="1099" t="s">
        <v>389</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513</v>
      </c>
      <c r="X129" s="1132"/>
      <c r="Y129" s="1132"/>
      <c r="Z129" s="1133"/>
      <c r="AA129" s="1016">
        <v>78427363</v>
      </c>
      <c r="AB129" s="1017"/>
      <c r="AC129" s="1017"/>
      <c r="AD129" s="1017"/>
      <c r="AE129" s="1018"/>
      <c r="AF129" s="1019">
        <v>78603438</v>
      </c>
      <c r="AG129" s="1017"/>
      <c r="AH129" s="1017"/>
      <c r="AI129" s="1017"/>
      <c r="AJ129" s="1018"/>
      <c r="AK129" s="1019">
        <v>78960151</v>
      </c>
      <c r="AL129" s="1017"/>
      <c r="AM129" s="1017"/>
      <c r="AN129" s="1017"/>
      <c r="AO129" s="1018"/>
      <c r="AP129" s="1134"/>
      <c r="AQ129" s="1135"/>
      <c r="AR129" s="1135"/>
      <c r="AS129" s="1135"/>
      <c r="AT129" s="1136"/>
      <c r="AU129" s="286"/>
      <c r="AV129" s="286"/>
      <c r="AW129" s="286"/>
      <c r="AX129" s="1125" t="s">
        <v>514</v>
      </c>
      <c r="AY129" s="1008"/>
      <c r="AZ129" s="1008"/>
      <c r="BA129" s="1008"/>
      <c r="BB129" s="1008"/>
      <c r="BC129" s="1008"/>
      <c r="BD129" s="1008"/>
      <c r="BE129" s="1009"/>
      <c r="BF129" s="1126" t="s">
        <v>420</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515</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516</v>
      </c>
      <c r="X130" s="1132"/>
      <c r="Y130" s="1132"/>
      <c r="Z130" s="1133"/>
      <c r="AA130" s="1016">
        <v>12526936</v>
      </c>
      <c r="AB130" s="1017"/>
      <c r="AC130" s="1017"/>
      <c r="AD130" s="1017"/>
      <c r="AE130" s="1018"/>
      <c r="AF130" s="1019">
        <v>12483929</v>
      </c>
      <c r="AG130" s="1017"/>
      <c r="AH130" s="1017"/>
      <c r="AI130" s="1017"/>
      <c r="AJ130" s="1018"/>
      <c r="AK130" s="1019">
        <v>11864972</v>
      </c>
      <c r="AL130" s="1017"/>
      <c r="AM130" s="1017"/>
      <c r="AN130" s="1017"/>
      <c r="AO130" s="1018"/>
      <c r="AP130" s="1134"/>
      <c r="AQ130" s="1135"/>
      <c r="AR130" s="1135"/>
      <c r="AS130" s="1135"/>
      <c r="AT130" s="1136"/>
      <c r="AU130" s="286"/>
      <c r="AV130" s="286"/>
      <c r="AW130" s="286"/>
      <c r="AX130" s="1125" t="s">
        <v>517</v>
      </c>
      <c r="AY130" s="1008"/>
      <c r="AZ130" s="1008"/>
      <c r="BA130" s="1008"/>
      <c r="BB130" s="1008"/>
      <c r="BC130" s="1008"/>
      <c r="BD130" s="1008"/>
      <c r="BE130" s="1009"/>
      <c r="BF130" s="1162">
        <v>13.6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518</v>
      </c>
      <c r="X131" s="1170"/>
      <c r="Y131" s="1170"/>
      <c r="Z131" s="1171"/>
      <c r="AA131" s="1063">
        <v>65900427</v>
      </c>
      <c r="AB131" s="1042"/>
      <c r="AC131" s="1042"/>
      <c r="AD131" s="1042"/>
      <c r="AE131" s="1043"/>
      <c r="AF131" s="1041">
        <v>66119509</v>
      </c>
      <c r="AG131" s="1042"/>
      <c r="AH131" s="1042"/>
      <c r="AI131" s="1042"/>
      <c r="AJ131" s="1043"/>
      <c r="AK131" s="1041">
        <v>67095179</v>
      </c>
      <c r="AL131" s="1042"/>
      <c r="AM131" s="1042"/>
      <c r="AN131" s="1042"/>
      <c r="AO131" s="1043"/>
      <c r="AP131" s="1172"/>
      <c r="AQ131" s="1173"/>
      <c r="AR131" s="1173"/>
      <c r="AS131" s="1173"/>
      <c r="AT131" s="1174"/>
      <c r="AU131" s="286"/>
      <c r="AV131" s="286"/>
      <c r="AW131" s="286"/>
      <c r="AX131" s="1144" t="s">
        <v>519</v>
      </c>
      <c r="AY131" s="1095"/>
      <c r="AZ131" s="1095"/>
      <c r="BA131" s="1095"/>
      <c r="BB131" s="1095"/>
      <c r="BC131" s="1095"/>
      <c r="BD131" s="1095"/>
      <c r="BE131" s="1096"/>
      <c r="BF131" s="1145">
        <v>172.2</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520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521</v>
      </c>
      <c r="W132" s="1155"/>
      <c r="X132" s="1155"/>
      <c r="Y132" s="1155"/>
      <c r="Z132" s="1156"/>
      <c r="AA132" s="1157">
        <v>14.515837660000001</v>
      </c>
      <c r="AB132" s="1158"/>
      <c r="AC132" s="1158"/>
      <c r="AD132" s="1158"/>
      <c r="AE132" s="1159"/>
      <c r="AF132" s="1160">
        <v>14.03801108</v>
      </c>
      <c r="AG132" s="1158"/>
      <c r="AH132" s="1158"/>
      <c r="AI132" s="1158"/>
      <c r="AJ132" s="1159"/>
      <c r="AK132" s="1160">
        <v>12.297266540000001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522</v>
      </c>
      <c r="W133" s="1138"/>
      <c r="X133" s="1138"/>
      <c r="Y133" s="1138"/>
      <c r="Z133" s="1139"/>
      <c r="AA133" s="1140">
        <v>14.6</v>
      </c>
      <c r="AB133" s="1141"/>
      <c r="AC133" s="1141"/>
      <c r="AD133" s="1141"/>
      <c r="AE133" s="1142"/>
      <c r="AF133" s="1140">
        <v>14.2</v>
      </c>
      <c r="AG133" s="1141"/>
      <c r="AH133" s="1141"/>
      <c r="AI133" s="1141"/>
      <c r="AJ133" s="1142"/>
      <c r="AK133" s="1140">
        <v>13.6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fBcnKlSaICzOgtetZXbn4vq0i5aIU43nJ8Rlod5PWvLRNsqaMV+ENQ9EjBXQuKpndezH+rfzqkHe6fl+j6jw==" saltValue="nvS0XvOfPK8NMOzEZk8g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bA9Iy7RwlD0cu1tJQHr2k6FU/f3o73OjTccHP1D7jzanEkHFaTVzF4VSsZHFobgGoOS0rfR1u4lmiHy1T4CsA==" saltValue="pnTipQyY/Fk9pkxvNcST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SJGXziHFkkFGUf+fJZUKGWg3A7NAIR/6kHhg5PeR3ygEOGpdZxnuMjKX7CoLqjv2k4r60dDjX8qRB2UPPPe6w==" saltValue="w8pWv9fHWOSeSo3mRPOL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526</v>
      </c>
      <c r="AP7" s="305"/>
      <c r="AQ7" s="306" t="s">
        <v>527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528</v>
      </c>
      <c r="AQ8" s="312" t="s">
        <v>529</v>
      </c>
      <c r="AR8" s="313" t="s">
        <v>530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531</v>
      </c>
      <c r="AL9" s="1178"/>
      <c r="AM9" s="1178"/>
      <c r="AN9" s="1179"/>
      <c r="AO9" s="314">
        <v>23895579</v>
      </c>
      <c r="AP9" s="314">
        <v>73476</v>
      </c>
      <c r="AQ9" s="315">
        <v>62265</v>
      </c>
      <c r="AR9" s="316">
        <v>18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532</v>
      </c>
      <c r="AL10" s="1178"/>
      <c r="AM10" s="1178"/>
      <c r="AN10" s="1179"/>
      <c r="AO10" s="317">
        <v>1973</v>
      </c>
      <c r="AP10" s="317">
        <v>6</v>
      </c>
      <c r="AQ10" s="318">
        <v>1645</v>
      </c>
      <c r="AR10" s="319">
        <v>-99.6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533</v>
      </c>
      <c r="AL11" s="1178"/>
      <c r="AM11" s="1178"/>
      <c r="AN11" s="1179"/>
      <c r="AO11" s="317">
        <v>699777</v>
      </c>
      <c r="AP11" s="317">
        <v>2152</v>
      </c>
      <c r="AQ11" s="318">
        <v>688</v>
      </c>
      <c r="AR11" s="319">
        <v>212.8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534</v>
      </c>
      <c r="AL12" s="1178"/>
      <c r="AM12" s="1178"/>
      <c r="AN12" s="1179"/>
      <c r="AO12" s="317" t="s">
        <v>535</v>
      </c>
      <c r="AP12" s="317" t="s">
        <v>535</v>
      </c>
      <c r="AQ12" s="318">
        <v>24</v>
      </c>
      <c r="AR12" s="319" t="s">
        <v>535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536</v>
      </c>
      <c r="AL13" s="1178"/>
      <c r="AM13" s="1178"/>
      <c r="AN13" s="1179"/>
      <c r="AO13" s="317">
        <v>889897</v>
      </c>
      <c r="AP13" s="317">
        <v>2736</v>
      </c>
      <c r="AQ13" s="318">
        <v>2006</v>
      </c>
      <c r="AR13" s="319">
        <v>36.4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537</v>
      </c>
      <c r="AL14" s="1178"/>
      <c r="AM14" s="1178"/>
      <c r="AN14" s="1179"/>
      <c r="AO14" s="317">
        <v>289725</v>
      </c>
      <c r="AP14" s="317">
        <v>891</v>
      </c>
      <c r="AQ14" s="318">
        <v>1357</v>
      </c>
      <c r="AR14" s="319">
        <v>-34.299999999999997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538</v>
      </c>
      <c r="AL15" s="1184"/>
      <c r="AM15" s="1184"/>
      <c r="AN15" s="1185"/>
      <c r="AO15" s="317">
        <v>-1465998</v>
      </c>
      <c r="AP15" s="317">
        <v>-4508</v>
      </c>
      <c r="AQ15" s="318">
        <v>-3875</v>
      </c>
      <c r="AR15" s="319">
        <v>16.3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24310953</v>
      </c>
      <c r="AP16" s="317">
        <v>74753</v>
      </c>
      <c r="AQ16" s="318">
        <v>64110</v>
      </c>
      <c r="AR16" s="319">
        <v>16.600000000000001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540</v>
      </c>
      <c r="AP20" s="326" t="s">
        <v>541</v>
      </c>
      <c r="AQ20" s="327" t="s">
        <v>542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543</v>
      </c>
      <c r="AL21" s="1187"/>
      <c r="AM21" s="1187"/>
      <c r="AN21" s="1188"/>
      <c r="AO21" s="330">
        <v>7.62</v>
      </c>
      <c r="AP21" s="331">
        <v>6.37</v>
      </c>
      <c r="AQ21" s="332">
        <v>1.25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544</v>
      </c>
      <c r="AL22" s="1187"/>
      <c r="AM22" s="1187"/>
      <c r="AN22" s="1188"/>
      <c r="AO22" s="335">
        <v>99.1</v>
      </c>
      <c r="AP22" s="336">
        <v>99.7</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526</v>
      </c>
      <c r="AP30" s="305"/>
      <c r="AQ30" s="306" t="s">
        <v>527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528</v>
      </c>
      <c r="AQ31" s="312" t="s">
        <v>529</v>
      </c>
      <c r="AR31" s="313" t="s">
        <v>530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548</v>
      </c>
      <c r="AL32" s="1181"/>
      <c r="AM32" s="1181"/>
      <c r="AN32" s="1182"/>
      <c r="AO32" s="345">
        <v>16178150</v>
      </c>
      <c r="AP32" s="345">
        <v>49746</v>
      </c>
      <c r="AQ32" s="346">
        <v>36503</v>
      </c>
      <c r="AR32" s="347">
        <v>36.299999999999997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549</v>
      </c>
      <c r="AL33" s="1181"/>
      <c r="AM33" s="1181"/>
      <c r="AN33" s="1182"/>
      <c r="AO33" s="345" t="s">
        <v>535</v>
      </c>
      <c r="AP33" s="345" t="s">
        <v>535</v>
      </c>
      <c r="AQ33" s="346">
        <v>3</v>
      </c>
      <c r="AR33" s="347" t="s">
        <v>535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550</v>
      </c>
      <c r="AL34" s="1181"/>
      <c r="AM34" s="1181"/>
      <c r="AN34" s="1182"/>
      <c r="AO34" s="345">
        <v>16667</v>
      </c>
      <c r="AP34" s="345">
        <v>51</v>
      </c>
      <c r="AQ34" s="346">
        <v>76</v>
      </c>
      <c r="AR34" s="347">
        <v>-32.9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551</v>
      </c>
      <c r="AL35" s="1181"/>
      <c r="AM35" s="1181"/>
      <c r="AN35" s="1182"/>
      <c r="AO35" s="345">
        <v>3590952</v>
      </c>
      <c r="AP35" s="345">
        <v>11042</v>
      </c>
      <c r="AQ35" s="346">
        <v>8582</v>
      </c>
      <c r="AR35" s="347">
        <v>28.7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552</v>
      </c>
      <c r="AL36" s="1181"/>
      <c r="AM36" s="1181"/>
      <c r="AN36" s="1182"/>
      <c r="AO36" s="345">
        <v>841966</v>
      </c>
      <c r="AP36" s="345">
        <v>2589</v>
      </c>
      <c r="AQ36" s="346">
        <v>400</v>
      </c>
      <c r="AR36" s="347">
        <v>547.29999999999995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553</v>
      </c>
      <c r="AL37" s="1181"/>
      <c r="AM37" s="1181"/>
      <c r="AN37" s="1182"/>
      <c r="AO37" s="345">
        <v>198692</v>
      </c>
      <c r="AP37" s="345">
        <v>611</v>
      </c>
      <c r="AQ37" s="346">
        <v>747</v>
      </c>
      <c r="AR37" s="347">
        <v>-18.2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554</v>
      </c>
      <c r="AL38" s="1190"/>
      <c r="AM38" s="1190"/>
      <c r="AN38" s="1191"/>
      <c r="AO38" s="348">
        <v>113</v>
      </c>
      <c r="AP38" s="348">
        <v>0</v>
      </c>
      <c r="AQ38" s="349">
        <v>2</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555</v>
      </c>
      <c r="AL39" s="1190"/>
      <c r="AM39" s="1190"/>
      <c r="AN39" s="1191"/>
      <c r="AO39" s="345">
        <v>-710695</v>
      </c>
      <c r="AP39" s="345">
        <v>-2185</v>
      </c>
      <c r="AQ39" s="346">
        <v>-7844</v>
      </c>
      <c r="AR39" s="347">
        <v>-72.099999999999994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556</v>
      </c>
      <c r="AL40" s="1181"/>
      <c r="AM40" s="1181"/>
      <c r="AN40" s="1182"/>
      <c r="AO40" s="345">
        <v>-11864972</v>
      </c>
      <c r="AP40" s="345">
        <v>-36483</v>
      </c>
      <c r="AQ40" s="346">
        <v>-28367</v>
      </c>
      <c r="AR40" s="347">
        <v>28.6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8250873</v>
      </c>
      <c r="AP41" s="345">
        <v>25370</v>
      </c>
      <c r="AQ41" s="346">
        <v>10099</v>
      </c>
      <c r="AR41" s="347">
        <v>151.19999999999999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526</v>
      </c>
      <c r="AN49" s="1197" t="s">
        <v>560</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561</v>
      </c>
      <c r="AO50" s="362" t="s">
        <v>562</v>
      </c>
      <c r="AP50" s="363" t="s">
        <v>563</v>
      </c>
      <c r="AQ50" s="364" t="s">
        <v>564</v>
      </c>
      <c r="AR50" s="365" t="s">
        <v>565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566</v>
      </c>
      <c r="AL51" s="358"/>
      <c r="AM51" s="366">
        <v>18615030</v>
      </c>
      <c r="AN51" s="367">
        <v>55725</v>
      </c>
      <c r="AO51" s="368">
        <v>-7.7</v>
      </c>
      <c r="AP51" s="369">
        <v>46395</v>
      </c>
      <c r="AQ51" s="370">
        <v>-8.8000000000000007</v>
      </c>
      <c r="AR51" s="371">
        <v>1.1000000000000001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567</v>
      </c>
      <c r="AM52" s="374">
        <v>9604424</v>
      </c>
      <c r="AN52" s="375">
        <v>28752</v>
      </c>
      <c r="AO52" s="376">
        <v>8.8000000000000007</v>
      </c>
      <c r="AP52" s="377">
        <v>26304</v>
      </c>
      <c r="AQ52" s="378">
        <v>-5.4</v>
      </c>
      <c r="AR52" s="379">
        <v>14.2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568</v>
      </c>
      <c r="AL53" s="358"/>
      <c r="AM53" s="366">
        <v>27638707</v>
      </c>
      <c r="AN53" s="367">
        <v>83180</v>
      </c>
      <c r="AO53" s="368">
        <v>49.3</v>
      </c>
      <c r="AP53" s="369">
        <v>48088</v>
      </c>
      <c r="AQ53" s="370">
        <v>3.6</v>
      </c>
      <c r="AR53" s="371">
        <v>45.7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567</v>
      </c>
      <c r="AM54" s="374">
        <v>12760966</v>
      </c>
      <c r="AN54" s="375">
        <v>38405</v>
      </c>
      <c r="AO54" s="376">
        <v>33.6</v>
      </c>
      <c r="AP54" s="377">
        <v>25183</v>
      </c>
      <c r="AQ54" s="378">
        <v>-4.3</v>
      </c>
      <c r="AR54" s="379">
        <v>37.9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569</v>
      </c>
      <c r="AL55" s="358"/>
      <c r="AM55" s="366">
        <v>22359485</v>
      </c>
      <c r="AN55" s="367">
        <v>67722</v>
      </c>
      <c r="AO55" s="368">
        <v>-18.600000000000001</v>
      </c>
      <c r="AP55" s="369">
        <v>46457</v>
      </c>
      <c r="AQ55" s="370">
        <v>-3.4</v>
      </c>
      <c r="AR55" s="371">
        <v>-15.2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567</v>
      </c>
      <c r="AM56" s="374">
        <v>13421581</v>
      </c>
      <c r="AN56" s="375">
        <v>40651</v>
      </c>
      <c r="AO56" s="376">
        <v>5.8</v>
      </c>
      <c r="AP56" s="377">
        <v>24020</v>
      </c>
      <c r="AQ56" s="378">
        <v>-4.5999999999999996</v>
      </c>
      <c r="AR56" s="379">
        <v>10.4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570</v>
      </c>
      <c r="AL57" s="358"/>
      <c r="AM57" s="366">
        <v>25806486</v>
      </c>
      <c r="AN57" s="367">
        <v>78780</v>
      </c>
      <c r="AO57" s="368">
        <v>16.3</v>
      </c>
      <c r="AP57" s="369">
        <v>51849</v>
      </c>
      <c r="AQ57" s="370">
        <v>11.6</v>
      </c>
      <c r="AR57" s="371">
        <v>4.7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567</v>
      </c>
      <c r="AM58" s="374">
        <v>18000869</v>
      </c>
      <c r="AN58" s="375">
        <v>54952</v>
      </c>
      <c r="AO58" s="376">
        <v>35.200000000000003</v>
      </c>
      <c r="AP58" s="377">
        <v>26326</v>
      </c>
      <c r="AQ58" s="378">
        <v>9.6</v>
      </c>
      <c r="AR58" s="379">
        <v>25.6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571</v>
      </c>
      <c r="AL59" s="358"/>
      <c r="AM59" s="366">
        <v>15987591</v>
      </c>
      <c r="AN59" s="367">
        <v>49160</v>
      </c>
      <c r="AO59" s="368">
        <v>-37.6</v>
      </c>
      <c r="AP59" s="369">
        <v>52191</v>
      </c>
      <c r="AQ59" s="370">
        <v>0.7</v>
      </c>
      <c r="AR59" s="371">
        <v>-38.299999999999997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567</v>
      </c>
      <c r="AM60" s="374">
        <v>7527863</v>
      </c>
      <c r="AN60" s="375">
        <v>23147</v>
      </c>
      <c r="AO60" s="376">
        <v>-57.9</v>
      </c>
      <c r="AP60" s="377">
        <v>26807</v>
      </c>
      <c r="AQ60" s="378">
        <v>1.8</v>
      </c>
      <c r="AR60" s="379">
        <v>-59.7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572</v>
      </c>
      <c r="AL61" s="380"/>
      <c r="AM61" s="381">
        <v>22081460</v>
      </c>
      <c r="AN61" s="382">
        <v>66913</v>
      </c>
      <c r="AO61" s="383">
        <v>0.3</v>
      </c>
      <c r="AP61" s="384">
        <v>48996</v>
      </c>
      <c r="AQ61" s="385">
        <v>0.7</v>
      </c>
      <c r="AR61" s="371">
        <v>-0.4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567</v>
      </c>
      <c r="AM62" s="374">
        <v>12263141</v>
      </c>
      <c r="AN62" s="375">
        <v>37181</v>
      </c>
      <c r="AO62" s="376">
        <v>5.0999999999999996</v>
      </c>
      <c r="AP62" s="377">
        <v>25728</v>
      </c>
      <c r="AQ62" s="378">
        <v>-0.6</v>
      </c>
      <c r="AR62" s="379">
        <v>5.7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dyMpAXd45WU2lbRUHcfugrOiN2CKZjLexdoXDvc/0rirueqDC4vyyoH04VAm+4CrGuY1DpSiO2CZER/KnL23A==" saltValue="2oqfs9LKRn1Yw7H28NZhr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574</v>
      </c>
    </row>
    <row r="120" spans="125:125" ht="13.5" hidden="1" customHeight="1" x14ac:dyDescent="0.15"/>
    <row r="121" spans="125:125" ht="13.5" hidden="1" customHeight="1" x14ac:dyDescent="0.15">
      <c r="DU121" s="292"/>
    </row>
  </sheetData>
  <sheetProtection algorithmName="SHA-512" hashValue="vAf4/JP/rf+AEY39U8bKZG6R+cIICfZsaEtqr6jFFB/JXWdC+wkt56MzPH0zEhd+jSi6az7XEklXSYaIH5pv7g==" saltValue="HD6KFSevzxJa486NEUqd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575</v>
      </c>
    </row>
  </sheetData>
  <sheetProtection algorithmName="SHA-512" hashValue="wMog3NU8jjDRvFLdjAOcVEjvQ8d0Knoyv7yrlCrUyq8mUJeUDmINeu4DoS89UndHoDCEYQ7Fl7GlJ25O98V/9g==" saltValue="BdGQ1Tj8DpHOKqPLnK5O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200" t="s">
        <v>3</v>
      </c>
      <c r="D47" s="1200"/>
      <c r="E47" s="1201"/>
      <c r="F47" s="11">
        <v>3.53</v>
      </c>
      <c r="G47" s="12">
        <v>3.55</v>
      </c>
      <c r="H47" s="12">
        <v>3.69</v>
      </c>
      <c r="I47" s="12">
        <v>3.61</v>
      </c>
      <c r="J47" s="13">
        <v>3.86</v>
      </c>
    </row>
    <row r="48" spans="2:10" ht="57.75" customHeight="1" x14ac:dyDescent="0.15">
      <c r="B48" s="14"/>
      <c r="C48" s="1202" t="s">
        <v>4</v>
      </c>
      <c r="D48" s="1202"/>
      <c r="E48" s="1203"/>
      <c r="F48" s="15">
        <v>0.36</v>
      </c>
      <c r="G48" s="16">
        <v>0.5</v>
      </c>
      <c r="H48" s="16">
        <v>0.6</v>
      </c>
      <c r="I48" s="16">
        <v>0.52</v>
      </c>
      <c r="J48" s="17">
        <v>0.69</v>
      </c>
    </row>
    <row r="49" spans="2:10" ht="57.75" customHeight="1" thickBot="1" x14ac:dyDescent="0.2">
      <c r="B49" s="18"/>
      <c r="C49" s="1204" t="s">
        <v>5</v>
      </c>
      <c r="D49" s="1204"/>
      <c r="E49" s="1205"/>
      <c r="F49" s="19" t="s">
        <v>581</v>
      </c>
      <c r="G49" s="20">
        <v>0.15</v>
      </c>
      <c r="H49" s="20">
        <v>0.11</v>
      </c>
      <c r="I49" s="20" t="s">
        <v>582</v>
      </c>
      <c r="J49" s="21">
        <v>0.18</v>
      </c>
    </row>
    <row r="50" spans="2:10" ht="13.5" customHeight="1" x14ac:dyDescent="0.15"/>
  </sheetData>
  <sheetProtection algorithmName="SHA-512" hashValue="AZaKZpZ3tDH2eYFBsmcRhx8nZBhB4MgR2uKVW6spDvgBKv5K23gS3/Vu+nKq54/eV958KCc6iRaR59hvKycS2Q==" saltValue="6iovKIWqRfTtgKyh5+W8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2022-03-22T01:04:37Z</cp:lastPrinted>
  <dcterms:created xsi:type="dcterms:W3CDTF">2022-02-02T06:49:46Z</dcterms:created>
  <dcterms:modified xsi:type="dcterms:W3CDTF">2022-10-02T23:35:21Z</dcterms:modified>
  <cp:category/>
</cp:coreProperties>
</file>