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2035\Desktop\"/>
    </mc:Choice>
  </mc:AlternateContent>
  <bookViews>
    <workbookView xWindow="0" yWindow="0" windowWidth="4350" windowHeight="69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<sst xmlns="http://schemas.openxmlformats.org/spreadsheetml/2006/main" count="1137" uniqueCount="650">
  <si>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</si>
  <si>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</si>
  <si>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</si>
  <si>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</si>
  <si>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</si>
  <si>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</si>
  <si>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</si>
  <si>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</si>
  <si>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</si>
  <si>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</si>
  <si>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</si>
  <si>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</si>
  <si>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</si>
  <si>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</si>
  <si>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</si>
  <si>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</si>
  <si>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</si>
  <si>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</si>
  <si>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</si>
  <si>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</si>
  <si>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</si>
  <si>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</si>
  <si>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</si>
  <si>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</si>
  <si>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</si>
  <si>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</si>
  <si>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</si>
  <si>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</si>
  <si>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</si>
  <si>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</si>
  <si>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</si>
  <si>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</si>
  <si>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</si>
  <si>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</si>
  <si>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</si>
  <si>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</si>
  <si>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</si>
  <si>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</si>
  <si>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</si>
  <si>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</si>
  <si>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</si>
  <si>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</si>
  <si>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</si>
  <si>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</si>
  <si>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</si>
  <si>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</si>
  <si>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</si>
  <si>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</si>
  <si>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</si>
  <si>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</si>
  <si>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</si>
  <si>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</si>
  <si>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</si>
  <si>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</si>
  <si>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</si>
  <si>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</si>
  <si>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</si>
  <si>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</si>
  <si>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</si>
  <si>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</si>
  <si>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</si>
  <si>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</si>
  <si>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</si>
  <si>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</si>
  <si>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</si>
  <si>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</si>
  <si>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</si>
  <si>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</si>
  <si>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</si>
  <si>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</si>
  <si>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</si>
  <si>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</si>
  <si>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</si>
  <si>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</si>
  <si>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</si>
  <si>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</si>
  <si>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</si>
  <si>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</si>
  <si>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</si>
  <si>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</si>
  <si>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</si>
  <si>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</si>
  <si>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</si>
  <si>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</si>
  <si>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</si>
  <si>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</si>
  <si>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</si>
  <si>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</si>
  <si>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</si>
  <si>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</si>
  <si>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</si>
  <si>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</si>
  <si>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</si>
  <si>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</si>
  <si>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</si>
  <si>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</si>
  <si>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</si>
  <si>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</si>
  <si>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</si>
  <si>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</si>
  <si>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</si>
  <si>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</si>
  <si>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</si>
  <si>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</si>
  <si>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</si>
  <si>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</si>
  <si>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</si>
  <si>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</si>
  <si>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</si>
  <si>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</si>
  <si>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</si>
  <si>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</si>
  <si>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</si>
  <si>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</si>
  <si>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</si>
  <si>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</si>
  <si>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</si>
  <si>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</si>
  <si>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</si>
  <si>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</si>
  <si>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</si>
  <si>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</si>
  <si>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</si>
  <si>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</si>
  <si>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</si>
  <si>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</si>
  <si>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</si>
  <si>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</si>
  <si>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</si>
  <si>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</si>
  <si>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</si>
  <si>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</si>
  <si>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</si>
  <si>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</si>
  <si>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</si>
  <si>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</si>
  <si>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</si>
  <si>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</si>
  <si>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</si>
  <si>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</si>
  <si>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</si>
  <si>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</si>
  <si>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</si>
  <si>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</si>
  <si>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</si>
  <si>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</si>
  <si>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</si>
  <si>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</si>
  <si>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</si>
  <si>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</si>
  <si>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</si>
  <si>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</si>
  <si>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</si>
  <si>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</si>
  <si>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国民宿舎運営事業特別会計</t>
    <phoneticPr fontId="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</si>
  <si>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</si>
  <si>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</si>
  <si>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</si>
  <si>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</si>
  <si>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</si>
  <si>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</si>
  <si>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</si>
  <si>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</si>
  <si>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</si>
  <si>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</si>
  <si>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</si>
  <si>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</si>
  <si>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</si>
  <si>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</si>
  <si>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</si>
  <si>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</si>
  <si>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</si>
  <si>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</si>
  <si>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</si>
  <si>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</si>
  <si>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</si>
  <si>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</si>
  <si>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</si>
  <si>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</si>
  <si>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</si>
  <si>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</si>
  <si>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</si>
  <si>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</si>
  <si>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</si>
  <si>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</si>
  <si>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</si>
  <si>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</si>
  <si>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</si>
  <si>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</si>
  <si>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</si>
  <si>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</si>
  <si>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</si>
  <si>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</si>
  <si>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</si>
  <si>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</si>
  <si>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</si>
  <si>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</si>
  <si>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</si>
  <si>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</si>
  <si>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</si>
  <si>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</si>
  <si>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</si>
  <si>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</si>
  <si>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</si>
  <si>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</si>
  <si>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</si>
  <si>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</si>
  <si>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</si>
  <si>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</si>
  <si>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</si>
  <si>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</si>
  <si>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</si>
  <si>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</si>
  <si>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</si>
  <si>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</si>
  <si>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</si>
  <si>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高知県高知市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</si>
  <si>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</si>
  <si>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</si>
  <si>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</si>
  <si>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</si>
  <si>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</si>
  <si>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</si>
  <si>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</si>
  <si>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</si>
  <si>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</si>
  <si>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</si>
  <si>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</si>
  <si>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</si>
  <si>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</si>
  <si>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</si>
  <si>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</si>
  <si>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</si>
  <si>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</si>
  <si>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</si>
  <si>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</si>
  <si>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</si>
  <si>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</si>
  <si>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</si>
  <si>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</si>
  <si>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</si>
  <si>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</si>
  <si>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</si>
  <si>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</si>
  <si>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</si>
  <si>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</si>
  <si>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</si>
  <si>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</si>
  <si>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</si>
  <si>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</si>
  <si>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</si>
  <si>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</si>
  <si>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</si>
  <si>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</si>
  <si>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</si>
  <si>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</si>
  <si>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</si>
  <si>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</si>
  <si>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</si>
  <si>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</si>
  <si>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</si>
  <si>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</si>
  <si>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</si>
  <si>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</si>
  <si>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</si>
  <si>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</si>
  <si>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</si>
  <si>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</si>
  <si>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</si>
  <si>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</si>
  <si>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</si>
  <si>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</si>
  <si>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</si>
  <si>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</si>
  <si>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</si>
  <si>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</si>
  <si>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</si>
  <si>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</si>
  <si>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</si>
  <si>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</si>
  <si>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</si>
  <si>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</si>
  <si>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</si>
  <si>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</si>
  <si>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</si>
  <si>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</si>
  <si>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</si>
  <si>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</si>
  <si>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</si>
  <si>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</si>
  <si>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</si>
  <si>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</si>
  <si>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</si>
  <si>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</si>
  <si>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</si>
  <si>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</si>
  <si>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</si>
  <si>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</si>
  <si>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</si>
  <si>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</si>
  <si>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</si>
  <si>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</si>
  <si>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</si>
  <si>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</si>
  <si>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</si>
  <si>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</si>
  <si>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</si>
  <si>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</si>
  <si>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</si>
  <si>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</si>
  <si>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</si>
  <si>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</si>
  <si>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</si>
  <si>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</si>
  <si>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</si>
  <si>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</si>
  <si>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</si>
  <si>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</si>
  <si>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</si>
  <si>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</si>
  <si>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</si>
  <si>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</si>
  <si>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</si>
  <si>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</si>
  <si>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</si>
  <si>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</si>
  <si>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</si>
  <si>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</si>
  <si>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</si>
  <si>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</si>
  <si>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</si>
  <si>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</si>
  <si>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</si>
  <si>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</si>
  <si>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</si>
  <si>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</si>
  <si>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</si>
  <si>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</si>
  <si>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</si>
  <si>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</si>
  <si>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</si>
  <si>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</si>
  <si>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</si>
  <si>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</si>
  <si>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</si>
  <si>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</si>
  <si>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</si>
  <si>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</si>
  <si>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</si>
  <si>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</si>
  <si>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</si>
  <si>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</si>
  <si>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</si>
  <si>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</si>
  <si>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</si>
  <si>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</si>
  <si>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</si>
  <si>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</si>
  <si>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</si>
  <si>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</si>
  <si>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</si>
  <si>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</si>
  <si>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</si>
  <si>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</si>
  <si>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</si>
  <si>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</si>
  <si>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</si>
  <si>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</si>
  <si>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</si>
  <si>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</si>
  <si>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高知県高知市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</si>
  <si>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</si>
  <si>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</si>
  <si>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</si>
  <si>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</si>
  <si>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</si>
  <si>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</si>
  <si>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</si>
  <si>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</si>
  <si>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</si>
  <si>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</si>
  <si>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</si>
  <si>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</si>
  <si>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</si>
  <si>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</si>
  <si>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</si>
  <si>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</si>
  <si>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</si>
  <si>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</si>
  <si>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</si>
  <si>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</si>
  <si>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へき地診療所事業特別会計</t>
    <phoneticPr fontId="5"/>
  </si>
  <si>
    <t>-</t>
    <phoneticPr fontId="5"/>
  </si>
  <si>
    <t>母子父子寡婦福祉資金貸付事業特別会計</t>
    <phoneticPr fontId="5"/>
  </si>
  <si>
    <t>土地区画整理事業清算金特別会計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</si>
  <si>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</si>
  <si>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</si>
  <si>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</si>
  <si>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</si>
  <si>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</si>
  <si>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</si>
  <si>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</si>
  <si>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</si>
  <si>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</si>
  <si>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</si>
  <si>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</si>
  <si>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</si>
  <si>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</si>
  <si>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</si>
  <si>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</si>
  <si>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収益事業特別会計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</si>
  <si>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</si>
  <si>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</si>
  <si>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</si>
  <si>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</si>
  <si>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</si>
  <si>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</si>
  <si>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卸売市場事業特別会計</t>
    <phoneticPr fontId="5"/>
  </si>
  <si>
    <t>法非適用企業</t>
    <phoneticPr fontId="5"/>
  </si>
  <si>
    <t>国民宿舎運営事業特別会計</t>
    <phoneticPr fontId="5"/>
  </si>
  <si>
    <t>農業集落排水事業特別会計</t>
    <phoneticPr fontId="5"/>
  </si>
  <si>
    <t>法非適用企業</t>
    <phoneticPr fontId="5"/>
  </si>
  <si>
    <t>産業立地推進事業特別会計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</si>
  <si>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</si>
  <si>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</si>
  <si>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</si>
  <si>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</si>
  <si>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</si>
  <si>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</si>
  <si>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</si>
  <si>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</si>
  <si>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</si>
  <si>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</si>
  <si>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</si>
  <si>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</si>
  <si>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</si>
  <si>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</si>
  <si>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</si>
  <si>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</si>
  <si>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</si>
  <si>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</si>
  <si>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</si>
  <si>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</si>
  <si>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</si>
  <si>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</si>
  <si>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</si>
  <si>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</si>
  <si>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</si>
  <si>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</si>
  <si>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</si>
  <si>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</si>
  <si>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</si>
  <si>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</si>
  <si>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</si>
  <si>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</si>
  <si>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</si>
  <si>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</si>
  <si>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</si>
  <si>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</si>
  <si>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</si>
  <si>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</si>
  <si>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</si>
  <si>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</si>
  <si>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</si>
  <si>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</si>
  <si>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</si>
  <si>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</si>
  <si>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</si>
  <si>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</si>
  <si>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</si>
  <si>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</si>
  <si>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</si>
  <si>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</si>
  <si>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</si>
  <si>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</si>
  <si>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</si>
  <si>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</si>
  <si>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</si>
  <si>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</si>
  <si>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</si>
  <si>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</si>
  <si>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</si>
  <si>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</si>
  <si>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</si>
  <si>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卸売市場事業特別会計</t>
    <phoneticPr fontId="5"/>
  </si>
  <si>
    <t>(Ｆ)</t>
    <phoneticPr fontId="5"/>
  </si>
  <si>
    <t>水道事業会計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</si>
  <si>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</si>
  <si>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</si>
  <si>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</si>
  <si>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</si>
  <si>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</si>
  <si>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</si>
  <si>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</si>
  <si>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</si>
  <si>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</si>
  <si>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</si>
  <si>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</si>
  <si>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</si>
  <si>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</si>
  <si>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</si>
  <si>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</si>
  <si>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</si>
  <si>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</si>
  <si>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</si>
  <si>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</si>
  <si>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</si>
  <si>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</si>
  <si>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</si>
  <si>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</si>
  <si>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</si>
  <si>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</si>
  <si>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</si>
  <si>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</si>
  <si>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</si>
  <si>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</si>
  <si>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</si>
  <si>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</si>
  <si>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</si>
  <si>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</si>
  <si>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</si>
  <si>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</si>
  <si>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</si>
  <si>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</si>
  <si>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</si>
  <si>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</si>
  <si>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</si>
  <si>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</si>
  <si>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</si>
  <si>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</si>
  <si>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</si>
  <si>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</si>
  <si>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</si>
  <si>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</si>
  <si>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</si>
  <si>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</si>
  <si>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</si>
  <si>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</si>
  <si>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</si>
  <si>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</si>
  <si>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</si>
  <si>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</si>
  <si>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</si>
  <si>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</si>
  <si>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</si>
  <si>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</si>
  <si>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</si>
  <si>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</si>
  <si>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</si>
  <si>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</si>
  <si>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</si>
  <si>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</si>
  <si>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</si>
  <si>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</si>
  <si>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</si>
  <si>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</si>
  <si>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</si>
  <si>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</si>
  <si>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</si>
  <si>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</si>
  <si>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</si>
  <si>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</si>
  <si>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</si>
  <si>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</si>
  <si>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</si>
  <si>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</si>
  <si>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</si>
  <si>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</si>
  <si>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</si>
  <si>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</si>
  <si>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</si>
  <si>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</si>
  <si>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</si>
  <si>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</si>
  <si>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</si>
  <si>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</si>
  <si>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</si>
  <si>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</si>
  <si>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1.79</t>
  </si>
  <si>
    <t>▲ 0.47</t>
  </si>
  <si>
    <t>収益事業特別会計</t>
  </si>
  <si>
    <t>▲ 7.29</t>
  </si>
  <si>
    <t>▲ 7.19</t>
  </si>
  <si>
    <t>▲ 6.72</t>
  </si>
  <si>
    <t>▲ 6.68</t>
  </si>
  <si>
    <t>▲ 6.66</t>
  </si>
  <si>
    <t>駐車場事業特別会計</t>
  </si>
  <si>
    <t>▲ 0.71</t>
  </si>
  <si>
    <t>▲ 0.61</t>
  </si>
  <si>
    <t>▲ 0.52</t>
  </si>
  <si>
    <t>▲ 0.41</t>
  </si>
  <si>
    <t>▲ 0.33</t>
  </si>
  <si>
    <t>国民宿舎運営事業特別会計</t>
  </si>
  <si>
    <t>▲ 1.05</t>
  </si>
  <si>
    <t>▲ 0.76</t>
  </si>
  <si>
    <t>▲ 0.43</t>
  </si>
  <si>
    <t>▲ 0.10</t>
  </si>
  <si>
    <t>▲ 0.05</t>
  </si>
  <si>
    <t>水道事業会計</t>
  </si>
  <si>
    <t>公共下水道事業会計</t>
  </si>
  <si>
    <t>介護保険事業特別会計</t>
  </si>
  <si>
    <t>一般会計</t>
  </si>
  <si>
    <t>後期高齢者医療事業特別会計</t>
  </si>
  <si>
    <t>その他会計（赤字）</t>
  </si>
  <si>
    <t>▲ 0.00</t>
  </si>
  <si>
    <t>その他会計（黒字）</t>
  </si>
  <si>
    <t>（百万円）</t>
    <phoneticPr fontId="5"/>
  </si>
  <si>
    <t>H26末</t>
    <phoneticPr fontId="5"/>
  </si>
  <si>
    <t>H27末</t>
    <phoneticPr fontId="5"/>
  </si>
  <si>
    <t>H28末</t>
    <phoneticPr fontId="5"/>
  </si>
  <si>
    <t>H29末</t>
    <phoneticPr fontId="5"/>
  </si>
  <si>
    <t>H30末</t>
    <phoneticPr fontId="5"/>
  </si>
  <si>
    <t>こうち人づくり広域連合（一般会計）</t>
    <rPh sb="3" eb="4">
      <t>ヒト</t>
    </rPh>
    <rPh sb="7" eb="9">
      <t>コウイキ</t>
    </rPh>
    <rPh sb="9" eb="11">
      <t>レンゴウ</t>
    </rPh>
    <rPh sb="12" eb="14">
      <t>イッパン</t>
    </rPh>
    <rPh sb="14" eb="16">
      <t>カイケイ</t>
    </rPh>
    <phoneticPr fontId="2"/>
  </si>
  <si>
    <t>高知県・高知市病院企業団（病院企業会計）</t>
    <rPh sb="0" eb="3">
      <t>コウチケン</t>
    </rPh>
    <rPh sb="4" eb="7">
      <t>コウチシ</t>
    </rPh>
    <rPh sb="7" eb="9">
      <t>ビョウイン</t>
    </rPh>
    <rPh sb="9" eb="11">
      <t>キギョウ</t>
    </rPh>
    <rPh sb="11" eb="12">
      <t>ダン</t>
    </rPh>
    <rPh sb="13" eb="15">
      <t>ビョウイン</t>
    </rPh>
    <rPh sb="15" eb="17">
      <t>キギョウ</t>
    </rPh>
    <rPh sb="17" eb="19">
      <t>カイケイ</t>
    </rPh>
    <phoneticPr fontId="2"/>
  </si>
  <si>
    <t>高知県広域食肉センター事務組合（一般会計）</t>
    <rPh sb="0" eb="3">
      <t>コウチケン</t>
    </rPh>
    <rPh sb="3" eb="5">
      <t>コウイキ</t>
    </rPh>
    <rPh sb="5" eb="7">
      <t>ショクニク</t>
    </rPh>
    <rPh sb="11" eb="13">
      <t>ジム</t>
    </rPh>
    <rPh sb="13" eb="15">
      <t>クミアイ</t>
    </rPh>
    <rPh sb="16" eb="18">
      <t>イッパン</t>
    </rPh>
    <rPh sb="18" eb="20">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</si>
  <si>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</si>
  <si>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</si>
  <si>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高知県競馬組合（収益事業会計）</t>
    <rPh sb="0" eb="3">
      <t>コウチケン</t>
    </rPh>
    <rPh sb="3" eb="5">
      <t>ケイバ</t>
    </rPh>
    <rPh sb="5" eb="7">
      <t>クミアイ</t>
    </rPh>
    <rPh sb="8" eb="10">
      <t>シュウエキ</t>
    </rPh>
    <rPh sb="10" eb="12">
      <t>ジギョウ</t>
    </rPh>
    <rPh sb="12" eb="14">
      <t>カイケイ</t>
    </rPh>
    <phoneticPr fontId="2"/>
  </si>
  <si>
    <t>-</t>
    <phoneticPr fontId="2"/>
  </si>
  <si>
    <t>公益財団法人高知市文化振興事業団</t>
    <phoneticPr fontId="2"/>
  </si>
  <si>
    <t>公益財団法人高知市環境事業公社</t>
    <phoneticPr fontId="2"/>
  </si>
  <si>
    <t>公益財団法人高知市学校給食会</t>
    <phoneticPr fontId="2"/>
  </si>
  <si>
    <t>公益財団法人高知市都市整備公社</t>
    <phoneticPr fontId="2"/>
  </si>
  <si>
    <t>公益財団法人こうち男女共同参画社会づくり財団</t>
    <phoneticPr fontId="2"/>
  </si>
  <si>
    <t>公益財団法人高知市スポーツ振興事業団</t>
    <phoneticPr fontId="2"/>
  </si>
  <si>
    <t>公益財団法人高知県観光コンベンション協会</t>
    <phoneticPr fontId="2"/>
  </si>
  <si>
    <t>公益財団法人高知県魚さい加工公社</t>
    <phoneticPr fontId="2"/>
  </si>
  <si>
    <t>公益財団法人土佐山内記念財団</t>
    <phoneticPr fontId="2"/>
  </si>
  <si>
    <t>公益財団法人高知勤労者福祉サービスセンター</t>
    <phoneticPr fontId="2"/>
  </si>
  <si>
    <t>地域振興基金</t>
    <phoneticPr fontId="19"/>
  </si>
  <si>
    <t>広域行政推進基金</t>
  </si>
  <si>
    <t>施設等整備基金</t>
  </si>
  <si>
    <t>廃棄物処理施設整備基金</t>
    <rPh sb="0" eb="3">
      <t>ハイキブツ</t>
    </rPh>
    <rPh sb="3" eb="5">
      <t>ショリ</t>
    </rPh>
    <rPh sb="5" eb="7">
      <t>シセツ</t>
    </rPh>
    <rPh sb="7" eb="9">
      <t>セイビ</t>
    </rPh>
    <rPh sb="9" eb="11">
      <t>キキン</t>
    </rPh>
    <phoneticPr fontId="19"/>
  </si>
  <si>
    <t>南海地震等災害復興基金</t>
    <rPh sb="0" eb="2">
      <t>ナンカイ</t>
    </rPh>
    <rPh sb="2" eb="4">
      <t>ジシン</t>
    </rPh>
    <rPh sb="4" eb="5">
      <t>トウ</t>
    </rPh>
    <rPh sb="5" eb="7">
      <t>サイガイ</t>
    </rPh>
    <rPh sb="7" eb="9">
      <t>フッコウ</t>
    </rPh>
    <rPh sb="9" eb="11">
      <t>キキン</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</si>
  <si>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</si>
  <si>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</si>
  <si>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</si>
  <si>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</si>
  <si>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</si>
  <si>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</si>
  <si>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</si>
  <si>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</si>
  <si>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</si>
  <si>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</si>
  <si>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</si>
  <si>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</si>
  <si>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</si>
  <si>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 xml:space="preserve"> </t>
    <phoneticPr fontId="5"/>
  </si>
  <si>
    <t>　将来負担比率，有形固定資産減価償却率ともに，類似団体内平均値を上回っており，施設の老朽化が進んでいることに加えて，起債残高等の将来負担も大きい状況となっている。特に将来負担比率は，中核市の中で最も高い数値となっており，平成30年度に策定した高知市財政健全化プランに基づき，収支の健全化（資金繰り）と将来負担の健全化（償還能力の確保）を目標に掲げ，中長期での財政健全化への取組を進めていく。</t>
    <phoneticPr fontId="5"/>
  </si>
  <si>
    <t>　起債残高については，投資事業費の縮減などにより，平成17年度をピークに減少を図ってきたが，近年南海トラフ地震対策に集中的に取り組んだ結果，平成29年度から上昇に転じており，今後も高水準で推移する見通しである。加えて，本市は都市計画税を徴収していないことから，類似団体よりも充当可能特定歳入が少ない財政構造となっている。その結果，将来負担比率，実質公債費比率ともに，類似団体内平均値を大きく上回っており，公債費負担の適正化が本市の財政健全化への重要な課題となっている。平成30年度に策定した高知市財政健全化プランに基づき，収支の健全化（資金繰り）と将来負担の健全化（償還能力の確保）を目標に掲げ，中長期での財政健全化への取組を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</si>
</sst>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xmlns:c16r2="http://schemas.microsoft.com/office/drawing/2015/06/chart">
            <c:ext xmlns:c16="http://schemas.microsoft.com/office/drawing/2014/chart" uri="{C3380CC4-5D6E-409C-BE32-E72D297353CC}">
              <c16:uniqueId val="{00000000-98B4-4844-B0F5-D9E8FE8DEC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60388</c:v>
                </c:pt>
                <c:pt idx="1">
                  <c:v>55725</c:v>
                </c:pt>
                <c:pt idx="2">
                  <c:v>83180</c:v>
                </c:pt>
                <c:pt idx="3">
                  <c:v>67722</c:v>
                </c:pt>
                <c:pt idx="4">
                  <c:v>78780</c:v>
                </c:pt>
              </c:numCache>
            </c:numRef>
          </c:val>
          <c:smooth val="0"/>
          <c:extLst xmlns:c16r2="http://schemas.microsoft.com/office/drawing/2015/06/chart">
            <c:ext xmlns:c16="http://schemas.microsoft.com/office/drawing/2014/chart" uri="{C3380CC4-5D6E-409C-BE32-E72D297353CC}">
              <c16:uniqueId val="{00000001-98B4-4844-B0F5-D9E8FE8DECBA}"/>
            </c:ext>
          </c:extLst>
        </c:ser>
        <c:dLbls>
          <c:showLegendKey val="0"/>
          <c:showVal val="0"/>
          <c:showCatName val="0"/>
          <c:showSerName val="0"/>
          <c:showPercent val="0"/>
          <c:showBubbleSize val="0"/>
        </c:dLbls>
        <c:marker val="1"/>
        <c:smooth val="0"/>
        <c:axId val="413909432"/>
        <c:axId val="413911872"/>
      </c:lineChart>
      <c:catAx>
        <c:axId val="413909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3911872"/>
        <c:crosses val="autoZero"/>
        <c:auto val="1"/>
        <c:lblAlgn val="ctr"/>
        <c:lblOffset val="100"/>
        <c:tickLblSkip val="1"/>
        <c:tickMarkSkip val="1"/>
        <c:noMultiLvlLbl val="0"/>
      </c:catAx>
      <c:valAx>
        <c:axId val="41391187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3909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0.91</c:v>
                </c:pt>
                <c:pt idx="1">
                  <c:v>0.36</c:v>
                </c:pt>
                <c:pt idx="2">
                  <c:v>0.5</c:v>
                </c:pt>
                <c:pt idx="3">
                  <c:v>0.6</c:v>
                </c:pt>
                <c:pt idx="4">
                  <c:v>0.52</c:v>
                </c:pt>
              </c:numCache>
            </c:numRef>
          </c:val>
          <c:extLst xmlns:c16r2="http://schemas.microsoft.com/office/drawing/2015/06/chart">
            <c:ext xmlns:c16="http://schemas.microsoft.com/office/drawing/2014/chart" uri="{C3380CC4-5D6E-409C-BE32-E72D297353CC}">
              <c16:uniqueId val="{00000000-AAC2-46B6-8DB0-B05EBCF5E5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4.07</c:v>
                </c:pt>
                <c:pt idx="1">
                  <c:v>3.53</c:v>
                </c:pt>
                <c:pt idx="2">
                  <c:v>3.55</c:v>
                </c:pt>
                <c:pt idx="3">
                  <c:v>3.69</c:v>
                </c:pt>
                <c:pt idx="4">
                  <c:v>3.61</c:v>
                </c:pt>
              </c:numCache>
            </c:numRef>
          </c:val>
          <c:extLst xmlns:c16r2="http://schemas.microsoft.com/office/drawing/2015/06/chart">
            <c:ext xmlns:c16="http://schemas.microsoft.com/office/drawing/2014/chart" uri="{C3380CC4-5D6E-409C-BE32-E72D297353CC}">
              <c16:uniqueId val="{00000001-AAC2-46B6-8DB0-B05EBCF5E52D}"/>
            </c:ext>
          </c:extLst>
        </c:ser>
        <c:dLbls>
          <c:showLegendKey val="0"/>
          <c:showVal val="0"/>
          <c:showCatName val="0"/>
          <c:showSerName val="0"/>
          <c:showPercent val="0"/>
          <c:showBubbleSize val="0"/>
        </c:dLbls>
        <c:gapWidth val="250"/>
        <c:overlap val="100"/>
        <c:axId val="413648768"/>
        <c:axId val="422286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0.98</c:v>
                </c:pt>
                <c:pt idx="1">
                  <c:v>-1.79</c:v>
                </c:pt>
                <c:pt idx="2">
                  <c:v>0.15</c:v>
                </c:pt>
                <c:pt idx="3">
                  <c:v>0.11</c:v>
                </c:pt>
                <c:pt idx="4">
                  <c:v>-0.47</c:v>
                </c:pt>
              </c:numCache>
            </c:numRef>
          </c:val>
          <c:smooth val="0"/>
          <c:extLst xmlns:c16r2="http://schemas.microsoft.com/office/drawing/2015/06/chart">
            <c:ext xmlns:c16="http://schemas.microsoft.com/office/drawing/2014/chart" uri="{C3380CC4-5D6E-409C-BE32-E72D297353CC}">
              <c16:uniqueId val="{00000002-AAC2-46B6-8DB0-B05EBCF5E52D}"/>
            </c:ext>
          </c:extLst>
        </c:ser>
        <c:dLbls>
          <c:showLegendKey val="0"/>
          <c:showVal val="0"/>
          <c:showCatName val="0"/>
          <c:showSerName val="0"/>
          <c:showPercent val="0"/>
          <c:showBubbleSize val="0"/>
        </c:dLbls>
        <c:marker val="1"/>
        <c:smooth val="0"/>
        <c:axId val="413648768"/>
        <c:axId val="422286816"/>
      </c:lineChart>
      <c:catAx>
        <c:axId val="41364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2286816"/>
        <c:crosses val="autoZero"/>
        <c:auto val="1"/>
        <c:lblAlgn val="ctr"/>
        <c:lblOffset val="100"/>
        <c:tickLblSkip val="1"/>
        <c:tickMarkSkip val="1"/>
        <c:noMultiLvlLbl val="0"/>
      </c:catAx>
      <c:valAx>
        <c:axId val="42228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64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0.43</c:v>
                </c:pt>
                <c:pt idx="2">
                  <c:v>#N/A</c:v>
                </c:pt>
                <c:pt idx="3">
                  <c:v>0.98</c:v>
                </c:pt>
                <c:pt idx="4">
                  <c:v>#N/A</c:v>
                </c:pt>
                <c:pt idx="5">
                  <c:v>1.45</c:v>
                </c:pt>
                <c:pt idx="6">
                  <c:v>#N/A</c:v>
                </c:pt>
                <c:pt idx="7">
                  <c:v>1.19</c:v>
                </c:pt>
                <c:pt idx="8">
                  <c:v>#N/A</c:v>
                </c:pt>
                <c:pt idx="9">
                  <c:v>0.24</c:v>
                </c:pt>
              </c:numCache>
            </c:numRef>
          </c:val>
          <c:extLst xmlns:c16r2="http://schemas.microsoft.com/office/drawing/2015/06/chart">
            <c:ext xmlns:c16="http://schemas.microsoft.com/office/drawing/2014/chart" uri="{C3380CC4-5D6E-409C-BE32-E72D297353CC}">
              <c16:uniqueId val="{00000000-705A-43B9-B364-CBDF0B9555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05A-43B9-B364-CBDF0B9555EE}"/>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0.18</c:v>
                </c:pt>
                <c:pt idx="2">
                  <c:v>#N/A</c:v>
                </c:pt>
                <c:pt idx="3">
                  <c:v>0.22</c:v>
                </c:pt>
                <c:pt idx="4">
                  <c:v>#N/A</c:v>
                </c:pt>
                <c:pt idx="5">
                  <c:v>0.22</c:v>
                </c:pt>
                <c:pt idx="6">
                  <c:v>#N/A</c:v>
                </c:pt>
                <c:pt idx="7">
                  <c:v>0.22</c:v>
                </c:pt>
                <c:pt idx="8">
                  <c:v>#N/A</c:v>
                </c:pt>
                <c:pt idx="9">
                  <c:v>0.36</c:v>
                </c:pt>
              </c:numCache>
            </c:numRef>
          </c:val>
          <c:extLst xmlns:c16r2="http://schemas.microsoft.com/office/drawing/2015/06/chart">
            <c:ext xmlns:c16="http://schemas.microsoft.com/office/drawing/2014/chart" uri="{C3380CC4-5D6E-409C-BE32-E72D297353CC}">
              <c16:uniqueId val="{00000002-705A-43B9-B364-CBDF0B9555EE}"/>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0.9</c:v>
                </c:pt>
                <c:pt idx="2">
                  <c:v>#N/A</c:v>
                </c:pt>
                <c:pt idx="3">
                  <c:v>0.35</c:v>
                </c:pt>
                <c:pt idx="4">
                  <c:v>#N/A</c:v>
                </c:pt>
                <c:pt idx="5">
                  <c:v>0.49</c:v>
                </c:pt>
                <c:pt idx="6">
                  <c:v>#N/A</c:v>
                </c:pt>
                <c:pt idx="7">
                  <c:v>0.6</c:v>
                </c:pt>
                <c:pt idx="8">
                  <c:v>#N/A</c:v>
                </c:pt>
                <c:pt idx="9">
                  <c:v>0.51</c:v>
                </c:pt>
              </c:numCache>
            </c:numRef>
          </c:val>
          <c:extLst xmlns:c16r2="http://schemas.microsoft.com/office/drawing/2015/06/chart">
            <c:ext xmlns:c16="http://schemas.microsoft.com/office/drawing/2014/chart" uri="{C3380CC4-5D6E-409C-BE32-E72D297353CC}">
              <c16:uniqueId val="{00000003-705A-43B9-B364-CBDF0B9555EE}"/>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0.32</c:v>
                </c:pt>
                <c:pt idx="2">
                  <c:v>#N/A</c:v>
                </c:pt>
                <c:pt idx="3">
                  <c:v>0.45</c:v>
                </c:pt>
                <c:pt idx="4">
                  <c:v>#N/A</c:v>
                </c:pt>
                <c:pt idx="5">
                  <c:v>0.83</c:v>
                </c:pt>
                <c:pt idx="6">
                  <c:v>#N/A</c:v>
                </c:pt>
                <c:pt idx="7">
                  <c:v>0.55000000000000004</c:v>
                </c:pt>
                <c:pt idx="8">
                  <c:v>#N/A</c:v>
                </c:pt>
                <c:pt idx="9">
                  <c:v>0.56000000000000005</c:v>
                </c:pt>
              </c:numCache>
            </c:numRef>
          </c:val>
          <c:extLst xmlns:c16r2="http://schemas.microsoft.com/office/drawing/2015/06/chart">
            <c:ext xmlns:c16="http://schemas.microsoft.com/office/drawing/2014/chart" uri="{C3380CC4-5D6E-409C-BE32-E72D297353CC}">
              <c16:uniqueId val="{00000004-705A-43B9-B364-CBDF0B9555EE}"/>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0.28999999999999998</c:v>
                </c:pt>
                <c:pt idx="4">
                  <c:v>#N/A</c:v>
                </c:pt>
                <c:pt idx="5">
                  <c:v>0.38</c:v>
                </c:pt>
                <c:pt idx="6">
                  <c:v>#N/A</c:v>
                </c:pt>
                <c:pt idx="7">
                  <c:v>1.0900000000000001</c:v>
                </c:pt>
                <c:pt idx="8">
                  <c:v>#N/A</c:v>
                </c:pt>
                <c:pt idx="9">
                  <c:v>1.69</c:v>
                </c:pt>
              </c:numCache>
            </c:numRef>
          </c:val>
          <c:extLst xmlns:c16r2="http://schemas.microsoft.com/office/drawing/2015/06/chart">
            <c:ext xmlns:c16="http://schemas.microsoft.com/office/drawing/2014/chart" uri="{C3380CC4-5D6E-409C-BE32-E72D297353CC}">
              <c16:uniqueId val="{00000005-705A-43B9-B364-CBDF0B9555EE}"/>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12.72</c:v>
                </c:pt>
                <c:pt idx="2">
                  <c:v>#N/A</c:v>
                </c:pt>
                <c:pt idx="3">
                  <c:v>13.98</c:v>
                </c:pt>
                <c:pt idx="4">
                  <c:v>#N/A</c:v>
                </c:pt>
                <c:pt idx="5">
                  <c:v>14.9</c:v>
                </c:pt>
                <c:pt idx="6">
                  <c:v>#N/A</c:v>
                </c:pt>
                <c:pt idx="7">
                  <c:v>14.87</c:v>
                </c:pt>
                <c:pt idx="8">
                  <c:v>#N/A</c:v>
                </c:pt>
                <c:pt idx="9">
                  <c:v>16.05</c:v>
                </c:pt>
              </c:numCache>
            </c:numRef>
          </c:val>
          <c:extLst xmlns:c16r2="http://schemas.microsoft.com/office/drawing/2015/06/chart">
            <c:ext xmlns:c16="http://schemas.microsoft.com/office/drawing/2014/chart" uri="{C3380CC4-5D6E-409C-BE32-E72D297353CC}">
              <c16:uniqueId val="{00000006-705A-43B9-B364-CBDF0B9555EE}"/>
            </c:ext>
          </c:extLst>
        </c:ser>
        <c:ser>
          <c:idx val="7"/>
          <c:order val="7"/>
          <c:tx>
            <c:strRef>
              <c:f>データシート!$A$34</c:f>
              <c:strCache>
                <c:ptCount val="1"/>
                <c:pt idx="0">
                  <c:v>国民宿舎運営事業特別会計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1.05</c:v>
                </c:pt>
                <c:pt idx="1">
                  <c:v>#N/A</c:v>
                </c:pt>
                <c:pt idx="2">
                  <c:v>0.76</c:v>
                </c:pt>
                <c:pt idx="3">
                  <c:v>#N/A</c:v>
                </c:pt>
                <c:pt idx="4">
                  <c:v>0.43</c:v>
                </c:pt>
                <c:pt idx="5">
                  <c:v>#N/A</c:v>
                </c:pt>
                <c:pt idx="6">
                  <c:v>0.1</c:v>
                </c:pt>
                <c:pt idx="7">
                  <c:v>#N/A</c:v>
                </c:pt>
                <c:pt idx="8">
                  <c:v>0.05</c:v>
                </c:pt>
                <c:pt idx="9">
                  <c:v>#N/A</c:v>
                </c:pt>
              </c:numCache>
            </c:numRef>
          </c:val>
          <c:extLst xmlns:c16r2="http://schemas.microsoft.com/office/drawing/2015/06/chart">
            <c:ext xmlns:c16="http://schemas.microsoft.com/office/drawing/2014/chart" uri="{C3380CC4-5D6E-409C-BE32-E72D297353CC}">
              <c16:uniqueId val="{00000007-705A-43B9-B364-CBDF0B9555EE}"/>
            </c:ext>
          </c:extLst>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0.71</c:v>
                </c:pt>
                <c:pt idx="1">
                  <c:v>#N/A</c:v>
                </c:pt>
                <c:pt idx="2">
                  <c:v>0.61</c:v>
                </c:pt>
                <c:pt idx="3">
                  <c:v>#N/A</c:v>
                </c:pt>
                <c:pt idx="4">
                  <c:v>0.52</c:v>
                </c:pt>
                <c:pt idx="5">
                  <c:v>#N/A</c:v>
                </c:pt>
                <c:pt idx="6">
                  <c:v>0.41</c:v>
                </c:pt>
                <c:pt idx="7">
                  <c:v>#N/A</c:v>
                </c:pt>
                <c:pt idx="8">
                  <c:v>0.33</c:v>
                </c:pt>
                <c:pt idx="9">
                  <c:v>#N/A</c:v>
                </c:pt>
              </c:numCache>
            </c:numRef>
          </c:val>
          <c:extLst xmlns:c16r2="http://schemas.microsoft.com/office/drawing/2015/06/chart">
            <c:ext xmlns:c16="http://schemas.microsoft.com/office/drawing/2014/chart" uri="{C3380CC4-5D6E-409C-BE32-E72D297353CC}">
              <c16:uniqueId val="{00000008-705A-43B9-B364-CBDF0B9555EE}"/>
            </c:ext>
          </c:extLst>
        </c:ser>
        <c:ser>
          <c:idx val="9"/>
          <c:order val="9"/>
          <c:tx>
            <c:strRef>
              <c:f>データシート!$A$36</c:f>
              <c:strCache>
                <c:ptCount val="1"/>
                <c:pt idx="0">
                  <c:v>収益事業特別会計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7.29</c:v>
                </c:pt>
                <c:pt idx="1">
                  <c:v>#N/A</c:v>
                </c:pt>
                <c:pt idx="2">
                  <c:v>7.19</c:v>
                </c:pt>
                <c:pt idx="3">
                  <c:v>#N/A</c:v>
                </c:pt>
                <c:pt idx="4">
                  <c:v>6.72</c:v>
                </c:pt>
                <c:pt idx="5">
                  <c:v>#N/A</c:v>
                </c:pt>
                <c:pt idx="6">
                  <c:v>6.68</c:v>
                </c:pt>
                <c:pt idx="7">
                  <c:v>#N/A</c:v>
                </c:pt>
                <c:pt idx="8">
                  <c:v>6.66</c:v>
                </c:pt>
                <c:pt idx="9">
                  <c:v>#N/A</c:v>
                </c:pt>
              </c:numCache>
            </c:numRef>
          </c:val>
          <c:extLst xmlns:c16r2="http://schemas.microsoft.com/office/drawing/2015/06/chart">
            <c:ext xmlns:c16="http://schemas.microsoft.com/office/drawing/2014/chart" uri="{C3380CC4-5D6E-409C-BE32-E72D297353CC}">
              <c16:uniqueId val="{00000009-705A-43B9-B364-CBDF0B9555EE}"/>
            </c:ext>
          </c:extLst>
        </c:ser>
        <c:dLbls>
          <c:showLegendKey val="0"/>
          <c:showVal val="0"/>
          <c:showCatName val="0"/>
          <c:showSerName val="0"/>
          <c:showPercent val="0"/>
          <c:showBubbleSize val="0"/>
        </c:dLbls>
        <c:gapWidth val="150"/>
        <c:overlap val="100"/>
        <c:axId val="421803808"/>
        <c:axId val="416543496"/>
      </c:barChart>
      <c:catAx>
        <c:axId val="42180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543496"/>
        <c:crosses val="autoZero"/>
        <c:auto val="1"/>
        <c:lblAlgn val="ctr"/>
        <c:lblOffset val="100"/>
        <c:tickLblSkip val="1"/>
        <c:tickMarkSkip val="1"/>
        <c:noMultiLvlLbl val="0"/>
      </c:catAx>
      <c:valAx>
        <c:axId val="416543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803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16720</c:v>
                </c:pt>
                <c:pt idx="5">
                  <c:v>14140</c:v>
                </c:pt>
                <c:pt idx="8">
                  <c:v>13333</c:v>
                </c:pt>
                <c:pt idx="11">
                  <c:v>13203</c:v>
                </c:pt>
                <c:pt idx="14">
                  <c:v>13206</c:v>
                </c:pt>
              </c:numCache>
            </c:numRef>
          </c:val>
          <c:extLst xmlns:c16r2="http://schemas.microsoft.com/office/drawing/2015/06/chart">
            <c:ext xmlns:c16="http://schemas.microsoft.com/office/drawing/2014/chart" uri="{C3380CC4-5D6E-409C-BE32-E72D297353CC}">
              <c16:uniqueId val="{00000000-DFE3-454B-95CD-DC50B48039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1</c:v>
                </c:pt>
                <c:pt idx="9">
                  <c:v>0</c:v>
                </c:pt>
                <c:pt idx="12">
                  <c:v>2</c:v>
                </c:pt>
              </c:numCache>
            </c:numRef>
          </c:val>
          <c:extLst xmlns:c16r2="http://schemas.microsoft.com/office/drawing/2015/06/chart">
            <c:ext xmlns:c16="http://schemas.microsoft.com/office/drawing/2014/chart" uri="{C3380CC4-5D6E-409C-BE32-E72D297353CC}">
              <c16:uniqueId val="{00000001-DFE3-454B-95CD-DC50B48039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97</c:v>
                </c:pt>
                <c:pt idx="3">
                  <c:v>114</c:v>
                </c:pt>
                <c:pt idx="6">
                  <c:v>128</c:v>
                </c:pt>
                <c:pt idx="9">
                  <c:v>136</c:v>
                </c:pt>
                <c:pt idx="12">
                  <c:v>159</c:v>
                </c:pt>
              </c:numCache>
            </c:numRef>
          </c:val>
          <c:extLst xmlns:c16r2="http://schemas.microsoft.com/office/drawing/2015/06/chart">
            <c:ext xmlns:c16="http://schemas.microsoft.com/office/drawing/2014/chart" uri="{C3380CC4-5D6E-409C-BE32-E72D297353CC}">
              <c16:uniqueId val="{00000002-DFE3-454B-95CD-DC50B48039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895</c:v>
                </c:pt>
                <c:pt idx="3">
                  <c:v>976</c:v>
                </c:pt>
                <c:pt idx="6">
                  <c:v>884</c:v>
                </c:pt>
                <c:pt idx="9">
                  <c:v>889</c:v>
                </c:pt>
                <c:pt idx="12">
                  <c:v>925</c:v>
                </c:pt>
              </c:numCache>
            </c:numRef>
          </c:val>
          <c:extLst xmlns:c16r2="http://schemas.microsoft.com/office/drawing/2015/06/chart">
            <c:ext xmlns:c16="http://schemas.microsoft.com/office/drawing/2014/chart" uri="{C3380CC4-5D6E-409C-BE32-E72D297353CC}">
              <c16:uniqueId val="{00000003-DFE3-454B-95CD-DC50B48039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3562</c:v>
                </c:pt>
                <c:pt idx="3">
                  <c:v>3534</c:v>
                </c:pt>
                <c:pt idx="6">
                  <c:v>3540</c:v>
                </c:pt>
                <c:pt idx="9">
                  <c:v>3611</c:v>
                </c:pt>
                <c:pt idx="12">
                  <c:v>3569</c:v>
                </c:pt>
              </c:numCache>
            </c:numRef>
          </c:val>
          <c:extLst xmlns:c16r2="http://schemas.microsoft.com/office/drawing/2015/06/chart">
            <c:ext xmlns:c16="http://schemas.microsoft.com/office/drawing/2014/chart" uri="{C3380CC4-5D6E-409C-BE32-E72D297353CC}">
              <c16:uniqueId val="{00000004-DFE3-454B-95CD-DC50B48039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33</c:v>
                </c:pt>
                <c:pt idx="3">
                  <c:v>17</c:v>
                </c:pt>
                <c:pt idx="6">
                  <c:v>17</c:v>
                </c:pt>
                <c:pt idx="9">
                  <c:v>17</c:v>
                </c:pt>
                <c:pt idx="12">
                  <c:v>17</c:v>
                </c:pt>
              </c:numCache>
            </c:numRef>
          </c:val>
          <c:extLst xmlns:c16r2="http://schemas.microsoft.com/office/drawing/2015/06/chart">
            <c:ext xmlns:c16="http://schemas.microsoft.com/office/drawing/2014/chart" uri="{C3380CC4-5D6E-409C-BE32-E72D297353CC}">
              <c16:uniqueId val="{00000005-DFE3-454B-95CD-DC50B48039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FE3-454B-95CD-DC50B48039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21966</c:v>
                </c:pt>
                <c:pt idx="3">
                  <c:v>19530</c:v>
                </c:pt>
                <c:pt idx="6">
                  <c:v>18190</c:v>
                </c:pt>
                <c:pt idx="9">
                  <c:v>18117</c:v>
                </c:pt>
                <c:pt idx="12">
                  <c:v>17818</c:v>
                </c:pt>
              </c:numCache>
            </c:numRef>
          </c:val>
          <c:extLst xmlns:c16r2="http://schemas.microsoft.com/office/drawing/2015/06/chart">
            <c:ext xmlns:c16="http://schemas.microsoft.com/office/drawing/2014/chart" uri="{C3380CC4-5D6E-409C-BE32-E72D297353CC}">
              <c16:uniqueId val="{00000007-DFE3-454B-95CD-DC50B4803952}"/>
            </c:ext>
          </c:extLst>
        </c:ser>
        <c:dLbls>
          <c:showLegendKey val="0"/>
          <c:showVal val="0"/>
          <c:showCatName val="0"/>
          <c:showSerName val="0"/>
          <c:showPercent val="0"/>
          <c:showBubbleSize val="0"/>
        </c:dLbls>
        <c:gapWidth val="100"/>
        <c:overlap val="100"/>
        <c:axId val="421820648"/>
        <c:axId val="416545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9834</c:v>
                </c:pt>
                <c:pt idx="2">
                  <c:v>#N/A</c:v>
                </c:pt>
                <c:pt idx="3">
                  <c:v>#N/A</c:v>
                </c:pt>
                <c:pt idx="4">
                  <c:v>10031</c:v>
                </c:pt>
                <c:pt idx="5">
                  <c:v>#N/A</c:v>
                </c:pt>
                <c:pt idx="6">
                  <c:v>#N/A</c:v>
                </c:pt>
                <c:pt idx="7">
                  <c:v>9427</c:v>
                </c:pt>
                <c:pt idx="8">
                  <c:v>#N/A</c:v>
                </c:pt>
                <c:pt idx="9">
                  <c:v>#N/A</c:v>
                </c:pt>
                <c:pt idx="10">
                  <c:v>9567</c:v>
                </c:pt>
                <c:pt idx="11">
                  <c:v>#N/A</c:v>
                </c:pt>
                <c:pt idx="12">
                  <c:v>#N/A</c:v>
                </c:pt>
                <c:pt idx="13">
                  <c:v>9284</c:v>
                </c:pt>
                <c:pt idx="14">
                  <c:v>#N/A</c:v>
                </c:pt>
              </c:numCache>
            </c:numRef>
          </c:val>
          <c:smooth val="0"/>
          <c:extLst xmlns:c16r2="http://schemas.microsoft.com/office/drawing/2015/06/chart">
            <c:ext xmlns:c16="http://schemas.microsoft.com/office/drawing/2014/chart" uri="{C3380CC4-5D6E-409C-BE32-E72D297353CC}">
              <c16:uniqueId val="{00000008-DFE3-454B-95CD-DC50B4803952}"/>
            </c:ext>
          </c:extLst>
        </c:ser>
        <c:dLbls>
          <c:showLegendKey val="0"/>
          <c:showVal val="0"/>
          <c:showCatName val="0"/>
          <c:showSerName val="0"/>
          <c:showPercent val="0"/>
          <c:showBubbleSize val="0"/>
        </c:dLbls>
        <c:marker val="1"/>
        <c:smooth val="0"/>
        <c:axId val="421820648"/>
        <c:axId val="416545888"/>
      </c:lineChart>
      <c:catAx>
        <c:axId val="421820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545888"/>
        <c:crosses val="autoZero"/>
        <c:auto val="1"/>
        <c:lblAlgn val="ctr"/>
        <c:lblOffset val="100"/>
        <c:tickLblSkip val="1"/>
        <c:tickMarkSkip val="1"/>
        <c:noMultiLvlLbl val="0"/>
      </c:catAx>
      <c:valAx>
        <c:axId val="41654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820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150708</c:v>
                </c:pt>
                <c:pt idx="5">
                  <c:v>151109</c:v>
                </c:pt>
                <c:pt idx="8">
                  <c:v>155102</c:v>
                </c:pt>
                <c:pt idx="11">
                  <c:v>159172</c:v>
                </c:pt>
                <c:pt idx="14">
                  <c:v>157724</c:v>
                </c:pt>
              </c:numCache>
            </c:numRef>
          </c:val>
          <c:extLst xmlns:c16r2="http://schemas.microsoft.com/office/drawing/2015/06/chart">
            <c:ext xmlns:c16="http://schemas.microsoft.com/office/drawing/2014/chart" uri="{C3380CC4-5D6E-409C-BE32-E72D297353CC}">
              <c16:uniqueId val="{00000000-CE75-4827-BD87-F1436A4647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4989</c:v>
                </c:pt>
                <c:pt idx="5">
                  <c:v>4768</c:v>
                </c:pt>
                <c:pt idx="8">
                  <c:v>4339</c:v>
                </c:pt>
                <c:pt idx="11">
                  <c:v>4498</c:v>
                </c:pt>
                <c:pt idx="14">
                  <c:v>5342</c:v>
                </c:pt>
              </c:numCache>
            </c:numRef>
          </c:val>
          <c:extLst xmlns:c16r2="http://schemas.microsoft.com/office/drawing/2015/06/chart">
            <c:ext xmlns:c16="http://schemas.microsoft.com/office/drawing/2014/chart" uri="{C3380CC4-5D6E-409C-BE32-E72D297353CC}">
              <c16:uniqueId val="{00000001-CE75-4827-BD87-F1436A4647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15248</c:v>
                </c:pt>
                <c:pt idx="5">
                  <c:v>14658</c:v>
                </c:pt>
                <c:pt idx="8">
                  <c:v>14000</c:v>
                </c:pt>
                <c:pt idx="11">
                  <c:v>13565</c:v>
                </c:pt>
                <c:pt idx="14">
                  <c:v>12147</c:v>
                </c:pt>
              </c:numCache>
            </c:numRef>
          </c:val>
          <c:extLst xmlns:c16r2="http://schemas.microsoft.com/office/drawing/2015/06/chart">
            <c:ext xmlns:c16="http://schemas.microsoft.com/office/drawing/2014/chart" uri="{C3380CC4-5D6E-409C-BE32-E72D297353CC}">
              <c16:uniqueId val="{00000002-CE75-4827-BD87-F1436A4647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E75-4827-BD87-F1436A4647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E75-4827-BD87-F1436A4647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E75-4827-BD87-F1436A4647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17605</c:v>
                </c:pt>
                <c:pt idx="3">
                  <c:v>17621</c:v>
                </c:pt>
                <c:pt idx="6">
                  <c:v>17002</c:v>
                </c:pt>
                <c:pt idx="9">
                  <c:v>16913</c:v>
                </c:pt>
                <c:pt idx="12">
                  <c:v>17385</c:v>
                </c:pt>
              </c:numCache>
            </c:numRef>
          </c:val>
          <c:extLst xmlns:c16r2="http://schemas.microsoft.com/office/drawing/2015/06/chart">
            <c:ext xmlns:c16="http://schemas.microsoft.com/office/drawing/2014/chart" uri="{C3380CC4-5D6E-409C-BE32-E72D297353CC}">
              <c16:uniqueId val="{00000006-CE75-4827-BD87-F1436A4647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8586</c:v>
                </c:pt>
                <c:pt idx="3">
                  <c:v>8245</c:v>
                </c:pt>
                <c:pt idx="6">
                  <c:v>8081</c:v>
                </c:pt>
                <c:pt idx="9">
                  <c:v>7998</c:v>
                </c:pt>
                <c:pt idx="12">
                  <c:v>7455</c:v>
                </c:pt>
              </c:numCache>
            </c:numRef>
          </c:val>
          <c:extLst xmlns:c16r2="http://schemas.microsoft.com/office/drawing/2015/06/chart">
            <c:ext xmlns:c16="http://schemas.microsoft.com/office/drawing/2014/chart" uri="{C3380CC4-5D6E-409C-BE32-E72D297353CC}">
              <c16:uniqueId val="{00000007-CE75-4827-BD87-F1436A4647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59129</c:v>
                </c:pt>
                <c:pt idx="3">
                  <c:v>58077</c:v>
                </c:pt>
                <c:pt idx="6">
                  <c:v>58085</c:v>
                </c:pt>
                <c:pt idx="9">
                  <c:v>57443</c:v>
                </c:pt>
                <c:pt idx="12">
                  <c:v>55631</c:v>
                </c:pt>
              </c:numCache>
            </c:numRef>
          </c:val>
          <c:extLst xmlns:c16r2="http://schemas.microsoft.com/office/drawing/2015/06/chart">
            <c:ext xmlns:c16="http://schemas.microsoft.com/office/drawing/2014/chart" uri="{C3380CC4-5D6E-409C-BE32-E72D297353CC}">
              <c16:uniqueId val="{00000008-CE75-4827-BD87-F1436A4647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1539</c:v>
                </c:pt>
                <c:pt idx="3">
                  <c:v>1436</c:v>
                </c:pt>
                <c:pt idx="6">
                  <c:v>1615</c:v>
                </c:pt>
                <c:pt idx="9">
                  <c:v>1964</c:v>
                </c:pt>
                <c:pt idx="12">
                  <c:v>2689</c:v>
                </c:pt>
              </c:numCache>
            </c:numRef>
          </c:val>
          <c:extLst xmlns:c16r2="http://schemas.microsoft.com/office/drawing/2015/06/chart">
            <c:ext xmlns:c16="http://schemas.microsoft.com/office/drawing/2014/chart" uri="{C3380CC4-5D6E-409C-BE32-E72D297353CC}">
              <c16:uniqueId val="{00000009-CE75-4827-BD87-F1436A4647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193858</c:v>
                </c:pt>
                <c:pt idx="3">
                  <c:v>192208</c:v>
                </c:pt>
                <c:pt idx="6">
                  <c:v>197223</c:v>
                </c:pt>
                <c:pt idx="9">
                  <c:v>202268</c:v>
                </c:pt>
                <c:pt idx="12">
                  <c:v>211206</c:v>
                </c:pt>
              </c:numCache>
            </c:numRef>
          </c:val>
          <c:extLst xmlns:c16r2="http://schemas.microsoft.com/office/drawing/2015/06/chart">
            <c:ext xmlns:c16="http://schemas.microsoft.com/office/drawing/2014/chart" uri="{C3380CC4-5D6E-409C-BE32-E72D297353CC}">
              <c16:uniqueId val="{0000000A-CE75-4827-BD87-F1436A4647AF}"/>
            </c:ext>
          </c:extLst>
        </c:ser>
        <c:dLbls>
          <c:showLegendKey val="0"/>
          <c:showVal val="0"/>
          <c:showCatName val="0"/>
          <c:showSerName val="0"/>
          <c:showPercent val="0"/>
          <c:showBubbleSize val="0"/>
        </c:dLbls>
        <c:gapWidth val="100"/>
        <c:overlap val="100"/>
        <c:axId val="414963280"/>
        <c:axId val="414963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109773</c:v>
                </c:pt>
                <c:pt idx="2">
                  <c:v>#N/A</c:v>
                </c:pt>
                <c:pt idx="3">
                  <c:v>#N/A</c:v>
                </c:pt>
                <c:pt idx="4">
                  <c:v>107052</c:v>
                </c:pt>
                <c:pt idx="5">
                  <c:v>#N/A</c:v>
                </c:pt>
                <c:pt idx="6">
                  <c:v>#N/A</c:v>
                </c:pt>
                <c:pt idx="7">
                  <c:v>108564</c:v>
                </c:pt>
                <c:pt idx="8">
                  <c:v>#N/A</c:v>
                </c:pt>
                <c:pt idx="9">
                  <c:v>#N/A</c:v>
                </c:pt>
                <c:pt idx="10">
                  <c:v>109350</c:v>
                </c:pt>
                <c:pt idx="11">
                  <c:v>#N/A</c:v>
                </c:pt>
                <c:pt idx="12">
                  <c:v>#N/A</c:v>
                </c:pt>
                <c:pt idx="13">
                  <c:v>119153</c:v>
                </c:pt>
                <c:pt idx="14">
                  <c:v>#N/A</c:v>
                </c:pt>
              </c:numCache>
            </c:numRef>
          </c:val>
          <c:smooth val="0"/>
          <c:extLst xmlns:c16r2="http://schemas.microsoft.com/office/drawing/2015/06/chart">
            <c:ext xmlns:c16="http://schemas.microsoft.com/office/drawing/2014/chart" uri="{C3380CC4-5D6E-409C-BE32-E72D297353CC}">
              <c16:uniqueId val="{0000000B-CE75-4827-BD87-F1436A4647AF}"/>
            </c:ext>
          </c:extLst>
        </c:ser>
        <c:dLbls>
          <c:showLegendKey val="0"/>
          <c:showVal val="0"/>
          <c:showCatName val="0"/>
          <c:showSerName val="0"/>
          <c:showPercent val="0"/>
          <c:showBubbleSize val="0"/>
        </c:dLbls>
        <c:marker val="1"/>
        <c:smooth val="0"/>
        <c:axId val="414963280"/>
        <c:axId val="414963672"/>
      </c:lineChart>
      <c:catAx>
        <c:axId val="41496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4963672"/>
        <c:crosses val="autoZero"/>
        <c:auto val="1"/>
        <c:lblAlgn val="ctr"/>
        <c:lblOffset val="100"/>
        <c:tickLblSkip val="1"/>
        <c:tickMarkSkip val="1"/>
        <c:noMultiLvlLbl val="0"/>
      </c:catAx>
      <c:valAx>
        <c:axId val="414963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96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2791</c:v>
                </c:pt>
                <c:pt idx="1">
                  <c:v>2894</c:v>
                </c:pt>
                <c:pt idx="2">
                  <c:v>2836</c:v>
                </c:pt>
              </c:numCache>
            </c:numRef>
          </c:val>
          <c:extLst xmlns:c16r2="http://schemas.microsoft.com/office/drawing/2015/06/chart">
            <c:ext xmlns:c16="http://schemas.microsoft.com/office/drawing/2014/chart" uri="{C3380CC4-5D6E-409C-BE32-E72D297353CC}">
              <c16:uniqueId val="{00000000-AFF7-4F98-BF9A-C832594C62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1853</c:v>
                </c:pt>
                <c:pt idx="1">
                  <c:v>1954</c:v>
                </c:pt>
                <c:pt idx="2">
                  <c:v>1615</c:v>
                </c:pt>
              </c:numCache>
            </c:numRef>
          </c:val>
          <c:extLst xmlns:c16r2="http://schemas.microsoft.com/office/drawing/2015/06/chart">
            <c:ext xmlns:c16="http://schemas.microsoft.com/office/drawing/2014/chart" uri="{C3380CC4-5D6E-409C-BE32-E72D297353CC}">
              <c16:uniqueId val="{00000001-AFF7-4F98-BF9A-C832594C62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8260</c:v>
                </c:pt>
                <c:pt idx="1">
                  <c:v>6384</c:v>
                </c:pt>
                <c:pt idx="2">
                  <c:v>5699</c:v>
                </c:pt>
              </c:numCache>
            </c:numRef>
          </c:val>
          <c:extLst xmlns:c16r2="http://schemas.microsoft.com/office/drawing/2015/06/chart">
            <c:ext xmlns:c16="http://schemas.microsoft.com/office/drawing/2014/chart" uri="{C3380CC4-5D6E-409C-BE32-E72D297353CC}">
              <c16:uniqueId val="{00000002-AFF7-4F98-BF9A-C832594C6235}"/>
            </c:ext>
          </c:extLst>
        </c:ser>
        <c:dLbls>
          <c:showLegendKey val="0"/>
          <c:showVal val="0"/>
          <c:showCatName val="0"/>
          <c:showSerName val="0"/>
          <c:showPercent val="0"/>
          <c:showBubbleSize val="0"/>
        </c:dLbls>
        <c:gapWidth val="120"/>
        <c:overlap val="100"/>
        <c:axId val="423849696"/>
        <c:axId val="423843424"/>
      </c:barChart>
      <c:catAx>
        <c:axId val="42384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3843424"/>
        <c:crosses val="autoZero"/>
        <c:auto val="1"/>
        <c:lblAlgn val="ctr"/>
        <c:lblOffset val="100"/>
        <c:tickLblSkip val="1"/>
        <c:tickMarkSkip val="1"/>
        <c:noMultiLvlLbl val="0"/>
      </c:catAx>
      <c:valAx>
        <c:axId val="423843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384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771-489E-AD5E-E199E57EDE55}"/>
                </c:ext>
                <c:ext xmlns:c15="http://schemas.microsoft.com/office/drawing/2012/chart" uri="{CE6537A1-D6FC-4f65-9D91-7224C49458BB}">
                  <c15:dlblFieldTable>
                    <c15:dlblFTEntry>
                      <c15:txfldGUID>{39D1D0E4-AC59-4B80-95A0-D43726D293AE}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71-489E-AD5E-E199E57EDE55}"/>
                </c:ext>
                <c:ext xmlns:c15="http://schemas.microsoft.com/office/drawing/2012/chart" uri="{CE6537A1-D6FC-4f65-9D91-7224C49458BB}">
                  <c15:dlblFieldTable>
                    <c15:dlblFTEntry>
                      <c15:txfldGUID>{F768C5C1-E15E-49B0-B2A9-A4556C5D923D}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771-489E-AD5E-E199E57EDE55}"/>
                </c:ext>
                <c:ext xmlns:c15="http://schemas.microsoft.com/office/drawing/2012/chart" uri="{CE6537A1-D6FC-4f65-9D91-7224C49458BB}">
                  <c15:dlblFieldTable>
                    <c15:dlblFTEntry>
                      <c15:txfldGUID>{70CADC24-F10B-48A0-87A4-EB18DD9F053C}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71-489E-AD5E-E199E57EDE55}"/>
                </c:ext>
                <c:ext xmlns:c15="http://schemas.microsoft.com/office/drawing/2012/chart" uri="{CE6537A1-D6FC-4f65-9D91-7224C49458BB}">
                  <c15:dlblFieldTable>
                    <c15:dlblFTEntry>
                      <c15:txfldGUID>{6283BCA4-89D3-4F0D-99C9-CA2B2D99765F}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771-489E-AD5E-E199E57EDE55}"/>
                </c:ext>
                <c:ext xmlns:c15="http://schemas.microsoft.com/office/drawing/2012/chart" uri="{CE6537A1-D6FC-4f65-9D91-7224C49458BB}">
                  <c15:dlblFieldTable>
                    <c15:dlblFTEntry>
                      <c15:txfldGUID>{7E6950C0-CE4A-4DDF-B511-0D2DBF6F2F9E}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771-489E-AD5E-E199E57EDE55}"/>
                </c:ext>
                <c:ext xmlns:c15="http://schemas.microsoft.com/office/drawing/2012/chart" uri="{CE6537A1-D6FC-4f65-9D91-7224C49458BB}">
                  <c15:layout/>
                  <c15:dlblFieldTable>
                    <c15:dlblFTEntry>
                      <c15:txfldGUID>{492F7D1C-5844-408A-BF3F-CF1735B14847}</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771-489E-AD5E-E199E57EDE55}"/>
                </c:ext>
                <c:ext xmlns:c15="http://schemas.microsoft.com/office/drawing/2012/chart" uri="{CE6537A1-D6FC-4f65-9D91-7224C49458BB}">
                  <c15:layout/>
                  <c15:dlblFieldTable>
                    <c15:dlblFTEntry>
                      <c15:txfldGUID>{B76A535A-B577-4053-B048-C0ADF589B91D}</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771-489E-AD5E-E199E57EDE55}"/>
                </c:ext>
                <c:ext xmlns:c15="http://schemas.microsoft.com/office/drawing/2012/chart" uri="{CE6537A1-D6FC-4f65-9D91-7224C49458BB}">
                  <c15:layout/>
                  <c15:dlblFieldTable>
                    <c15:dlblFTEntry>
                      <c15:txfldGUID>{4F83056E-4212-43C7-B4DE-AD7A0C2473C6}</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771-489E-AD5E-E199E57EDE55}"/>
                </c:ext>
                <c:ext xmlns:c15="http://schemas.microsoft.com/office/drawing/2012/chart" uri="{CE6537A1-D6FC-4f65-9D91-7224C49458BB}">
                  <c15:layout/>
                  <c15:dlblFieldTable>
                    <c15:dlblFTEntry>
                      <c15:txfldGUID>{4CA323B7-D553-453C-9283-23CC50701AE8}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62.1</c:v>
                </c:pt>
                <c:pt idx="16">
                  <c:v>61.5</c:v>
                </c:pt>
                <c:pt idx="24">
                  <c:v>62.5</c:v>
                </c:pt>
                <c:pt idx="32">
                  <c:v>61.8</c:v>
                </c:pt>
              </c:numCache>
            </c:numRef>
          </c:xVal>
          <c:yVal>
            <c:numRef>
              <c:f>公会計指標分析・財政指標組合せ分析表!$BP$51:$DC$51</c:f>
              <c:numCache>
                <c:formatCode>#,##0.0;"▲ "#,##0.0</c:formatCode>
                <c:ptCount val="40"/>
                <c:pt idx="8">
                  <c:v>162.6</c:v>
                </c:pt>
                <c:pt idx="16">
                  <c:v>164.4</c:v>
                </c:pt>
                <c:pt idx="24">
                  <c:v>165.9</c:v>
                </c:pt>
                <c:pt idx="32">
                  <c:v>180.2</c:v>
                </c:pt>
              </c:numCache>
            </c:numRef>
          </c:yVal>
          <c:smooth val="0"/>
          <c:extLst xmlns:c16r2="http://schemas.microsoft.com/office/drawing/2015/06/chart">
            <c:ext xmlns:c16="http://schemas.microsoft.com/office/drawing/2014/chart" uri="{C3380CC4-5D6E-409C-BE32-E72D297353CC}">
              <c16:uniqueId val="{00000009-A771-489E-AD5E-E199E57EDE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771-489E-AD5E-E199E57EDE55}"/>
                </c:ext>
                <c:ext xmlns:c15="http://schemas.microsoft.com/office/drawing/2012/chart" uri="{CE6537A1-D6FC-4f65-9D91-7224C49458BB}">
                  <c15:dlblFieldTable>
                    <c15:dlblFTEntry>
                      <c15:txfldGUID>{81D11D63-756A-46BB-B7A9-F48EE27DA7C6}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771-489E-AD5E-E199E57EDE55}"/>
                </c:ext>
                <c:ext xmlns:c15="http://schemas.microsoft.com/office/drawing/2012/chart" uri="{CE6537A1-D6FC-4f65-9D91-7224C49458BB}">
                  <c15:dlblFieldTable>
                    <c15:dlblFTEntry>
                      <c15:txfldGUID>{14229772-58B8-4590-B3B0-02E86379D5E0}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771-489E-AD5E-E199E57EDE55}"/>
                </c:ext>
                <c:ext xmlns:c15="http://schemas.microsoft.com/office/drawing/2012/chart" uri="{CE6537A1-D6FC-4f65-9D91-7224C49458BB}">
                  <c15:dlblFieldTable>
                    <c15:dlblFTEntry>
                      <c15:txfldGUID>{228DE788-AC49-4DE2-AE67-5E67094CD63A}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771-489E-AD5E-E199E57EDE55}"/>
                </c:ext>
                <c:ext xmlns:c15="http://schemas.microsoft.com/office/drawing/2012/chart" uri="{CE6537A1-D6FC-4f65-9D91-7224C49458BB}">
                  <c15:dlblFieldTable>
                    <c15:dlblFTEntry>
                      <c15:txfldGUID>{07F5A274-1E34-4FB0-A198-C4262E4528CA}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771-489E-AD5E-E199E57EDE55}"/>
                </c:ext>
                <c:ext xmlns:c15="http://schemas.microsoft.com/office/drawing/2012/chart" uri="{CE6537A1-D6FC-4f65-9D91-7224C49458BB}">
                  <c15:dlblFieldTable>
                    <c15:dlblFTEntry>
                      <c15:txfldGUID>{A757CB57-28EB-4B5A-8BB6-0AADD1601F61}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771-489E-AD5E-E199E57EDE55}"/>
                </c:ext>
                <c:ext xmlns:c15="http://schemas.microsoft.com/office/drawing/2012/chart" uri="{CE6537A1-D6FC-4f65-9D91-7224C49458BB}">
                  <c15:layout/>
                  <c15:dlblFieldTable>
                    <c15:dlblFTEntry>
                      <c15:txfldGUID>{02CDE517-9E9C-4395-8A16-48D64D9AD6EF}</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771-489E-AD5E-E199E57EDE55}"/>
                </c:ext>
                <c:ext xmlns:c15="http://schemas.microsoft.com/office/drawing/2012/chart" uri="{CE6537A1-D6FC-4f65-9D91-7224C49458BB}">
                  <c15:layout/>
                  <c15:dlblFieldTable>
                    <c15:dlblFTEntry>
                      <c15:txfldGUID>{BD564B6D-7A46-43C4-BECA-41D37831F760}</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771-489E-AD5E-E199E57EDE55}"/>
                </c:ext>
                <c:ext xmlns:c15="http://schemas.microsoft.com/office/drawing/2012/chart" uri="{CE6537A1-D6FC-4f65-9D91-7224C49458BB}">
                  <c15:layout/>
                  <c15:dlblFieldTable>
                    <c15:dlblFTEntry>
                      <c15:txfldGUID>{72340185-D5C6-492F-9357-9EA59A1C7ABE}</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771-489E-AD5E-E199E57EDE55}"/>
                </c:ext>
                <c:ext xmlns:c15="http://schemas.microsoft.com/office/drawing/2012/chart" uri="{CE6537A1-D6FC-4f65-9D91-7224C49458BB}">
                  <c15:layout/>
                  <c15:dlblFieldTable>
                    <c15:dlblFTEntry>
                      <c15:txfldGUID>{EF86B115-E181-46A6-8ACD-64A750759339}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xmlns:c16r2="http://schemas.microsoft.com/office/drawing/2015/06/chart">
            <c:ext xmlns:c16="http://schemas.microsoft.com/office/drawing/2014/chart" uri="{C3380CC4-5D6E-409C-BE32-E72D297353CC}">
              <c16:uniqueId val="{00000013-A771-489E-AD5E-E199E57EDE55}"/>
            </c:ext>
          </c:extLst>
        </c:ser>
        <c:dLbls>
          <c:showLegendKey val="0"/>
          <c:showVal val="1"/>
          <c:showCatName val="0"/>
          <c:showSerName val="0"/>
          <c:showPercent val="0"/>
          <c:showBubbleSize val="0"/>
        </c:dLbls>
        <c:axId val="423846560"/>
        <c:axId val="423846952"/>
      </c:scatterChart>
      <c:valAx>
        <c:axId val="423846560"/>
        <c:scaling>
          <c:orientation val="minMax"/>
          <c:max val="62.800000000000004"/>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3846952"/>
        <c:crosses val="autoZero"/>
        <c:crossBetween val="midCat"/>
      </c:valAx>
      <c:valAx>
        <c:axId val="423846952"/>
        <c:scaling>
          <c:orientation val="minMax"/>
          <c:max val="21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3846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2196118095185582E-2"/>
                  <c:y val="-7.5883429560924087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708-4898-91D5-B1AB3FCBD539}"/>
                </c:ext>
                <c:ext xmlns:c15="http://schemas.microsoft.com/office/drawing/2012/chart" uri="{CE6537A1-D6FC-4f65-9D91-7224C49458BB}">
                  <c15:layout/>
                  <c15:dlblFieldTable>
                    <c15:dlblFTEntry>
                      <c15:txfldGUID>{42D77E4F-E554-4C4D-A7CA-AC8435603B47}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708-4898-91D5-B1AB3FCBD539}"/>
                </c:ext>
                <c:ext xmlns:c15="http://schemas.microsoft.com/office/drawing/2012/chart" uri="{CE6537A1-D6FC-4f65-9D91-7224C49458BB}">
                  <c15:dlblFieldTable>
                    <c15:dlblFTEntry>
                      <c15:txfldGUID>{9C4D0275-B603-4337-BCBB-7FF485036EA9}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708-4898-91D5-B1AB3FCBD539}"/>
                </c:ext>
                <c:ext xmlns:c15="http://schemas.microsoft.com/office/drawing/2012/chart" uri="{CE6537A1-D6FC-4f65-9D91-7224C49458BB}">
                  <c15:dlblFieldTable>
                    <c15:dlblFTEntry>
                      <c15:txfldGUID>{D1C870B4-6CE9-4CA8-BE16-B5BF64CDA46A}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708-4898-91D5-B1AB3FCBD539}"/>
                </c:ext>
                <c:ext xmlns:c15="http://schemas.microsoft.com/office/drawing/2012/chart" uri="{CE6537A1-D6FC-4f65-9D91-7224C49458BB}">
                  <c15:dlblFieldTable>
                    <c15:dlblFTEntry>
                      <c15:txfldGUID>{E0B07EBD-B12D-4863-A614-4BE21C4A913D}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708-4898-91D5-B1AB3FCBD539}"/>
                </c:ext>
                <c:ext xmlns:c15="http://schemas.microsoft.com/office/drawing/2012/chart" uri="{CE6537A1-D6FC-4f65-9D91-7224C49458BB}">
                  <c15:dlblFieldTable>
                    <c15:dlblFTEntry>
                      <c15:txfldGUID>{A0985FC4-E059-4357-8F36-9A1893803E56}</c15:txfldGUID>
                      <c15:f>#REF!</c15:f>
                      <c15:dlblFieldTableCache>
                        <c:ptCount val="1"/>
                        <c:pt idx="0">
                          <c:v>#REF!</c:v>
                        </c:pt>
                      </c15:dlblFieldTableCache>
                    </c15:dlblFTEntry>
                  </c15:dlblFieldTable>
                  <c15:showDataLabelsRange val="0"/>
                </c:ext>
              </c:extLst>
            </c:dLbl>
            <c:dLbl>
              <c:idx val="8"/>
              <c:layout>
                <c:manualLayout>
                  <c:x val="-4.1199865143035815E-2"/>
                  <c:y val="-2.689845997039537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708-4898-91D5-B1AB3FCBD539}"/>
                </c:ext>
                <c:ext xmlns:c15="http://schemas.microsoft.com/office/drawing/2012/chart" uri="{CE6537A1-D6FC-4f65-9D91-7224C49458BB}">
                  <c15:layout/>
                  <c15:dlblFieldTable>
                    <c15:dlblFTEntry>
                      <c15:txfldGUID>{447E2E3A-83DB-4987-9939-9B03765D8AC1}</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1697991619110633E-2"/>
                  <c:y val="-9.528432290550015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708-4898-91D5-B1AB3FCBD539}"/>
                </c:ext>
                <c:ext xmlns:c15="http://schemas.microsoft.com/office/drawing/2012/chart" uri="{CE6537A1-D6FC-4f65-9D91-7224C49458BB}">
                  <c15:layout/>
                  <c15:dlblFieldTable>
                    <c15:dlblFTEntry>
                      <c15:txfldGUID>{193C2EC5-5BCE-432C-A350-0E4352CF907D}</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5.159934845164796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708-4898-91D5-B1AB3FCBD539}"/>
                </c:ext>
                <c:ext xmlns:c15="http://schemas.microsoft.com/office/drawing/2012/chart" uri="{CE6537A1-D6FC-4f65-9D91-7224C49458BB}">
                  <c15:layout/>
                  <c15:dlblFieldTable>
                    <c15:dlblFTEntry>
                      <c15:txfldGUID>{D26E4E7F-4625-4095-AB83-CC19D81CEFCE}</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708-4898-91D5-B1AB3FCBD539}"/>
                </c:ext>
                <c:ext xmlns:c15="http://schemas.microsoft.com/office/drawing/2012/chart" uri="{CE6537A1-D6FC-4f65-9D91-7224C49458BB}">
                  <c15:layout/>
                  <c15:dlblFieldTable>
                    <c15:dlblFTEntry>
                      <c15:txfldGUID>{739B91AE-DF99-48BE-B559-6665A4818BF5}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14.9</c:v>
                </c:pt>
                <c:pt idx="16">
                  <c:v>14.7</c:v>
                </c:pt>
                <c:pt idx="24">
                  <c:v>14.6</c:v>
                </c:pt>
                <c:pt idx="32">
                  <c:v>14.2</c:v>
                </c:pt>
              </c:numCache>
            </c:numRef>
          </c:xVal>
          <c:yVal>
            <c:numRef>
              <c:f>公会計指標分析・財政指標組合せ分析表!$BP$73:$DC$73</c:f>
              <c:numCache>
                <c:formatCode>#,##0.0;"▲ "#,##0.0</c:formatCode>
                <c:ptCount val="40"/>
                <c:pt idx="0">
                  <c:v>165.4</c:v>
                </c:pt>
                <c:pt idx="8">
                  <c:v>162.6</c:v>
                </c:pt>
                <c:pt idx="16">
                  <c:v>164.4</c:v>
                </c:pt>
                <c:pt idx="24">
                  <c:v>165.9</c:v>
                </c:pt>
                <c:pt idx="32">
                  <c:v>180.2</c:v>
                </c:pt>
              </c:numCache>
            </c:numRef>
          </c:yVal>
          <c:smooth val="0"/>
          <c:extLst xmlns:c16r2="http://schemas.microsoft.com/office/drawing/2015/06/chart">
            <c:ext xmlns:c16="http://schemas.microsoft.com/office/drawing/2014/chart" uri="{C3380CC4-5D6E-409C-BE32-E72D297353CC}">
              <c16:uniqueId val="{00000009-3708-4898-91D5-B1AB3FCBD5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11702632352806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708-4898-91D5-B1AB3FCBD539}"/>
                </c:ext>
                <c:ext xmlns:c15="http://schemas.microsoft.com/office/drawing/2012/chart" uri="{CE6537A1-D6FC-4f65-9D91-7224C49458BB}">
                  <c15:layout/>
                  <c15:dlblFieldTable>
                    <c15:dlblFTEntry>
                      <c15:txfldGUID>{36038784-DF0E-45E8-BC6D-CC634DE2A5B5}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708-4898-91D5-B1AB3FCBD539}"/>
                </c:ext>
                <c:ext xmlns:c15="http://schemas.microsoft.com/office/drawing/2012/chart" uri="{CE6537A1-D6FC-4f65-9D91-7224C49458BB}">
                  <c15:dlblFieldTable>
                    <c15:dlblFTEntry>
                      <c15:txfldGUID>{65950324-4A44-4B90-AF75-275C344D18CF}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708-4898-91D5-B1AB3FCBD539}"/>
                </c:ext>
                <c:ext xmlns:c15="http://schemas.microsoft.com/office/drawing/2012/chart" uri="{CE6537A1-D6FC-4f65-9D91-7224C49458BB}">
                  <c15:dlblFieldTable>
                    <c15:dlblFTEntry>
                      <c15:txfldGUID>{A261F575-ADCE-4BE9-8877-AF6B82705129}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708-4898-91D5-B1AB3FCBD539}"/>
                </c:ext>
                <c:ext xmlns:c15="http://schemas.microsoft.com/office/drawing/2012/chart" uri="{CE6537A1-D6FC-4f65-9D91-7224C49458BB}">
                  <c15:dlblFieldTable>
                    <c15:dlblFTEntry>
                      <c15:txfldGUID>{7BCCBA57-D022-4686-A6F7-9A750DD0E126}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708-4898-91D5-B1AB3FCBD539}"/>
                </c:ext>
                <c:ext xmlns:c15="http://schemas.microsoft.com/office/drawing/2012/chart" uri="{CE6537A1-D6FC-4f65-9D91-7224C49458BB}">
                  <c15:dlblFieldTable>
                    <c15:dlblFTEntry>
                      <c15:txfldGUID>{C86B0231-3676-4B60-8587-FC5F54E7E285}</c15:txfldGUID>
                      <c15:f>#REF!</c15:f>
                      <c15:dlblFieldTableCache>
                        <c:ptCount val="1"/>
                        <c:pt idx="0">
                          <c:v>#REF!</c:v>
                        </c:pt>
                      </c15:dlblFieldTableCache>
                    </c15:dlblFTEntry>
                  </c15:dlblFieldTable>
                  <c15:showDataLabelsRange val="0"/>
                </c:ext>
              </c:extLst>
            </c:dLbl>
            <c:dLbl>
              <c:idx val="8"/>
              <c:layout>
                <c:manualLayout>
                  <c:x val="-3.3278956914693174E-2"/>
                  <c:y val="-7.880519101559216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708-4898-91D5-B1AB3FCBD539}"/>
                </c:ext>
                <c:ext xmlns:c15="http://schemas.microsoft.com/office/drawing/2012/chart" uri="{CE6537A1-D6FC-4f65-9D91-7224C49458BB}">
                  <c15:layout/>
                  <c15:dlblFieldTable>
                    <c15:dlblFTEntry>
                      <c15:txfldGUID>{9BB4D571-D895-41E9-A7A8-3E672B2E4E4F}</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1697991619110633E-2"/>
                  <c:y val="-2.828947323356906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708-4898-91D5-B1AB3FCBD539}"/>
                </c:ext>
                <c:ext xmlns:c15="http://schemas.microsoft.com/office/drawing/2012/chart" uri="{CE6537A1-D6FC-4f65-9D91-7224C49458BB}">
                  <c15:layout/>
                  <c15:dlblFieldTable>
                    <c15:dlblFTEntry>
                      <c15:txfldGUID>{8574951F-C614-4A47-812F-3F2877355EE8}</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9.001189801816143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708-4898-91D5-B1AB3FCBD539}"/>
                </c:ext>
                <c:ext xmlns:c15="http://schemas.microsoft.com/office/drawing/2012/chart" uri="{CE6537A1-D6FC-4f65-9D91-7224C49458BB}">
                  <c15:layout/>
                  <c15:dlblFieldTable>
                    <c15:dlblFTEntry>
                      <c15:txfldGUID>{C0886B04-9361-4182-9A68-98ECE911894B}</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5.256019732763807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708-4898-91D5-B1AB3FCBD539}"/>
                </c:ext>
                <c:ext xmlns:c15="http://schemas.microsoft.com/office/drawing/2012/chart" uri="{CE6537A1-D6FC-4f65-9D91-7224C49458BB}">
                  <c15:layout/>
                  <c15:dlblFieldTable>
                    <c15:dlblFTEntry>
                      <c15:txfldGUID>{DA765F6B-D5B6-4B76-96D7-1345558FE399}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xmlns:c16r2="http://schemas.microsoft.com/office/drawing/2015/06/chart">
            <c:ext xmlns:c16="http://schemas.microsoft.com/office/drawing/2014/chart" uri="{C3380CC4-5D6E-409C-BE32-E72D297353CC}">
              <c16:uniqueId val="{00000013-3708-4898-91D5-B1AB3FCBD539}"/>
            </c:ext>
          </c:extLst>
        </c:ser>
        <c:dLbls>
          <c:showLegendKey val="0"/>
          <c:showVal val="1"/>
          <c:showCatName val="0"/>
          <c:showSerName val="0"/>
          <c:showPercent val="0"/>
          <c:showBubbleSize val="0"/>
        </c:dLbls>
        <c:axId val="423843816"/>
        <c:axId val="423847344"/>
      </c:scatterChart>
      <c:valAx>
        <c:axId val="423843816"/>
        <c:scaling>
          <c:orientation val="minMax"/>
          <c:max val="15.79999999999999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3847344"/>
        <c:crosses val="autoZero"/>
        <c:crossBetween val="midCat"/>
      </c:valAx>
      <c:valAx>
        <c:axId val="423847344"/>
        <c:scaling>
          <c:orientation val="minMax"/>
          <c:max val="21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38438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都市基盤整備や南海トラフ地震対策などの大規模事業で発行した市債償還が本格化したことにより，元利償還金の高い水準が続き，実質公債費比率も高い水準で推移している。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など、可能な限り公債費負担を軽減する取組を進めている。</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年度に借入した満期一括償還地方債について、令和２年度の償還に向けた積立を行っている。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都市基盤整備や南海トラフ地震対策などの大規模事業で発行した市債償還が本格化したことにより，高い水準で推移している地方債残高が将来負担額を押し上げる要因となっている。</a:t>
          </a:r>
        </a:p>
        <a:p>
          <a:r>
            <a:rPr kumimoji="1" lang="ja-JP" altLang="en-US" sz="1200">
              <a:latin typeface="ＭＳ ゴシック" pitchFamily="49" charset="-128"/>
              <a:ea typeface="ＭＳ ゴシック" pitchFamily="49" charset="-128"/>
            </a:rPr>
            <a:t>　令和元年度の地方債残高は，新庁舎建設事業等の投資事業により前年度比＋</a:t>
          </a:r>
          <a:r>
            <a:rPr kumimoji="1" lang="en-US" altLang="ja-JP" sz="1200">
              <a:latin typeface="ＭＳ ゴシック" pitchFamily="49" charset="-128"/>
              <a:ea typeface="ＭＳ ゴシック" pitchFamily="49" charset="-128"/>
            </a:rPr>
            <a:t>8,938</a:t>
          </a:r>
          <a:r>
            <a:rPr kumimoji="1" lang="ja-JP" altLang="en-US" sz="1200">
              <a:latin typeface="ＭＳ ゴシック" pitchFamily="49" charset="-128"/>
              <a:ea typeface="ＭＳ ゴシック" pitchFamily="49" charset="-128"/>
            </a:rPr>
            <a:t>百万円，平成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年度との比較では＋</a:t>
          </a:r>
          <a:r>
            <a:rPr kumimoji="1" lang="en-US" altLang="ja-JP" sz="1200">
              <a:latin typeface="ＭＳ ゴシック" pitchFamily="49" charset="-128"/>
              <a:ea typeface="ＭＳ ゴシック" pitchFamily="49" charset="-128"/>
            </a:rPr>
            <a:t>17,348</a:t>
          </a:r>
          <a:r>
            <a:rPr kumimoji="1" lang="ja-JP" altLang="en-US" sz="1200">
              <a:latin typeface="ＭＳ ゴシック" pitchFamily="49" charset="-128"/>
              <a:ea typeface="ＭＳ ゴシック" pitchFamily="49" charset="-128"/>
            </a:rPr>
            <a:t>百万円となった。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高知県高知市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・令和元年度の市税及び地方消費税交付金の減等に伴う決算対策のための取り崩しによる減や、大型建設事業の実施・執行年限のある基金の取り崩し等による減。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厳しい財政運営を迫られている状況ではあるが、財政健全化プランに基づいた事務事業見直しを行い、健全な財政運営を確立する中で、財政調整基金残高を標準財政規模の５％以上を目標とし、適正な積立に努め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・地域振興基金：高知市における市民の連帯の強化又は地域振興に要する経費。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行政推進基金：れんけいこうち広域都市圏において、活力ある地域経済を維持し、住民が安心して快適な暮らしを営むことができる圏域づくりに要する経費その他広域的な行政課題に対応するための事業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・施設等整備基金：市の施設等の整備に要する財源を円滑に調整するための経費。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・廃棄物処理施設整備基金：一般廃棄物処理施設の整備に要する経費。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・南海地震等災害復興基金：南海地震等の大規模災害発生時に、本市における社会基盤の復旧及び復興に要する経費。</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・地域振興基金：総合運動場及び総合あんしんセンターの整備等の財源として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百万円を充当したことにより減少。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・公債費を除く経常収支比率を低く抑えることで、起債の償還財源を確保するとともに、将来世代のために起債残高を減らしながらも基金を確保し、持続可能な財政運営につなげる。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・財政健全化プランに基づいた事務事業見直しを行うことで健全な財政運営を確立し、南海地震等災害復興基金への積立財源を確保して本市の喫緊の課題である南海トラフ地震に備える。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・令和元年度の市税及び地方消費税交付金の減等に伴う決算対策のための取り崩しによる減。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厳しい財政運営を迫られている状況ではあるが、財政健全化プランに基づいた事務事業見直しを行い、健全な財政運営を確立する中で、財政調整基金残高を標準財政規模の５％以上を目標とし、適正な積立に努め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・令和元年度の市税及び地方消費税交付金の減等に伴う決算対策のための取り崩しによる減。</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・厳しい財政運営を迫られている状況ではあるが、近年の投資事業に伴う今後の公債費増に備えるため、適正な積立に努めることとしている。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327,575
325,748
309.00
159,101,814
157,773,862
405,614
78,603,438
210,720,969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令和３年８月</a:t>
          </a:r>
          <a:r>
            <a:rPr kumimoji="1" lang="ja-JP" altLang="ja-JP" sz="900">
              <a:solidFill>
                <a:schemeClr val="dk1"/>
              </a:solidFill>
              <a:effectLst/>
              <a:latin typeface="+mn-lt"/>
              <a:ea typeface="+mn-ea"/>
              <a:cs typeface="+mn-cs"/>
            </a:rPr>
            <a:t>に</a:t>
          </a:r>
          <a:r>
            <a:rPr kumimoji="1" lang="ja-JP" altLang="en-US" sz="900">
              <a:solidFill>
                <a:schemeClr val="dk1"/>
              </a:solidFill>
              <a:effectLst/>
              <a:latin typeface="+mn-lt"/>
              <a:ea typeface="+mn-ea"/>
              <a:cs typeface="+mn-cs"/>
            </a:rPr>
            <a:t>改訂</a:t>
          </a:r>
          <a:r>
            <a:rPr kumimoji="1" lang="ja-JP" altLang="ja-JP" sz="900">
              <a:solidFill>
                <a:schemeClr val="dk1"/>
              </a:solidFill>
              <a:effectLst/>
              <a:latin typeface="+mn-lt"/>
              <a:ea typeface="+mn-ea"/>
              <a:cs typeface="+mn-cs"/>
            </a:rPr>
            <a:t>した高知市公共施設マネジメント基本計画において，今後</a:t>
          </a:r>
          <a:r>
            <a:rPr kumimoji="1" lang="en-US" altLang="ja-JP" sz="900">
              <a:solidFill>
                <a:schemeClr val="dk1"/>
              </a:solidFill>
              <a:effectLst/>
              <a:latin typeface="+mn-lt"/>
              <a:ea typeface="+mn-ea"/>
              <a:cs typeface="+mn-cs"/>
            </a:rPr>
            <a:t>35</a:t>
          </a:r>
          <a:r>
            <a:rPr kumimoji="1" lang="ja-JP" altLang="ja-JP" sz="900">
              <a:solidFill>
                <a:schemeClr val="dk1"/>
              </a:solidFill>
              <a:effectLst/>
              <a:latin typeface="+mn-lt"/>
              <a:ea typeface="+mn-ea"/>
              <a:cs typeface="+mn-cs"/>
            </a:rPr>
            <a:t>年間で公共施設の延床面積を</a:t>
          </a:r>
          <a:r>
            <a:rPr kumimoji="1" lang="en-US" altLang="ja-JP" sz="900">
              <a:solidFill>
                <a:schemeClr val="dk1"/>
              </a:solidFill>
              <a:effectLst/>
              <a:latin typeface="+mn-lt"/>
              <a:ea typeface="+mn-ea"/>
              <a:cs typeface="+mn-cs"/>
            </a:rPr>
            <a:t>32</a:t>
          </a:r>
          <a:r>
            <a:rPr kumimoji="1" lang="ja-JP" altLang="ja-JP" sz="900">
              <a:solidFill>
                <a:schemeClr val="dk1"/>
              </a:solidFill>
              <a:effectLst/>
              <a:latin typeface="+mn-lt"/>
              <a:ea typeface="+mn-ea"/>
              <a:cs typeface="+mn-cs"/>
            </a:rPr>
            <a:t>％削減することが必要と推測しており，施設の統廃合や長寿命化に向けた取組を進めることとしている。</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年度の有形固定資産減価償却率は，前年度から</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して</a:t>
          </a:r>
          <a:r>
            <a:rPr kumimoji="1" lang="ja-JP" altLang="en-US" sz="900">
              <a:solidFill>
                <a:schemeClr val="dk1"/>
              </a:solidFill>
              <a:effectLst/>
              <a:latin typeface="+mn-lt"/>
              <a:ea typeface="+mn-ea"/>
              <a:cs typeface="+mn-cs"/>
            </a:rPr>
            <a:t>いるものの</a:t>
          </a:r>
          <a:r>
            <a:rPr kumimoji="1" lang="ja-JP" altLang="ja-JP" sz="900">
              <a:solidFill>
                <a:schemeClr val="dk1"/>
              </a:solidFill>
              <a:effectLst/>
              <a:latin typeface="+mn-lt"/>
              <a:ea typeface="+mn-ea"/>
              <a:cs typeface="+mn-cs"/>
            </a:rPr>
            <a:t>，類似団体平均より高い水準にあるため，平成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年度に策定した高知市公共施設再配置計画（第１期）や，令和２年５月に策定した高知市個別施設保全計画に基づき，総量の最適化・管理の最適化に取り組んでいく。</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81" name="楕円 80"/>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109872</xdr:rowOff>
    </xdr:from>
    <xdr:ext cx="405111" cy="259045"/>
    <xdr:sp macro="" textlink="">
      <xdr:nvSpPr>
        <xdr:cNvPr id="82" name="有形固定資産減価償却率該当値テキスト"/>
        <xdr:cNvSpPr txBox="1"/>
      </xdr:nvSpPr>
      <xdr:spPr>
        <a:xfrm>
          <a:off x="48133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156633</xdr:rowOff>
    </xdr:from>
    <xdr:to>
      <xdr:col>19</xdr:col>
      <xdr:colOff>187325</xdr:colOff>
      <xdr:row>31</xdr:row>
      <xdr:rowOff>86783</xdr:rowOff>
    </xdr:to>
    <xdr:sp macro="" textlink="">
      <xdr:nvSpPr>
        <xdr:cNvPr id="83" name="楕円 82"/>
        <xdr:cNvSpPr/>
      </xdr:nvSpPr>
      <xdr:spPr>
        <a:xfrm>
          <a:off x="4000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35983</xdr:rowOff>
    </xdr:to>
    <xdr:cxnSp macro="">
      <xdr:nvCxnSpPr>
        <xdr:cNvPr id="84" name="直線コネクタ 83"/>
        <xdr:cNvCxnSpPr/>
      </xdr:nvCxnSpPr>
      <xdr:spPr>
        <a:xfrm flipV="1">
          <a:off x="4051300" y="6097270"/>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120650</xdr:rowOff>
    </xdr:from>
    <xdr:to>
      <xdr:col>15</xdr:col>
      <xdr:colOff>187325</xdr:colOff>
      <xdr:row>31</xdr:row>
      <xdr:rowOff>50800</xdr:rowOff>
    </xdr:to>
    <xdr:sp macro="" textlink="">
      <xdr:nvSpPr>
        <xdr:cNvPr id="85" name="楕円 84"/>
        <xdr:cNvSpPr/>
      </xdr:nvSpPr>
      <xdr:spPr>
        <a:xfrm>
          <a:off x="3238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0</xdr:rowOff>
    </xdr:from>
    <xdr:to>
      <xdr:col>19</xdr:col>
      <xdr:colOff>136525</xdr:colOff>
      <xdr:row>31</xdr:row>
      <xdr:rowOff>35983</xdr:rowOff>
    </xdr:to>
    <xdr:cxnSp macro="">
      <xdr:nvCxnSpPr>
        <xdr:cNvPr id="86" name="直線コネクタ 85"/>
        <xdr:cNvCxnSpPr/>
      </xdr:nvCxnSpPr>
      <xdr:spPr>
        <a:xfrm>
          <a:off x="3289300" y="608647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142240</xdr:rowOff>
    </xdr:from>
    <xdr:to>
      <xdr:col>11</xdr:col>
      <xdr:colOff>187325</xdr:colOff>
      <xdr:row>31</xdr:row>
      <xdr:rowOff>72390</xdr:rowOff>
    </xdr:to>
    <xdr:sp macro="" textlink="">
      <xdr:nvSpPr>
        <xdr:cNvPr id="87" name="楕円 86"/>
        <xdr:cNvSpPr/>
      </xdr:nvSpPr>
      <xdr:spPr>
        <a:xfrm>
          <a:off x="2476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0</xdr:rowOff>
    </xdr:from>
    <xdr:to>
      <xdr:col>15</xdr:col>
      <xdr:colOff>136525</xdr:colOff>
      <xdr:row>31</xdr:row>
      <xdr:rowOff>21590</xdr:rowOff>
    </xdr:to>
    <xdr:cxnSp macro="">
      <xdr:nvCxnSpPr>
        <xdr:cNvPr id="88" name="直線コネクタ 87"/>
        <xdr:cNvCxnSpPr/>
      </xdr:nvCxnSpPr>
      <xdr:spPr>
        <a:xfrm flipV="1">
          <a:off x="2527300" y="608647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9"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0" name="n_2ave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1"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2"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77910</xdr:rowOff>
    </xdr:from>
    <xdr:ext cx="405111" cy="259045"/>
    <xdr:sp macro="" textlink="">
      <xdr:nvSpPr>
        <xdr:cNvPr id="93" name="n_1mainValue有形固定資産減価償却率"/>
        <xdr:cNvSpPr txBox="1"/>
      </xdr:nvSpPr>
      <xdr:spPr>
        <a:xfrm>
          <a:off x="38360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4" name="n_2mainValue有形固定資産減価償却率"/>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63517</xdr:rowOff>
    </xdr:from>
    <xdr:ext cx="405111" cy="259045"/>
    <xdr:sp macro="" textlink="">
      <xdr:nvSpPr>
        <xdr:cNvPr id="95" name="n_3mainValue有形固定資産減価償却率"/>
        <xdr:cNvSpPr txBox="1"/>
      </xdr:nvSpPr>
      <xdr:spPr>
        <a:xfrm>
          <a:off x="2324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8" name="正方形/長方形 97"/>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[ 1,236.6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分子の主要素である起債残高では，</a:t>
          </a:r>
          <a:r>
            <a:rPr lang="ja-JP" altLang="ja-JP" sz="900" b="0" i="0" baseline="0">
              <a:solidFill>
                <a:schemeClr val="dk1"/>
              </a:solidFill>
              <a:effectLst/>
              <a:latin typeface="+mn-lt"/>
              <a:ea typeface="+mn-ea"/>
              <a:cs typeface="+mn-cs"/>
            </a:rPr>
            <a:t>投資事業費の縮減などにより，平成</a:t>
          </a:r>
          <a:r>
            <a:rPr lang="en-US" altLang="ja-JP" sz="900" b="0" i="0" baseline="0">
              <a:solidFill>
                <a:schemeClr val="dk1"/>
              </a:solidFill>
              <a:effectLst/>
              <a:latin typeface="+mn-lt"/>
              <a:ea typeface="+mn-ea"/>
              <a:cs typeface="+mn-cs"/>
            </a:rPr>
            <a:t>17</a:t>
          </a:r>
          <a:r>
            <a:rPr lang="ja-JP" altLang="ja-JP" sz="900" b="0" i="0" baseline="0">
              <a:solidFill>
                <a:schemeClr val="dk1"/>
              </a:solidFill>
              <a:effectLst/>
              <a:latin typeface="+mn-lt"/>
              <a:ea typeface="+mn-ea"/>
              <a:cs typeface="+mn-cs"/>
            </a:rPr>
            <a:t>年度をピークに減少を図ってきたが，近年南海トラフ地震対策に集中的に取り組んだ結果，平成</a:t>
          </a:r>
          <a:r>
            <a:rPr lang="en-US" altLang="ja-JP" sz="900" b="0" i="0" baseline="0">
              <a:solidFill>
                <a:schemeClr val="dk1"/>
              </a:solidFill>
              <a:effectLst/>
              <a:latin typeface="+mn-lt"/>
              <a:ea typeface="+mn-ea"/>
              <a:cs typeface="+mn-cs"/>
            </a:rPr>
            <a:t>29</a:t>
          </a:r>
          <a:r>
            <a:rPr lang="ja-JP" altLang="ja-JP" sz="900" b="0" i="0" baseline="0">
              <a:solidFill>
                <a:schemeClr val="dk1"/>
              </a:solidFill>
              <a:effectLst/>
              <a:latin typeface="+mn-lt"/>
              <a:ea typeface="+mn-ea"/>
              <a:cs typeface="+mn-cs"/>
            </a:rPr>
            <a:t>年度から上昇に転じており，今後も高水準で推移する見通しである。加えて，本市は都市計画税を徴収していないことから，類似団体よりも充当可能特定歳入が少ない財政構造となっている。</a:t>
          </a:r>
          <a:r>
            <a:rPr kumimoji="1" lang="ja-JP" altLang="ja-JP" sz="900" b="0" i="0" baseline="0">
              <a:solidFill>
                <a:schemeClr val="dk1"/>
              </a:solidFill>
              <a:effectLst/>
              <a:latin typeface="+mn-lt"/>
              <a:ea typeface="+mn-ea"/>
              <a:cs typeface="+mn-cs"/>
            </a:rPr>
            <a:t>分母では，経常経費充当一般財源において，扶助費充当分が中核市比較で高い水準となっており，償還可能年数が長くなる要因となっている。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4" name="直線コネクタ 123"/>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5"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6" name="直線コネクタ 125"/>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29" name="債務償還比率平均値テキスト"/>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0" name="フローチャート: 判断 129"/>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1" name="フローチャート: 判断 130"/>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2" name="フローチャート: 判断 131"/>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3" name="フローチャート: 判断 132"/>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4" name="フローチャート: 判断 133"/>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144442</xdr:rowOff>
    </xdr:from>
    <xdr:to>
      <xdr:col>76</xdr:col>
      <xdr:colOff>73025</xdr:colOff>
      <xdr:row>35</xdr:row>
      <xdr:rowOff>74592</xdr:rowOff>
    </xdr:to>
    <xdr:sp macro="" textlink="">
      <xdr:nvSpPr>
        <xdr:cNvPr id="140" name="楕円 139"/>
        <xdr:cNvSpPr/>
      </xdr:nvSpPr>
      <xdr:spPr>
        <a:xfrm>
          <a:off x="14744700" y="67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59369</xdr:rowOff>
    </xdr:from>
    <xdr:ext cx="560923" cy="259045"/>
    <xdr:sp macro="" textlink="">
      <xdr:nvSpPr>
        <xdr:cNvPr id="141" name="債務償還比率該当値テキスト"/>
        <xdr:cNvSpPr txBox="1"/>
      </xdr:nvSpPr>
      <xdr:spPr>
        <a:xfrm>
          <a:off x="14846300" y="66601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120572</xdr:rowOff>
    </xdr:from>
    <xdr:to>
      <xdr:col>72</xdr:col>
      <xdr:colOff>123825</xdr:colOff>
      <xdr:row>35</xdr:row>
      <xdr:rowOff>50722</xdr:rowOff>
    </xdr:to>
    <xdr:sp macro="" textlink="">
      <xdr:nvSpPr>
        <xdr:cNvPr id="142" name="楕円 141"/>
        <xdr:cNvSpPr/>
      </xdr:nvSpPr>
      <xdr:spPr>
        <a:xfrm>
          <a:off x="14033500" y="672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171372</xdr:rowOff>
    </xdr:from>
    <xdr:to>
      <xdr:col>76</xdr:col>
      <xdr:colOff>22225</xdr:colOff>
      <xdr:row>35</xdr:row>
      <xdr:rowOff>23792</xdr:rowOff>
    </xdr:to>
    <xdr:cxnSp macro="">
      <xdr:nvCxnSpPr>
        <xdr:cNvPr id="143" name="直線コネクタ 142"/>
        <xdr:cNvCxnSpPr/>
      </xdr:nvCxnSpPr>
      <xdr:spPr>
        <a:xfrm>
          <a:off x="14084300" y="6772197"/>
          <a:ext cx="7112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171359</xdr:rowOff>
    </xdr:from>
    <xdr:to>
      <xdr:col>68</xdr:col>
      <xdr:colOff>123825</xdr:colOff>
      <xdr:row>34</xdr:row>
      <xdr:rowOff>101509</xdr:rowOff>
    </xdr:to>
    <xdr:sp macro="" textlink="">
      <xdr:nvSpPr>
        <xdr:cNvPr id="144" name="楕円 143"/>
        <xdr:cNvSpPr/>
      </xdr:nvSpPr>
      <xdr:spPr>
        <a:xfrm>
          <a:off x="13271500" y="660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50709</xdr:rowOff>
    </xdr:from>
    <xdr:to>
      <xdr:col>72</xdr:col>
      <xdr:colOff>73025</xdr:colOff>
      <xdr:row>34</xdr:row>
      <xdr:rowOff>171372</xdr:rowOff>
    </xdr:to>
    <xdr:cxnSp macro="">
      <xdr:nvCxnSpPr>
        <xdr:cNvPr id="145" name="直線コネクタ 144"/>
        <xdr:cNvCxnSpPr/>
      </xdr:nvCxnSpPr>
      <xdr:spPr>
        <a:xfrm>
          <a:off x="13322300" y="6651534"/>
          <a:ext cx="762000" cy="12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47766</xdr:rowOff>
    </xdr:from>
    <xdr:to>
      <xdr:col>64</xdr:col>
      <xdr:colOff>123825</xdr:colOff>
      <xdr:row>34</xdr:row>
      <xdr:rowOff>149366</xdr:rowOff>
    </xdr:to>
    <xdr:sp macro="" textlink="">
      <xdr:nvSpPr>
        <xdr:cNvPr id="146" name="楕円 145"/>
        <xdr:cNvSpPr/>
      </xdr:nvSpPr>
      <xdr:spPr>
        <a:xfrm>
          <a:off x="12509500" y="664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50709</xdr:rowOff>
    </xdr:from>
    <xdr:to>
      <xdr:col>68</xdr:col>
      <xdr:colOff>73025</xdr:colOff>
      <xdr:row>34</xdr:row>
      <xdr:rowOff>98566</xdr:rowOff>
    </xdr:to>
    <xdr:cxnSp macro="">
      <xdr:nvCxnSpPr>
        <xdr:cNvPr id="147" name="直線コネクタ 146"/>
        <xdr:cNvCxnSpPr/>
      </xdr:nvCxnSpPr>
      <xdr:spPr>
        <a:xfrm flipV="1">
          <a:off x="12560300" y="6651534"/>
          <a:ext cx="762000" cy="4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83848</xdr:rowOff>
    </xdr:from>
    <xdr:to>
      <xdr:col>60</xdr:col>
      <xdr:colOff>123825</xdr:colOff>
      <xdr:row>33</xdr:row>
      <xdr:rowOff>13998</xdr:rowOff>
    </xdr:to>
    <xdr:sp macro="" textlink="">
      <xdr:nvSpPr>
        <xdr:cNvPr id="148" name="楕円 147"/>
        <xdr:cNvSpPr/>
      </xdr:nvSpPr>
      <xdr:spPr>
        <a:xfrm>
          <a:off x="11747500" y="634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134648</xdr:rowOff>
    </xdr:from>
    <xdr:to>
      <xdr:col>64</xdr:col>
      <xdr:colOff>73025</xdr:colOff>
      <xdr:row>34</xdr:row>
      <xdr:rowOff>98566</xdr:rowOff>
    </xdr:to>
    <xdr:cxnSp macro="">
      <xdr:nvCxnSpPr>
        <xdr:cNvPr id="149" name="直線コネクタ 148"/>
        <xdr:cNvCxnSpPr/>
      </xdr:nvCxnSpPr>
      <xdr:spPr>
        <a:xfrm>
          <a:off x="11798300" y="6392573"/>
          <a:ext cx="762000" cy="30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0"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1" name="n_2aveValue債務償還比率"/>
        <xdr:cNvSpPr txBox="1"/>
      </xdr:nvSpPr>
      <xdr:spPr>
        <a:xfrm>
          <a:off x="13087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2" name="n_3aveValue債務償還比率"/>
        <xdr:cNvSpPr txBox="1"/>
      </xdr:nvSpPr>
      <xdr:spPr>
        <a:xfrm>
          <a:off x="12325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3" name="n_4aveValue債務償還比率"/>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35</xdr:row>
      <xdr:rowOff>41849</xdr:rowOff>
    </xdr:from>
    <xdr:ext cx="560923" cy="259045"/>
    <xdr:sp macro="" textlink="">
      <xdr:nvSpPr>
        <xdr:cNvPr id="154" name="n_1mainValue債務償還比率"/>
        <xdr:cNvSpPr txBox="1"/>
      </xdr:nvSpPr>
      <xdr:spPr>
        <a:xfrm>
          <a:off x="13791138" y="68141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92636</xdr:rowOff>
    </xdr:from>
    <xdr:ext cx="560923" cy="259045"/>
    <xdr:sp macro="" textlink="">
      <xdr:nvSpPr>
        <xdr:cNvPr id="155" name="n_2mainValue債務償還比率"/>
        <xdr:cNvSpPr txBox="1"/>
      </xdr:nvSpPr>
      <xdr:spPr>
        <a:xfrm>
          <a:off x="13041838" y="66934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140493</xdr:rowOff>
    </xdr:from>
    <xdr:ext cx="560923" cy="259045"/>
    <xdr:sp macro="" textlink="">
      <xdr:nvSpPr>
        <xdr:cNvPr id="156" name="n_3mainValue債務償還比率"/>
        <xdr:cNvSpPr txBox="1"/>
      </xdr:nvSpPr>
      <xdr:spPr>
        <a:xfrm>
          <a:off x="12279838" y="67413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5125</xdr:rowOff>
    </xdr:from>
    <xdr:ext cx="469744" cy="259045"/>
    <xdr:sp macro="" textlink="">
      <xdr:nvSpPr>
        <xdr:cNvPr id="157" name="n_4mainValue債務償還比率"/>
        <xdr:cNvSpPr txBox="1"/>
      </xdr:nvSpPr>
      <xdr:spPr>
        <a:xfrm>
          <a:off x="11563427" y="643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327,575
325,748
309.00
159,101,814
157,773,862
405,614
78,603,438
210,720,969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3" name="楕円 72"/>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4" name="【道路】&#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126365</xdr:rowOff>
    </xdr:from>
    <xdr:to>
      <xdr:col>20</xdr:col>
      <xdr:colOff>38100</xdr:colOff>
      <xdr:row>39</xdr:row>
      <xdr:rowOff>56515</xdr:rowOff>
    </xdr:to>
    <xdr:sp macro="" textlink="">
      <xdr:nvSpPr>
        <xdr:cNvPr id="75" name="楕円 74"/>
        <xdr:cNvSpPr/>
      </xdr:nvSpPr>
      <xdr:spPr>
        <a:xfrm>
          <a:off x="3746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5715</xdr:rowOff>
    </xdr:from>
    <xdr:to>
      <xdr:col>24</xdr:col>
      <xdr:colOff>63500</xdr:colOff>
      <xdr:row>39</xdr:row>
      <xdr:rowOff>30480</xdr:rowOff>
    </xdr:to>
    <xdr:cxnSp macro="">
      <xdr:nvCxnSpPr>
        <xdr:cNvPr id="76" name="直線コネクタ 75"/>
        <xdr:cNvCxnSpPr/>
      </xdr:nvCxnSpPr>
      <xdr:spPr>
        <a:xfrm>
          <a:off x="3797300" y="66922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103505</xdr:rowOff>
    </xdr:from>
    <xdr:to>
      <xdr:col>15</xdr:col>
      <xdr:colOff>101600</xdr:colOff>
      <xdr:row>39</xdr:row>
      <xdr:rowOff>33655</xdr:rowOff>
    </xdr:to>
    <xdr:sp macro="" textlink="">
      <xdr:nvSpPr>
        <xdr:cNvPr id="77" name="楕円 76"/>
        <xdr:cNvSpPr/>
      </xdr:nvSpPr>
      <xdr:spPr>
        <a:xfrm>
          <a:off x="2857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154305</xdr:rowOff>
    </xdr:from>
    <xdr:to>
      <xdr:col>19</xdr:col>
      <xdr:colOff>177800</xdr:colOff>
      <xdr:row>39</xdr:row>
      <xdr:rowOff>5715</xdr:rowOff>
    </xdr:to>
    <xdr:cxnSp macro="">
      <xdr:nvCxnSpPr>
        <xdr:cNvPr id="78" name="直線コネクタ 77"/>
        <xdr:cNvCxnSpPr/>
      </xdr:nvCxnSpPr>
      <xdr:spPr>
        <a:xfrm>
          <a:off x="2908300" y="66694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103505</xdr:rowOff>
    </xdr:from>
    <xdr:to>
      <xdr:col>10</xdr:col>
      <xdr:colOff>165100</xdr:colOff>
      <xdr:row>39</xdr:row>
      <xdr:rowOff>33655</xdr:rowOff>
    </xdr:to>
    <xdr:sp macro="" textlink="">
      <xdr:nvSpPr>
        <xdr:cNvPr id="79" name="楕円 78"/>
        <xdr:cNvSpPr/>
      </xdr:nvSpPr>
      <xdr:spPr>
        <a:xfrm>
          <a:off x="1968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154305</xdr:rowOff>
    </xdr:from>
    <xdr:to>
      <xdr:col>15</xdr:col>
      <xdr:colOff>50800</xdr:colOff>
      <xdr:row>38</xdr:row>
      <xdr:rowOff>154305</xdr:rowOff>
    </xdr:to>
    <xdr:cxnSp macro="">
      <xdr:nvCxnSpPr>
        <xdr:cNvPr id="80" name="直線コネクタ 79"/>
        <xdr:cNvCxnSpPr/>
      </xdr:nvCxnSpPr>
      <xdr:spPr>
        <a:xfrm>
          <a:off x="2019300" y="6669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1"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2" name="n_2aveValue【道路】&#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3" name="n_3aveValue【道路】&#10;有形固定資産減価償却率"/>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47642</xdr:rowOff>
    </xdr:from>
    <xdr:ext cx="405111" cy="259045"/>
    <xdr:sp macro="" textlink="">
      <xdr:nvSpPr>
        <xdr:cNvPr id="85" name="n_1mainValue【道路】&#10;有形固定資産減価償却率"/>
        <xdr:cNvSpPr txBox="1"/>
      </xdr:nvSpPr>
      <xdr:spPr>
        <a:xfrm>
          <a:off x="35820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24782</xdr:rowOff>
    </xdr:from>
    <xdr:ext cx="405111" cy="259045"/>
    <xdr:sp macro="" textlink="">
      <xdr:nvSpPr>
        <xdr:cNvPr id="86" name="n_2mainValue【道路】&#10;有形固定資産減価償却率"/>
        <xdr:cNvSpPr txBox="1"/>
      </xdr:nvSpPr>
      <xdr:spPr>
        <a:xfrm>
          <a:off x="2705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24782</xdr:rowOff>
    </xdr:from>
    <xdr:ext cx="405111" cy="259045"/>
    <xdr:sp macro="" textlink="">
      <xdr:nvSpPr>
        <xdr:cNvPr id="87" name="n_3mainValue【道路】&#10;有形固定資産減価償却率"/>
        <xdr:cNvSpPr txBox="1"/>
      </xdr:nvSpPr>
      <xdr:spPr>
        <a:xfrm>
          <a:off x="1816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84843</xdr:rowOff>
    </xdr:from>
    <xdr:ext cx="469744" cy="259045"/>
    <xdr:sp macro="" textlink="">
      <xdr:nvSpPr>
        <xdr:cNvPr id="114" name="【道路】&#10;一人当たり延長平均値テキスト"/>
        <xdr:cNvSpPr txBox="1"/>
      </xdr:nvSpPr>
      <xdr:spPr>
        <a:xfrm>
          <a:off x="10515600" y="6942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104793</xdr:rowOff>
    </xdr:from>
    <xdr:to>
      <xdr:col>55</xdr:col>
      <xdr:colOff>50800</xdr:colOff>
      <xdr:row>41</xdr:row>
      <xdr:rowOff>34943</xdr:rowOff>
    </xdr:to>
    <xdr:sp macro="" textlink="">
      <xdr:nvSpPr>
        <xdr:cNvPr id="125" name="楕円 124"/>
        <xdr:cNvSpPr/>
      </xdr:nvSpPr>
      <xdr:spPr>
        <a:xfrm>
          <a:off x="10426700" y="696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127670</xdr:rowOff>
    </xdr:from>
    <xdr:ext cx="469744" cy="259045"/>
    <xdr:sp macro="" textlink="">
      <xdr:nvSpPr>
        <xdr:cNvPr id="126" name="【道路】&#10;一人当たり延長該当値テキスト"/>
        <xdr:cNvSpPr txBox="1"/>
      </xdr:nvSpPr>
      <xdr:spPr>
        <a:xfrm>
          <a:off x="10515600" y="681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105959</xdr:rowOff>
    </xdr:from>
    <xdr:to>
      <xdr:col>50</xdr:col>
      <xdr:colOff>165100</xdr:colOff>
      <xdr:row>41</xdr:row>
      <xdr:rowOff>36109</xdr:rowOff>
    </xdr:to>
    <xdr:sp macro="" textlink="">
      <xdr:nvSpPr>
        <xdr:cNvPr id="127" name="楕円 126"/>
        <xdr:cNvSpPr/>
      </xdr:nvSpPr>
      <xdr:spPr>
        <a:xfrm>
          <a:off x="9588500" y="69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155593</xdr:rowOff>
    </xdr:from>
    <xdr:to>
      <xdr:col>55</xdr:col>
      <xdr:colOff>0</xdr:colOff>
      <xdr:row>40</xdr:row>
      <xdr:rowOff>156759</xdr:rowOff>
    </xdr:to>
    <xdr:cxnSp macro="">
      <xdr:nvCxnSpPr>
        <xdr:cNvPr id="128" name="直線コネクタ 127"/>
        <xdr:cNvCxnSpPr/>
      </xdr:nvCxnSpPr>
      <xdr:spPr>
        <a:xfrm flipV="1">
          <a:off x="9639300" y="7013593"/>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119514</xdr:rowOff>
    </xdr:from>
    <xdr:to>
      <xdr:col>46</xdr:col>
      <xdr:colOff>38100</xdr:colOff>
      <xdr:row>41</xdr:row>
      <xdr:rowOff>49664</xdr:rowOff>
    </xdr:to>
    <xdr:sp macro="" textlink="">
      <xdr:nvSpPr>
        <xdr:cNvPr id="129" name="楕円 128"/>
        <xdr:cNvSpPr/>
      </xdr:nvSpPr>
      <xdr:spPr>
        <a:xfrm>
          <a:off x="8699500" y="69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156759</xdr:rowOff>
    </xdr:from>
    <xdr:to>
      <xdr:col>50</xdr:col>
      <xdr:colOff>114300</xdr:colOff>
      <xdr:row>40</xdr:row>
      <xdr:rowOff>170314</xdr:rowOff>
    </xdr:to>
    <xdr:cxnSp macro="">
      <xdr:nvCxnSpPr>
        <xdr:cNvPr id="130" name="直線コネクタ 129"/>
        <xdr:cNvCxnSpPr/>
      </xdr:nvCxnSpPr>
      <xdr:spPr>
        <a:xfrm flipV="1">
          <a:off x="8750300" y="7014759"/>
          <a:ext cx="889000" cy="1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120429</xdr:rowOff>
    </xdr:from>
    <xdr:to>
      <xdr:col>41</xdr:col>
      <xdr:colOff>101600</xdr:colOff>
      <xdr:row>41</xdr:row>
      <xdr:rowOff>50579</xdr:rowOff>
    </xdr:to>
    <xdr:sp macro="" textlink="">
      <xdr:nvSpPr>
        <xdr:cNvPr id="131" name="楕円 130"/>
        <xdr:cNvSpPr/>
      </xdr:nvSpPr>
      <xdr:spPr>
        <a:xfrm>
          <a:off x="7810500" y="69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170314</xdr:rowOff>
    </xdr:from>
    <xdr:to>
      <xdr:col>45</xdr:col>
      <xdr:colOff>177800</xdr:colOff>
      <xdr:row>40</xdr:row>
      <xdr:rowOff>171229</xdr:rowOff>
    </xdr:to>
    <xdr:cxnSp macro="">
      <xdr:nvCxnSpPr>
        <xdr:cNvPr id="132" name="直線コネクタ 131"/>
        <xdr:cNvCxnSpPr/>
      </xdr:nvCxnSpPr>
      <xdr:spPr>
        <a:xfrm flipV="1">
          <a:off x="7861300" y="702831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30001</xdr:rowOff>
    </xdr:from>
    <xdr:ext cx="469744" cy="259045"/>
    <xdr:sp macro="" textlink="">
      <xdr:nvSpPr>
        <xdr:cNvPr id="133" name="n_1aveValue【道路】&#10;一人当たり延長"/>
        <xdr:cNvSpPr txBox="1"/>
      </xdr:nvSpPr>
      <xdr:spPr>
        <a:xfrm>
          <a:off x="9391727" y="70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40883</xdr:rowOff>
    </xdr:from>
    <xdr:ext cx="469744" cy="259045"/>
    <xdr:sp macro="" textlink="">
      <xdr:nvSpPr>
        <xdr:cNvPr id="134" name="n_2aveValue【道路】&#10;一人当たり延長"/>
        <xdr:cNvSpPr txBox="1"/>
      </xdr:nvSpPr>
      <xdr:spPr>
        <a:xfrm>
          <a:off x="85154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48701</xdr:rowOff>
    </xdr:from>
    <xdr:ext cx="469744" cy="259045"/>
    <xdr:sp macro="" textlink="">
      <xdr:nvSpPr>
        <xdr:cNvPr id="135" name="n_3aveValue【道路】&#10;一人当たり延長"/>
        <xdr:cNvSpPr txBox="1"/>
      </xdr:nvSpPr>
      <xdr:spPr>
        <a:xfrm>
          <a:off x="7626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52636</xdr:rowOff>
    </xdr:from>
    <xdr:ext cx="469744" cy="259045"/>
    <xdr:sp macro="" textlink="">
      <xdr:nvSpPr>
        <xdr:cNvPr id="137" name="n_1mainValue【道路】&#10;一人当たり延長"/>
        <xdr:cNvSpPr txBox="1"/>
      </xdr:nvSpPr>
      <xdr:spPr>
        <a:xfrm>
          <a:off x="9391727" y="673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66191</xdr:rowOff>
    </xdr:from>
    <xdr:ext cx="469744" cy="259045"/>
    <xdr:sp macro="" textlink="">
      <xdr:nvSpPr>
        <xdr:cNvPr id="138" name="n_2mainValue【道路】&#10;一人当たり延長"/>
        <xdr:cNvSpPr txBox="1"/>
      </xdr:nvSpPr>
      <xdr:spPr>
        <a:xfrm>
          <a:off x="8515427" y="675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67106</xdr:rowOff>
    </xdr:from>
    <xdr:ext cx="469744" cy="259045"/>
    <xdr:sp macro="" textlink="">
      <xdr:nvSpPr>
        <xdr:cNvPr id="139" name="n_3mainValue【道路】&#10;一人当たり延長"/>
        <xdr:cNvSpPr txBox="1"/>
      </xdr:nvSpPr>
      <xdr:spPr>
        <a:xfrm>
          <a:off x="7626427" y="675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0"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81" name="楕円 180"/>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143527</xdr:rowOff>
    </xdr:from>
    <xdr:ext cx="405111" cy="259045"/>
    <xdr:sp macro="" textlink="">
      <xdr:nvSpPr>
        <xdr:cNvPr id="182" name="【橋りょう・トンネル】&#10;有形固定資産減価償却率該当値テキスト"/>
        <xdr:cNvSpPr txBox="1"/>
      </xdr:nvSpPr>
      <xdr:spPr>
        <a:xfrm>
          <a:off x="4673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101056</xdr:rowOff>
    </xdr:from>
    <xdr:to>
      <xdr:col>20</xdr:col>
      <xdr:colOff>38100</xdr:colOff>
      <xdr:row>60</xdr:row>
      <xdr:rowOff>31206</xdr:rowOff>
    </xdr:to>
    <xdr:sp macro="" textlink="">
      <xdr:nvSpPr>
        <xdr:cNvPr id="183" name="楕円 182"/>
        <xdr:cNvSpPr/>
      </xdr:nvSpPr>
      <xdr:spPr>
        <a:xfrm>
          <a:off x="3746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151856</xdr:rowOff>
    </xdr:from>
    <xdr:to>
      <xdr:col>24</xdr:col>
      <xdr:colOff>63500</xdr:colOff>
      <xdr:row>60</xdr:row>
      <xdr:rowOff>0</xdr:rowOff>
    </xdr:to>
    <xdr:cxnSp macro="">
      <xdr:nvCxnSpPr>
        <xdr:cNvPr id="184" name="直線コネクタ 183"/>
        <xdr:cNvCxnSpPr/>
      </xdr:nvCxnSpPr>
      <xdr:spPr>
        <a:xfrm>
          <a:off x="3797300" y="1026740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76563</xdr:rowOff>
    </xdr:from>
    <xdr:to>
      <xdr:col>15</xdr:col>
      <xdr:colOff>101600</xdr:colOff>
      <xdr:row>60</xdr:row>
      <xdr:rowOff>6713</xdr:rowOff>
    </xdr:to>
    <xdr:sp macro="" textlink="">
      <xdr:nvSpPr>
        <xdr:cNvPr id="185" name="楕円 184"/>
        <xdr:cNvSpPr/>
      </xdr:nvSpPr>
      <xdr:spPr>
        <a:xfrm>
          <a:off x="2857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127363</xdr:rowOff>
    </xdr:from>
    <xdr:to>
      <xdr:col>19</xdr:col>
      <xdr:colOff>177800</xdr:colOff>
      <xdr:row>59</xdr:row>
      <xdr:rowOff>151856</xdr:rowOff>
    </xdr:to>
    <xdr:cxnSp macro="">
      <xdr:nvCxnSpPr>
        <xdr:cNvPr id="186" name="直線コネクタ 185"/>
        <xdr:cNvCxnSpPr/>
      </xdr:nvCxnSpPr>
      <xdr:spPr>
        <a:xfrm>
          <a:off x="2908300" y="102429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52070</xdr:rowOff>
    </xdr:from>
    <xdr:to>
      <xdr:col>10</xdr:col>
      <xdr:colOff>165100</xdr:colOff>
      <xdr:row>59</xdr:row>
      <xdr:rowOff>153670</xdr:rowOff>
    </xdr:to>
    <xdr:sp macro="" textlink="">
      <xdr:nvSpPr>
        <xdr:cNvPr id="187" name="楕円 186"/>
        <xdr:cNvSpPr/>
      </xdr:nvSpPr>
      <xdr:spPr>
        <a:xfrm>
          <a:off x="1968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102870</xdr:rowOff>
    </xdr:from>
    <xdr:to>
      <xdr:col>15</xdr:col>
      <xdr:colOff>50800</xdr:colOff>
      <xdr:row>59</xdr:row>
      <xdr:rowOff>127363</xdr:rowOff>
    </xdr:to>
    <xdr:cxnSp macro="">
      <xdr:nvCxnSpPr>
        <xdr:cNvPr id="188" name="直線コネクタ 187"/>
        <xdr:cNvCxnSpPr/>
      </xdr:nvCxnSpPr>
      <xdr:spPr>
        <a:xfrm>
          <a:off x="2019300" y="102184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89" name="n_1aveValue【橋りょう・トンネル】&#10;有形固定資産減価償却率"/>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0" name="n_2aveValue【橋りょう・トンネル】&#10;有形固定資産減価償却率"/>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1"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47733</xdr:rowOff>
    </xdr:from>
    <xdr:ext cx="405111" cy="259045"/>
    <xdr:sp macro="" textlink="">
      <xdr:nvSpPr>
        <xdr:cNvPr id="193" name="n_1mainValue【橋りょう・トンネル】&#10;有形固定資産減価償却率"/>
        <xdr:cNvSpPr txBox="1"/>
      </xdr:nvSpPr>
      <xdr:spPr>
        <a:xfrm>
          <a:off x="35820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94" name="n_2main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170197</xdr:rowOff>
    </xdr:from>
    <xdr:ext cx="405111" cy="259045"/>
    <xdr:sp macro="" textlink="">
      <xdr:nvSpPr>
        <xdr:cNvPr id="195" name="n_3mainValue【橋りょう・トンネル】&#10;有形固定資産減価償却率"/>
        <xdr:cNvSpPr txBox="1"/>
      </xdr:nvSpPr>
      <xdr:spPr>
        <a:xfrm>
          <a:off x="1816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24" name="【橋りょう・トンネル】&#10;一人当たり有形固定資産（償却資産）額平均値テキスト"/>
        <xdr:cNvSpPr txBox="1"/>
      </xdr:nvSpPr>
      <xdr:spPr>
        <a:xfrm>
          <a:off x="10515600" y="1060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123413</xdr:rowOff>
    </xdr:from>
    <xdr:to>
      <xdr:col>55</xdr:col>
      <xdr:colOff>50800</xdr:colOff>
      <xdr:row>62</xdr:row>
      <xdr:rowOff>53563</xdr:rowOff>
    </xdr:to>
    <xdr:sp macro="" textlink="">
      <xdr:nvSpPr>
        <xdr:cNvPr id="235" name="楕円 234"/>
        <xdr:cNvSpPr/>
      </xdr:nvSpPr>
      <xdr:spPr>
        <a:xfrm>
          <a:off x="10426700" y="105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146290</xdr:rowOff>
    </xdr:from>
    <xdr:ext cx="599010" cy="259045"/>
    <xdr:sp macro="" textlink="">
      <xdr:nvSpPr>
        <xdr:cNvPr id="236" name="【橋りょう・トンネル】&#10;一人当たり有形固定資産（償却資産）額該当値テキスト"/>
        <xdr:cNvSpPr txBox="1"/>
      </xdr:nvSpPr>
      <xdr:spPr>
        <a:xfrm>
          <a:off x="10515600" y="1043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130388</xdr:rowOff>
    </xdr:from>
    <xdr:to>
      <xdr:col>50</xdr:col>
      <xdr:colOff>165100</xdr:colOff>
      <xdr:row>62</xdr:row>
      <xdr:rowOff>60538</xdr:rowOff>
    </xdr:to>
    <xdr:sp macro="" textlink="">
      <xdr:nvSpPr>
        <xdr:cNvPr id="237" name="楕円 236"/>
        <xdr:cNvSpPr/>
      </xdr:nvSpPr>
      <xdr:spPr>
        <a:xfrm>
          <a:off x="9588500" y="105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2763</xdr:rowOff>
    </xdr:from>
    <xdr:to>
      <xdr:col>55</xdr:col>
      <xdr:colOff>0</xdr:colOff>
      <xdr:row>62</xdr:row>
      <xdr:rowOff>9738</xdr:rowOff>
    </xdr:to>
    <xdr:cxnSp macro="">
      <xdr:nvCxnSpPr>
        <xdr:cNvPr id="238" name="直線コネクタ 237"/>
        <xdr:cNvCxnSpPr/>
      </xdr:nvCxnSpPr>
      <xdr:spPr>
        <a:xfrm flipV="1">
          <a:off x="9639300" y="10632663"/>
          <a:ext cx="8382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134633</xdr:rowOff>
    </xdr:from>
    <xdr:to>
      <xdr:col>46</xdr:col>
      <xdr:colOff>38100</xdr:colOff>
      <xdr:row>62</xdr:row>
      <xdr:rowOff>64783</xdr:rowOff>
    </xdr:to>
    <xdr:sp macro="" textlink="">
      <xdr:nvSpPr>
        <xdr:cNvPr id="239" name="楕円 238"/>
        <xdr:cNvSpPr/>
      </xdr:nvSpPr>
      <xdr:spPr>
        <a:xfrm>
          <a:off x="8699500" y="105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9738</xdr:rowOff>
    </xdr:from>
    <xdr:to>
      <xdr:col>50</xdr:col>
      <xdr:colOff>114300</xdr:colOff>
      <xdr:row>62</xdr:row>
      <xdr:rowOff>13983</xdr:rowOff>
    </xdr:to>
    <xdr:cxnSp macro="">
      <xdr:nvCxnSpPr>
        <xdr:cNvPr id="240" name="直線コネクタ 239"/>
        <xdr:cNvCxnSpPr/>
      </xdr:nvCxnSpPr>
      <xdr:spPr>
        <a:xfrm flipV="1">
          <a:off x="8750300" y="10639638"/>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138458</xdr:rowOff>
    </xdr:from>
    <xdr:to>
      <xdr:col>41</xdr:col>
      <xdr:colOff>101600</xdr:colOff>
      <xdr:row>62</xdr:row>
      <xdr:rowOff>68608</xdr:rowOff>
    </xdr:to>
    <xdr:sp macro="" textlink="">
      <xdr:nvSpPr>
        <xdr:cNvPr id="241" name="楕円 240"/>
        <xdr:cNvSpPr/>
      </xdr:nvSpPr>
      <xdr:spPr>
        <a:xfrm>
          <a:off x="7810500" y="1059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13983</xdr:rowOff>
    </xdr:from>
    <xdr:to>
      <xdr:col>45</xdr:col>
      <xdr:colOff>177800</xdr:colOff>
      <xdr:row>62</xdr:row>
      <xdr:rowOff>17808</xdr:rowOff>
    </xdr:to>
    <xdr:cxnSp macro="">
      <xdr:nvCxnSpPr>
        <xdr:cNvPr id="242" name="直線コネクタ 241"/>
        <xdr:cNvCxnSpPr/>
      </xdr:nvCxnSpPr>
      <xdr:spPr>
        <a:xfrm flipV="1">
          <a:off x="7861300" y="10643883"/>
          <a:ext cx="8890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43" name="n_1aveValue【橋りょう・トンネル】&#10;一人当たり有形固定資産（償却資産）額"/>
        <xdr:cNvSpPr txBox="1"/>
      </xdr:nvSpPr>
      <xdr:spPr>
        <a:xfrm>
          <a:off x="93594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116115</xdr:rowOff>
    </xdr:from>
    <xdr:ext cx="534377" cy="259045"/>
    <xdr:sp macro="" textlink="">
      <xdr:nvSpPr>
        <xdr:cNvPr id="244" name="n_2aveValue【橋りょう・トンネル】&#10;一人当たり有形固定資産（償却資産）額"/>
        <xdr:cNvSpPr txBox="1"/>
      </xdr:nvSpPr>
      <xdr:spPr>
        <a:xfrm>
          <a:off x="8483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106838</xdr:rowOff>
    </xdr:from>
    <xdr:ext cx="534377" cy="259045"/>
    <xdr:sp macro="" textlink="">
      <xdr:nvSpPr>
        <xdr:cNvPr id="245" name="n_3aveValue【橋りょう・トンネル】&#10;一人当たり有形固定資産（償却資産）額"/>
        <xdr:cNvSpPr txBox="1"/>
      </xdr:nvSpPr>
      <xdr:spPr>
        <a:xfrm>
          <a:off x="7594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77065</xdr:rowOff>
    </xdr:from>
    <xdr:ext cx="599010" cy="259045"/>
    <xdr:sp macro="" textlink="">
      <xdr:nvSpPr>
        <xdr:cNvPr id="247" name="n_1mainValue【橋りょう・トンネル】&#10;一人当たり有形固定資産（償却資産）額"/>
        <xdr:cNvSpPr txBox="1"/>
      </xdr:nvSpPr>
      <xdr:spPr>
        <a:xfrm>
          <a:off x="9327095" y="1036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81310</xdr:rowOff>
    </xdr:from>
    <xdr:ext cx="599010" cy="259045"/>
    <xdr:sp macro="" textlink="">
      <xdr:nvSpPr>
        <xdr:cNvPr id="248" name="n_2mainValue【橋りょう・トンネル】&#10;一人当たり有形固定資産（償却資産）額"/>
        <xdr:cNvSpPr txBox="1"/>
      </xdr:nvSpPr>
      <xdr:spPr>
        <a:xfrm>
          <a:off x="8450795" y="1036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85135</xdr:rowOff>
    </xdr:from>
    <xdr:ext cx="599010" cy="259045"/>
    <xdr:sp macro="" textlink="">
      <xdr:nvSpPr>
        <xdr:cNvPr id="249" name="n_3mainValue【橋りょう・トンネル】&#10;一人当たり有形固定資産（償却資産）額"/>
        <xdr:cNvSpPr txBox="1"/>
      </xdr:nvSpPr>
      <xdr:spPr>
        <a:xfrm>
          <a:off x="7561795" y="1037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79" name="【公営住宅】&#10;有形固定資産減価償却率平均値テキスト"/>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93980</xdr:rowOff>
    </xdr:from>
    <xdr:to>
      <xdr:col>24</xdr:col>
      <xdr:colOff>114300</xdr:colOff>
      <xdr:row>83</xdr:row>
      <xdr:rowOff>24130</xdr:rowOff>
    </xdr:to>
    <xdr:sp macro="" textlink="">
      <xdr:nvSpPr>
        <xdr:cNvPr id="290" name="楕円 289"/>
        <xdr:cNvSpPr/>
      </xdr:nvSpPr>
      <xdr:spPr>
        <a:xfrm>
          <a:off x="4584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116857</xdr:rowOff>
    </xdr:from>
    <xdr:ext cx="405111" cy="259045"/>
    <xdr:sp macro="" textlink="">
      <xdr:nvSpPr>
        <xdr:cNvPr id="291" name="【公営住宅】&#10;有形固定資産減価償却率該当値テキスト"/>
        <xdr:cNvSpPr txBox="1"/>
      </xdr:nvSpPr>
      <xdr:spPr>
        <a:xfrm>
          <a:off x="4673600"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292" name="楕円 291"/>
        <xdr:cNvSpPr/>
      </xdr:nvSpPr>
      <xdr:spPr>
        <a:xfrm>
          <a:off x="3746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68580</xdr:rowOff>
    </xdr:from>
    <xdr:to>
      <xdr:col>24</xdr:col>
      <xdr:colOff>63500</xdr:colOff>
      <xdr:row>82</xdr:row>
      <xdr:rowOff>144780</xdr:rowOff>
    </xdr:to>
    <xdr:cxnSp macro="">
      <xdr:nvCxnSpPr>
        <xdr:cNvPr id="293" name="直線コネクタ 292"/>
        <xdr:cNvCxnSpPr/>
      </xdr:nvCxnSpPr>
      <xdr:spPr>
        <a:xfrm>
          <a:off x="3797300" y="14127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294" name="楕円 293"/>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68580</xdr:rowOff>
    </xdr:from>
    <xdr:to>
      <xdr:col>19</xdr:col>
      <xdr:colOff>177800</xdr:colOff>
      <xdr:row>82</xdr:row>
      <xdr:rowOff>95250</xdr:rowOff>
    </xdr:to>
    <xdr:cxnSp macro="">
      <xdr:nvCxnSpPr>
        <xdr:cNvPr id="295" name="直線コネクタ 294"/>
        <xdr:cNvCxnSpPr/>
      </xdr:nvCxnSpPr>
      <xdr:spPr>
        <a:xfrm flipV="1">
          <a:off x="2908300" y="14127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96" name="楕円 295"/>
        <xdr:cNvSpPr/>
      </xdr:nvSpPr>
      <xdr:spPr>
        <a:xfrm>
          <a:off x="1968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19050</xdr:rowOff>
    </xdr:from>
    <xdr:to>
      <xdr:col>15</xdr:col>
      <xdr:colOff>50800</xdr:colOff>
      <xdr:row>82</xdr:row>
      <xdr:rowOff>95250</xdr:rowOff>
    </xdr:to>
    <xdr:cxnSp macro="">
      <xdr:nvCxnSpPr>
        <xdr:cNvPr id="297" name="直線コネクタ 296"/>
        <xdr:cNvCxnSpPr/>
      </xdr:nvCxnSpPr>
      <xdr:spPr>
        <a:xfrm>
          <a:off x="2019300" y="14077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298"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99" name="n_2ave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00"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135907</xdr:rowOff>
    </xdr:from>
    <xdr:ext cx="405111" cy="259045"/>
    <xdr:sp macro="" textlink="">
      <xdr:nvSpPr>
        <xdr:cNvPr id="302" name="n_1mainValue【公営住宅】&#10;有形固定資産減価償却率"/>
        <xdr:cNvSpPr txBox="1"/>
      </xdr:nvSpPr>
      <xdr:spPr>
        <a:xfrm>
          <a:off x="35820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03" name="n_2mainValue【公営住宅】&#10;有形固定資産減価償却率"/>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304" name="n_3main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33" name="【公営住宅】&#10;一人当たり面積平均値テキスト"/>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103887</xdr:rowOff>
    </xdr:from>
    <xdr:to>
      <xdr:col>55</xdr:col>
      <xdr:colOff>50800</xdr:colOff>
      <xdr:row>82</xdr:row>
      <xdr:rowOff>34037</xdr:rowOff>
    </xdr:to>
    <xdr:sp macro="" textlink="">
      <xdr:nvSpPr>
        <xdr:cNvPr id="344" name="楕円 343"/>
        <xdr:cNvSpPr/>
      </xdr:nvSpPr>
      <xdr:spPr>
        <a:xfrm>
          <a:off x="104267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126764</xdr:rowOff>
    </xdr:from>
    <xdr:ext cx="469744" cy="259045"/>
    <xdr:sp macro="" textlink="">
      <xdr:nvSpPr>
        <xdr:cNvPr id="345" name="【公営住宅】&#10;一人当たり面積該当値テキスト"/>
        <xdr:cNvSpPr txBox="1"/>
      </xdr:nvSpPr>
      <xdr:spPr>
        <a:xfrm>
          <a:off x="10515600" y="1384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109220</xdr:rowOff>
    </xdr:from>
    <xdr:to>
      <xdr:col>50</xdr:col>
      <xdr:colOff>165100</xdr:colOff>
      <xdr:row>82</xdr:row>
      <xdr:rowOff>39370</xdr:rowOff>
    </xdr:to>
    <xdr:sp macro="" textlink="">
      <xdr:nvSpPr>
        <xdr:cNvPr id="346" name="楕円 345"/>
        <xdr:cNvSpPr/>
      </xdr:nvSpPr>
      <xdr:spPr>
        <a:xfrm>
          <a:off x="9588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154687</xdr:rowOff>
    </xdr:from>
    <xdr:to>
      <xdr:col>55</xdr:col>
      <xdr:colOff>0</xdr:colOff>
      <xdr:row>81</xdr:row>
      <xdr:rowOff>160020</xdr:rowOff>
    </xdr:to>
    <xdr:cxnSp macro="">
      <xdr:nvCxnSpPr>
        <xdr:cNvPr id="347" name="直線コネクタ 346"/>
        <xdr:cNvCxnSpPr/>
      </xdr:nvCxnSpPr>
      <xdr:spPr>
        <a:xfrm flipV="1">
          <a:off x="9639300" y="14042137"/>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48" name="楕円 347"/>
        <xdr:cNvSpPr/>
      </xdr:nvSpPr>
      <xdr:spPr>
        <a:xfrm>
          <a:off x="8699500" y="140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160020</xdr:rowOff>
    </xdr:from>
    <xdr:to>
      <xdr:col>50</xdr:col>
      <xdr:colOff>114300</xdr:colOff>
      <xdr:row>82</xdr:row>
      <xdr:rowOff>9906</xdr:rowOff>
    </xdr:to>
    <xdr:cxnSp macro="">
      <xdr:nvCxnSpPr>
        <xdr:cNvPr id="349" name="直線コネクタ 348"/>
        <xdr:cNvCxnSpPr/>
      </xdr:nvCxnSpPr>
      <xdr:spPr>
        <a:xfrm flipV="1">
          <a:off x="8750300" y="14047470"/>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134365</xdr:rowOff>
    </xdr:from>
    <xdr:to>
      <xdr:col>41</xdr:col>
      <xdr:colOff>101600</xdr:colOff>
      <xdr:row>82</xdr:row>
      <xdr:rowOff>64515</xdr:rowOff>
    </xdr:to>
    <xdr:sp macro="" textlink="">
      <xdr:nvSpPr>
        <xdr:cNvPr id="350" name="楕円 349"/>
        <xdr:cNvSpPr/>
      </xdr:nvSpPr>
      <xdr:spPr>
        <a:xfrm>
          <a:off x="7810500" y="1402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9906</xdr:rowOff>
    </xdr:from>
    <xdr:to>
      <xdr:col>45</xdr:col>
      <xdr:colOff>177800</xdr:colOff>
      <xdr:row>82</xdr:row>
      <xdr:rowOff>13715</xdr:rowOff>
    </xdr:to>
    <xdr:cxnSp macro="">
      <xdr:nvCxnSpPr>
        <xdr:cNvPr id="351" name="直線コネクタ 350"/>
        <xdr:cNvCxnSpPr/>
      </xdr:nvCxnSpPr>
      <xdr:spPr>
        <a:xfrm flipV="1">
          <a:off x="7861300" y="1406880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52" name="n_1aveValue【公営住宅】&#10;一人当たり面積"/>
        <xdr:cNvSpPr txBox="1"/>
      </xdr:nvSpPr>
      <xdr:spPr>
        <a:xfrm>
          <a:off x="93917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99840</xdr:rowOff>
    </xdr:from>
    <xdr:ext cx="469744" cy="259045"/>
    <xdr:sp macro="" textlink="">
      <xdr:nvSpPr>
        <xdr:cNvPr id="353" name="n_2aveValue【公営住宅】&#10;一人当たり面積"/>
        <xdr:cNvSpPr txBox="1"/>
      </xdr:nvSpPr>
      <xdr:spPr>
        <a:xfrm>
          <a:off x="8515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54" name="n_3aveValue【公営住宅】&#10;一人当たり面積"/>
        <xdr:cNvSpPr txBox="1"/>
      </xdr:nvSpPr>
      <xdr:spPr>
        <a:xfrm>
          <a:off x="7626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55897</xdr:rowOff>
    </xdr:from>
    <xdr:ext cx="469744" cy="259045"/>
    <xdr:sp macro="" textlink="">
      <xdr:nvSpPr>
        <xdr:cNvPr id="356" name="n_1mainValue【公営住宅】&#10;一人当たり面積"/>
        <xdr:cNvSpPr txBox="1"/>
      </xdr:nvSpPr>
      <xdr:spPr>
        <a:xfrm>
          <a:off x="9391727" y="137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357" name="n_2main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81042</xdr:rowOff>
    </xdr:from>
    <xdr:ext cx="469744" cy="259045"/>
    <xdr:sp macro="" textlink="">
      <xdr:nvSpPr>
        <xdr:cNvPr id="358" name="n_3mainValue【公営住宅】&#10;一人当たり面積"/>
        <xdr:cNvSpPr txBox="1"/>
      </xdr:nvSpPr>
      <xdr:spPr>
        <a:xfrm>
          <a:off x="7626427" y="1379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384" name="直線コネクタ 383"/>
        <xdr:cNvCxnSpPr/>
      </xdr:nvCxnSpPr>
      <xdr:spPr>
        <a:xfrm flipV="1">
          <a:off x="4634865" y="17257123"/>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385" name="【港湾・漁港】&#10;有形固定資産減価償却率最小値テキスト"/>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86" name="直線コネクタ 385"/>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387" name="【港湾・漁港】&#10;有形固定資産減価償却率最大値テキスト"/>
        <xdr:cNvSpPr txBox="1"/>
      </xdr:nvSpPr>
      <xdr:spPr>
        <a:xfrm>
          <a:off x="4673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388" name="直線コネクタ 387"/>
        <xdr:cNvCxnSpPr/>
      </xdr:nvCxnSpPr>
      <xdr:spPr>
        <a:xfrm>
          <a:off x="4546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389" name="【港湾・漁港】&#10;有形固定資産減価償却率平均値テキスト"/>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90" name="フローチャート: 判断 389"/>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391" name="フローチャート: 判断 390"/>
        <xdr:cNvSpPr/>
      </xdr:nvSpPr>
      <xdr:spPr>
        <a:xfrm>
          <a:off x="3746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392" name="フローチャート: 判断 391"/>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393" name="フローチャート: 判断 392"/>
        <xdr:cNvSpPr/>
      </xdr:nvSpPr>
      <xdr:spPr>
        <a:xfrm>
          <a:off x="1968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121738</xdr:rowOff>
    </xdr:from>
    <xdr:to>
      <xdr:col>6</xdr:col>
      <xdr:colOff>38100</xdr:colOff>
      <xdr:row>104</xdr:row>
      <xdr:rowOff>51888</xdr:rowOff>
    </xdr:to>
    <xdr:sp macro="" textlink="">
      <xdr:nvSpPr>
        <xdr:cNvPr id="394" name="フローチャート: 判断 393"/>
        <xdr:cNvSpPr/>
      </xdr:nvSpPr>
      <xdr:spPr>
        <a:xfrm>
          <a:off x="1079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133169</xdr:rowOff>
    </xdr:from>
    <xdr:to>
      <xdr:col>24</xdr:col>
      <xdr:colOff>114300</xdr:colOff>
      <xdr:row>104</xdr:row>
      <xdr:rowOff>63319</xdr:rowOff>
    </xdr:to>
    <xdr:sp macro="" textlink="">
      <xdr:nvSpPr>
        <xdr:cNvPr id="400" name="楕円 399"/>
        <xdr:cNvSpPr/>
      </xdr:nvSpPr>
      <xdr:spPr>
        <a:xfrm>
          <a:off x="45847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156046</xdr:rowOff>
    </xdr:from>
    <xdr:ext cx="405111" cy="259045"/>
    <xdr:sp macro="" textlink="">
      <xdr:nvSpPr>
        <xdr:cNvPr id="401" name="【港湾・漁港】&#10;有形固定資産減価償却率該当値テキスト"/>
        <xdr:cNvSpPr txBox="1"/>
      </xdr:nvSpPr>
      <xdr:spPr>
        <a:xfrm>
          <a:off x="4673600" y="1764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118473</xdr:rowOff>
    </xdr:from>
    <xdr:to>
      <xdr:col>20</xdr:col>
      <xdr:colOff>38100</xdr:colOff>
      <xdr:row>104</xdr:row>
      <xdr:rowOff>48623</xdr:rowOff>
    </xdr:to>
    <xdr:sp macro="" textlink="">
      <xdr:nvSpPr>
        <xdr:cNvPr id="402" name="楕円 401"/>
        <xdr:cNvSpPr/>
      </xdr:nvSpPr>
      <xdr:spPr>
        <a:xfrm>
          <a:off x="3746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169273</xdr:rowOff>
    </xdr:from>
    <xdr:to>
      <xdr:col>24</xdr:col>
      <xdr:colOff>63500</xdr:colOff>
      <xdr:row>104</xdr:row>
      <xdr:rowOff>12519</xdr:rowOff>
    </xdr:to>
    <xdr:cxnSp macro="">
      <xdr:nvCxnSpPr>
        <xdr:cNvPr id="403" name="直線コネクタ 402"/>
        <xdr:cNvCxnSpPr/>
      </xdr:nvCxnSpPr>
      <xdr:spPr>
        <a:xfrm>
          <a:off x="3797300" y="1782862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90714</xdr:rowOff>
    </xdr:from>
    <xdr:to>
      <xdr:col>15</xdr:col>
      <xdr:colOff>101600</xdr:colOff>
      <xdr:row>104</xdr:row>
      <xdr:rowOff>20864</xdr:rowOff>
    </xdr:to>
    <xdr:sp macro="" textlink="">
      <xdr:nvSpPr>
        <xdr:cNvPr id="404" name="楕円 403"/>
        <xdr:cNvSpPr/>
      </xdr:nvSpPr>
      <xdr:spPr>
        <a:xfrm>
          <a:off x="2857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141514</xdr:rowOff>
    </xdr:from>
    <xdr:to>
      <xdr:col>19</xdr:col>
      <xdr:colOff>177800</xdr:colOff>
      <xdr:row>103</xdr:row>
      <xdr:rowOff>169273</xdr:rowOff>
    </xdr:to>
    <xdr:cxnSp macro="">
      <xdr:nvCxnSpPr>
        <xdr:cNvPr id="405" name="直線コネクタ 404"/>
        <xdr:cNvCxnSpPr/>
      </xdr:nvCxnSpPr>
      <xdr:spPr>
        <a:xfrm>
          <a:off x="2908300" y="1780086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97245</xdr:rowOff>
    </xdr:from>
    <xdr:to>
      <xdr:col>10</xdr:col>
      <xdr:colOff>165100</xdr:colOff>
      <xdr:row>104</xdr:row>
      <xdr:rowOff>27395</xdr:rowOff>
    </xdr:to>
    <xdr:sp macro="" textlink="">
      <xdr:nvSpPr>
        <xdr:cNvPr id="406" name="楕円 405"/>
        <xdr:cNvSpPr/>
      </xdr:nvSpPr>
      <xdr:spPr>
        <a:xfrm>
          <a:off x="1968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141514</xdr:rowOff>
    </xdr:from>
    <xdr:to>
      <xdr:col>15</xdr:col>
      <xdr:colOff>50800</xdr:colOff>
      <xdr:row>103</xdr:row>
      <xdr:rowOff>148045</xdr:rowOff>
    </xdr:to>
    <xdr:cxnSp macro="">
      <xdr:nvCxnSpPr>
        <xdr:cNvPr id="407" name="直線コネクタ 406"/>
        <xdr:cNvCxnSpPr/>
      </xdr:nvCxnSpPr>
      <xdr:spPr>
        <a:xfrm flipV="1">
          <a:off x="2019300" y="1780086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83838</xdr:rowOff>
    </xdr:from>
    <xdr:ext cx="405111" cy="259045"/>
    <xdr:sp macro="" textlink="">
      <xdr:nvSpPr>
        <xdr:cNvPr id="408" name="n_1aveValue【港湾・漁港】&#10;有形固定資産減価償却率"/>
        <xdr:cNvSpPr txBox="1"/>
      </xdr:nvSpPr>
      <xdr:spPr>
        <a:xfrm>
          <a:off x="3582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09" name="n_2aveValue【港湾・漁港】&#10;有形固定資産減価償却率"/>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410" name="n_3aveValue【港湾・漁港】&#10;有形固定資産減価償却率"/>
        <xdr:cNvSpPr txBox="1"/>
      </xdr:nvSpPr>
      <xdr:spPr>
        <a:xfrm>
          <a:off x="1816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68415</xdr:rowOff>
    </xdr:from>
    <xdr:ext cx="405111" cy="259045"/>
    <xdr:sp macro="" textlink="">
      <xdr:nvSpPr>
        <xdr:cNvPr id="411" name="n_4aveValue【港湾・漁港】&#10;有形固定資産減価償却率"/>
        <xdr:cNvSpPr txBox="1"/>
      </xdr:nvSpPr>
      <xdr:spPr>
        <a:xfrm>
          <a:off x="927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65150</xdr:rowOff>
    </xdr:from>
    <xdr:ext cx="405111" cy="259045"/>
    <xdr:sp macro="" textlink="">
      <xdr:nvSpPr>
        <xdr:cNvPr id="412" name="n_1mainValue【港湾・漁港】&#10;有形固定資産減価償却率"/>
        <xdr:cNvSpPr txBox="1"/>
      </xdr:nvSpPr>
      <xdr:spPr>
        <a:xfrm>
          <a:off x="35820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37391</xdr:rowOff>
    </xdr:from>
    <xdr:ext cx="405111" cy="259045"/>
    <xdr:sp macro="" textlink="">
      <xdr:nvSpPr>
        <xdr:cNvPr id="413" name="n_2mainValue【港湾・漁港】&#10;有形固定資産減価償却率"/>
        <xdr:cNvSpPr txBox="1"/>
      </xdr:nvSpPr>
      <xdr:spPr>
        <a:xfrm>
          <a:off x="2705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43922</xdr:rowOff>
    </xdr:from>
    <xdr:ext cx="405111" cy="259045"/>
    <xdr:sp macro="" textlink="">
      <xdr:nvSpPr>
        <xdr:cNvPr id="414" name="n_3mainValue【港湾・漁港】&#10;有形固定資産減価償却率"/>
        <xdr:cNvSpPr txBox="1"/>
      </xdr:nvSpPr>
      <xdr:spPr>
        <a:xfrm>
          <a:off x="1816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5" name="直線コネクタ 42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6" name="テキスト ボックス 42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7" name="直線コネクタ 42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28" name="テキスト ボックス 42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9" name="直線コネクタ 42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0" name="テキスト ボックス 42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1" name="直線コネクタ 43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2" name="テキスト ボックス 43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3" name="直線コネクタ 43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4" name="テキスト ボックス 43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5" name="直線コネクタ 43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36" name="テキスト ボックス 435"/>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8" name="テキスト ボックス 43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40" name="直線コネクタ 439"/>
        <xdr:cNvCxnSpPr/>
      </xdr:nvCxnSpPr>
      <xdr:spPr>
        <a:xfrm flipV="1">
          <a:off x="10476865" y="17287118"/>
          <a:ext cx="0" cy="143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41"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42" name="直線コネクタ 441"/>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43" name="【港湾・漁港】&#10;一人当たり有形固定資産（償却資産）額最大値テキスト"/>
        <xdr:cNvSpPr txBox="1"/>
      </xdr:nvSpPr>
      <xdr:spPr>
        <a:xfrm>
          <a:off x="10515600" y="170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44" name="直線コネクタ 443"/>
        <xdr:cNvCxnSpPr/>
      </xdr:nvCxnSpPr>
      <xdr:spPr>
        <a:xfrm>
          <a:off x="10388600" y="1728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152908</xdr:rowOff>
    </xdr:from>
    <xdr:ext cx="534377" cy="259045"/>
    <xdr:sp macro="" textlink="">
      <xdr:nvSpPr>
        <xdr:cNvPr id="445" name="【港湾・漁港】&#10;一人当たり有形固定資産（償却資産）額平均値テキスト"/>
        <xdr:cNvSpPr txBox="1"/>
      </xdr:nvSpPr>
      <xdr:spPr>
        <a:xfrm>
          <a:off x="10515600" y="18326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46" name="フローチャート: 判断 445"/>
        <xdr:cNvSpPr/>
      </xdr:nvSpPr>
      <xdr:spPr>
        <a:xfrm>
          <a:off x="10426700" y="184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47" name="フローチャート: 判断 446"/>
        <xdr:cNvSpPr/>
      </xdr:nvSpPr>
      <xdr:spPr>
        <a:xfrm>
          <a:off x="9588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143861</xdr:rowOff>
    </xdr:from>
    <xdr:to>
      <xdr:col>46</xdr:col>
      <xdr:colOff>38100</xdr:colOff>
      <xdr:row>108</xdr:row>
      <xdr:rowOff>74011</xdr:rowOff>
    </xdr:to>
    <xdr:sp macro="" textlink="">
      <xdr:nvSpPr>
        <xdr:cNvPr id="448" name="フローチャート: 判断 447"/>
        <xdr:cNvSpPr/>
      </xdr:nvSpPr>
      <xdr:spPr>
        <a:xfrm>
          <a:off x="8699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150183</xdr:rowOff>
    </xdr:from>
    <xdr:to>
      <xdr:col>41</xdr:col>
      <xdr:colOff>101600</xdr:colOff>
      <xdr:row>108</xdr:row>
      <xdr:rowOff>80333</xdr:rowOff>
    </xdr:to>
    <xdr:sp macro="" textlink="">
      <xdr:nvSpPr>
        <xdr:cNvPr id="449" name="フローチャート: 判断 448"/>
        <xdr:cNvSpPr/>
      </xdr:nvSpPr>
      <xdr:spPr>
        <a:xfrm>
          <a:off x="7810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126533</xdr:rowOff>
    </xdr:from>
    <xdr:to>
      <xdr:col>36</xdr:col>
      <xdr:colOff>165100</xdr:colOff>
      <xdr:row>109</xdr:row>
      <xdr:rowOff>56683</xdr:rowOff>
    </xdr:to>
    <xdr:sp macro="" textlink="">
      <xdr:nvSpPr>
        <xdr:cNvPr id="450" name="フローチャート: 判断 449"/>
        <xdr:cNvSpPr/>
      </xdr:nvSpPr>
      <xdr:spPr>
        <a:xfrm>
          <a:off x="6921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95380</xdr:rowOff>
    </xdr:from>
    <xdr:to>
      <xdr:col>55</xdr:col>
      <xdr:colOff>50800</xdr:colOff>
      <xdr:row>109</xdr:row>
      <xdr:rowOff>25530</xdr:rowOff>
    </xdr:to>
    <xdr:sp macro="" textlink="">
      <xdr:nvSpPr>
        <xdr:cNvPr id="456" name="楕円 455"/>
        <xdr:cNvSpPr/>
      </xdr:nvSpPr>
      <xdr:spPr>
        <a:xfrm>
          <a:off x="10426700" y="1861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10307</xdr:rowOff>
    </xdr:from>
    <xdr:ext cx="534377" cy="259045"/>
    <xdr:sp macro="" textlink="">
      <xdr:nvSpPr>
        <xdr:cNvPr id="457" name="【港湾・漁港】&#10;一人当たり有形固定資産（償却資産）額該当値テキスト"/>
        <xdr:cNvSpPr txBox="1"/>
      </xdr:nvSpPr>
      <xdr:spPr>
        <a:xfrm>
          <a:off x="10515600" y="1852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97186</xdr:rowOff>
    </xdr:from>
    <xdr:to>
      <xdr:col>50</xdr:col>
      <xdr:colOff>165100</xdr:colOff>
      <xdr:row>109</xdr:row>
      <xdr:rowOff>27336</xdr:rowOff>
    </xdr:to>
    <xdr:sp macro="" textlink="">
      <xdr:nvSpPr>
        <xdr:cNvPr id="458" name="楕円 457"/>
        <xdr:cNvSpPr/>
      </xdr:nvSpPr>
      <xdr:spPr>
        <a:xfrm>
          <a:off x="9588500" y="186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146180</xdr:rowOff>
    </xdr:from>
    <xdr:to>
      <xdr:col>55</xdr:col>
      <xdr:colOff>0</xdr:colOff>
      <xdr:row>108</xdr:row>
      <xdr:rowOff>147986</xdr:rowOff>
    </xdr:to>
    <xdr:cxnSp macro="">
      <xdr:nvCxnSpPr>
        <xdr:cNvPr id="459" name="直線コネクタ 458"/>
        <xdr:cNvCxnSpPr/>
      </xdr:nvCxnSpPr>
      <xdr:spPr>
        <a:xfrm flipV="1">
          <a:off x="9639300" y="18662780"/>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97879</xdr:rowOff>
    </xdr:from>
    <xdr:to>
      <xdr:col>46</xdr:col>
      <xdr:colOff>38100</xdr:colOff>
      <xdr:row>109</xdr:row>
      <xdr:rowOff>28029</xdr:rowOff>
    </xdr:to>
    <xdr:sp macro="" textlink="">
      <xdr:nvSpPr>
        <xdr:cNvPr id="460" name="楕円 459"/>
        <xdr:cNvSpPr/>
      </xdr:nvSpPr>
      <xdr:spPr>
        <a:xfrm>
          <a:off x="8699500" y="186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147986</xdr:rowOff>
    </xdr:from>
    <xdr:to>
      <xdr:col>50</xdr:col>
      <xdr:colOff>114300</xdr:colOff>
      <xdr:row>108</xdr:row>
      <xdr:rowOff>148679</xdr:rowOff>
    </xdr:to>
    <xdr:cxnSp macro="">
      <xdr:nvCxnSpPr>
        <xdr:cNvPr id="461" name="直線コネクタ 460"/>
        <xdr:cNvCxnSpPr/>
      </xdr:nvCxnSpPr>
      <xdr:spPr>
        <a:xfrm flipV="1">
          <a:off x="8750300" y="18664586"/>
          <a:ext cx="8890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98817</xdr:rowOff>
    </xdr:from>
    <xdr:to>
      <xdr:col>41</xdr:col>
      <xdr:colOff>101600</xdr:colOff>
      <xdr:row>109</xdr:row>
      <xdr:rowOff>28967</xdr:rowOff>
    </xdr:to>
    <xdr:sp macro="" textlink="">
      <xdr:nvSpPr>
        <xdr:cNvPr id="462" name="楕円 461"/>
        <xdr:cNvSpPr/>
      </xdr:nvSpPr>
      <xdr:spPr>
        <a:xfrm>
          <a:off x="7810500" y="186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148679</xdr:rowOff>
    </xdr:from>
    <xdr:to>
      <xdr:col>45</xdr:col>
      <xdr:colOff>177800</xdr:colOff>
      <xdr:row>108</xdr:row>
      <xdr:rowOff>149617</xdr:rowOff>
    </xdr:to>
    <xdr:cxnSp macro="">
      <xdr:nvCxnSpPr>
        <xdr:cNvPr id="463" name="直線コネクタ 462"/>
        <xdr:cNvCxnSpPr/>
      </xdr:nvCxnSpPr>
      <xdr:spPr>
        <a:xfrm flipV="1">
          <a:off x="7861300" y="18665279"/>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61718</xdr:rowOff>
    </xdr:from>
    <xdr:ext cx="534377" cy="259045"/>
    <xdr:sp macro="" textlink="">
      <xdr:nvSpPr>
        <xdr:cNvPr id="464" name="n_1aveValue【港湾・漁港】&#10;一人当たり有形固定資産（償却資産）額"/>
        <xdr:cNvSpPr txBox="1"/>
      </xdr:nvSpPr>
      <xdr:spPr>
        <a:xfrm>
          <a:off x="93594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90538</xdr:rowOff>
    </xdr:from>
    <xdr:ext cx="534377" cy="259045"/>
    <xdr:sp macro="" textlink="">
      <xdr:nvSpPr>
        <xdr:cNvPr id="465" name="n_2aveValue【港湾・漁港】&#10;一人当たり有形固定資産（償却資産）額"/>
        <xdr:cNvSpPr txBox="1"/>
      </xdr:nvSpPr>
      <xdr:spPr>
        <a:xfrm>
          <a:off x="8483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96860</xdr:rowOff>
    </xdr:from>
    <xdr:ext cx="534377" cy="259045"/>
    <xdr:sp macro="" textlink="">
      <xdr:nvSpPr>
        <xdr:cNvPr id="466" name="n_3aveValue【港湾・漁港】&#10;一人当たり有形固定資産（償却資産）額"/>
        <xdr:cNvSpPr txBox="1"/>
      </xdr:nvSpPr>
      <xdr:spPr>
        <a:xfrm>
          <a:off x="7594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73210</xdr:rowOff>
    </xdr:from>
    <xdr:ext cx="469744" cy="259045"/>
    <xdr:sp macro="" textlink="">
      <xdr:nvSpPr>
        <xdr:cNvPr id="467" name="n_4aveValue【港湾・漁港】&#10;一人当たり有形固定資産（償却資産）額"/>
        <xdr:cNvSpPr txBox="1"/>
      </xdr:nvSpPr>
      <xdr:spPr>
        <a:xfrm>
          <a:off x="6737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18463</xdr:rowOff>
    </xdr:from>
    <xdr:ext cx="534377" cy="259045"/>
    <xdr:sp macro="" textlink="">
      <xdr:nvSpPr>
        <xdr:cNvPr id="468" name="n_1mainValue【港湾・漁港】&#10;一人当たり有形固定資産（償却資産）額"/>
        <xdr:cNvSpPr txBox="1"/>
      </xdr:nvSpPr>
      <xdr:spPr>
        <a:xfrm>
          <a:off x="9359411" y="1870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19156</xdr:rowOff>
    </xdr:from>
    <xdr:ext cx="534377" cy="259045"/>
    <xdr:sp macro="" textlink="">
      <xdr:nvSpPr>
        <xdr:cNvPr id="469" name="n_2mainValue【港湾・漁港】&#10;一人当たり有形固定資産（償却資産）額"/>
        <xdr:cNvSpPr txBox="1"/>
      </xdr:nvSpPr>
      <xdr:spPr>
        <a:xfrm>
          <a:off x="8483111" y="187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20094</xdr:rowOff>
    </xdr:from>
    <xdr:ext cx="534377" cy="259045"/>
    <xdr:sp macro="" textlink="">
      <xdr:nvSpPr>
        <xdr:cNvPr id="470" name="n_3mainValue【港湾・漁港】&#10;一人当たり有形固定資産（償却資産）額"/>
        <xdr:cNvSpPr txBox="1"/>
      </xdr:nvSpPr>
      <xdr:spPr>
        <a:xfrm>
          <a:off x="7594111" y="187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95" name="直線コネクタ 494"/>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96"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97" name="直線コネクタ 496"/>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98"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99" name="直線コネクタ 498"/>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500"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01" name="フローチャート: 判断 500"/>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02" name="フローチャート: 判断 50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03" name="フローチャート: 判断 502"/>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504" name="フローチャート: 判断 503"/>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505" name="フローチャート: 判断 504"/>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44450</xdr:rowOff>
    </xdr:from>
    <xdr:to>
      <xdr:col>85</xdr:col>
      <xdr:colOff>177800</xdr:colOff>
      <xdr:row>36</xdr:row>
      <xdr:rowOff>146050</xdr:rowOff>
    </xdr:to>
    <xdr:sp macro="" textlink="">
      <xdr:nvSpPr>
        <xdr:cNvPr id="511" name="楕円 510"/>
        <xdr:cNvSpPr/>
      </xdr:nvSpPr>
      <xdr:spPr>
        <a:xfrm>
          <a:off x="162687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67327</xdr:rowOff>
    </xdr:from>
    <xdr:ext cx="405111" cy="259045"/>
    <xdr:sp macro="" textlink="">
      <xdr:nvSpPr>
        <xdr:cNvPr id="512" name="【認定こども園・幼稚園・保育所】&#10;有形固定資産減価償却率該当値テキスト"/>
        <xdr:cNvSpPr txBox="1"/>
      </xdr:nvSpPr>
      <xdr:spPr>
        <a:xfrm>
          <a:off x="163576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46355</xdr:rowOff>
    </xdr:from>
    <xdr:to>
      <xdr:col>81</xdr:col>
      <xdr:colOff>101600</xdr:colOff>
      <xdr:row>36</xdr:row>
      <xdr:rowOff>147955</xdr:rowOff>
    </xdr:to>
    <xdr:sp macro="" textlink="">
      <xdr:nvSpPr>
        <xdr:cNvPr id="513" name="楕円 512"/>
        <xdr:cNvSpPr/>
      </xdr:nvSpPr>
      <xdr:spPr>
        <a:xfrm>
          <a:off x="15430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95250</xdr:rowOff>
    </xdr:from>
    <xdr:to>
      <xdr:col>85</xdr:col>
      <xdr:colOff>127000</xdr:colOff>
      <xdr:row>36</xdr:row>
      <xdr:rowOff>97155</xdr:rowOff>
    </xdr:to>
    <xdr:cxnSp macro="">
      <xdr:nvCxnSpPr>
        <xdr:cNvPr id="514" name="直線コネクタ 513"/>
        <xdr:cNvCxnSpPr/>
      </xdr:nvCxnSpPr>
      <xdr:spPr>
        <a:xfrm flipV="1">
          <a:off x="15481300" y="62674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170180</xdr:rowOff>
    </xdr:from>
    <xdr:to>
      <xdr:col>76</xdr:col>
      <xdr:colOff>165100</xdr:colOff>
      <xdr:row>36</xdr:row>
      <xdr:rowOff>100330</xdr:rowOff>
    </xdr:to>
    <xdr:sp macro="" textlink="">
      <xdr:nvSpPr>
        <xdr:cNvPr id="515" name="楕円 514"/>
        <xdr:cNvSpPr/>
      </xdr:nvSpPr>
      <xdr:spPr>
        <a:xfrm>
          <a:off x="14541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49530</xdr:rowOff>
    </xdr:from>
    <xdr:to>
      <xdr:col>81</xdr:col>
      <xdr:colOff>50800</xdr:colOff>
      <xdr:row>36</xdr:row>
      <xdr:rowOff>97155</xdr:rowOff>
    </xdr:to>
    <xdr:cxnSp macro="">
      <xdr:nvCxnSpPr>
        <xdr:cNvPr id="516" name="直線コネクタ 515"/>
        <xdr:cNvCxnSpPr/>
      </xdr:nvCxnSpPr>
      <xdr:spPr>
        <a:xfrm>
          <a:off x="14592300" y="62217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65405</xdr:rowOff>
    </xdr:from>
    <xdr:to>
      <xdr:col>72</xdr:col>
      <xdr:colOff>38100</xdr:colOff>
      <xdr:row>36</xdr:row>
      <xdr:rowOff>167005</xdr:rowOff>
    </xdr:to>
    <xdr:sp macro="" textlink="">
      <xdr:nvSpPr>
        <xdr:cNvPr id="517" name="楕円 516"/>
        <xdr:cNvSpPr/>
      </xdr:nvSpPr>
      <xdr:spPr>
        <a:xfrm>
          <a:off x="13652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49530</xdr:rowOff>
    </xdr:from>
    <xdr:to>
      <xdr:col>76</xdr:col>
      <xdr:colOff>114300</xdr:colOff>
      <xdr:row>36</xdr:row>
      <xdr:rowOff>116205</xdr:rowOff>
    </xdr:to>
    <xdr:cxnSp macro="">
      <xdr:nvCxnSpPr>
        <xdr:cNvPr id="518" name="直線コネクタ 517"/>
        <xdr:cNvCxnSpPr/>
      </xdr:nvCxnSpPr>
      <xdr:spPr>
        <a:xfrm flipV="1">
          <a:off x="13703300" y="622173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19"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20"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521" name="n_3aveValue【認定こども園・幼稚園・保育所】&#10;有形固定資産減価償却率"/>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522"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164482</xdr:rowOff>
    </xdr:from>
    <xdr:ext cx="405111" cy="259045"/>
    <xdr:sp macro="" textlink="">
      <xdr:nvSpPr>
        <xdr:cNvPr id="523" name="n_1mainValue【認定こども園・幼稚園・保育所】&#10;有形固定資産減価償却率"/>
        <xdr:cNvSpPr txBox="1"/>
      </xdr:nvSpPr>
      <xdr:spPr>
        <a:xfrm>
          <a:off x="15266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116857</xdr:rowOff>
    </xdr:from>
    <xdr:ext cx="405111" cy="259045"/>
    <xdr:sp macro="" textlink="">
      <xdr:nvSpPr>
        <xdr:cNvPr id="524" name="n_2mainValue【認定こども園・幼稚園・保育所】&#10;有形固定資産減価償却率"/>
        <xdr:cNvSpPr txBox="1"/>
      </xdr:nvSpPr>
      <xdr:spPr>
        <a:xfrm>
          <a:off x="14389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12082</xdr:rowOff>
    </xdr:from>
    <xdr:ext cx="405111" cy="259045"/>
    <xdr:sp macro="" textlink="">
      <xdr:nvSpPr>
        <xdr:cNvPr id="525" name="n_3mainValue【認定こども園・幼稚園・保育所】&#10;有形固定資産減価償却率"/>
        <xdr:cNvSpPr txBox="1"/>
      </xdr:nvSpPr>
      <xdr:spPr>
        <a:xfrm>
          <a:off x="13500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6" name="直線コネクタ 5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7" name="テキスト ボックス 5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8" name="直線コネクタ 5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9" name="テキスト ボックス 5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0" name="直線コネクタ 5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1" name="テキスト ボックス 5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2" name="直線コネクタ 5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3" name="テキスト ボックス 5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4" name="直線コネクタ 5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5" name="テキスト ボックス 5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7" name="テキスト ボックス 5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549" name="直線コネクタ 548"/>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50"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51" name="直線コネクタ 550"/>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52"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53" name="直線コネクタ 552"/>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554" name="【認定こども園・幼稚園・保育所】&#10;一人当たり面積平均値テキスト"/>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55" name="フローチャート: 判断 554"/>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56" name="フローチャート: 判断 555"/>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57" name="フローチャート: 判断 556"/>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58" name="フローチャート: 判断 557"/>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59" name="フローチャート: 判断 558"/>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565" name="楕円 564"/>
        <xdr:cNvSpPr/>
      </xdr:nvSpPr>
      <xdr:spPr>
        <a:xfrm>
          <a:off x="22110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154957</xdr:rowOff>
    </xdr:from>
    <xdr:ext cx="469744" cy="259045"/>
    <xdr:sp macro="" textlink="">
      <xdr:nvSpPr>
        <xdr:cNvPr id="566" name="【認定こども園・幼稚園・保育所】&#10;一人当たり面積該当値テキスト"/>
        <xdr:cNvSpPr txBox="1"/>
      </xdr:nvSpPr>
      <xdr:spPr>
        <a:xfrm>
          <a:off x="22199600"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101600</xdr:rowOff>
    </xdr:from>
    <xdr:to>
      <xdr:col>112</xdr:col>
      <xdr:colOff>38100</xdr:colOff>
      <xdr:row>39</xdr:row>
      <xdr:rowOff>31750</xdr:rowOff>
    </xdr:to>
    <xdr:sp macro="" textlink="">
      <xdr:nvSpPr>
        <xdr:cNvPr id="567" name="楕円 566"/>
        <xdr:cNvSpPr/>
      </xdr:nvSpPr>
      <xdr:spPr>
        <a:xfrm>
          <a:off x="21272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152400</xdr:rowOff>
    </xdr:from>
    <xdr:to>
      <xdr:col>116</xdr:col>
      <xdr:colOff>63500</xdr:colOff>
      <xdr:row>39</xdr:row>
      <xdr:rowOff>11430</xdr:rowOff>
    </xdr:to>
    <xdr:cxnSp macro="">
      <xdr:nvCxnSpPr>
        <xdr:cNvPr id="568" name="直線コネクタ 567"/>
        <xdr:cNvCxnSpPr/>
      </xdr:nvCxnSpPr>
      <xdr:spPr>
        <a:xfrm>
          <a:off x="21323300" y="6667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109220</xdr:rowOff>
    </xdr:from>
    <xdr:to>
      <xdr:col>107</xdr:col>
      <xdr:colOff>101600</xdr:colOff>
      <xdr:row>39</xdr:row>
      <xdr:rowOff>39370</xdr:rowOff>
    </xdr:to>
    <xdr:sp macro="" textlink="">
      <xdr:nvSpPr>
        <xdr:cNvPr id="569" name="楕円 568"/>
        <xdr:cNvSpPr/>
      </xdr:nvSpPr>
      <xdr:spPr>
        <a:xfrm>
          <a:off x="20383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152400</xdr:rowOff>
    </xdr:from>
    <xdr:to>
      <xdr:col>111</xdr:col>
      <xdr:colOff>177800</xdr:colOff>
      <xdr:row>38</xdr:row>
      <xdr:rowOff>160020</xdr:rowOff>
    </xdr:to>
    <xdr:cxnSp macro="">
      <xdr:nvCxnSpPr>
        <xdr:cNvPr id="570" name="直線コネクタ 569"/>
        <xdr:cNvCxnSpPr/>
      </xdr:nvCxnSpPr>
      <xdr:spPr>
        <a:xfrm flipV="1">
          <a:off x="20434300" y="666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132080</xdr:rowOff>
    </xdr:from>
    <xdr:to>
      <xdr:col>102</xdr:col>
      <xdr:colOff>165100</xdr:colOff>
      <xdr:row>39</xdr:row>
      <xdr:rowOff>62230</xdr:rowOff>
    </xdr:to>
    <xdr:sp macro="" textlink="">
      <xdr:nvSpPr>
        <xdr:cNvPr id="571" name="楕円 570"/>
        <xdr:cNvSpPr/>
      </xdr:nvSpPr>
      <xdr:spPr>
        <a:xfrm>
          <a:off x="19494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160020</xdr:rowOff>
    </xdr:from>
    <xdr:to>
      <xdr:col>107</xdr:col>
      <xdr:colOff>50800</xdr:colOff>
      <xdr:row>39</xdr:row>
      <xdr:rowOff>11430</xdr:rowOff>
    </xdr:to>
    <xdr:cxnSp macro="">
      <xdr:nvCxnSpPr>
        <xdr:cNvPr id="572" name="直線コネクタ 571"/>
        <xdr:cNvCxnSpPr/>
      </xdr:nvCxnSpPr>
      <xdr:spPr>
        <a:xfrm flipV="1">
          <a:off x="19545300" y="6675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73"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74"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75"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76"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48277</xdr:rowOff>
    </xdr:from>
    <xdr:ext cx="469744" cy="259045"/>
    <xdr:sp macro="" textlink="">
      <xdr:nvSpPr>
        <xdr:cNvPr id="577" name="n_1mainValue【認定こども園・幼稚園・保育所】&#10;一人当たり面積"/>
        <xdr:cNvSpPr txBox="1"/>
      </xdr:nvSpPr>
      <xdr:spPr>
        <a:xfrm>
          <a:off x="21075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30497</xdr:rowOff>
    </xdr:from>
    <xdr:ext cx="469744" cy="259045"/>
    <xdr:sp macro="" textlink="">
      <xdr:nvSpPr>
        <xdr:cNvPr id="578" name="n_2mainValue【認定こども園・幼稚園・保育所】&#10;一人当たり面積"/>
        <xdr:cNvSpPr txBox="1"/>
      </xdr:nvSpPr>
      <xdr:spPr>
        <a:xfrm>
          <a:off x="201994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78757</xdr:rowOff>
    </xdr:from>
    <xdr:ext cx="469744" cy="259045"/>
    <xdr:sp macro="" textlink="">
      <xdr:nvSpPr>
        <xdr:cNvPr id="579" name="n_3mainValue【認定こども園・幼稚園・保育所】&#10;一人当たり面積"/>
        <xdr:cNvSpPr txBox="1"/>
      </xdr:nvSpPr>
      <xdr:spPr>
        <a:xfrm>
          <a:off x="19310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0" name="テキスト ボックス 5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1" name="直線コネクタ 5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2" name="テキスト ボックス 5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3" name="直線コネクタ 5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4" name="テキスト ボックス 5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5" name="直線コネクタ 5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6" name="テキスト ボックス 5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7" name="直線コネクタ 5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8" name="テキスト ボックス 5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9" name="直線コネクタ 5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0" name="テキスト ボックス 5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2" name="テキスト ボックス 6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04" name="直線コネクタ 603"/>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05"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06" name="直線コネクタ 605"/>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07"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08" name="直線コネクタ 607"/>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609"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10" name="フローチャート: 判断 609"/>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11" name="フローチャート: 判断 610"/>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12" name="フローチャート: 判断 611"/>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13" name="フローチャート: 判断 612"/>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614" name="フローチャート: 判断 613"/>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5" name="テキスト ボックス 6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20" name="楕円 619"/>
        <xdr:cNvSpPr/>
      </xdr:nvSpPr>
      <xdr:spPr>
        <a:xfrm>
          <a:off x="162687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21607</xdr:rowOff>
    </xdr:from>
    <xdr:ext cx="405111" cy="259045"/>
    <xdr:sp macro="" textlink="">
      <xdr:nvSpPr>
        <xdr:cNvPr id="621" name="【学校施設】&#10;有形固定資産減価償却率該当値テキスト"/>
        <xdr:cNvSpPr txBox="1"/>
      </xdr:nvSpPr>
      <xdr:spPr>
        <a:xfrm>
          <a:off x="16357600"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622" name="楕円 621"/>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59</xdr:row>
      <xdr:rowOff>49530</xdr:rowOff>
    </xdr:to>
    <xdr:cxnSp macro="">
      <xdr:nvCxnSpPr>
        <xdr:cNvPr id="623" name="直線コネクタ 622"/>
        <xdr:cNvCxnSpPr/>
      </xdr:nvCxnSpPr>
      <xdr:spPr>
        <a:xfrm>
          <a:off x="15481300" y="10161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93980</xdr:rowOff>
    </xdr:from>
    <xdr:to>
      <xdr:col>76</xdr:col>
      <xdr:colOff>165100</xdr:colOff>
      <xdr:row>59</xdr:row>
      <xdr:rowOff>24130</xdr:rowOff>
    </xdr:to>
    <xdr:sp macro="" textlink="">
      <xdr:nvSpPr>
        <xdr:cNvPr id="624" name="楕円 623"/>
        <xdr:cNvSpPr/>
      </xdr:nvSpPr>
      <xdr:spPr>
        <a:xfrm>
          <a:off x="14541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144780</xdr:rowOff>
    </xdr:from>
    <xdr:to>
      <xdr:col>81</xdr:col>
      <xdr:colOff>50800</xdr:colOff>
      <xdr:row>59</xdr:row>
      <xdr:rowOff>45720</xdr:rowOff>
    </xdr:to>
    <xdr:cxnSp macro="">
      <xdr:nvCxnSpPr>
        <xdr:cNvPr id="625" name="直線コネクタ 624"/>
        <xdr:cNvCxnSpPr/>
      </xdr:nvCxnSpPr>
      <xdr:spPr>
        <a:xfrm>
          <a:off x="14592300" y="100888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36830</xdr:rowOff>
    </xdr:from>
    <xdr:to>
      <xdr:col>72</xdr:col>
      <xdr:colOff>38100</xdr:colOff>
      <xdr:row>58</xdr:row>
      <xdr:rowOff>138430</xdr:rowOff>
    </xdr:to>
    <xdr:sp macro="" textlink="">
      <xdr:nvSpPr>
        <xdr:cNvPr id="626" name="楕円 625"/>
        <xdr:cNvSpPr/>
      </xdr:nvSpPr>
      <xdr:spPr>
        <a:xfrm>
          <a:off x="13652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87630</xdr:rowOff>
    </xdr:from>
    <xdr:to>
      <xdr:col>76</xdr:col>
      <xdr:colOff>114300</xdr:colOff>
      <xdr:row>58</xdr:row>
      <xdr:rowOff>144780</xdr:rowOff>
    </xdr:to>
    <xdr:cxnSp macro="">
      <xdr:nvCxnSpPr>
        <xdr:cNvPr id="627" name="直線コネクタ 626"/>
        <xdr:cNvCxnSpPr/>
      </xdr:nvCxnSpPr>
      <xdr:spPr>
        <a:xfrm>
          <a:off x="13703300" y="100317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628" name="n_1ave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629" name="n_2aveValue【学校施設】&#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630" name="n_3ave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631"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113047</xdr:rowOff>
    </xdr:from>
    <xdr:ext cx="405111" cy="259045"/>
    <xdr:sp macro="" textlink="">
      <xdr:nvSpPr>
        <xdr:cNvPr id="632" name="n_1main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633" name="n_2mainValue【学校施設】&#10;有形固定資産減価償却率"/>
        <xdr:cNvSpPr txBox="1"/>
      </xdr:nvSpPr>
      <xdr:spPr>
        <a:xfrm>
          <a:off x="14389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154957</xdr:rowOff>
    </xdr:from>
    <xdr:ext cx="405111" cy="259045"/>
    <xdr:sp macro="" textlink="">
      <xdr:nvSpPr>
        <xdr:cNvPr id="634" name="n_3mainValue【学校施設】&#10;有形固定資産減価償却率"/>
        <xdr:cNvSpPr txBox="1"/>
      </xdr:nvSpPr>
      <xdr:spPr>
        <a:xfrm>
          <a:off x="13500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5" name="テキスト ボックス 6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46" name="直線コネクタ 64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7" name="テキスト ボックス 64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8" name="直線コネクタ 64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9" name="テキスト ボックス 64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0" name="直線コネクタ 64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1" name="テキスト ボックス 65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2" name="直線コネクタ 65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3" name="テキスト ボックス 65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4" name="直線コネクタ 65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5" name="テキスト ボックス 65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6" name="直線コネクタ 65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7" name="テキスト ボックス 65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661" name="直線コネクタ 660"/>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62"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63" name="直線コネクタ 662"/>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664"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665" name="直線コネクタ 664"/>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666" name="【学校施設】&#10;一人当たり面積平均値テキスト"/>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667" name="フローチャート: 判断 666"/>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668" name="フローチャート: 判断 667"/>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69" name="フローチャート: 判断 668"/>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70" name="フローチャート: 判断 669"/>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71" name="フローチャート: 判断 670"/>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677" name="楕円 676"/>
        <xdr:cNvSpPr/>
      </xdr:nvSpPr>
      <xdr:spPr>
        <a:xfrm>
          <a:off x="22110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15801</xdr:rowOff>
    </xdr:from>
    <xdr:ext cx="469744" cy="259045"/>
    <xdr:sp macro="" textlink="">
      <xdr:nvSpPr>
        <xdr:cNvPr id="678" name="【学校施設】&#10;一人当たり面積該当値テキスト"/>
        <xdr:cNvSpPr txBox="1"/>
      </xdr:nvSpPr>
      <xdr:spPr>
        <a:xfrm>
          <a:off x="22199600" y="103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37374</xdr:rowOff>
    </xdr:from>
    <xdr:to>
      <xdr:col>112</xdr:col>
      <xdr:colOff>38100</xdr:colOff>
      <xdr:row>60</xdr:row>
      <xdr:rowOff>138974</xdr:rowOff>
    </xdr:to>
    <xdr:sp macro="" textlink="">
      <xdr:nvSpPr>
        <xdr:cNvPr id="679" name="楕円 678"/>
        <xdr:cNvSpPr/>
      </xdr:nvSpPr>
      <xdr:spPr>
        <a:xfrm>
          <a:off x="21272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88174</xdr:rowOff>
    </xdr:from>
    <xdr:to>
      <xdr:col>116</xdr:col>
      <xdr:colOff>63500</xdr:colOff>
      <xdr:row>60</xdr:row>
      <xdr:rowOff>88174</xdr:rowOff>
    </xdr:to>
    <xdr:cxnSp macro="">
      <xdr:nvCxnSpPr>
        <xdr:cNvPr id="680" name="直線コネクタ 679"/>
        <xdr:cNvCxnSpPr/>
      </xdr:nvCxnSpPr>
      <xdr:spPr>
        <a:xfrm>
          <a:off x="21323300" y="103751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47172</xdr:rowOff>
    </xdr:from>
    <xdr:to>
      <xdr:col>107</xdr:col>
      <xdr:colOff>101600</xdr:colOff>
      <xdr:row>60</xdr:row>
      <xdr:rowOff>148772</xdr:rowOff>
    </xdr:to>
    <xdr:sp macro="" textlink="">
      <xdr:nvSpPr>
        <xdr:cNvPr id="681" name="楕円 680"/>
        <xdr:cNvSpPr/>
      </xdr:nvSpPr>
      <xdr:spPr>
        <a:xfrm>
          <a:off x="20383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88174</xdr:rowOff>
    </xdr:from>
    <xdr:to>
      <xdr:col>111</xdr:col>
      <xdr:colOff>177800</xdr:colOff>
      <xdr:row>60</xdr:row>
      <xdr:rowOff>97972</xdr:rowOff>
    </xdr:to>
    <xdr:cxnSp macro="">
      <xdr:nvCxnSpPr>
        <xdr:cNvPr id="682" name="直線コネクタ 681"/>
        <xdr:cNvCxnSpPr/>
      </xdr:nvCxnSpPr>
      <xdr:spPr>
        <a:xfrm flipV="1">
          <a:off x="20434300" y="103751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65133</xdr:rowOff>
    </xdr:from>
    <xdr:to>
      <xdr:col>102</xdr:col>
      <xdr:colOff>165100</xdr:colOff>
      <xdr:row>60</xdr:row>
      <xdr:rowOff>166733</xdr:rowOff>
    </xdr:to>
    <xdr:sp macro="" textlink="">
      <xdr:nvSpPr>
        <xdr:cNvPr id="683" name="楕円 682"/>
        <xdr:cNvSpPr/>
      </xdr:nvSpPr>
      <xdr:spPr>
        <a:xfrm>
          <a:off x="19494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97972</xdr:rowOff>
    </xdr:from>
    <xdr:to>
      <xdr:col>107</xdr:col>
      <xdr:colOff>50800</xdr:colOff>
      <xdr:row>60</xdr:row>
      <xdr:rowOff>115933</xdr:rowOff>
    </xdr:to>
    <xdr:cxnSp macro="">
      <xdr:nvCxnSpPr>
        <xdr:cNvPr id="684" name="直線コネクタ 683"/>
        <xdr:cNvCxnSpPr/>
      </xdr:nvCxnSpPr>
      <xdr:spPr>
        <a:xfrm flipV="1">
          <a:off x="19545300" y="103849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685" name="n_1aveValue【学校施設】&#10;一人当たり面積"/>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686" name="n_2aveValue【学校施設】&#10;一人当たり面積"/>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687" name="n_3aveValue【学校施設】&#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88"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130101</xdr:rowOff>
    </xdr:from>
    <xdr:ext cx="469744" cy="259045"/>
    <xdr:sp macro="" textlink="">
      <xdr:nvSpPr>
        <xdr:cNvPr id="689" name="n_1mainValue【学校施設】&#10;一人当たり面積"/>
        <xdr:cNvSpPr txBox="1"/>
      </xdr:nvSpPr>
      <xdr:spPr>
        <a:xfrm>
          <a:off x="21075727" y="1041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690" name="n_2mainValue【学校施設】&#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157860</xdr:rowOff>
    </xdr:from>
    <xdr:ext cx="469744" cy="259045"/>
    <xdr:sp macro="" textlink="">
      <xdr:nvSpPr>
        <xdr:cNvPr id="691" name="n_3mainValue【学校施設】&#10;一人当たり面積"/>
        <xdr:cNvSpPr txBox="1"/>
      </xdr:nvSpPr>
      <xdr:spPr>
        <a:xfrm>
          <a:off x="19310427" y="1044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3" name="直線コネクタ 7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4" name="テキスト ボックス 70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5" name="直線コネクタ 7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6" name="テキスト ボックス 7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7" name="直線コネクタ 7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8" name="テキスト ボックス 7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9" name="直線コネクタ 7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0" name="テキスト ボックス 7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1" name="直線コネクタ 7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2" name="テキスト ボックス 7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3" name="直線コネクタ 7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4" name="テキスト ボックス 71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716" name="直線コネクタ 715"/>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717"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718" name="直線コネクタ 717"/>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719"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720" name="直線コネクタ 719"/>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721" name="【児童館】&#10;有形固定資産減価償却率平均値テキスト"/>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22" name="フローチャート: 判断 721"/>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23" name="フローチャート: 判断 722"/>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24" name="フローチャート: 判断 723"/>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725" name="フローチャート: 判断 724"/>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726" name="フローチャート: 判断 725"/>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7" name="テキスト ボックス 7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8" name="テキスト ボックス 7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9" name="テキスト ボックス 7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0" name="テキスト ボックス 7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1" name="テキスト ボックス 7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137795</xdr:rowOff>
    </xdr:from>
    <xdr:to>
      <xdr:col>85</xdr:col>
      <xdr:colOff>177800</xdr:colOff>
      <xdr:row>84</xdr:row>
      <xdr:rowOff>67945</xdr:rowOff>
    </xdr:to>
    <xdr:sp macro="" textlink="">
      <xdr:nvSpPr>
        <xdr:cNvPr id="732" name="楕円 731"/>
        <xdr:cNvSpPr/>
      </xdr:nvSpPr>
      <xdr:spPr>
        <a:xfrm>
          <a:off x="162687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116222</xdr:rowOff>
    </xdr:from>
    <xdr:ext cx="405111" cy="259045"/>
    <xdr:sp macro="" textlink="">
      <xdr:nvSpPr>
        <xdr:cNvPr id="733" name="【児童館】&#10;有形固定資産減価償却率該当値テキスト"/>
        <xdr:cNvSpPr txBox="1"/>
      </xdr:nvSpPr>
      <xdr:spPr>
        <a:xfrm>
          <a:off x="16357600"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99695</xdr:rowOff>
    </xdr:from>
    <xdr:to>
      <xdr:col>81</xdr:col>
      <xdr:colOff>101600</xdr:colOff>
      <xdr:row>84</xdr:row>
      <xdr:rowOff>29845</xdr:rowOff>
    </xdr:to>
    <xdr:sp macro="" textlink="">
      <xdr:nvSpPr>
        <xdr:cNvPr id="734" name="楕円 733"/>
        <xdr:cNvSpPr/>
      </xdr:nvSpPr>
      <xdr:spPr>
        <a:xfrm>
          <a:off x="15430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150495</xdr:rowOff>
    </xdr:from>
    <xdr:to>
      <xdr:col>85</xdr:col>
      <xdr:colOff>127000</xdr:colOff>
      <xdr:row>84</xdr:row>
      <xdr:rowOff>17145</xdr:rowOff>
    </xdr:to>
    <xdr:cxnSp macro="">
      <xdr:nvCxnSpPr>
        <xdr:cNvPr id="735" name="直線コネクタ 734"/>
        <xdr:cNvCxnSpPr/>
      </xdr:nvCxnSpPr>
      <xdr:spPr>
        <a:xfrm>
          <a:off x="15481300" y="143808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63500</xdr:rowOff>
    </xdr:from>
    <xdr:to>
      <xdr:col>76</xdr:col>
      <xdr:colOff>165100</xdr:colOff>
      <xdr:row>83</xdr:row>
      <xdr:rowOff>165100</xdr:rowOff>
    </xdr:to>
    <xdr:sp macro="" textlink="">
      <xdr:nvSpPr>
        <xdr:cNvPr id="736" name="楕円 735"/>
        <xdr:cNvSpPr/>
      </xdr:nvSpPr>
      <xdr:spPr>
        <a:xfrm>
          <a:off x="14541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114300</xdr:rowOff>
    </xdr:from>
    <xdr:to>
      <xdr:col>81</xdr:col>
      <xdr:colOff>50800</xdr:colOff>
      <xdr:row>83</xdr:row>
      <xdr:rowOff>150495</xdr:rowOff>
    </xdr:to>
    <xdr:cxnSp macro="">
      <xdr:nvCxnSpPr>
        <xdr:cNvPr id="737" name="直線コネクタ 736"/>
        <xdr:cNvCxnSpPr/>
      </xdr:nvCxnSpPr>
      <xdr:spPr>
        <a:xfrm>
          <a:off x="14592300" y="14344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25400</xdr:rowOff>
    </xdr:from>
    <xdr:to>
      <xdr:col>72</xdr:col>
      <xdr:colOff>38100</xdr:colOff>
      <xdr:row>83</xdr:row>
      <xdr:rowOff>127000</xdr:rowOff>
    </xdr:to>
    <xdr:sp macro="" textlink="">
      <xdr:nvSpPr>
        <xdr:cNvPr id="738" name="楕円 737"/>
        <xdr:cNvSpPr/>
      </xdr:nvSpPr>
      <xdr:spPr>
        <a:xfrm>
          <a:off x="13652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76200</xdr:rowOff>
    </xdr:from>
    <xdr:to>
      <xdr:col>76</xdr:col>
      <xdr:colOff>114300</xdr:colOff>
      <xdr:row>83</xdr:row>
      <xdr:rowOff>114300</xdr:rowOff>
    </xdr:to>
    <xdr:cxnSp macro="">
      <xdr:nvCxnSpPr>
        <xdr:cNvPr id="739" name="直線コネクタ 738"/>
        <xdr:cNvCxnSpPr/>
      </xdr:nvCxnSpPr>
      <xdr:spPr>
        <a:xfrm>
          <a:off x="13703300" y="14306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40" name="n_1aveValue【児童館】&#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741" name="n_2aveValue【児童館】&#10;有形固定資産減価償却率"/>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78757</xdr:rowOff>
    </xdr:from>
    <xdr:ext cx="405111" cy="259045"/>
    <xdr:sp macro="" textlink="">
      <xdr:nvSpPr>
        <xdr:cNvPr id="742" name="n_3aveValue【児童館】&#10;有形固定資産減価償却率"/>
        <xdr:cNvSpPr txBox="1"/>
      </xdr:nvSpPr>
      <xdr:spPr>
        <a:xfrm>
          <a:off x="13500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743" name="n_4aveValue【児童館】&#10;有形固定資産減価償却率"/>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20972</xdr:rowOff>
    </xdr:from>
    <xdr:ext cx="405111" cy="259045"/>
    <xdr:sp macro="" textlink="">
      <xdr:nvSpPr>
        <xdr:cNvPr id="744" name="n_1mainValue【児童館】&#10;有形固定資産減価償却率"/>
        <xdr:cNvSpPr txBox="1"/>
      </xdr:nvSpPr>
      <xdr:spPr>
        <a:xfrm>
          <a:off x="152660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156227</xdr:rowOff>
    </xdr:from>
    <xdr:ext cx="405111" cy="259045"/>
    <xdr:sp macro="" textlink="">
      <xdr:nvSpPr>
        <xdr:cNvPr id="745" name="n_2mainValue【児童館】&#10;有形固定資産減価償却率"/>
        <xdr:cNvSpPr txBox="1"/>
      </xdr:nvSpPr>
      <xdr:spPr>
        <a:xfrm>
          <a:off x="14389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118127</xdr:rowOff>
    </xdr:from>
    <xdr:ext cx="405111" cy="259045"/>
    <xdr:sp macro="" textlink="">
      <xdr:nvSpPr>
        <xdr:cNvPr id="746" name="n_3mainValue【児童館】&#10;有形固定資産減価償却率"/>
        <xdr:cNvSpPr txBox="1"/>
      </xdr:nvSpPr>
      <xdr:spPr>
        <a:xfrm>
          <a:off x="13500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7" name="正方形/長方形 7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8" name="正方形/長方形 7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9" name="正方形/長方形 7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0" name="正方形/長方形 7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1" name="正方形/長方形 7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2" name="正方形/長方形 7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3" name="正方形/長方形 7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4" name="正方形/長方形 7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5" name="テキスト ボックス 7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6" name="直線コネクタ 7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7" name="直線コネクタ 7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8" name="テキスト ボックス 7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9" name="直線コネクタ 7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0" name="テキスト ボックス 7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1" name="直線コネクタ 7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2" name="テキスト ボックス 7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3" name="直線コネクタ 7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4" name="テキスト ボックス 7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68" name="直線コネクタ 767"/>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69"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70" name="直線コネクタ 76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71"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72" name="直線コネクタ 771"/>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773" name="【児童館】&#10;一人当たり面積平均値テキスト"/>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74" name="フローチャート: 判断 773"/>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75" name="フローチャート: 判断 774"/>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76" name="フローチャート: 判断 775"/>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77" name="フローチャート: 判断 776"/>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78" name="フローチャート: 判断 777"/>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784" name="楕円 783"/>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785" name="【児童館】&#10;一人当たり面積該当値テキスト"/>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786" name="楕円 785"/>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136398</xdr:rowOff>
    </xdr:to>
    <xdr:cxnSp macro="">
      <xdr:nvCxnSpPr>
        <xdr:cNvPr id="787" name="直線コネクタ 786"/>
        <xdr:cNvCxnSpPr/>
      </xdr:nvCxnSpPr>
      <xdr:spPr>
        <a:xfrm>
          <a:off x="21323300" y="1470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788" name="楕円 787"/>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136398</xdr:rowOff>
    </xdr:to>
    <xdr:cxnSp macro="">
      <xdr:nvCxnSpPr>
        <xdr:cNvPr id="789" name="直線コネクタ 788"/>
        <xdr:cNvCxnSpPr/>
      </xdr:nvCxnSpPr>
      <xdr:spPr>
        <a:xfrm>
          <a:off x="20434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790" name="楕円 789"/>
        <xdr:cNvSpPr/>
      </xdr:nvSpPr>
      <xdr:spPr>
        <a:xfrm>
          <a:off x="19494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136398</xdr:rowOff>
    </xdr:to>
    <xdr:cxnSp macro="">
      <xdr:nvCxnSpPr>
        <xdr:cNvPr id="791" name="直線コネクタ 790"/>
        <xdr:cNvCxnSpPr/>
      </xdr:nvCxnSpPr>
      <xdr:spPr>
        <a:xfrm>
          <a:off x="19545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792" name="n_1aveValue【児童館】&#10;一人当たり面積"/>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793" name="n_2aveValue【児童館】&#10;一人当たり面積"/>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794" name="n_3aveValue【児童館】&#10;一人当たり面積"/>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795" name="n_4ave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796" name="n_1mainValue【児童館】&#10;一人当たり面積"/>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797" name="n_2mainValue【児童館】&#10;一人当たり面積"/>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798" name="n_3mainValue【児童館】&#10;一人当たり面積"/>
        <xdr:cNvSpPr txBox="1"/>
      </xdr:nvSpPr>
      <xdr:spPr>
        <a:xfrm>
          <a:off x="19310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10" name="直線コネクタ 80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11" name="テキスト ボックス 81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12" name="直線コネクタ 81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13" name="テキスト ボックス 81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4" name="直線コネクタ 81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5" name="テキスト ボックス 81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6" name="直線コネクタ 81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7" name="テキスト ボックス 81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8" name="直線コネクタ 8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9" name="テキスト ボックス 81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821" name="直線コネクタ 820"/>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822"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823" name="直線コネクタ 822"/>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824"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825" name="直線コネクタ 824"/>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826" name="【公民館】&#10;有形固定資産減価償却率平均値テキスト"/>
        <xdr:cNvSpPr txBox="1"/>
      </xdr:nvSpPr>
      <xdr:spPr>
        <a:xfrm>
          <a:off x="16357600"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827" name="フローチャート: 判断 826"/>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828" name="フローチャート: 判断 827"/>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829" name="フローチャート: 判断 828"/>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830" name="フローチャート: 判断 829"/>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831" name="フローチャート: 判断 830"/>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130556</xdr:rowOff>
    </xdr:from>
    <xdr:to>
      <xdr:col>85</xdr:col>
      <xdr:colOff>177800</xdr:colOff>
      <xdr:row>102</xdr:row>
      <xdr:rowOff>60706</xdr:rowOff>
    </xdr:to>
    <xdr:sp macro="" textlink="">
      <xdr:nvSpPr>
        <xdr:cNvPr id="837" name="楕円 836"/>
        <xdr:cNvSpPr/>
      </xdr:nvSpPr>
      <xdr:spPr>
        <a:xfrm>
          <a:off x="16268700" y="174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153433</xdr:rowOff>
    </xdr:from>
    <xdr:ext cx="405111" cy="259045"/>
    <xdr:sp macro="" textlink="">
      <xdr:nvSpPr>
        <xdr:cNvPr id="838" name="【公民館】&#10;有形固定資産減価償却率該当値テキスト"/>
        <xdr:cNvSpPr txBox="1"/>
      </xdr:nvSpPr>
      <xdr:spPr>
        <a:xfrm>
          <a:off x="16357600" y="1729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96265</xdr:rowOff>
    </xdr:from>
    <xdr:to>
      <xdr:col>81</xdr:col>
      <xdr:colOff>101600</xdr:colOff>
      <xdr:row>102</xdr:row>
      <xdr:rowOff>26415</xdr:rowOff>
    </xdr:to>
    <xdr:sp macro="" textlink="">
      <xdr:nvSpPr>
        <xdr:cNvPr id="839" name="楕円 838"/>
        <xdr:cNvSpPr/>
      </xdr:nvSpPr>
      <xdr:spPr>
        <a:xfrm>
          <a:off x="15430500" y="174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147065</xdr:rowOff>
    </xdr:from>
    <xdr:to>
      <xdr:col>85</xdr:col>
      <xdr:colOff>127000</xdr:colOff>
      <xdr:row>102</xdr:row>
      <xdr:rowOff>9906</xdr:rowOff>
    </xdr:to>
    <xdr:cxnSp macro="">
      <xdr:nvCxnSpPr>
        <xdr:cNvPr id="840" name="直線コネクタ 839"/>
        <xdr:cNvCxnSpPr/>
      </xdr:nvCxnSpPr>
      <xdr:spPr>
        <a:xfrm>
          <a:off x="15481300" y="1746351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2539</xdr:rowOff>
    </xdr:from>
    <xdr:to>
      <xdr:col>76</xdr:col>
      <xdr:colOff>165100</xdr:colOff>
      <xdr:row>101</xdr:row>
      <xdr:rowOff>104139</xdr:rowOff>
    </xdr:to>
    <xdr:sp macro="" textlink="">
      <xdr:nvSpPr>
        <xdr:cNvPr id="841" name="楕円 840"/>
        <xdr:cNvSpPr/>
      </xdr:nvSpPr>
      <xdr:spPr>
        <a:xfrm>
          <a:off x="14541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53339</xdr:rowOff>
    </xdr:from>
    <xdr:to>
      <xdr:col>81</xdr:col>
      <xdr:colOff>50800</xdr:colOff>
      <xdr:row>101</xdr:row>
      <xdr:rowOff>147065</xdr:rowOff>
    </xdr:to>
    <xdr:cxnSp macro="">
      <xdr:nvCxnSpPr>
        <xdr:cNvPr id="842" name="直線コネクタ 841"/>
        <xdr:cNvCxnSpPr/>
      </xdr:nvCxnSpPr>
      <xdr:spPr>
        <a:xfrm>
          <a:off x="14592300" y="17369789"/>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9398</xdr:rowOff>
    </xdr:from>
    <xdr:to>
      <xdr:col>72</xdr:col>
      <xdr:colOff>38100</xdr:colOff>
      <xdr:row>101</xdr:row>
      <xdr:rowOff>110998</xdr:rowOff>
    </xdr:to>
    <xdr:sp macro="" textlink="">
      <xdr:nvSpPr>
        <xdr:cNvPr id="843" name="楕円 842"/>
        <xdr:cNvSpPr/>
      </xdr:nvSpPr>
      <xdr:spPr>
        <a:xfrm>
          <a:off x="13652500" y="173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53339</xdr:rowOff>
    </xdr:from>
    <xdr:to>
      <xdr:col>76</xdr:col>
      <xdr:colOff>114300</xdr:colOff>
      <xdr:row>101</xdr:row>
      <xdr:rowOff>60198</xdr:rowOff>
    </xdr:to>
    <xdr:cxnSp macro="">
      <xdr:nvCxnSpPr>
        <xdr:cNvPr id="844" name="直線コネクタ 843"/>
        <xdr:cNvCxnSpPr/>
      </xdr:nvCxnSpPr>
      <xdr:spPr>
        <a:xfrm flipV="1">
          <a:off x="13703300" y="1736978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845" name="n_1aveValue【公民館】&#10;有形固定資産減価償却率"/>
        <xdr:cNvSpPr txBox="1"/>
      </xdr:nvSpPr>
      <xdr:spPr>
        <a:xfrm>
          <a:off x="152660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90695</xdr:rowOff>
    </xdr:from>
    <xdr:ext cx="405111" cy="259045"/>
    <xdr:sp macro="" textlink="">
      <xdr:nvSpPr>
        <xdr:cNvPr id="846" name="n_2aveValue【公民館】&#10;有形固定資産減価償却率"/>
        <xdr:cNvSpPr txBox="1"/>
      </xdr:nvSpPr>
      <xdr:spPr>
        <a:xfrm>
          <a:off x="14389744" y="1757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847" name="n_3aveValue【公民館】&#10;有形固定資産減価償却率"/>
        <xdr:cNvSpPr txBox="1"/>
      </xdr:nvSpPr>
      <xdr:spPr>
        <a:xfrm>
          <a:off x="13500744" y="1756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848"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42942</xdr:rowOff>
    </xdr:from>
    <xdr:ext cx="405111" cy="259045"/>
    <xdr:sp macro="" textlink="">
      <xdr:nvSpPr>
        <xdr:cNvPr id="849" name="n_1mainValue【公民館】&#10;有形固定資産減価償却率"/>
        <xdr:cNvSpPr txBox="1"/>
      </xdr:nvSpPr>
      <xdr:spPr>
        <a:xfrm>
          <a:off x="15266044" y="1718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120666</xdr:rowOff>
    </xdr:from>
    <xdr:ext cx="405111" cy="259045"/>
    <xdr:sp macro="" textlink="">
      <xdr:nvSpPr>
        <xdr:cNvPr id="850" name="n_2mainValue【公民館】&#10;有形固定資産減価償却率"/>
        <xdr:cNvSpPr txBox="1"/>
      </xdr:nvSpPr>
      <xdr:spPr>
        <a:xfrm>
          <a:off x="14389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127525</xdr:rowOff>
    </xdr:from>
    <xdr:ext cx="405111" cy="259045"/>
    <xdr:sp macro="" textlink="">
      <xdr:nvSpPr>
        <xdr:cNvPr id="851" name="n_3mainValue【公民館】&#10;有形固定資産減価償却率"/>
        <xdr:cNvSpPr txBox="1"/>
      </xdr:nvSpPr>
      <xdr:spPr>
        <a:xfrm>
          <a:off x="13500744" y="1710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2" name="直線コネクタ 8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3" name="テキスト ボックス 8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4" name="直線コネクタ 8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5" name="テキスト ボックス 8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6" name="直線コネクタ 8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7" name="テキスト ボックス 8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8" name="直線コネクタ 8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9" name="テキスト ボックス 8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0" name="直線コネクタ 8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1" name="テキスト ボックス 8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75" name="直線コネクタ 874"/>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76"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77" name="直線コネクタ 876"/>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78"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79" name="直線コネクタ 878"/>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880"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81" name="フローチャート: 判断 88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82" name="フローチャート: 判断 881"/>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83" name="フローチャート: 判断 882"/>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84" name="フローチャート: 判断 883"/>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85" name="フローチャート: 判断 884"/>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891" name="楕円 890"/>
        <xdr:cNvSpPr/>
      </xdr:nvSpPr>
      <xdr:spPr>
        <a:xfrm>
          <a:off x="22110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44466</xdr:rowOff>
    </xdr:from>
    <xdr:ext cx="469744" cy="259045"/>
    <xdr:sp macro="" textlink="">
      <xdr:nvSpPr>
        <xdr:cNvPr id="892" name="【公民館】&#10;一人当たり面積該当値テキスト"/>
        <xdr:cNvSpPr txBox="1"/>
      </xdr:nvSpPr>
      <xdr:spPr>
        <a:xfrm>
          <a:off x="22199600"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21589</xdr:rowOff>
    </xdr:from>
    <xdr:to>
      <xdr:col>112</xdr:col>
      <xdr:colOff>38100</xdr:colOff>
      <xdr:row>105</xdr:row>
      <xdr:rowOff>123189</xdr:rowOff>
    </xdr:to>
    <xdr:sp macro="" textlink="">
      <xdr:nvSpPr>
        <xdr:cNvPr id="893" name="楕円 892"/>
        <xdr:cNvSpPr/>
      </xdr:nvSpPr>
      <xdr:spPr>
        <a:xfrm>
          <a:off x="2127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72389</xdr:rowOff>
    </xdr:from>
    <xdr:to>
      <xdr:col>116</xdr:col>
      <xdr:colOff>63500</xdr:colOff>
      <xdr:row>105</xdr:row>
      <xdr:rowOff>72389</xdr:rowOff>
    </xdr:to>
    <xdr:cxnSp macro="">
      <xdr:nvCxnSpPr>
        <xdr:cNvPr id="894" name="直線コネクタ 893"/>
        <xdr:cNvCxnSpPr/>
      </xdr:nvCxnSpPr>
      <xdr:spPr>
        <a:xfrm>
          <a:off x="21323300" y="18074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95" name="楕円 894"/>
        <xdr:cNvSpPr/>
      </xdr:nvSpPr>
      <xdr:spPr>
        <a:xfrm>
          <a:off x="20383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72389</xdr:rowOff>
    </xdr:from>
    <xdr:to>
      <xdr:col>111</xdr:col>
      <xdr:colOff>177800</xdr:colOff>
      <xdr:row>105</xdr:row>
      <xdr:rowOff>72389</xdr:rowOff>
    </xdr:to>
    <xdr:cxnSp macro="">
      <xdr:nvCxnSpPr>
        <xdr:cNvPr id="896" name="直線コネクタ 895"/>
        <xdr:cNvCxnSpPr/>
      </xdr:nvCxnSpPr>
      <xdr:spPr>
        <a:xfrm>
          <a:off x="20434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897" name="楕円 896"/>
        <xdr:cNvSpPr/>
      </xdr:nvSpPr>
      <xdr:spPr>
        <a:xfrm>
          <a:off x="19494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72389</xdr:rowOff>
    </xdr:from>
    <xdr:to>
      <xdr:col>107</xdr:col>
      <xdr:colOff>50800</xdr:colOff>
      <xdr:row>105</xdr:row>
      <xdr:rowOff>87630</xdr:rowOff>
    </xdr:to>
    <xdr:cxnSp macro="">
      <xdr:nvCxnSpPr>
        <xdr:cNvPr id="898" name="直線コネクタ 897"/>
        <xdr:cNvCxnSpPr/>
      </xdr:nvCxnSpPr>
      <xdr:spPr>
        <a:xfrm flipV="1">
          <a:off x="19545300" y="18074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99"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00"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01" name="n_3ave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902" name="n_4aveValue【公民館】&#10;一人当たり面積"/>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139716</xdr:rowOff>
    </xdr:from>
    <xdr:ext cx="469744" cy="259045"/>
    <xdr:sp macro="" textlink="">
      <xdr:nvSpPr>
        <xdr:cNvPr id="903" name="n_1mainValue【公民館】&#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904" name="n_2mainValue【公民館】&#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154957</xdr:rowOff>
    </xdr:from>
    <xdr:ext cx="469744" cy="259045"/>
    <xdr:sp macro="" textlink="">
      <xdr:nvSpPr>
        <xdr:cNvPr id="905" name="n_3mainValue【公民館】&#10;一人当たり面積"/>
        <xdr:cNvSpPr txBox="1"/>
      </xdr:nvSpPr>
      <xdr:spPr>
        <a:xfrm>
          <a:off x="19310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体的には，類似団体平均と比較して概ね平均値であるが，学校や保育所については，近年，南海地震対策として，改築工事や耐震工事を集中的に行ってきたことから，類似団体内平均値と比較して有形固定資産減価償却率は低くなっている。</a:t>
          </a:r>
          <a:endParaRPr lang="ja-JP" altLang="ja-JP" sz="1400">
            <a:effectLst/>
          </a:endParaRPr>
        </a:p>
        <a:p>
          <a:r>
            <a:rPr kumimoji="1" lang="ja-JP" altLang="ja-JP" sz="1100">
              <a:solidFill>
                <a:schemeClr val="dk1"/>
              </a:solidFill>
              <a:effectLst/>
              <a:latin typeface="+mn-lt"/>
              <a:ea typeface="+mn-ea"/>
              <a:cs typeface="+mn-cs"/>
            </a:rPr>
            <a:t>　一方，道路，児童館については有形固定資産減価償却率が類似団体内平均値と比較して高くなっている。道路等については高知市道路橋長寿命化修繕計画，児童館については高知市公共施設マネジメント基本計画等に基づいた整備等を今後も引き続き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327,575
325,748
309.00
159,101,814
157,773,862
405,614
78,603,438
210,720,969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69141</xdr:rowOff>
    </xdr:from>
    <xdr:ext cx="405111" cy="259045"/>
    <xdr:sp macro="" textlink="">
      <xdr:nvSpPr>
        <xdr:cNvPr id="66" name="n_1aveValue【図書館】&#10;有形固定資産減価償却率"/>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121739</xdr:rowOff>
    </xdr:from>
    <xdr:to>
      <xdr:col>15</xdr:col>
      <xdr:colOff>101600</xdr:colOff>
      <xdr:row>37</xdr:row>
      <xdr:rowOff>51889</xdr:rowOff>
    </xdr:to>
    <xdr:sp macro="" textlink="">
      <xdr:nvSpPr>
        <xdr:cNvPr id="67" name="フローチャート: 判断 66"/>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43016</xdr:rowOff>
    </xdr:from>
    <xdr:ext cx="405111" cy="259045"/>
    <xdr:sp macro="" textlink="">
      <xdr:nvSpPr>
        <xdr:cNvPr id="68" name="n_2aveValue【図書館】&#10;有形固定資産減価償却率"/>
        <xdr:cNvSpPr txBox="1"/>
      </xdr:nvSpPr>
      <xdr:spPr>
        <a:xfrm>
          <a:off x="2705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139700</xdr:rowOff>
    </xdr:from>
    <xdr:to>
      <xdr:col>10</xdr:col>
      <xdr:colOff>165100</xdr:colOff>
      <xdr:row>37</xdr:row>
      <xdr:rowOff>69850</xdr:rowOff>
    </xdr:to>
    <xdr:sp macro="" textlink="">
      <xdr:nvSpPr>
        <xdr:cNvPr id="69" name="フローチャート: 判断 68"/>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86377</xdr:rowOff>
    </xdr:from>
    <xdr:ext cx="405111" cy="259045"/>
    <xdr:sp macro="" textlink="">
      <xdr:nvSpPr>
        <xdr:cNvPr id="70" name="n_3ave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165826</xdr:rowOff>
    </xdr:from>
    <xdr:to>
      <xdr:col>6</xdr:col>
      <xdr:colOff>38100</xdr:colOff>
      <xdr:row>37</xdr:row>
      <xdr:rowOff>95976</xdr:rowOff>
    </xdr:to>
    <xdr:sp macro="" textlink="">
      <xdr:nvSpPr>
        <xdr:cNvPr id="71" name="フローチャート: 判断 70"/>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112503</xdr:rowOff>
    </xdr:from>
    <xdr:ext cx="405111" cy="259045"/>
    <xdr:sp macro="" textlink="">
      <xdr:nvSpPr>
        <xdr:cNvPr id="72"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165826</xdr:rowOff>
    </xdr:from>
    <xdr:to>
      <xdr:col>24</xdr:col>
      <xdr:colOff>114300</xdr:colOff>
      <xdr:row>34</xdr:row>
      <xdr:rowOff>95976</xdr:rowOff>
    </xdr:to>
    <xdr:sp macro="" textlink="">
      <xdr:nvSpPr>
        <xdr:cNvPr id="78" name="楕円 77"/>
        <xdr:cNvSpPr/>
      </xdr:nvSpPr>
      <xdr:spPr>
        <a:xfrm>
          <a:off x="4584700" y="5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118853</xdr:rowOff>
    </xdr:from>
    <xdr:ext cx="405111" cy="259045"/>
    <xdr:sp macro="" textlink="">
      <xdr:nvSpPr>
        <xdr:cNvPr id="79" name="【図書館】&#10;有形固定資産減価償却率該当値テキスト"/>
        <xdr:cNvSpPr txBox="1"/>
      </xdr:nvSpPr>
      <xdr:spPr>
        <a:xfrm>
          <a:off x="4673600" y="577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111942</xdr:rowOff>
    </xdr:from>
    <xdr:to>
      <xdr:col>20</xdr:col>
      <xdr:colOff>38100</xdr:colOff>
      <xdr:row>34</xdr:row>
      <xdr:rowOff>42092</xdr:rowOff>
    </xdr:to>
    <xdr:sp macro="" textlink="">
      <xdr:nvSpPr>
        <xdr:cNvPr id="80" name="楕円 79"/>
        <xdr:cNvSpPr/>
      </xdr:nvSpPr>
      <xdr:spPr>
        <a:xfrm>
          <a:off x="3746500" y="57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162742</xdr:rowOff>
    </xdr:from>
    <xdr:to>
      <xdr:col>24</xdr:col>
      <xdr:colOff>63500</xdr:colOff>
      <xdr:row>34</xdr:row>
      <xdr:rowOff>45176</xdr:rowOff>
    </xdr:to>
    <xdr:cxnSp macro="">
      <xdr:nvCxnSpPr>
        <xdr:cNvPr id="81" name="直線コネクタ 80"/>
        <xdr:cNvCxnSpPr/>
      </xdr:nvCxnSpPr>
      <xdr:spPr>
        <a:xfrm>
          <a:off x="3797300" y="5820592"/>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66222</xdr:rowOff>
    </xdr:from>
    <xdr:to>
      <xdr:col>15</xdr:col>
      <xdr:colOff>101600</xdr:colOff>
      <xdr:row>33</xdr:row>
      <xdr:rowOff>167822</xdr:rowOff>
    </xdr:to>
    <xdr:sp macro="" textlink="">
      <xdr:nvSpPr>
        <xdr:cNvPr id="82" name="楕円 81"/>
        <xdr:cNvSpPr/>
      </xdr:nvSpPr>
      <xdr:spPr>
        <a:xfrm>
          <a:off x="2857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117022</xdr:rowOff>
    </xdr:from>
    <xdr:to>
      <xdr:col>19</xdr:col>
      <xdr:colOff>177800</xdr:colOff>
      <xdr:row>33</xdr:row>
      <xdr:rowOff>162742</xdr:rowOff>
    </xdr:to>
    <xdr:cxnSp macro="">
      <xdr:nvCxnSpPr>
        <xdr:cNvPr id="83" name="直線コネクタ 82"/>
        <xdr:cNvCxnSpPr/>
      </xdr:nvCxnSpPr>
      <xdr:spPr>
        <a:xfrm>
          <a:off x="2908300" y="57748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xdr:rowOff>
    </xdr:from>
    <xdr:to>
      <xdr:col>10</xdr:col>
      <xdr:colOff>165100</xdr:colOff>
      <xdr:row>38</xdr:row>
      <xdr:rowOff>102507</xdr:rowOff>
    </xdr:to>
    <xdr:sp macro="" textlink="">
      <xdr:nvSpPr>
        <xdr:cNvPr id="84" name="楕円 83"/>
        <xdr:cNvSpPr/>
      </xdr:nvSpPr>
      <xdr:spPr>
        <a:xfrm>
          <a:off x="1968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117022</xdr:rowOff>
    </xdr:from>
    <xdr:to>
      <xdr:col>15</xdr:col>
      <xdr:colOff>50800</xdr:colOff>
      <xdr:row>38</xdr:row>
      <xdr:rowOff>51707</xdr:rowOff>
    </xdr:to>
    <xdr:cxnSp macro="">
      <xdr:nvCxnSpPr>
        <xdr:cNvPr id="85" name="直線コネクタ 84"/>
        <xdr:cNvCxnSpPr/>
      </xdr:nvCxnSpPr>
      <xdr:spPr>
        <a:xfrm flipV="1">
          <a:off x="2019300" y="5774872"/>
          <a:ext cx="889000" cy="79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32</xdr:row>
      <xdr:rowOff>58619</xdr:rowOff>
    </xdr:from>
    <xdr:ext cx="340478" cy="259045"/>
    <xdr:sp macro="" textlink="">
      <xdr:nvSpPr>
        <xdr:cNvPr id="86" name="n_1mainValue【図書館】&#10;有形固定資産減価償却率"/>
        <xdr:cNvSpPr txBox="1"/>
      </xdr:nvSpPr>
      <xdr:spPr>
        <a:xfrm>
          <a:off x="3614361" y="5545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12899</xdr:rowOff>
    </xdr:from>
    <xdr:ext cx="340478" cy="259045"/>
    <xdr:sp macro="" textlink="">
      <xdr:nvSpPr>
        <xdr:cNvPr id="87" name="n_2mainValue【図書館】&#10;有形固定資産減価償却率"/>
        <xdr:cNvSpPr txBox="1"/>
      </xdr:nvSpPr>
      <xdr:spPr>
        <a:xfrm>
          <a:off x="2738061" y="5499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88" name="n_3mainValue【図書館】&#10;有形固定資産減価償却率"/>
        <xdr:cNvSpPr txBox="1"/>
      </xdr:nvSpPr>
      <xdr:spPr>
        <a:xfrm>
          <a:off x="1816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5"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118127</xdr:rowOff>
    </xdr:from>
    <xdr:ext cx="469744" cy="259045"/>
    <xdr:sp macro="" textlink="">
      <xdr:nvSpPr>
        <xdr:cNvPr id="118"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2540</xdr:rowOff>
    </xdr:from>
    <xdr:to>
      <xdr:col>46</xdr:col>
      <xdr:colOff>38100</xdr:colOff>
      <xdr:row>38</xdr:row>
      <xdr:rowOff>104140</xdr:rowOff>
    </xdr:to>
    <xdr:sp macro="" textlink="">
      <xdr:nvSpPr>
        <xdr:cNvPr id="119" name="フローチャート: 判断 118"/>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95267</xdr:rowOff>
    </xdr:from>
    <xdr:ext cx="469744" cy="259045"/>
    <xdr:sp macro="" textlink="">
      <xdr:nvSpPr>
        <xdr:cNvPr id="120"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48260</xdr:rowOff>
    </xdr:from>
    <xdr:to>
      <xdr:col>41</xdr:col>
      <xdr:colOff>101600</xdr:colOff>
      <xdr:row>38</xdr:row>
      <xdr:rowOff>149860</xdr:rowOff>
    </xdr:to>
    <xdr:sp macro="" textlink="">
      <xdr:nvSpPr>
        <xdr:cNvPr id="121" name="フローチャート: 判断 120"/>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166387</xdr:rowOff>
    </xdr:from>
    <xdr:ext cx="469744" cy="259045"/>
    <xdr:sp macro="" textlink="">
      <xdr:nvSpPr>
        <xdr:cNvPr id="122" name="n_3aveValue【図書館】&#10;一人当たり面積"/>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36</xdr:row>
      <xdr:rowOff>166387</xdr:rowOff>
    </xdr:from>
    <xdr:ext cx="469744" cy="259045"/>
    <xdr:sp macro="" textlink="">
      <xdr:nvSpPr>
        <xdr:cNvPr id="124"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139700</xdr:rowOff>
    </xdr:from>
    <xdr:to>
      <xdr:col>55</xdr:col>
      <xdr:colOff>50800</xdr:colOff>
      <xdr:row>35</xdr:row>
      <xdr:rowOff>69850</xdr:rowOff>
    </xdr:to>
    <xdr:sp macro="" textlink="">
      <xdr:nvSpPr>
        <xdr:cNvPr id="130" name="楕円 129"/>
        <xdr:cNvSpPr/>
      </xdr:nvSpPr>
      <xdr:spPr>
        <a:xfrm>
          <a:off x="10426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162577</xdr:rowOff>
    </xdr:from>
    <xdr:ext cx="469744" cy="259045"/>
    <xdr:sp macro="" textlink="">
      <xdr:nvSpPr>
        <xdr:cNvPr id="131" name="【図書館】&#10;一人当たり面積該当値テキスト"/>
        <xdr:cNvSpPr txBox="1"/>
      </xdr:nvSpPr>
      <xdr:spPr>
        <a:xfrm>
          <a:off x="1051560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139700</xdr:rowOff>
    </xdr:from>
    <xdr:to>
      <xdr:col>50</xdr:col>
      <xdr:colOff>165100</xdr:colOff>
      <xdr:row>35</xdr:row>
      <xdr:rowOff>69850</xdr:rowOff>
    </xdr:to>
    <xdr:sp macro="" textlink="">
      <xdr:nvSpPr>
        <xdr:cNvPr id="132" name="楕円 131"/>
        <xdr:cNvSpPr/>
      </xdr:nvSpPr>
      <xdr:spPr>
        <a:xfrm>
          <a:off x="958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19050</xdr:rowOff>
    </xdr:from>
    <xdr:to>
      <xdr:col>55</xdr:col>
      <xdr:colOff>0</xdr:colOff>
      <xdr:row>35</xdr:row>
      <xdr:rowOff>19050</xdr:rowOff>
    </xdr:to>
    <xdr:cxnSp macro="">
      <xdr:nvCxnSpPr>
        <xdr:cNvPr id="133" name="直線コネクタ 132"/>
        <xdr:cNvCxnSpPr/>
      </xdr:nvCxnSpPr>
      <xdr:spPr>
        <a:xfrm>
          <a:off x="9639300" y="601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116840</xdr:rowOff>
    </xdr:from>
    <xdr:to>
      <xdr:col>46</xdr:col>
      <xdr:colOff>38100</xdr:colOff>
      <xdr:row>35</xdr:row>
      <xdr:rowOff>46990</xdr:rowOff>
    </xdr:to>
    <xdr:sp macro="" textlink="">
      <xdr:nvSpPr>
        <xdr:cNvPr id="134" name="楕円 133"/>
        <xdr:cNvSpPr/>
      </xdr:nvSpPr>
      <xdr:spPr>
        <a:xfrm>
          <a:off x="8699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167640</xdr:rowOff>
    </xdr:from>
    <xdr:to>
      <xdr:col>50</xdr:col>
      <xdr:colOff>114300</xdr:colOff>
      <xdr:row>35</xdr:row>
      <xdr:rowOff>19050</xdr:rowOff>
    </xdr:to>
    <xdr:cxnSp macro="">
      <xdr:nvCxnSpPr>
        <xdr:cNvPr id="135" name="直線コネクタ 134"/>
        <xdr:cNvCxnSpPr/>
      </xdr:nvCxnSpPr>
      <xdr:spPr>
        <a:xfrm>
          <a:off x="8750300" y="5996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36830</xdr:rowOff>
    </xdr:from>
    <xdr:to>
      <xdr:col>41</xdr:col>
      <xdr:colOff>101600</xdr:colOff>
      <xdr:row>39</xdr:row>
      <xdr:rowOff>138430</xdr:rowOff>
    </xdr:to>
    <xdr:sp macro="" textlink="">
      <xdr:nvSpPr>
        <xdr:cNvPr id="136" name="楕円 135"/>
        <xdr:cNvSpPr/>
      </xdr:nvSpPr>
      <xdr:spPr>
        <a:xfrm>
          <a:off x="781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167640</xdr:rowOff>
    </xdr:from>
    <xdr:to>
      <xdr:col>45</xdr:col>
      <xdr:colOff>177800</xdr:colOff>
      <xdr:row>39</xdr:row>
      <xdr:rowOff>87630</xdr:rowOff>
    </xdr:to>
    <xdr:cxnSp macro="">
      <xdr:nvCxnSpPr>
        <xdr:cNvPr id="137" name="直線コネクタ 136"/>
        <xdr:cNvCxnSpPr/>
      </xdr:nvCxnSpPr>
      <xdr:spPr>
        <a:xfrm flipV="1">
          <a:off x="7861300" y="599694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33</xdr:row>
      <xdr:rowOff>86377</xdr:rowOff>
    </xdr:from>
    <xdr:ext cx="469744" cy="259045"/>
    <xdr:sp macro="" textlink="">
      <xdr:nvSpPr>
        <xdr:cNvPr id="138" name="n_1mainValue【図書館】&#10;一人当たり面積"/>
        <xdr:cNvSpPr txBox="1"/>
      </xdr:nvSpPr>
      <xdr:spPr>
        <a:xfrm>
          <a:off x="9391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63517</xdr:rowOff>
    </xdr:from>
    <xdr:ext cx="469744" cy="259045"/>
    <xdr:sp macro="" textlink="">
      <xdr:nvSpPr>
        <xdr:cNvPr id="139" name="n_2mainValue【図書館】&#10;一人当たり面積"/>
        <xdr:cNvSpPr txBox="1"/>
      </xdr:nvSpPr>
      <xdr:spPr>
        <a:xfrm>
          <a:off x="851542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40" name="n_3mainValue【図書館】&#10;一人当たり面積"/>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70" name="【体育館・プール】&#10;有形固定資産減価償却率平均値テキスト"/>
        <xdr:cNvSpPr txBox="1"/>
      </xdr:nvSpPr>
      <xdr:spPr>
        <a:xfrm>
          <a:off x="46736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60977</xdr:rowOff>
    </xdr:from>
    <xdr:ext cx="405111" cy="259045"/>
    <xdr:sp macro="" textlink="">
      <xdr:nvSpPr>
        <xdr:cNvPr id="173" name="n_1aveValue【体育館・プール】&#10;有形固定資産減価償却率"/>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101600</xdr:rowOff>
    </xdr:from>
    <xdr:to>
      <xdr:col>15</xdr:col>
      <xdr:colOff>101600</xdr:colOff>
      <xdr:row>59</xdr:row>
      <xdr:rowOff>31750</xdr:rowOff>
    </xdr:to>
    <xdr:sp macro="" textlink="">
      <xdr:nvSpPr>
        <xdr:cNvPr id="174" name="フローチャート: 判断 173"/>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22877</xdr:rowOff>
    </xdr:from>
    <xdr:ext cx="405111" cy="259045"/>
    <xdr:sp macro="" textlink="">
      <xdr:nvSpPr>
        <xdr:cNvPr id="175" name="n_2aveValue【体育館・プール】&#10;有形固定資産減価償却率"/>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103505</xdr:rowOff>
    </xdr:from>
    <xdr:to>
      <xdr:col>10</xdr:col>
      <xdr:colOff>165100</xdr:colOff>
      <xdr:row>59</xdr:row>
      <xdr:rowOff>33655</xdr:rowOff>
    </xdr:to>
    <xdr:sp macro="" textlink="">
      <xdr:nvSpPr>
        <xdr:cNvPr id="176" name="フローチャート: 判断 175"/>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24782</xdr:rowOff>
    </xdr:from>
    <xdr:ext cx="405111" cy="259045"/>
    <xdr:sp macro="" textlink="">
      <xdr:nvSpPr>
        <xdr:cNvPr id="177" name="n_3aveValue【体育館・プール】&#10;有形固定資産減価償却率"/>
        <xdr:cNvSpPr txBox="1"/>
      </xdr:nvSpPr>
      <xdr:spPr>
        <a:xfrm>
          <a:off x="1816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141605</xdr:rowOff>
    </xdr:from>
    <xdr:to>
      <xdr:col>6</xdr:col>
      <xdr:colOff>38100</xdr:colOff>
      <xdr:row>59</xdr:row>
      <xdr:rowOff>71755</xdr:rowOff>
    </xdr:to>
    <xdr:sp macro="" textlink="">
      <xdr:nvSpPr>
        <xdr:cNvPr id="178" name="フローチャート: 判断 177"/>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57</xdr:row>
      <xdr:rowOff>88282</xdr:rowOff>
    </xdr:from>
    <xdr:ext cx="405111" cy="259045"/>
    <xdr:sp macro="" textlink="">
      <xdr:nvSpPr>
        <xdr:cNvPr id="179"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85" name="楕円 184"/>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86" name="【体育館・プール】&#10;有形固定資産減価償却率該当値テキスト"/>
        <xdr:cNvSpPr txBox="1"/>
      </xdr:nvSpPr>
      <xdr:spPr>
        <a:xfrm>
          <a:off x="4673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xdr:rowOff>
    </xdr:from>
    <xdr:to>
      <xdr:col>20</xdr:col>
      <xdr:colOff>38100</xdr:colOff>
      <xdr:row>58</xdr:row>
      <xdr:rowOff>106045</xdr:rowOff>
    </xdr:to>
    <xdr:sp macro="" textlink="">
      <xdr:nvSpPr>
        <xdr:cNvPr id="187" name="楕円 186"/>
        <xdr:cNvSpPr/>
      </xdr:nvSpPr>
      <xdr:spPr>
        <a:xfrm>
          <a:off x="3746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55245</xdr:rowOff>
    </xdr:from>
    <xdr:to>
      <xdr:col>24</xdr:col>
      <xdr:colOff>63500</xdr:colOff>
      <xdr:row>58</xdr:row>
      <xdr:rowOff>68580</xdr:rowOff>
    </xdr:to>
    <xdr:cxnSp macro="">
      <xdr:nvCxnSpPr>
        <xdr:cNvPr id="188" name="直線コネクタ 187"/>
        <xdr:cNvCxnSpPr/>
      </xdr:nvCxnSpPr>
      <xdr:spPr>
        <a:xfrm>
          <a:off x="3797300" y="99993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122555</xdr:rowOff>
    </xdr:from>
    <xdr:to>
      <xdr:col>15</xdr:col>
      <xdr:colOff>101600</xdr:colOff>
      <xdr:row>58</xdr:row>
      <xdr:rowOff>52705</xdr:rowOff>
    </xdr:to>
    <xdr:sp macro="" textlink="">
      <xdr:nvSpPr>
        <xdr:cNvPr id="189" name="楕円 188"/>
        <xdr:cNvSpPr/>
      </xdr:nvSpPr>
      <xdr:spPr>
        <a:xfrm>
          <a:off x="2857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xdr:rowOff>
    </xdr:from>
    <xdr:to>
      <xdr:col>19</xdr:col>
      <xdr:colOff>177800</xdr:colOff>
      <xdr:row>58</xdr:row>
      <xdr:rowOff>55245</xdr:rowOff>
    </xdr:to>
    <xdr:cxnSp macro="">
      <xdr:nvCxnSpPr>
        <xdr:cNvPr id="190" name="直線コネクタ 189"/>
        <xdr:cNvCxnSpPr/>
      </xdr:nvCxnSpPr>
      <xdr:spPr>
        <a:xfrm>
          <a:off x="2908300" y="99460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92075</xdr:rowOff>
    </xdr:from>
    <xdr:to>
      <xdr:col>10</xdr:col>
      <xdr:colOff>165100</xdr:colOff>
      <xdr:row>58</xdr:row>
      <xdr:rowOff>22225</xdr:rowOff>
    </xdr:to>
    <xdr:sp macro="" textlink="">
      <xdr:nvSpPr>
        <xdr:cNvPr id="191" name="楕円 190"/>
        <xdr:cNvSpPr/>
      </xdr:nvSpPr>
      <xdr:spPr>
        <a:xfrm>
          <a:off x="1968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142875</xdr:rowOff>
    </xdr:from>
    <xdr:to>
      <xdr:col>15</xdr:col>
      <xdr:colOff>50800</xdr:colOff>
      <xdr:row>58</xdr:row>
      <xdr:rowOff>1905</xdr:rowOff>
    </xdr:to>
    <xdr:cxnSp macro="">
      <xdr:nvCxnSpPr>
        <xdr:cNvPr id="192" name="直線コネクタ 191"/>
        <xdr:cNvCxnSpPr/>
      </xdr:nvCxnSpPr>
      <xdr:spPr>
        <a:xfrm>
          <a:off x="2019300" y="99155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122572</xdr:rowOff>
    </xdr:from>
    <xdr:ext cx="405111" cy="259045"/>
    <xdr:sp macro="" textlink="">
      <xdr:nvSpPr>
        <xdr:cNvPr id="193" name="n_1mainValue【体育館・プール】&#10;有形固定資産減価償却率"/>
        <xdr:cNvSpPr txBox="1"/>
      </xdr:nvSpPr>
      <xdr:spPr>
        <a:xfrm>
          <a:off x="35820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69232</xdr:rowOff>
    </xdr:from>
    <xdr:ext cx="405111" cy="259045"/>
    <xdr:sp macro="" textlink="">
      <xdr:nvSpPr>
        <xdr:cNvPr id="194" name="n_2mainValue【体育館・プール】&#10;有形固定資産減価償却率"/>
        <xdr:cNvSpPr txBox="1"/>
      </xdr:nvSpPr>
      <xdr:spPr>
        <a:xfrm>
          <a:off x="2705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38752</xdr:rowOff>
    </xdr:from>
    <xdr:ext cx="405111" cy="259045"/>
    <xdr:sp macro="" textlink="">
      <xdr:nvSpPr>
        <xdr:cNvPr id="195" name="n_3mainValue【体育館・プール】&#10;有形固定資産減価償却率"/>
        <xdr:cNvSpPr txBox="1"/>
      </xdr:nvSpPr>
      <xdr:spPr>
        <a:xfrm>
          <a:off x="1816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22"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154195</xdr:rowOff>
    </xdr:from>
    <xdr:ext cx="469744" cy="259045"/>
    <xdr:sp macro="" textlink="">
      <xdr:nvSpPr>
        <xdr:cNvPr id="225"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170942</xdr:rowOff>
    </xdr:from>
    <xdr:to>
      <xdr:col>46</xdr:col>
      <xdr:colOff>38100</xdr:colOff>
      <xdr:row>62</xdr:row>
      <xdr:rowOff>101092</xdr:rowOff>
    </xdr:to>
    <xdr:sp macro="" textlink="">
      <xdr:nvSpPr>
        <xdr:cNvPr id="226" name="フローチャート: 判断 225"/>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117619</xdr:rowOff>
    </xdr:from>
    <xdr:ext cx="469744" cy="259045"/>
    <xdr:sp macro="" textlink="">
      <xdr:nvSpPr>
        <xdr:cNvPr id="227"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61214</xdr:rowOff>
    </xdr:from>
    <xdr:to>
      <xdr:col>41</xdr:col>
      <xdr:colOff>101600</xdr:colOff>
      <xdr:row>62</xdr:row>
      <xdr:rowOff>162814</xdr:rowOff>
    </xdr:to>
    <xdr:sp macro="" textlink="">
      <xdr:nvSpPr>
        <xdr:cNvPr id="228" name="フローチャート: 判断 227"/>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7891</xdr:rowOff>
    </xdr:from>
    <xdr:ext cx="469744" cy="259045"/>
    <xdr:sp macro="" textlink="">
      <xdr:nvSpPr>
        <xdr:cNvPr id="229" name="n_3aveValue【体育館・プール】&#10;一人当たり面積"/>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95504</xdr:rowOff>
    </xdr:from>
    <xdr:to>
      <xdr:col>36</xdr:col>
      <xdr:colOff>165100</xdr:colOff>
      <xdr:row>63</xdr:row>
      <xdr:rowOff>25654</xdr:rowOff>
    </xdr:to>
    <xdr:sp macro="" textlink="">
      <xdr:nvSpPr>
        <xdr:cNvPr id="230" name="フローチャート: 判断 229"/>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42181</xdr:rowOff>
    </xdr:from>
    <xdr:ext cx="469744" cy="259045"/>
    <xdr:sp macro="" textlink="">
      <xdr:nvSpPr>
        <xdr:cNvPr id="231"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79502</xdr:rowOff>
    </xdr:from>
    <xdr:to>
      <xdr:col>55</xdr:col>
      <xdr:colOff>50800</xdr:colOff>
      <xdr:row>63</xdr:row>
      <xdr:rowOff>9652</xdr:rowOff>
    </xdr:to>
    <xdr:sp macro="" textlink="">
      <xdr:nvSpPr>
        <xdr:cNvPr id="237" name="楕円 236"/>
        <xdr:cNvSpPr/>
      </xdr:nvSpPr>
      <xdr:spPr>
        <a:xfrm>
          <a:off x="104267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57929</xdr:rowOff>
    </xdr:from>
    <xdr:ext cx="469744" cy="259045"/>
    <xdr:sp macro="" textlink="">
      <xdr:nvSpPr>
        <xdr:cNvPr id="238" name="【体育館・プール】&#10;一人当たり面積該当値テキスト"/>
        <xdr:cNvSpPr txBox="1"/>
      </xdr:nvSpPr>
      <xdr:spPr>
        <a:xfrm>
          <a:off x="10515600"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81788</xdr:rowOff>
    </xdr:from>
    <xdr:to>
      <xdr:col>50</xdr:col>
      <xdr:colOff>165100</xdr:colOff>
      <xdr:row>63</xdr:row>
      <xdr:rowOff>11938</xdr:rowOff>
    </xdr:to>
    <xdr:sp macro="" textlink="">
      <xdr:nvSpPr>
        <xdr:cNvPr id="239" name="楕円 238"/>
        <xdr:cNvSpPr/>
      </xdr:nvSpPr>
      <xdr:spPr>
        <a:xfrm>
          <a:off x="9588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130302</xdr:rowOff>
    </xdr:from>
    <xdr:to>
      <xdr:col>55</xdr:col>
      <xdr:colOff>0</xdr:colOff>
      <xdr:row>62</xdr:row>
      <xdr:rowOff>132588</xdr:rowOff>
    </xdr:to>
    <xdr:cxnSp macro="">
      <xdr:nvCxnSpPr>
        <xdr:cNvPr id="240" name="直線コネクタ 239"/>
        <xdr:cNvCxnSpPr/>
      </xdr:nvCxnSpPr>
      <xdr:spPr>
        <a:xfrm flipV="1">
          <a:off x="9639300" y="1076020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84074</xdr:rowOff>
    </xdr:from>
    <xdr:to>
      <xdr:col>46</xdr:col>
      <xdr:colOff>38100</xdr:colOff>
      <xdr:row>63</xdr:row>
      <xdr:rowOff>14224</xdr:rowOff>
    </xdr:to>
    <xdr:sp macro="" textlink="">
      <xdr:nvSpPr>
        <xdr:cNvPr id="241" name="楕円 240"/>
        <xdr:cNvSpPr/>
      </xdr:nvSpPr>
      <xdr:spPr>
        <a:xfrm>
          <a:off x="8699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132588</xdr:rowOff>
    </xdr:from>
    <xdr:to>
      <xdr:col>50</xdr:col>
      <xdr:colOff>114300</xdr:colOff>
      <xdr:row>62</xdr:row>
      <xdr:rowOff>134874</xdr:rowOff>
    </xdr:to>
    <xdr:cxnSp macro="">
      <xdr:nvCxnSpPr>
        <xdr:cNvPr id="242" name="直線コネクタ 241"/>
        <xdr:cNvCxnSpPr/>
      </xdr:nvCxnSpPr>
      <xdr:spPr>
        <a:xfrm flipV="1">
          <a:off x="8750300" y="107624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84074</xdr:rowOff>
    </xdr:from>
    <xdr:to>
      <xdr:col>41</xdr:col>
      <xdr:colOff>101600</xdr:colOff>
      <xdr:row>63</xdr:row>
      <xdr:rowOff>14224</xdr:rowOff>
    </xdr:to>
    <xdr:sp macro="" textlink="">
      <xdr:nvSpPr>
        <xdr:cNvPr id="243" name="楕円 242"/>
        <xdr:cNvSpPr/>
      </xdr:nvSpPr>
      <xdr:spPr>
        <a:xfrm>
          <a:off x="7810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134874</xdr:rowOff>
    </xdr:from>
    <xdr:to>
      <xdr:col>45</xdr:col>
      <xdr:colOff>177800</xdr:colOff>
      <xdr:row>62</xdr:row>
      <xdr:rowOff>134874</xdr:rowOff>
    </xdr:to>
    <xdr:cxnSp macro="">
      <xdr:nvCxnSpPr>
        <xdr:cNvPr id="244" name="直線コネクタ 243"/>
        <xdr:cNvCxnSpPr/>
      </xdr:nvCxnSpPr>
      <xdr:spPr>
        <a:xfrm>
          <a:off x="7861300" y="10764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3065</xdr:rowOff>
    </xdr:from>
    <xdr:ext cx="469744" cy="259045"/>
    <xdr:sp macro="" textlink="">
      <xdr:nvSpPr>
        <xdr:cNvPr id="245" name="n_1mainValue【体育館・プール】&#10;一人当たり面積"/>
        <xdr:cNvSpPr txBox="1"/>
      </xdr:nvSpPr>
      <xdr:spPr>
        <a:xfrm>
          <a:off x="9391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5351</xdr:rowOff>
    </xdr:from>
    <xdr:ext cx="469744" cy="259045"/>
    <xdr:sp macro="" textlink="">
      <xdr:nvSpPr>
        <xdr:cNvPr id="246" name="n_2mainValue【体育館・プール】&#10;一人当たり面積"/>
        <xdr:cNvSpPr txBox="1"/>
      </xdr:nvSpPr>
      <xdr:spPr>
        <a:xfrm>
          <a:off x="85154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5351</xdr:rowOff>
    </xdr:from>
    <xdr:ext cx="469744" cy="259045"/>
    <xdr:sp macro="" textlink="">
      <xdr:nvSpPr>
        <xdr:cNvPr id="247" name="n_3mainValue【体育館・プール】&#10;一人当たり面積"/>
        <xdr:cNvSpPr txBox="1"/>
      </xdr:nvSpPr>
      <xdr:spPr>
        <a:xfrm>
          <a:off x="76264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75" name="【福祉施設】&#10;有形固定資産減価償却率平均値テキスト"/>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11447</xdr:rowOff>
    </xdr:from>
    <xdr:ext cx="405111" cy="259045"/>
    <xdr:sp macro="" textlink="">
      <xdr:nvSpPr>
        <xdr:cNvPr id="278" name="n_1aveValue【福祉施設】&#10;有形固定資産減価償却率"/>
        <xdr:cNvSpPr txBox="1"/>
      </xdr:nvSpPr>
      <xdr:spPr>
        <a:xfrm>
          <a:off x="35820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51308</xdr:rowOff>
    </xdr:from>
    <xdr:to>
      <xdr:col>15</xdr:col>
      <xdr:colOff>101600</xdr:colOff>
      <xdr:row>79</xdr:row>
      <xdr:rowOff>152908</xdr:rowOff>
    </xdr:to>
    <xdr:sp macro="" textlink="">
      <xdr:nvSpPr>
        <xdr:cNvPr id="279" name="フローチャート: 判断 278"/>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144035</xdr:rowOff>
    </xdr:from>
    <xdr:ext cx="405111" cy="259045"/>
    <xdr:sp macro="" textlink="">
      <xdr:nvSpPr>
        <xdr:cNvPr id="280" name="n_2aveValue【福祉施設】&#10;有形固定資産減価償却率"/>
        <xdr:cNvSpPr txBox="1"/>
      </xdr:nvSpPr>
      <xdr:spPr>
        <a:xfrm>
          <a:off x="2705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49022</xdr:rowOff>
    </xdr:from>
    <xdr:to>
      <xdr:col>10</xdr:col>
      <xdr:colOff>165100</xdr:colOff>
      <xdr:row>79</xdr:row>
      <xdr:rowOff>150622</xdr:rowOff>
    </xdr:to>
    <xdr:sp macro="" textlink="">
      <xdr:nvSpPr>
        <xdr:cNvPr id="281" name="フローチャート: 判断 280"/>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141749</xdr:rowOff>
    </xdr:from>
    <xdr:ext cx="405111" cy="259045"/>
    <xdr:sp macro="" textlink="">
      <xdr:nvSpPr>
        <xdr:cNvPr id="282" name="n_3aveValue【福祉施設】&#10;有形固定資産減価償却率"/>
        <xdr:cNvSpPr txBox="1"/>
      </xdr:nvSpPr>
      <xdr:spPr>
        <a:xfrm>
          <a:off x="1816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28448</xdr:rowOff>
    </xdr:from>
    <xdr:to>
      <xdr:col>6</xdr:col>
      <xdr:colOff>38100</xdr:colOff>
      <xdr:row>79</xdr:row>
      <xdr:rowOff>130048</xdr:rowOff>
    </xdr:to>
    <xdr:sp macro="" textlink="">
      <xdr:nvSpPr>
        <xdr:cNvPr id="283" name="フローチャート: 判断 282"/>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77</xdr:row>
      <xdr:rowOff>146575</xdr:rowOff>
    </xdr:from>
    <xdr:ext cx="405111" cy="259045"/>
    <xdr:sp macro="" textlink="">
      <xdr:nvSpPr>
        <xdr:cNvPr id="284"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142748</xdr:rowOff>
    </xdr:from>
    <xdr:to>
      <xdr:col>24</xdr:col>
      <xdr:colOff>114300</xdr:colOff>
      <xdr:row>79</xdr:row>
      <xdr:rowOff>72898</xdr:rowOff>
    </xdr:to>
    <xdr:sp macro="" textlink="">
      <xdr:nvSpPr>
        <xdr:cNvPr id="290" name="楕円 289"/>
        <xdr:cNvSpPr/>
      </xdr:nvSpPr>
      <xdr:spPr>
        <a:xfrm>
          <a:off x="45847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165625</xdr:rowOff>
    </xdr:from>
    <xdr:ext cx="405111" cy="259045"/>
    <xdr:sp macro="" textlink="">
      <xdr:nvSpPr>
        <xdr:cNvPr id="291" name="【福祉施設】&#10;有形固定資産減価償却率該当値テキスト"/>
        <xdr:cNvSpPr txBox="1"/>
      </xdr:nvSpPr>
      <xdr:spPr>
        <a:xfrm>
          <a:off x="4673600" y="1336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28448</xdr:rowOff>
    </xdr:from>
    <xdr:to>
      <xdr:col>20</xdr:col>
      <xdr:colOff>38100</xdr:colOff>
      <xdr:row>79</xdr:row>
      <xdr:rowOff>130048</xdr:rowOff>
    </xdr:to>
    <xdr:sp macro="" textlink="">
      <xdr:nvSpPr>
        <xdr:cNvPr id="292" name="楕円 291"/>
        <xdr:cNvSpPr/>
      </xdr:nvSpPr>
      <xdr:spPr>
        <a:xfrm>
          <a:off x="3746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22098</xdr:rowOff>
    </xdr:from>
    <xdr:to>
      <xdr:col>24</xdr:col>
      <xdr:colOff>63500</xdr:colOff>
      <xdr:row>79</xdr:row>
      <xdr:rowOff>79248</xdr:rowOff>
    </xdr:to>
    <xdr:cxnSp macro="">
      <xdr:nvCxnSpPr>
        <xdr:cNvPr id="293" name="直線コネクタ 292"/>
        <xdr:cNvCxnSpPr/>
      </xdr:nvCxnSpPr>
      <xdr:spPr>
        <a:xfrm flipV="1">
          <a:off x="3797300" y="1356664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129032</xdr:rowOff>
    </xdr:from>
    <xdr:to>
      <xdr:col>15</xdr:col>
      <xdr:colOff>101600</xdr:colOff>
      <xdr:row>79</xdr:row>
      <xdr:rowOff>59182</xdr:rowOff>
    </xdr:to>
    <xdr:sp macro="" textlink="">
      <xdr:nvSpPr>
        <xdr:cNvPr id="294" name="楕円 293"/>
        <xdr:cNvSpPr/>
      </xdr:nvSpPr>
      <xdr:spPr>
        <a:xfrm>
          <a:off x="28575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8382</xdr:rowOff>
    </xdr:from>
    <xdr:to>
      <xdr:col>19</xdr:col>
      <xdr:colOff>177800</xdr:colOff>
      <xdr:row>79</xdr:row>
      <xdr:rowOff>79248</xdr:rowOff>
    </xdr:to>
    <xdr:cxnSp macro="">
      <xdr:nvCxnSpPr>
        <xdr:cNvPr id="295" name="直線コネクタ 294"/>
        <xdr:cNvCxnSpPr/>
      </xdr:nvCxnSpPr>
      <xdr:spPr>
        <a:xfrm>
          <a:off x="2908300" y="1355293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81026</xdr:rowOff>
    </xdr:from>
    <xdr:to>
      <xdr:col>10</xdr:col>
      <xdr:colOff>165100</xdr:colOff>
      <xdr:row>79</xdr:row>
      <xdr:rowOff>11176</xdr:rowOff>
    </xdr:to>
    <xdr:sp macro="" textlink="">
      <xdr:nvSpPr>
        <xdr:cNvPr id="296" name="楕円 295"/>
        <xdr:cNvSpPr/>
      </xdr:nvSpPr>
      <xdr:spPr>
        <a:xfrm>
          <a:off x="1968500" y="134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131826</xdr:rowOff>
    </xdr:from>
    <xdr:to>
      <xdr:col>15</xdr:col>
      <xdr:colOff>50800</xdr:colOff>
      <xdr:row>79</xdr:row>
      <xdr:rowOff>8382</xdr:rowOff>
    </xdr:to>
    <xdr:cxnSp macro="">
      <xdr:nvCxnSpPr>
        <xdr:cNvPr id="297" name="直線コネクタ 296"/>
        <xdr:cNvCxnSpPr/>
      </xdr:nvCxnSpPr>
      <xdr:spPr>
        <a:xfrm>
          <a:off x="2019300" y="135049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146575</xdr:rowOff>
    </xdr:from>
    <xdr:ext cx="405111" cy="259045"/>
    <xdr:sp macro="" textlink="">
      <xdr:nvSpPr>
        <xdr:cNvPr id="298" name="n_1mainValue【福祉施設】&#10;有形固定資産減価償却率"/>
        <xdr:cNvSpPr txBox="1"/>
      </xdr:nvSpPr>
      <xdr:spPr>
        <a:xfrm>
          <a:off x="35820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75709</xdr:rowOff>
    </xdr:from>
    <xdr:ext cx="405111" cy="259045"/>
    <xdr:sp macro="" textlink="">
      <xdr:nvSpPr>
        <xdr:cNvPr id="299" name="n_2mainValue【福祉施設】&#10;有形固定資産減価償却率"/>
        <xdr:cNvSpPr txBox="1"/>
      </xdr:nvSpPr>
      <xdr:spPr>
        <a:xfrm>
          <a:off x="2705744" y="1327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27703</xdr:rowOff>
    </xdr:from>
    <xdr:ext cx="405111" cy="259045"/>
    <xdr:sp macro="" textlink="">
      <xdr:nvSpPr>
        <xdr:cNvPr id="300" name="n_3mainValue【福祉施設】&#10;有形固定資産減価償却率"/>
        <xdr:cNvSpPr txBox="1"/>
      </xdr:nvSpPr>
      <xdr:spPr>
        <a:xfrm>
          <a:off x="1816744" y="132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31"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9270</xdr:rowOff>
    </xdr:from>
    <xdr:ext cx="469744" cy="259045"/>
    <xdr:sp macro="" textlink="">
      <xdr:nvSpPr>
        <xdr:cNvPr id="334"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44450</xdr:rowOff>
    </xdr:from>
    <xdr:to>
      <xdr:col>46</xdr:col>
      <xdr:colOff>38100</xdr:colOff>
      <xdr:row>83</xdr:row>
      <xdr:rowOff>146050</xdr:rowOff>
    </xdr:to>
    <xdr:sp macro="" textlink="">
      <xdr:nvSpPr>
        <xdr:cNvPr id="335" name="フローチャート: 判断 334"/>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137177</xdr:rowOff>
    </xdr:from>
    <xdr:ext cx="469744" cy="259045"/>
    <xdr:sp macro="" textlink="">
      <xdr:nvSpPr>
        <xdr:cNvPr id="336"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98879</xdr:rowOff>
    </xdr:from>
    <xdr:to>
      <xdr:col>41</xdr:col>
      <xdr:colOff>101600</xdr:colOff>
      <xdr:row>84</xdr:row>
      <xdr:rowOff>29029</xdr:rowOff>
    </xdr:to>
    <xdr:sp macro="" textlink="">
      <xdr:nvSpPr>
        <xdr:cNvPr id="337" name="フローチャート: 判断 336"/>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20156</xdr:rowOff>
    </xdr:from>
    <xdr:ext cx="469744" cy="259045"/>
    <xdr:sp macro="" textlink="">
      <xdr:nvSpPr>
        <xdr:cNvPr id="338" name="n_3aveValue【福祉施設】&#10;一人当たり面積"/>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131536</xdr:rowOff>
    </xdr:from>
    <xdr:to>
      <xdr:col>36</xdr:col>
      <xdr:colOff>165100</xdr:colOff>
      <xdr:row>84</xdr:row>
      <xdr:rowOff>61686</xdr:rowOff>
    </xdr:to>
    <xdr:sp macro="" textlink="">
      <xdr:nvSpPr>
        <xdr:cNvPr id="339" name="フローチャート: 判断 338"/>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82</xdr:row>
      <xdr:rowOff>78213</xdr:rowOff>
    </xdr:from>
    <xdr:ext cx="469744" cy="259045"/>
    <xdr:sp macro="" textlink="">
      <xdr:nvSpPr>
        <xdr:cNvPr id="340"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136979</xdr:rowOff>
    </xdr:from>
    <xdr:to>
      <xdr:col>55</xdr:col>
      <xdr:colOff>50800</xdr:colOff>
      <xdr:row>82</xdr:row>
      <xdr:rowOff>67129</xdr:rowOff>
    </xdr:to>
    <xdr:sp macro="" textlink="">
      <xdr:nvSpPr>
        <xdr:cNvPr id="346" name="楕円 345"/>
        <xdr:cNvSpPr/>
      </xdr:nvSpPr>
      <xdr:spPr>
        <a:xfrm>
          <a:off x="10426700" y="140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159856</xdr:rowOff>
    </xdr:from>
    <xdr:ext cx="469744" cy="259045"/>
    <xdr:sp macro="" textlink="">
      <xdr:nvSpPr>
        <xdr:cNvPr id="347" name="【福祉施設】&#10;一人当たり面積該当値テキスト"/>
        <xdr:cNvSpPr txBox="1"/>
      </xdr:nvSpPr>
      <xdr:spPr>
        <a:xfrm>
          <a:off x="10515600" y="1387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101600</xdr:rowOff>
    </xdr:from>
    <xdr:to>
      <xdr:col>50</xdr:col>
      <xdr:colOff>165100</xdr:colOff>
      <xdr:row>81</xdr:row>
      <xdr:rowOff>31750</xdr:rowOff>
    </xdr:to>
    <xdr:sp macro="" textlink="">
      <xdr:nvSpPr>
        <xdr:cNvPr id="348" name="楕円 347"/>
        <xdr:cNvSpPr/>
      </xdr:nvSpPr>
      <xdr:spPr>
        <a:xfrm>
          <a:off x="958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152400</xdr:rowOff>
    </xdr:from>
    <xdr:to>
      <xdr:col>55</xdr:col>
      <xdr:colOff>0</xdr:colOff>
      <xdr:row>82</xdr:row>
      <xdr:rowOff>16329</xdr:rowOff>
    </xdr:to>
    <xdr:cxnSp macro="">
      <xdr:nvCxnSpPr>
        <xdr:cNvPr id="349" name="直線コネクタ 348"/>
        <xdr:cNvCxnSpPr/>
      </xdr:nvCxnSpPr>
      <xdr:spPr>
        <a:xfrm>
          <a:off x="9639300" y="13868400"/>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145143</xdr:rowOff>
    </xdr:from>
    <xdr:to>
      <xdr:col>46</xdr:col>
      <xdr:colOff>38100</xdr:colOff>
      <xdr:row>81</xdr:row>
      <xdr:rowOff>75293</xdr:rowOff>
    </xdr:to>
    <xdr:sp macro="" textlink="">
      <xdr:nvSpPr>
        <xdr:cNvPr id="350" name="楕円 349"/>
        <xdr:cNvSpPr/>
      </xdr:nvSpPr>
      <xdr:spPr>
        <a:xfrm>
          <a:off x="8699500" y="13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152400</xdr:rowOff>
    </xdr:from>
    <xdr:to>
      <xdr:col>50</xdr:col>
      <xdr:colOff>114300</xdr:colOff>
      <xdr:row>81</xdr:row>
      <xdr:rowOff>24493</xdr:rowOff>
    </xdr:to>
    <xdr:cxnSp macro="">
      <xdr:nvCxnSpPr>
        <xdr:cNvPr id="351" name="直線コネクタ 350"/>
        <xdr:cNvCxnSpPr/>
      </xdr:nvCxnSpPr>
      <xdr:spPr>
        <a:xfrm flipV="1">
          <a:off x="8750300" y="138684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145143</xdr:rowOff>
    </xdr:from>
    <xdr:to>
      <xdr:col>41</xdr:col>
      <xdr:colOff>101600</xdr:colOff>
      <xdr:row>81</xdr:row>
      <xdr:rowOff>75293</xdr:rowOff>
    </xdr:to>
    <xdr:sp macro="" textlink="">
      <xdr:nvSpPr>
        <xdr:cNvPr id="352" name="楕円 351"/>
        <xdr:cNvSpPr/>
      </xdr:nvSpPr>
      <xdr:spPr>
        <a:xfrm>
          <a:off x="7810500" y="13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24493</xdr:rowOff>
    </xdr:from>
    <xdr:to>
      <xdr:col>45</xdr:col>
      <xdr:colOff>177800</xdr:colOff>
      <xdr:row>81</xdr:row>
      <xdr:rowOff>24493</xdr:rowOff>
    </xdr:to>
    <xdr:cxnSp macro="">
      <xdr:nvCxnSpPr>
        <xdr:cNvPr id="353" name="直線コネクタ 352"/>
        <xdr:cNvCxnSpPr/>
      </xdr:nvCxnSpPr>
      <xdr:spPr>
        <a:xfrm>
          <a:off x="7861300" y="13911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48277</xdr:rowOff>
    </xdr:from>
    <xdr:ext cx="469744" cy="259045"/>
    <xdr:sp macro="" textlink="">
      <xdr:nvSpPr>
        <xdr:cNvPr id="354" name="n_1mainValue【福祉施設】&#10;一人当たり面積"/>
        <xdr:cNvSpPr txBox="1"/>
      </xdr:nvSpPr>
      <xdr:spPr>
        <a:xfrm>
          <a:off x="9391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91820</xdr:rowOff>
    </xdr:from>
    <xdr:ext cx="469744" cy="259045"/>
    <xdr:sp macro="" textlink="">
      <xdr:nvSpPr>
        <xdr:cNvPr id="355" name="n_2mainValue【福祉施設】&#10;一人当たり面積"/>
        <xdr:cNvSpPr txBox="1"/>
      </xdr:nvSpPr>
      <xdr:spPr>
        <a:xfrm>
          <a:off x="8515427"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91820</xdr:rowOff>
    </xdr:from>
    <xdr:ext cx="469744" cy="259045"/>
    <xdr:sp macro="" textlink="">
      <xdr:nvSpPr>
        <xdr:cNvPr id="356" name="n_3mainValue【福祉施設】&#10;一人当たり面積"/>
        <xdr:cNvSpPr txBox="1"/>
      </xdr:nvSpPr>
      <xdr:spPr>
        <a:xfrm>
          <a:off x="7626427"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387" name="【市民会館】&#10;有形固定資産減価償却率平均値テキスト"/>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157315</xdr:rowOff>
    </xdr:from>
    <xdr:ext cx="405111" cy="259045"/>
    <xdr:sp macro="" textlink="">
      <xdr:nvSpPr>
        <xdr:cNvPr id="390" name="n_1aveValue【市民会館】&#10;有形固定資産減価償却率"/>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27032</xdr:rowOff>
    </xdr:from>
    <xdr:to>
      <xdr:col>15</xdr:col>
      <xdr:colOff>101600</xdr:colOff>
      <xdr:row>104</xdr:row>
      <xdr:rowOff>128632</xdr:rowOff>
    </xdr:to>
    <xdr:sp macro="" textlink="">
      <xdr:nvSpPr>
        <xdr:cNvPr id="391" name="フローチャート: 判断 390"/>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119759</xdr:rowOff>
    </xdr:from>
    <xdr:ext cx="405111" cy="259045"/>
    <xdr:sp macro="" textlink="">
      <xdr:nvSpPr>
        <xdr:cNvPr id="392" name="n_2aveValue【市民会館】&#10;有形固定資産減価償却率"/>
        <xdr:cNvSpPr txBox="1"/>
      </xdr:nvSpPr>
      <xdr:spPr>
        <a:xfrm>
          <a:off x="2705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167458</xdr:rowOff>
    </xdr:from>
    <xdr:to>
      <xdr:col>10</xdr:col>
      <xdr:colOff>165100</xdr:colOff>
      <xdr:row>104</xdr:row>
      <xdr:rowOff>97608</xdr:rowOff>
    </xdr:to>
    <xdr:sp macro="" textlink="">
      <xdr:nvSpPr>
        <xdr:cNvPr id="393" name="フローチャート: 判断 392"/>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88735</xdr:rowOff>
    </xdr:from>
    <xdr:ext cx="405111" cy="259045"/>
    <xdr:sp macro="" textlink="">
      <xdr:nvSpPr>
        <xdr:cNvPr id="394" name="n_3aveValue【市民会館】&#10;有形固定資産減価償却率"/>
        <xdr:cNvSpPr txBox="1"/>
      </xdr:nvSpPr>
      <xdr:spPr>
        <a:xfrm>
          <a:off x="1816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61323</xdr:rowOff>
    </xdr:from>
    <xdr:to>
      <xdr:col>6</xdr:col>
      <xdr:colOff>38100</xdr:colOff>
      <xdr:row>104</xdr:row>
      <xdr:rowOff>162923</xdr:rowOff>
    </xdr:to>
    <xdr:sp macro="" textlink="">
      <xdr:nvSpPr>
        <xdr:cNvPr id="395" name="フローチャート: 判断 394"/>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103</xdr:row>
      <xdr:rowOff>8000</xdr:rowOff>
    </xdr:from>
    <xdr:ext cx="405111" cy="259045"/>
    <xdr:sp macro="" textlink="">
      <xdr:nvSpPr>
        <xdr:cNvPr id="396"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139700</xdr:rowOff>
    </xdr:from>
    <xdr:to>
      <xdr:col>24</xdr:col>
      <xdr:colOff>114300</xdr:colOff>
      <xdr:row>104</xdr:row>
      <xdr:rowOff>69850</xdr:rowOff>
    </xdr:to>
    <xdr:sp macro="" textlink="">
      <xdr:nvSpPr>
        <xdr:cNvPr id="402" name="楕円 401"/>
        <xdr:cNvSpPr/>
      </xdr:nvSpPr>
      <xdr:spPr>
        <a:xfrm>
          <a:off x="4584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162577</xdr:rowOff>
    </xdr:from>
    <xdr:ext cx="405111" cy="259045"/>
    <xdr:sp macro="" textlink="">
      <xdr:nvSpPr>
        <xdr:cNvPr id="403" name="【市民会館】&#10;有形固定資産減価償却率該当値テキスト"/>
        <xdr:cNvSpPr txBox="1"/>
      </xdr:nvSpPr>
      <xdr:spPr>
        <a:xfrm>
          <a:off x="4673600"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111942</xdr:rowOff>
    </xdr:from>
    <xdr:to>
      <xdr:col>20</xdr:col>
      <xdr:colOff>38100</xdr:colOff>
      <xdr:row>104</xdr:row>
      <xdr:rowOff>42092</xdr:rowOff>
    </xdr:to>
    <xdr:sp macro="" textlink="">
      <xdr:nvSpPr>
        <xdr:cNvPr id="404" name="楕円 403"/>
        <xdr:cNvSpPr/>
      </xdr:nvSpPr>
      <xdr:spPr>
        <a:xfrm>
          <a:off x="3746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162742</xdr:rowOff>
    </xdr:from>
    <xdr:to>
      <xdr:col>24</xdr:col>
      <xdr:colOff>63500</xdr:colOff>
      <xdr:row>104</xdr:row>
      <xdr:rowOff>19050</xdr:rowOff>
    </xdr:to>
    <xdr:cxnSp macro="">
      <xdr:nvCxnSpPr>
        <xdr:cNvPr id="405" name="直線コネクタ 404"/>
        <xdr:cNvCxnSpPr/>
      </xdr:nvCxnSpPr>
      <xdr:spPr>
        <a:xfrm>
          <a:off x="3797300" y="1782209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84182</xdr:rowOff>
    </xdr:from>
    <xdr:to>
      <xdr:col>15</xdr:col>
      <xdr:colOff>101600</xdr:colOff>
      <xdr:row>104</xdr:row>
      <xdr:rowOff>14332</xdr:rowOff>
    </xdr:to>
    <xdr:sp macro="" textlink="">
      <xdr:nvSpPr>
        <xdr:cNvPr id="406" name="楕円 405"/>
        <xdr:cNvSpPr/>
      </xdr:nvSpPr>
      <xdr:spPr>
        <a:xfrm>
          <a:off x="2857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134982</xdr:rowOff>
    </xdr:from>
    <xdr:to>
      <xdr:col>19</xdr:col>
      <xdr:colOff>177800</xdr:colOff>
      <xdr:row>103</xdr:row>
      <xdr:rowOff>162742</xdr:rowOff>
    </xdr:to>
    <xdr:cxnSp macro="">
      <xdr:nvCxnSpPr>
        <xdr:cNvPr id="407" name="直線コネクタ 406"/>
        <xdr:cNvCxnSpPr/>
      </xdr:nvCxnSpPr>
      <xdr:spPr>
        <a:xfrm>
          <a:off x="2908300" y="1779433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54792</xdr:rowOff>
    </xdr:from>
    <xdr:to>
      <xdr:col>10</xdr:col>
      <xdr:colOff>165100</xdr:colOff>
      <xdr:row>103</xdr:row>
      <xdr:rowOff>156392</xdr:rowOff>
    </xdr:to>
    <xdr:sp macro="" textlink="">
      <xdr:nvSpPr>
        <xdr:cNvPr id="408" name="楕円 407"/>
        <xdr:cNvSpPr/>
      </xdr:nvSpPr>
      <xdr:spPr>
        <a:xfrm>
          <a:off x="1968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105592</xdr:rowOff>
    </xdr:from>
    <xdr:to>
      <xdr:col>15</xdr:col>
      <xdr:colOff>50800</xdr:colOff>
      <xdr:row>103</xdr:row>
      <xdr:rowOff>134982</xdr:rowOff>
    </xdr:to>
    <xdr:cxnSp macro="">
      <xdr:nvCxnSpPr>
        <xdr:cNvPr id="409" name="直線コネクタ 408"/>
        <xdr:cNvCxnSpPr/>
      </xdr:nvCxnSpPr>
      <xdr:spPr>
        <a:xfrm>
          <a:off x="2019300" y="177649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58619</xdr:rowOff>
    </xdr:from>
    <xdr:ext cx="405111" cy="259045"/>
    <xdr:sp macro="" textlink="">
      <xdr:nvSpPr>
        <xdr:cNvPr id="410" name="n_1mainValue【市民会館】&#10;有形固定資産減価償却率"/>
        <xdr:cNvSpPr txBox="1"/>
      </xdr:nvSpPr>
      <xdr:spPr>
        <a:xfrm>
          <a:off x="35820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30859</xdr:rowOff>
    </xdr:from>
    <xdr:ext cx="405111" cy="259045"/>
    <xdr:sp macro="" textlink="">
      <xdr:nvSpPr>
        <xdr:cNvPr id="411" name="n_2mainValue【市民会館】&#10;有形固定資産減価償却率"/>
        <xdr:cNvSpPr txBox="1"/>
      </xdr:nvSpPr>
      <xdr:spPr>
        <a:xfrm>
          <a:off x="2705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1469</xdr:rowOff>
    </xdr:from>
    <xdr:ext cx="405111" cy="259045"/>
    <xdr:sp macro="" textlink="">
      <xdr:nvSpPr>
        <xdr:cNvPr id="412" name="n_3mainValue【市民会館】&#10;有形固定資産減価償却率"/>
        <xdr:cNvSpPr txBox="1"/>
      </xdr:nvSpPr>
      <xdr:spPr>
        <a:xfrm>
          <a:off x="1816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37"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112413</xdr:rowOff>
    </xdr:from>
    <xdr:ext cx="469744" cy="259045"/>
    <xdr:sp macro="" textlink="">
      <xdr:nvSpPr>
        <xdr:cNvPr id="440" name="n_1aveValue【市民会館】&#10;一人当たり面積"/>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8255</xdr:rowOff>
    </xdr:from>
    <xdr:to>
      <xdr:col>46</xdr:col>
      <xdr:colOff>38100</xdr:colOff>
      <xdr:row>105</xdr:row>
      <xdr:rowOff>109855</xdr:rowOff>
    </xdr:to>
    <xdr:sp macro="" textlink="">
      <xdr:nvSpPr>
        <xdr:cNvPr id="441" name="フローチャート: 判断 440"/>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100982</xdr:rowOff>
    </xdr:from>
    <xdr:ext cx="469744" cy="259045"/>
    <xdr:sp macro="" textlink="">
      <xdr:nvSpPr>
        <xdr:cNvPr id="442"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8255</xdr:rowOff>
    </xdr:from>
    <xdr:to>
      <xdr:col>41</xdr:col>
      <xdr:colOff>101600</xdr:colOff>
      <xdr:row>105</xdr:row>
      <xdr:rowOff>109855</xdr:rowOff>
    </xdr:to>
    <xdr:sp macro="" textlink="">
      <xdr:nvSpPr>
        <xdr:cNvPr id="443" name="フローチャート: 判断 442"/>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100982</xdr:rowOff>
    </xdr:from>
    <xdr:ext cx="469744" cy="259045"/>
    <xdr:sp macro="" textlink="">
      <xdr:nvSpPr>
        <xdr:cNvPr id="444" name="n_3aveValue【市民会館】&#10;一人当たり面積"/>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19686</xdr:rowOff>
    </xdr:from>
    <xdr:to>
      <xdr:col>36</xdr:col>
      <xdr:colOff>165100</xdr:colOff>
      <xdr:row>105</xdr:row>
      <xdr:rowOff>121286</xdr:rowOff>
    </xdr:to>
    <xdr:sp macro="" textlink="">
      <xdr:nvSpPr>
        <xdr:cNvPr id="445" name="フローチャート: 判断 444"/>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103</xdr:row>
      <xdr:rowOff>137813</xdr:rowOff>
    </xdr:from>
    <xdr:ext cx="469744" cy="259045"/>
    <xdr:sp macro="" textlink="">
      <xdr:nvSpPr>
        <xdr:cNvPr id="446"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47" name="テキスト ボックス 4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128270</xdr:rowOff>
    </xdr:from>
    <xdr:to>
      <xdr:col>55</xdr:col>
      <xdr:colOff>50800</xdr:colOff>
      <xdr:row>104</xdr:row>
      <xdr:rowOff>58420</xdr:rowOff>
    </xdr:to>
    <xdr:sp macro="" textlink="">
      <xdr:nvSpPr>
        <xdr:cNvPr id="452" name="楕円 451"/>
        <xdr:cNvSpPr/>
      </xdr:nvSpPr>
      <xdr:spPr>
        <a:xfrm>
          <a:off x="10426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151147</xdr:rowOff>
    </xdr:from>
    <xdr:ext cx="469744" cy="259045"/>
    <xdr:sp macro="" textlink="">
      <xdr:nvSpPr>
        <xdr:cNvPr id="453" name="【市民会館】&#10;一人当たり面積該当値テキスト"/>
        <xdr:cNvSpPr txBox="1"/>
      </xdr:nvSpPr>
      <xdr:spPr>
        <a:xfrm>
          <a:off x="10515600"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133986</xdr:rowOff>
    </xdr:from>
    <xdr:to>
      <xdr:col>50</xdr:col>
      <xdr:colOff>165100</xdr:colOff>
      <xdr:row>104</xdr:row>
      <xdr:rowOff>64136</xdr:rowOff>
    </xdr:to>
    <xdr:sp macro="" textlink="">
      <xdr:nvSpPr>
        <xdr:cNvPr id="454" name="楕円 453"/>
        <xdr:cNvSpPr/>
      </xdr:nvSpPr>
      <xdr:spPr>
        <a:xfrm>
          <a:off x="9588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xdr:rowOff>
    </xdr:from>
    <xdr:to>
      <xdr:col>55</xdr:col>
      <xdr:colOff>0</xdr:colOff>
      <xdr:row>104</xdr:row>
      <xdr:rowOff>13336</xdr:rowOff>
    </xdr:to>
    <xdr:cxnSp macro="">
      <xdr:nvCxnSpPr>
        <xdr:cNvPr id="455" name="直線コネクタ 454"/>
        <xdr:cNvCxnSpPr/>
      </xdr:nvCxnSpPr>
      <xdr:spPr>
        <a:xfrm flipV="1">
          <a:off x="9639300" y="178384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133986</xdr:rowOff>
    </xdr:from>
    <xdr:to>
      <xdr:col>46</xdr:col>
      <xdr:colOff>38100</xdr:colOff>
      <xdr:row>104</xdr:row>
      <xdr:rowOff>64136</xdr:rowOff>
    </xdr:to>
    <xdr:sp macro="" textlink="">
      <xdr:nvSpPr>
        <xdr:cNvPr id="456" name="楕円 455"/>
        <xdr:cNvSpPr/>
      </xdr:nvSpPr>
      <xdr:spPr>
        <a:xfrm>
          <a:off x="8699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13336</xdr:rowOff>
    </xdr:from>
    <xdr:to>
      <xdr:col>50</xdr:col>
      <xdr:colOff>114300</xdr:colOff>
      <xdr:row>104</xdr:row>
      <xdr:rowOff>13336</xdr:rowOff>
    </xdr:to>
    <xdr:cxnSp macro="">
      <xdr:nvCxnSpPr>
        <xdr:cNvPr id="457" name="直線コネクタ 456"/>
        <xdr:cNvCxnSpPr/>
      </xdr:nvCxnSpPr>
      <xdr:spPr>
        <a:xfrm>
          <a:off x="8750300" y="17844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139700</xdr:rowOff>
    </xdr:from>
    <xdr:to>
      <xdr:col>41</xdr:col>
      <xdr:colOff>101600</xdr:colOff>
      <xdr:row>104</xdr:row>
      <xdr:rowOff>69850</xdr:rowOff>
    </xdr:to>
    <xdr:sp macro="" textlink="">
      <xdr:nvSpPr>
        <xdr:cNvPr id="458" name="楕円 457"/>
        <xdr:cNvSpPr/>
      </xdr:nvSpPr>
      <xdr:spPr>
        <a:xfrm>
          <a:off x="781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13336</xdr:rowOff>
    </xdr:from>
    <xdr:to>
      <xdr:col>45</xdr:col>
      <xdr:colOff>177800</xdr:colOff>
      <xdr:row>104</xdr:row>
      <xdr:rowOff>19050</xdr:rowOff>
    </xdr:to>
    <xdr:cxnSp macro="">
      <xdr:nvCxnSpPr>
        <xdr:cNvPr id="459" name="直線コネクタ 458"/>
        <xdr:cNvCxnSpPr/>
      </xdr:nvCxnSpPr>
      <xdr:spPr>
        <a:xfrm flipV="1">
          <a:off x="7861300" y="178441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80663</xdr:rowOff>
    </xdr:from>
    <xdr:ext cx="469744" cy="259045"/>
    <xdr:sp macro="" textlink="">
      <xdr:nvSpPr>
        <xdr:cNvPr id="460" name="n_1mainValue【市民会館】&#10;一人当たり面積"/>
        <xdr:cNvSpPr txBox="1"/>
      </xdr:nvSpPr>
      <xdr:spPr>
        <a:xfrm>
          <a:off x="93917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80663</xdr:rowOff>
    </xdr:from>
    <xdr:ext cx="469744" cy="259045"/>
    <xdr:sp macro="" textlink="">
      <xdr:nvSpPr>
        <xdr:cNvPr id="461" name="n_2mainValue【市民会館】&#10;一人当たり面積"/>
        <xdr:cNvSpPr txBox="1"/>
      </xdr:nvSpPr>
      <xdr:spPr>
        <a:xfrm>
          <a:off x="8515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86377</xdr:rowOff>
    </xdr:from>
    <xdr:ext cx="469744" cy="259045"/>
    <xdr:sp macro="" textlink="">
      <xdr:nvSpPr>
        <xdr:cNvPr id="462" name="n_3mainValue【市民会館】&#10;一人当たり面積"/>
        <xdr:cNvSpPr txBox="1"/>
      </xdr:nvSpPr>
      <xdr:spPr>
        <a:xfrm>
          <a:off x="76264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88" name="直線コネクタ 487"/>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89"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0" name="直線コネクタ 489"/>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1"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2" name="直線コネクタ 491"/>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93" name="【一般廃棄物処理施設】&#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5" name="フローチャート: 判断 494"/>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171285</xdr:rowOff>
    </xdr:from>
    <xdr:ext cx="405111" cy="259045"/>
    <xdr:sp macro="" textlink="">
      <xdr:nvSpPr>
        <xdr:cNvPr id="496" name="n_1aveValue【一般廃棄物処理施設】&#10;有形固定資産減価償却率"/>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72753</xdr:rowOff>
    </xdr:from>
    <xdr:to>
      <xdr:col>76</xdr:col>
      <xdr:colOff>165100</xdr:colOff>
      <xdr:row>39</xdr:row>
      <xdr:rowOff>2903</xdr:rowOff>
    </xdr:to>
    <xdr:sp macro="" textlink="">
      <xdr:nvSpPr>
        <xdr:cNvPr id="497" name="フローチャート: 判断 496"/>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19430</xdr:rowOff>
    </xdr:from>
    <xdr:ext cx="405111" cy="259045"/>
    <xdr:sp macro="" textlink="">
      <xdr:nvSpPr>
        <xdr:cNvPr id="498" name="n_2aveValue【一般廃棄物処理施設】&#10;有形固定資産減価償却率"/>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5806</xdr:rowOff>
    </xdr:from>
    <xdr:to>
      <xdr:col>72</xdr:col>
      <xdr:colOff>38100</xdr:colOff>
      <xdr:row>38</xdr:row>
      <xdr:rowOff>107406</xdr:rowOff>
    </xdr:to>
    <xdr:sp macro="" textlink="">
      <xdr:nvSpPr>
        <xdr:cNvPr id="499" name="フローチャート: 判断 498"/>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123933</xdr:rowOff>
    </xdr:from>
    <xdr:ext cx="405111" cy="259045"/>
    <xdr:sp macro="" textlink="">
      <xdr:nvSpPr>
        <xdr:cNvPr id="500" name="n_3aveValue【一般廃棄物処理施設】&#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61323</xdr:rowOff>
    </xdr:from>
    <xdr:to>
      <xdr:col>67</xdr:col>
      <xdr:colOff>101600</xdr:colOff>
      <xdr:row>38</xdr:row>
      <xdr:rowOff>162923</xdr:rowOff>
    </xdr:to>
    <xdr:sp macro="" textlink="">
      <xdr:nvSpPr>
        <xdr:cNvPr id="501" name="フローチャート: 判断 500"/>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37</xdr:row>
      <xdr:rowOff>8000</xdr:rowOff>
    </xdr:from>
    <xdr:ext cx="405111" cy="259045"/>
    <xdr:sp macro="" textlink="">
      <xdr:nvSpPr>
        <xdr:cNvPr id="502"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157662</xdr:rowOff>
    </xdr:from>
    <xdr:to>
      <xdr:col>85</xdr:col>
      <xdr:colOff>177800</xdr:colOff>
      <xdr:row>41</xdr:row>
      <xdr:rowOff>87812</xdr:rowOff>
    </xdr:to>
    <xdr:sp macro="" textlink="">
      <xdr:nvSpPr>
        <xdr:cNvPr id="508" name="楕円 507"/>
        <xdr:cNvSpPr/>
      </xdr:nvSpPr>
      <xdr:spPr>
        <a:xfrm>
          <a:off x="162687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72589</xdr:rowOff>
    </xdr:from>
    <xdr:ext cx="405111" cy="259045"/>
    <xdr:sp macro="" textlink="">
      <xdr:nvSpPr>
        <xdr:cNvPr id="509" name="【一般廃棄物処理施設】&#10;有形固定資産減価償却率該当値テキスト"/>
        <xdr:cNvSpPr txBox="1"/>
      </xdr:nvSpPr>
      <xdr:spPr>
        <a:xfrm>
          <a:off x="16357600" y="693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2540</xdr:rowOff>
    </xdr:from>
    <xdr:to>
      <xdr:col>81</xdr:col>
      <xdr:colOff>101600</xdr:colOff>
      <xdr:row>41</xdr:row>
      <xdr:rowOff>104140</xdr:rowOff>
    </xdr:to>
    <xdr:sp macro="" textlink="">
      <xdr:nvSpPr>
        <xdr:cNvPr id="510" name="楕円 509"/>
        <xdr:cNvSpPr/>
      </xdr:nvSpPr>
      <xdr:spPr>
        <a:xfrm>
          <a:off x="15430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37012</xdr:rowOff>
    </xdr:from>
    <xdr:to>
      <xdr:col>85</xdr:col>
      <xdr:colOff>127000</xdr:colOff>
      <xdr:row>41</xdr:row>
      <xdr:rowOff>53340</xdr:rowOff>
    </xdr:to>
    <xdr:cxnSp macro="">
      <xdr:nvCxnSpPr>
        <xdr:cNvPr id="511" name="直線コネクタ 510"/>
        <xdr:cNvCxnSpPr/>
      </xdr:nvCxnSpPr>
      <xdr:spPr>
        <a:xfrm flipV="1">
          <a:off x="15481300" y="706646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12337</xdr:rowOff>
    </xdr:from>
    <xdr:to>
      <xdr:col>76</xdr:col>
      <xdr:colOff>165100</xdr:colOff>
      <xdr:row>41</xdr:row>
      <xdr:rowOff>113937</xdr:rowOff>
    </xdr:to>
    <xdr:sp macro="" textlink="">
      <xdr:nvSpPr>
        <xdr:cNvPr id="512" name="楕円 511"/>
        <xdr:cNvSpPr/>
      </xdr:nvSpPr>
      <xdr:spPr>
        <a:xfrm>
          <a:off x="14541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53340</xdr:rowOff>
    </xdr:from>
    <xdr:to>
      <xdr:col>81</xdr:col>
      <xdr:colOff>50800</xdr:colOff>
      <xdr:row>41</xdr:row>
      <xdr:rowOff>63137</xdr:rowOff>
    </xdr:to>
    <xdr:cxnSp macro="">
      <xdr:nvCxnSpPr>
        <xdr:cNvPr id="513" name="直線コネクタ 512"/>
        <xdr:cNvCxnSpPr/>
      </xdr:nvCxnSpPr>
      <xdr:spPr>
        <a:xfrm flipV="1">
          <a:off x="14592300" y="708279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907</xdr:rowOff>
    </xdr:from>
    <xdr:to>
      <xdr:col>72</xdr:col>
      <xdr:colOff>38100</xdr:colOff>
      <xdr:row>41</xdr:row>
      <xdr:rowOff>102507</xdr:rowOff>
    </xdr:to>
    <xdr:sp macro="" textlink="">
      <xdr:nvSpPr>
        <xdr:cNvPr id="514" name="楕円 513"/>
        <xdr:cNvSpPr/>
      </xdr:nvSpPr>
      <xdr:spPr>
        <a:xfrm>
          <a:off x="13652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51707</xdr:rowOff>
    </xdr:from>
    <xdr:to>
      <xdr:col>76</xdr:col>
      <xdr:colOff>114300</xdr:colOff>
      <xdr:row>41</xdr:row>
      <xdr:rowOff>63137</xdr:rowOff>
    </xdr:to>
    <xdr:cxnSp macro="">
      <xdr:nvCxnSpPr>
        <xdr:cNvPr id="515" name="直線コネクタ 514"/>
        <xdr:cNvCxnSpPr/>
      </xdr:nvCxnSpPr>
      <xdr:spPr>
        <a:xfrm>
          <a:off x="13703300" y="70811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95267</xdr:rowOff>
    </xdr:from>
    <xdr:ext cx="405111" cy="259045"/>
    <xdr:sp macro="" textlink="">
      <xdr:nvSpPr>
        <xdr:cNvPr id="516" name="n_1mainValue【一般廃棄物処理施設】&#10;有形固定資産減価償却率"/>
        <xdr:cNvSpPr txBox="1"/>
      </xdr:nvSpPr>
      <xdr:spPr>
        <a:xfrm>
          <a:off x="152660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105064</xdr:rowOff>
    </xdr:from>
    <xdr:ext cx="405111" cy="259045"/>
    <xdr:sp macro="" textlink="">
      <xdr:nvSpPr>
        <xdr:cNvPr id="517" name="n_2mainValue【一般廃棄物処理施設】&#10;有形固定資産減価償却率"/>
        <xdr:cNvSpPr txBox="1"/>
      </xdr:nvSpPr>
      <xdr:spPr>
        <a:xfrm>
          <a:off x="14389744"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93634</xdr:rowOff>
    </xdr:from>
    <xdr:ext cx="405111" cy="259045"/>
    <xdr:sp macro="" textlink="">
      <xdr:nvSpPr>
        <xdr:cNvPr id="518" name="n_3mainValue【一般廃棄物処理施設】&#10;有形固定資産減価償却率"/>
        <xdr:cNvSpPr txBox="1"/>
      </xdr:nvSpPr>
      <xdr:spPr>
        <a:xfrm>
          <a:off x="13500744"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2" name="直線コネクタ 541"/>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3"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4" name="直線コネクタ 543"/>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5"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6" name="直線コネクタ 545"/>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47" name="【一般廃棄物処理施設】&#10;一人当たり有形固定資産（償却資産）額平均値テキスト"/>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48" name="フローチャート: 判断 547"/>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49" name="フローチャート: 判断 548"/>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100243</xdr:rowOff>
    </xdr:from>
    <xdr:ext cx="534377" cy="259045"/>
    <xdr:sp macro="" textlink="">
      <xdr:nvSpPr>
        <xdr:cNvPr id="550" name="n_1aveValue【一般廃棄物処理施設】&#10;一人当たり有形固定資産（償却資産）額"/>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4056</xdr:rowOff>
    </xdr:from>
    <xdr:to>
      <xdr:col>107</xdr:col>
      <xdr:colOff>101600</xdr:colOff>
      <xdr:row>39</xdr:row>
      <xdr:rowOff>105656</xdr:rowOff>
    </xdr:to>
    <xdr:sp macro="" textlink="">
      <xdr:nvSpPr>
        <xdr:cNvPr id="551" name="フローチャート: 判断 550"/>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96783</xdr:rowOff>
    </xdr:from>
    <xdr:ext cx="534377" cy="259045"/>
    <xdr:sp macro="" textlink="">
      <xdr:nvSpPr>
        <xdr:cNvPr id="552" name="n_2aveValue【一般廃棄物処理施設】&#10;一人当たり有形固定資産（償却資産）額"/>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43086</xdr:rowOff>
    </xdr:from>
    <xdr:to>
      <xdr:col>102</xdr:col>
      <xdr:colOff>165100</xdr:colOff>
      <xdr:row>39</xdr:row>
      <xdr:rowOff>144686</xdr:rowOff>
    </xdr:to>
    <xdr:sp macro="" textlink="">
      <xdr:nvSpPr>
        <xdr:cNvPr id="553" name="フローチャート: 判断 552"/>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135813</xdr:rowOff>
    </xdr:from>
    <xdr:ext cx="534377" cy="259045"/>
    <xdr:sp macro="" textlink="">
      <xdr:nvSpPr>
        <xdr:cNvPr id="554" name="n_3aveValue【一般廃棄物処理施設】&#10;一人当たり有形固定資産（償却資産）額"/>
        <xdr:cNvSpPr txBox="1"/>
      </xdr:nvSpPr>
      <xdr:spPr>
        <a:xfrm>
          <a:off x="19278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2228</xdr:rowOff>
    </xdr:from>
    <xdr:to>
      <xdr:col>98</xdr:col>
      <xdr:colOff>38100</xdr:colOff>
      <xdr:row>39</xdr:row>
      <xdr:rowOff>103828</xdr:rowOff>
    </xdr:to>
    <xdr:sp macro="" textlink="">
      <xdr:nvSpPr>
        <xdr:cNvPr id="555" name="フローチャート: 判断 554"/>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37</xdr:row>
      <xdr:rowOff>120355</xdr:rowOff>
    </xdr:from>
    <xdr:ext cx="534377" cy="259045"/>
    <xdr:sp macro="" textlink="">
      <xdr:nvSpPr>
        <xdr:cNvPr id="556"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57" name="テキスト ボックス 5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78946</xdr:rowOff>
    </xdr:from>
    <xdr:to>
      <xdr:col>116</xdr:col>
      <xdr:colOff>114300</xdr:colOff>
      <xdr:row>37</xdr:row>
      <xdr:rowOff>9096</xdr:rowOff>
    </xdr:to>
    <xdr:sp macro="" textlink="">
      <xdr:nvSpPr>
        <xdr:cNvPr id="562" name="楕円 561"/>
        <xdr:cNvSpPr/>
      </xdr:nvSpPr>
      <xdr:spPr>
        <a:xfrm>
          <a:off x="22110700" y="625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101823</xdr:rowOff>
    </xdr:from>
    <xdr:ext cx="599010" cy="259045"/>
    <xdr:sp macro="" textlink="">
      <xdr:nvSpPr>
        <xdr:cNvPr id="563" name="【一般廃棄物処理施設】&#10;一人当たり有形固定資産（償却資産）額該当値テキスト"/>
        <xdr:cNvSpPr txBox="1"/>
      </xdr:nvSpPr>
      <xdr:spPr>
        <a:xfrm>
          <a:off x="22199600" y="610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103109</xdr:rowOff>
    </xdr:from>
    <xdr:to>
      <xdr:col>112</xdr:col>
      <xdr:colOff>38100</xdr:colOff>
      <xdr:row>37</xdr:row>
      <xdr:rowOff>33259</xdr:rowOff>
    </xdr:to>
    <xdr:sp macro="" textlink="">
      <xdr:nvSpPr>
        <xdr:cNvPr id="564" name="楕円 563"/>
        <xdr:cNvSpPr/>
      </xdr:nvSpPr>
      <xdr:spPr>
        <a:xfrm>
          <a:off x="21272500" y="627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129746</xdr:rowOff>
    </xdr:from>
    <xdr:to>
      <xdr:col>116</xdr:col>
      <xdr:colOff>63500</xdr:colOff>
      <xdr:row>36</xdr:row>
      <xdr:rowOff>153909</xdr:rowOff>
    </xdr:to>
    <xdr:cxnSp macro="">
      <xdr:nvCxnSpPr>
        <xdr:cNvPr id="565" name="直線コネクタ 564"/>
        <xdr:cNvCxnSpPr/>
      </xdr:nvCxnSpPr>
      <xdr:spPr>
        <a:xfrm flipV="1">
          <a:off x="21323300" y="6301946"/>
          <a:ext cx="8382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128727</xdr:rowOff>
    </xdr:from>
    <xdr:to>
      <xdr:col>107</xdr:col>
      <xdr:colOff>101600</xdr:colOff>
      <xdr:row>37</xdr:row>
      <xdr:rowOff>58877</xdr:rowOff>
    </xdr:to>
    <xdr:sp macro="" textlink="">
      <xdr:nvSpPr>
        <xdr:cNvPr id="566" name="楕円 565"/>
        <xdr:cNvSpPr/>
      </xdr:nvSpPr>
      <xdr:spPr>
        <a:xfrm>
          <a:off x="20383500" y="63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153909</xdr:rowOff>
    </xdr:from>
    <xdr:to>
      <xdr:col>111</xdr:col>
      <xdr:colOff>177800</xdr:colOff>
      <xdr:row>37</xdr:row>
      <xdr:rowOff>8077</xdr:rowOff>
    </xdr:to>
    <xdr:cxnSp macro="">
      <xdr:nvCxnSpPr>
        <xdr:cNvPr id="567" name="直線コネクタ 566"/>
        <xdr:cNvCxnSpPr/>
      </xdr:nvCxnSpPr>
      <xdr:spPr>
        <a:xfrm flipV="1">
          <a:off x="20434300" y="6326109"/>
          <a:ext cx="889000" cy="2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136431</xdr:rowOff>
    </xdr:from>
    <xdr:to>
      <xdr:col>102</xdr:col>
      <xdr:colOff>165100</xdr:colOff>
      <xdr:row>37</xdr:row>
      <xdr:rowOff>66581</xdr:rowOff>
    </xdr:to>
    <xdr:sp macro="" textlink="">
      <xdr:nvSpPr>
        <xdr:cNvPr id="568" name="楕円 567"/>
        <xdr:cNvSpPr/>
      </xdr:nvSpPr>
      <xdr:spPr>
        <a:xfrm>
          <a:off x="19494500" y="630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8077</xdr:rowOff>
    </xdr:from>
    <xdr:to>
      <xdr:col>107</xdr:col>
      <xdr:colOff>50800</xdr:colOff>
      <xdr:row>37</xdr:row>
      <xdr:rowOff>15781</xdr:rowOff>
    </xdr:to>
    <xdr:cxnSp macro="">
      <xdr:nvCxnSpPr>
        <xdr:cNvPr id="569" name="直線コネクタ 568"/>
        <xdr:cNvCxnSpPr/>
      </xdr:nvCxnSpPr>
      <xdr:spPr>
        <a:xfrm flipV="1">
          <a:off x="19545300" y="6351727"/>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49786</xdr:rowOff>
    </xdr:from>
    <xdr:ext cx="599010" cy="259045"/>
    <xdr:sp macro="" textlink="">
      <xdr:nvSpPr>
        <xdr:cNvPr id="570" name="n_1mainValue【一般廃棄物処理施設】&#10;一人当たり有形固定資産（償却資産）額"/>
        <xdr:cNvSpPr txBox="1"/>
      </xdr:nvSpPr>
      <xdr:spPr>
        <a:xfrm>
          <a:off x="21011095" y="60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75404</xdr:rowOff>
    </xdr:from>
    <xdr:ext cx="599010" cy="259045"/>
    <xdr:sp macro="" textlink="">
      <xdr:nvSpPr>
        <xdr:cNvPr id="571" name="n_2mainValue【一般廃棄物処理施設】&#10;一人当たり有形固定資産（償却資産）額"/>
        <xdr:cNvSpPr txBox="1"/>
      </xdr:nvSpPr>
      <xdr:spPr>
        <a:xfrm>
          <a:off x="20134795" y="607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83108</xdr:rowOff>
    </xdr:from>
    <xdr:ext cx="599010" cy="259045"/>
    <xdr:sp macro="" textlink="">
      <xdr:nvSpPr>
        <xdr:cNvPr id="572" name="n_3mainValue【一般廃棄物処理施設】&#10;一人当たり有形固定資産（償却資産）額"/>
        <xdr:cNvSpPr txBox="1"/>
      </xdr:nvSpPr>
      <xdr:spPr>
        <a:xfrm>
          <a:off x="19245795" y="60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4" name="直線コネクタ 58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5" name="テキスト ボックス 58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6" name="直線コネクタ 58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7" name="テキスト ボックス 58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8" name="直線コネクタ 58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9" name="テキスト ボックス 58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0" name="直線コネクタ 58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1" name="テキスト ボックス 59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3" name="テキスト ボックス 59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5" name="直線コネクタ 59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7" name="直線コネクタ 59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9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99" name="直線コネクタ 59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00" name="【保健センター・保健所】&#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1" name="フローチャート: 判断 60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2" name="フローチャート: 判断 60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128795</xdr:rowOff>
    </xdr:from>
    <xdr:ext cx="405111" cy="259045"/>
    <xdr:sp macro="" textlink="">
      <xdr:nvSpPr>
        <xdr:cNvPr id="603" name="n_1aveValue【保健センター・保健所】&#10;有形固定資産減価償却率"/>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6350</xdr:rowOff>
    </xdr:from>
    <xdr:to>
      <xdr:col>76</xdr:col>
      <xdr:colOff>165100</xdr:colOff>
      <xdr:row>58</xdr:row>
      <xdr:rowOff>107950</xdr:rowOff>
    </xdr:to>
    <xdr:sp macro="" textlink="">
      <xdr:nvSpPr>
        <xdr:cNvPr id="604" name="フローチャート: 判断 603"/>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99077</xdr:rowOff>
    </xdr:from>
    <xdr:ext cx="405111" cy="259045"/>
    <xdr:sp macro="" textlink="">
      <xdr:nvSpPr>
        <xdr:cNvPr id="605" name="n_2aveValue【保健センター・保健所】&#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145796</xdr:rowOff>
    </xdr:from>
    <xdr:to>
      <xdr:col>72</xdr:col>
      <xdr:colOff>38100</xdr:colOff>
      <xdr:row>58</xdr:row>
      <xdr:rowOff>75946</xdr:rowOff>
    </xdr:to>
    <xdr:sp macro="" textlink="">
      <xdr:nvSpPr>
        <xdr:cNvPr id="606" name="フローチャート: 判断 605"/>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67073</xdr:rowOff>
    </xdr:from>
    <xdr:ext cx="405111" cy="259045"/>
    <xdr:sp macro="" textlink="">
      <xdr:nvSpPr>
        <xdr:cNvPr id="607" name="n_3aveValue【保健センター・保健所】&#10;有形固定資産減価償却率"/>
        <xdr:cNvSpPr txBox="1"/>
      </xdr:nvSpPr>
      <xdr:spPr>
        <a:xfrm>
          <a:off x="13500744" y="1001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29210</xdr:rowOff>
    </xdr:from>
    <xdr:to>
      <xdr:col>67</xdr:col>
      <xdr:colOff>101600</xdr:colOff>
      <xdr:row>57</xdr:row>
      <xdr:rowOff>130810</xdr:rowOff>
    </xdr:to>
    <xdr:sp macro="" textlink="">
      <xdr:nvSpPr>
        <xdr:cNvPr id="608" name="フローチャート: 判断 607"/>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55</xdr:row>
      <xdr:rowOff>147337</xdr:rowOff>
    </xdr:from>
    <xdr:ext cx="405111" cy="259045"/>
    <xdr:sp macro="" textlink="">
      <xdr:nvSpPr>
        <xdr:cNvPr id="609"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10" name="テキスト ボックス 6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1" name="テキスト ボックス 6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2" name="テキスト ボックス 6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3" name="テキスト ボックス 6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4" name="テキスト ボックス 6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20066</xdr:rowOff>
    </xdr:from>
    <xdr:to>
      <xdr:col>85</xdr:col>
      <xdr:colOff>177800</xdr:colOff>
      <xdr:row>57</xdr:row>
      <xdr:rowOff>121666</xdr:rowOff>
    </xdr:to>
    <xdr:sp macro="" textlink="">
      <xdr:nvSpPr>
        <xdr:cNvPr id="615" name="楕円 614"/>
        <xdr:cNvSpPr/>
      </xdr:nvSpPr>
      <xdr:spPr>
        <a:xfrm>
          <a:off x="162687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42943</xdr:rowOff>
    </xdr:from>
    <xdr:ext cx="405111" cy="259045"/>
    <xdr:sp macro="" textlink="">
      <xdr:nvSpPr>
        <xdr:cNvPr id="616" name="【保健センター・保健所】&#10;有形固定資産減価償却率該当値テキスト"/>
        <xdr:cNvSpPr txBox="1"/>
      </xdr:nvSpPr>
      <xdr:spPr>
        <a:xfrm>
          <a:off x="16357600" y="964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138938</xdr:rowOff>
    </xdr:from>
    <xdr:to>
      <xdr:col>81</xdr:col>
      <xdr:colOff>101600</xdr:colOff>
      <xdr:row>57</xdr:row>
      <xdr:rowOff>69088</xdr:rowOff>
    </xdr:to>
    <xdr:sp macro="" textlink="">
      <xdr:nvSpPr>
        <xdr:cNvPr id="617" name="楕円 616"/>
        <xdr:cNvSpPr/>
      </xdr:nvSpPr>
      <xdr:spPr>
        <a:xfrm>
          <a:off x="15430500" y="97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18288</xdr:rowOff>
    </xdr:from>
    <xdr:to>
      <xdr:col>85</xdr:col>
      <xdr:colOff>127000</xdr:colOff>
      <xdr:row>57</xdr:row>
      <xdr:rowOff>70866</xdr:rowOff>
    </xdr:to>
    <xdr:cxnSp macro="">
      <xdr:nvCxnSpPr>
        <xdr:cNvPr id="618" name="直線コネクタ 617"/>
        <xdr:cNvCxnSpPr/>
      </xdr:nvCxnSpPr>
      <xdr:spPr>
        <a:xfrm>
          <a:off x="15481300" y="979093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93218</xdr:rowOff>
    </xdr:from>
    <xdr:to>
      <xdr:col>76</xdr:col>
      <xdr:colOff>165100</xdr:colOff>
      <xdr:row>57</xdr:row>
      <xdr:rowOff>23368</xdr:rowOff>
    </xdr:to>
    <xdr:sp macro="" textlink="">
      <xdr:nvSpPr>
        <xdr:cNvPr id="619" name="楕円 618"/>
        <xdr:cNvSpPr/>
      </xdr:nvSpPr>
      <xdr:spPr>
        <a:xfrm>
          <a:off x="145415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144018</xdr:rowOff>
    </xdr:from>
    <xdr:to>
      <xdr:col>81</xdr:col>
      <xdr:colOff>50800</xdr:colOff>
      <xdr:row>57</xdr:row>
      <xdr:rowOff>18288</xdr:rowOff>
    </xdr:to>
    <xdr:cxnSp macro="">
      <xdr:nvCxnSpPr>
        <xdr:cNvPr id="620" name="直線コネクタ 619"/>
        <xdr:cNvCxnSpPr/>
      </xdr:nvCxnSpPr>
      <xdr:spPr>
        <a:xfrm>
          <a:off x="14592300" y="974521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47498</xdr:rowOff>
    </xdr:from>
    <xdr:to>
      <xdr:col>72</xdr:col>
      <xdr:colOff>38100</xdr:colOff>
      <xdr:row>56</xdr:row>
      <xdr:rowOff>149098</xdr:rowOff>
    </xdr:to>
    <xdr:sp macro="" textlink="">
      <xdr:nvSpPr>
        <xdr:cNvPr id="621" name="楕円 620"/>
        <xdr:cNvSpPr/>
      </xdr:nvSpPr>
      <xdr:spPr>
        <a:xfrm>
          <a:off x="13652500" y="9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98298</xdr:rowOff>
    </xdr:from>
    <xdr:to>
      <xdr:col>76</xdr:col>
      <xdr:colOff>114300</xdr:colOff>
      <xdr:row>56</xdr:row>
      <xdr:rowOff>144018</xdr:rowOff>
    </xdr:to>
    <xdr:cxnSp macro="">
      <xdr:nvCxnSpPr>
        <xdr:cNvPr id="622" name="直線コネクタ 621"/>
        <xdr:cNvCxnSpPr/>
      </xdr:nvCxnSpPr>
      <xdr:spPr>
        <a:xfrm>
          <a:off x="13703300" y="96994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85615</xdr:rowOff>
    </xdr:from>
    <xdr:ext cx="405111" cy="259045"/>
    <xdr:sp macro="" textlink="">
      <xdr:nvSpPr>
        <xdr:cNvPr id="623" name="n_1mainValue【保健センター・保健所】&#10;有形固定資産減価償却率"/>
        <xdr:cNvSpPr txBox="1"/>
      </xdr:nvSpPr>
      <xdr:spPr>
        <a:xfrm>
          <a:off x="15266044" y="951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39895</xdr:rowOff>
    </xdr:from>
    <xdr:ext cx="405111" cy="259045"/>
    <xdr:sp macro="" textlink="">
      <xdr:nvSpPr>
        <xdr:cNvPr id="624" name="n_2mainValue【保健センター・保健所】&#10;有形固定資産減価償却率"/>
        <xdr:cNvSpPr txBox="1"/>
      </xdr:nvSpPr>
      <xdr:spPr>
        <a:xfrm>
          <a:off x="14389744" y="946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165625</xdr:rowOff>
    </xdr:from>
    <xdr:ext cx="405111" cy="259045"/>
    <xdr:sp macro="" textlink="">
      <xdr:nvSpPr>
        <xdr:cNvPr id="625" name="n_3mainValue【保健センター・保健所】&#10;有形固定資産減価償却率"/>
        <xdr:cNvSpPr txBox="1"/>
      </xdr:nvSpPr>
      <xdr:spPr>
        <a:xfrm>
          <a:off x="13500744" y="942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6" name="直線コネクタ 6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7" name="テキスト ボックス 6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8" name="直線コネクタ 6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9" name="テキスト ボックス 6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2" name="直線コネクタ 6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3" name="テキスト ボックス 6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4" name="直線コネクタ 6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5" name="テキスト ボックス 6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49" name="直線コネクタ 648"/>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1" name="直線コネクタ 65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2"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3" name="直線コネクタ 65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54"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5" name="フローチャート: 判断 654"/>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6" name="フローチャート: 判断 655"/>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162577</xdr:rowOff>
    </xdr:from>
    <xdr:ext cx="469744" cy="259045"/>
    <xdr:sp macro="" textlink="">
      <xdr:nvSpPr>
        <xdr:cNvPr id="657"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25400</xdr:rowOff>
    </xdr:from>
    <xdr:to>
      <xdr:col>107</xdr:col>
      <xdr:colOff>101600</xdr:colOff>
      <xdr:row>61</xdr:row>
      <xdr:rowOff>127000</xdr:rowOff>
    </xdr:to>
    <xdr:sp macro="" textlink="">
      <xdr:nvSpPr>
        <xdr:cNvPr id="658" name="フローチャート: 判断 657"/>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143527</xdr:rowOff>
    </xdr:from>
    <xdr:ext cx="469744" cy="259045"/>
    <xdr:sp macro="" textlink="">
      <xdr:nvSpPr>
        <xdr:cNvPr id="659"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82550</xdr:rowOff>
    </xdr:from>
    <xdr:to>
      <xdr:col>102</xdr:col>
      <xdr:colOff>165100</xdr:colOff>
      <xdr:row>62</xdr:row>
      <xdr:rowOff>12700</xdr:rowOff>
    </xdr:to>
    <xdr:sp macro="" textlink="">
      <xdr:nvSpPr>
        <xdr:cNvPr id="660" name="フローチャート: 判断 659"/>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29227</xdr:rowOff>
    </xdr:from>
    <xdr:ext cx="469744" cy="259045"/>
    <xdr:sp macro="" textlink="">
      <xdr:nvSpPr>
        <xdr:cNvPr id="661" name="n_3ave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60</xdr:row>
      <xdr:rowOff>158750</xdr:rowOff>
    </xdr:from>
    <xdr:to>
      <xdr:col>98</xdr:col>
      <xdr:colOff>38100</xdr:colOff>
      <xdr:row>61</xdr:row>
      <xdr:rowOff>88900</xdr:rowOff>
    </xdr:to>
    <xdr:sp macro="" textlink="">
      <xdr:nvSpPr>
        <xdr:cNvPr id="662" name="フローチャート: 判断 661"/>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59</xdr:row>
      <xdr:rowOff>105427</xdr:rowOff>
    </xdr:from>
    <xdr:ext cx="469744" cy="259045"/>
    <xdr:sp macro="" textlink="">
      <xdr:nvSpPr>
        <xdr:cNvPr id="663"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64" name="テキスト ボックス 6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5" name="テキスト ボックス 6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6" name="テキスト ボックス 6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7" name="テキスト ボックス 6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8" name="テキスト ボックス 6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69" name="楕円 668"/>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70"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71" name="楕円 670"/>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72" name="直線コネクタ 671"/>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73" name="楕円 672"/>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74" name="直線コネクタ 673"/>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75" name="楕円 674"/>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676" name="直線コネクタ 675"/>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677"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78"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79"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4" name="直線コネクタ 703"/>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5"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6" name="直線コネクタ 705"/>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7"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08" name="直線コネクタ 707"/>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09"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0" name="フローチャート: 判断 709"/>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1" name="フローチャート: 判断 71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139082</xdr:rowOff>
    </xdr:from>
    <xdr:ext cx="405111" cy="259045"/>
    <xdr:sp macro="" textlink="">
      <xdr:nvSpPr>
        <xdr:cNvPr id="712"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23495</xdr:rowOff>
    </xdr:from>
    <xdr:to>
      <xdr:col>76</xdr:col>
      <xdr:colOff>165100</xdr:colOff>
      <xdr:row>81</xdr:row>
      <xdr:rowOff>125095</xdr:rowOff>
    </xdr:to>
    <xdr:sp macro="" textlink="">
      <xdr:nvSpPr>
        <xdr:cNvPr id="713" name="フローチャート: 判断 712"/>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116222</xdr:rowOff>
    </xdr:from>
    <xdr:ext cx="405111" cy="259045"/>
    <xdr:sp macro="" textlink="">
      <xdr:nvSpPr>
        <xdr:cNvPr id="714" name="n_2aveValue【消防施設】&#10;有形固定資産減価償却率"/>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6350</xdr:rowOff>
    </xdr:from>
    <xdr:to>
      <xdr:col>72</xdr:col>
      <xdr:colOff>38100</xdr:colOff>
      <xdr:row>81</xdr:row>
      <xdr:rowOff>107950</xdr:rowOff>
    </xdr:to>
    <xdr:sp macro="" textlink="">
      <xdr:nvSpPr>
        <xdr:cNvPr id="715" name="フローチャート: 判断 714"/>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99077</xdr:rowOff>
    </xdr:from>
    <xdr:ext cx="405111" cy="259045"/>
    <xdr:sp macro="" textlink="">
      <xdr:nvSpPr>
        <xdr:cNvPr id="716" name="n_3aveValue【消防施設】&#10;有形固定資産減価償却率"/>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92075</xdr:rowOff>
    </xdr:from>
    <xdr:to>
      <xdr:col>67</xdr:col>
      <xdr:colOff>101600</xdr:colOff>
      <xdr:row>82</xdr:row>
      <xdr:rowOff>22225</xdr:rowOff>
    </xdr:to>
    <xdr:sp macro="" textlink="">
      <xdr:nvSpPr>
        <xdr:cNvPr id="717" name="フローチャート: 判断 716"/>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80</xdr:row>
      <xdr:rowOff>38752</xdr:rowOff>
    </xdr:from>
    <xdr:ext cx="405111" cy="259045"/>
    <xdr:sp macro="" textlink="">
      <xdr:nvSpPr>
        <xdr:cNvPr id="718"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19" name="テキスト ボックス 7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0" name="テキスト ボックス 7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1" name="テキスト ボックス 7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2" name="テキスト ボックス 7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3" name="テキスト ボックス 7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61595</xdr:rowOff>
    </xdr:from>
    <xdr:to>
      <xdr:col>85</xdr:col>
      <xdr:colOff>177800</xdr:colOff>
      <xdr:row>78</xdr:row>
      <xdr:rowOff>163195</xdr:rowOff>
    </xdr:to>
    <xdr:sp macro="" textlink="">
      <xdr:nvSpPr>
        <xdr:cNvPr id="724" name="楕円 723"/>
        <xdr:cNvSpPr/>
      </xdr:nvSpPr>
      <xdr:spPr>
        <a:xfrm>
          <a:off x="162687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14622</xdr:rowOff>
    </xdr:from>
    <xdr:ext cx="405111" cy="259045"/>
    <xdr:sp macro="" textlink="">
      <xdr:nvSpPr>
        <xdr:cNvPr id="725" name="【消防施設】&#10;有形固定資産減価償却率該当値テキスト"/>
        <xdr:cNvSpPr txBox="1"/>
      </xdr:nvSpPr>
      <xdr:spPr>
        <a:xfrm>
          <a:off x="16357600" y="1338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154939</xdr:rowOff>
    </xdr:from>
    <xdr:to>
      <xdr:col>81</xdr:col>
      <xdr:colOff>101600</xdr:colOff>
      <xdr:row>79</xdr:row>
      <xdr:rowOff>85089</xdr:rowOff>
    </xdr:to>
    <xdr:sp macro="" textlink="">
      <xdr:nvSpPr>
        <xdr:cNvPr id="726" name="楕円 725"/>
        <xdr:cNvSpPr/>
      </xdr:nvSpPr>
      <xdr:spPr>
        <a:xfrm>
          <a:off x="15430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112395</xdr:rowOff>
    </xdr:from>
    <xdr:to>
      <xdr:col>85</xdr:col>
      <xdr:colOff>127000</xdr:colOff>
      <xdr:row>79</xdr:row>
      <xdr:rowOff>34289</xdr:rowOff>
    </xdr:to>
    <xdr:cxnSp macro="">
      <xdr:nvCxnSpPr>
        <xdr:cNvPr id="727" name="直線コネクタ 726"/>
        <xdr:cNvCxnSpPr/>
      </xdr:nvCxnSpPr>
      <xdr:spPr>
        <a:xfrm flipV="1">
          <a:off x="15481300" y="13485495"/>
          <a:ext cx="8382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116839</xdr:rowOff>
    </xdr:from>
    <xdr:to>
      <xdr:col>76</xdr:col>
      <xdr:colOff>165100</xdr:colOff>
      <xdr:row>79</xdr:row>
      <xdr:rowOff>46989</xdr:rowOff>
    </xdr:to>
    <xdr:sp macro="" textlink="">
      <xdr:nvSpPr>
        <xdr:cNvPr id="728" name="楕円 727"/>
        <xdr:cNvSpPr/>
      </xdr:nvSpPr>
      <xdr:spPr>
        <a:xfrm>
          <a:off x="14541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167639</xdr:rowOff>
    </xdr:from>
    <xdr:to>
      <xdr:col>81</xdr:col>
      <xdr:colOff>50800</xdr:colOff>
      <xdr:row>79</xdr:row>
      <xdr:rowOff>34289</xdr:rowOff>
    </xdr:to>
    <xdr:cxnSp macro="">
      <xdr:nvCxnSpPr>
        <xdr:cNvPr id="729" name="直線コネクタ 728"/>
        <xdr:cNvCxnSpPr/>
      </xdr:nvCxnSpPr>
      <xdr:spPr>
        <a:xfrm>
          <a:off x="14592300" y="13540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78739</xdr:rowOff>
    </xdr:from>
    <xdr:to>
      <xdr:col>72</xdr:col>
      <xdr:colOff>38100</xdr:colOff>
      <xdr:row>80</xdr:row>
      <xdr:rowOff>8889</xdr:rowOff>
    </xdr:to>
    <xdr:sp macro="" textlink="">
      <xdr:nvSpPr>
        <xdr:cNvPr id="730" name="楕円 729"/>
        <xdr:cNvSpPr/>
      </xdr:nvSpPr>
      <xdr:spPr>
        <a:xfrm>
          <a:off x="13652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167639</xdr:rowOff>
    </xdr:from>
    <xdr:to>
      <xdr:col>76</xdr:col>
      <xdr:colOff>114300</xdr:colOff>
      <xdr:row>79</xdr:row>
      <xdr:rowOff>129539</xdr:rowOff>
    </xdr:to>
    <xdr:cxnSp macro="">
      <xdr:nvCxnSpPr>
        <xdr:cNvPr id="731" name="直線コネクタ 730"/>
        <xdr:cNvCxnSpPr/>
      </xdr:nvCxnSpPr>
      <xdr:spPr>
        <a:xfrm flipV="1">
          <a:off x="13703300" y="135407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101616</xdr:rowOff>
    </xdr:from>
    <xdr:ext cx="405111" cy="259045"/>
    <xdr:sp macro="" textlink="">
      <xdr:nvSpPr>
        <xdr:cNvPr id="732" name="n_1mainValue【消防施設】&#10;有形固定資産減価償却率"/>
        <xdr:cNvSpPr txBox="1"/>
      </xdr:nvSpPr>
      <xdr:spPr>
        <a:xfrm>
          <a:off x="152660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63516</xdr:rowOff>
    </xdr:from>
    <xdr:ext cx="405111" cy="259045"/>
    <xdr:sp macro="" textlink="">
      <xdr:nvSpPr>
        <xdr:cNvPr id="733" name="n_2mainValue【消防施設】&#10;有形固定資産減価償却率"/>
        <xdr:cNvSpPr txBox="1"/>
      </xdr:nvSpPr>
      <xdr:spPr>
        <a:xfrm>
          <a:off x="14389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25416</xdr:rowOff>
    </xdr:from>
    <xdr:ext cx="405111" cy="259045"/>
    <xdr:sp macro="" textlink="">
      <xdr:nvSpPr>
        <xdr:cNvPr id="734" name="n_3mainValue【消防施設】&#10;有形固定資産減価償却率"/>
        <xdr:cNvSpPr txBox="1"/>
      </xdr:nvSpPr>
      <xdr:spPr>
        <a:xfrm>
          <a:off x="13500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58" name="直線コネクタ 757"/>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0" name="直線コネクタ 75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6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2" name="直線コネクタ 76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63" name="【消防施設】&#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4" name="フローチャート: 判断 76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5" name="フローチャート: 判断 764"/>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60977</xdr:rowOff>
    </xdr:from>
    <xdr:ext cx="469744" cy="259045"/>
    <xdr:sp macro="" textlink="">
      <xdr:nvSpPr>
        <xdr:cNvPr id="766" name="n_1aveValue【消防施設】&#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101600</xdr:rowOff>
    </xdr:from>
    <xdr:to>
      <xdr:col>107</xdr:col>
      <xdr:colOff>101600</xdr:colOff>
      <xdr:row>83</xdr:row>
      <xdr:rowOff>31750</xdr:rowOff>
    </xdr:to>
    <xdr:sp macro="" textlink="">
      <xdr:nvSpPr>
        <xdr:cNvPr id="767" name="フローチャート: 判断 766"/>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22877</xdr:rowOff>
    </xdr:from>
    <xdr:ext cx="469744" cy="259045"/>
    <xdr:sp macro="" textlink="">
      <xdr:nvSpPr>
        <xdr:cNvPr id="768" name="n_2aveValue【消防施設】&#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82</xdr:row>
      <xdr:rowOff>165100</xdr:rowOff>
    </xdr:from>
    <xdr:to>
      <xdr:col>102</xdr:col>
      <xdr:colOff>165100</xdr:colOff>
      <xdr:row>83</xdr:row>
      <xdr:rowOff>95250</xdr:rowOff>
    </xdr:to>
    <xdr:sp macro="" textlink="">
      <xdr:nvSpPr>
        <xdr:cNvPr id="769" name="フローチャート: 判断 768"/>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86377</xdr:rowOff>
    </xdr:from>
    <xdr:ext cx="469744" cy="259045"/>
    <xdr:sp macro="" textlink="">
      <xdr:nvSpPr>
        <xdr:cNvPr id="770" name="n_3aveValue【消防施設】&#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44450</xdr:rowOff>
    </xdr:from>
    <xdr:to>
      <xdr:col>98</xdr:col>
      <xdr:colOff>38100</xdr:colOff>
      <xdr:row>83</xdr:row>
      <xdr:rowOff>146050</xdr:rowOff>
    </xdr:to>
    <xdr:sp macro="" textlink="">
      <xdr:nvSpPr>
        <xdr:cNvPr id="771" name="フローチャート: 判断 770"/>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81</xdr:row>
      <xdr:rowOff>162577</xdr:rowOff>
    </xdr:from>
    <xdr:ext cx="469744" cy="259045"/>
    <xdr:sp macro="" textlink="">
      <xdr:nvSpPr>
        <xdr:cNvPr id="772"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73" name="テキスト ボックス 7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4" name="テキスト ボックス 7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5" name="テキスト ボックス 7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6" name="テキスト ボックス 7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7" name="テキスト ボックス 7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82550</xdr:rowOff>
    </xdr:from>
    <xdr:to>
      <xdr:col>116</xdr:col>
      <xdr:colOff>114300</xdr:colOff>
      <xdr:row>80</xdr:row>
      <xdr:rowOff>12700</xdr:rowOff>
    </xdr:to>
    <xdr:sp macro="" textlink="">
      <xdr:nvSpPr>
        <xdr:cNvPr id="778" name="楕円 777"/>
        <xdr:cNvSpPr/>
      </xdr:nvSpPr>
      <xdr:spPr>
        <a:xfrm>
          <a:off x="22110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105427</xdr:rowOff>
    </xdr:from>
    <xdr:ext cx="469744" cy="259045"/>
    <xdr:sp macro="" textlink="">
      <xdr:nvSpPr>
        <xdr:cNvPr id="779" name="【消防施設】&#10;一人当たり面積該当値テキスト"/>
        <xdr:cNvSpPr txBox="1"/>
      </xdr:nvSpPr>
      <xdr:spPr>
        <a:xfrm>
          <a:off x="22199600"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76200</xdr:rowOff>
    </xdr:from>
    <xdr:to>
      <xdr:col>112</xdr:col>
      <xdr:colOff>38100</xdr:colOff>
      <xdr:row>81</xdr:row>
      <xdr:rowOff>6350</xdr:rowOff>
    </xdr:to>
    <xdr:sp macro="" textlink="">
      <xdr:nvSpPr>
        <xdr:cNvPr id="780" name="楕円 779"/>
        <xdr:cNvSpPr/>
      </xdr:nvSpPr>
      <xdr:spPr>
        <a:xfrm>
          <a:off x="21272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133350</xdr:rowOff>
    </xdr:from>
    <xdr:to>
      <xdr:col>116</xdr:col>
      <xdr:colOff>63500</xdr:colOff>
      <xdr:row>80</xdr:row>
      <xdr:rowOff>127000</xdr:rowOff>
    </xdr:to>
    <xdr:cxnSp macro="">
      <xdr:nvCxnSpPr>
        <xdr:cNvPr id="781" name="直線コネクタ 780"/>
        <xdr:cNvCxnSpPr/>
      </xdr:nvCxnSpPr>
      <xdr:spPr>
        <a:xfrm flipV="1">
          <a:off x="21323300" y="13677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782" name="楕円 781"/>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127000</xdr:rowOff>
    </xdr:to>
    <xdr:cxnSp macro="">
      <xdr:nvCxnSpPr>
        <xdr:cNvPr id="783" name="直線コネクタ 782"/>
        <xdr:cNvCxnSpPr/>
      </xdr:nvCxnSpPr>
      <xdr:spPr>
        <a:xfrm>
          <a:off x="20434300" y="1383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784" name="楕円 783"/>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114300</xdr:rowOff>
    </xdr:from>
    <xdr:to>
      <xdr:col>107</xdr:col>
      <xdr:colOff>50800</xdr:colOff>
      <xdr:row>81</xdr:row>
      <xdr:rowOff>95250</xdr:rowOff>
    </xdr:to>
    <xdr:cxnSp macro="">
      <xdr:nvCxnSpPr>
        <xdr:cNvPr id="785" name="直線コネクタ 784"/>
        <xdr:cNvCxnSpPr/>
      </xdr:nvCxnSpPr>
      <xdr:spPr>
        <a:xfrm flipV="1">
          <a:off x="19545300" y="13830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22877</xdr:rowOff>
    </xdr:from>
    <xdr:ext cx="469744" cy="259045"/>
    <xdr:sp macro="" textlink="">
      <xdr:nvSpPr>
        <xdr:cNvPr id="786" name="n_1mainValue【消防施設】&#10;一人当たり面積"/>
        <xdr:cNvSpPr txBox="1"/>
      </xdr:nvSpPr>
      <xdr:spPr>
        <a:xfrm>
          <a:off x="210757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787" name="n_2mainValue【消防施設】&#10;一人当たり面積"/>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788" name="n_3mainValue【消防施設】&#10;一人当たり面積"/>
        <xdr:cNvSpPr txBox="1"/>
      </xdr:nvSpPr>
      <xdr:spPr>
        <a:xfrm>
          <a:off x="19310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819" name="【庁舎】&#10;有形固定資産減価償却率平均値テキスト"/>
        <xdr:cNvSpPr txBox="1"/>
      </xdr:nvSpPr>
      <xdr:spPr>
        <a:xfrm>
          <a:off x="16357600"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45556</xdr:rowOff>
    </xdr:from>
    <xdr:ext cx="405111" cy="259045"/>
    <xdr:sp macro="" textlink="">
      <xdr:nvSpPr>
        <xdr:cNvPr id="822"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71120</xdr:rowOff>
    </xdr:from>
    <xdr:to>
      <xdr:col>76</xdr:col>
      <xdr:colOff>165100</xdr:colOff>
      <xdr:row>105</xdr:row>
      <xdr:rowOff>1270</xdr:rowOff>
    </xdr:to>
    <xdr:sp macro="" textlink="">
      <xdr:nvSpPr>
        <xdr:cNvPr id="823" name="フローチャート: 判断 822"/>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17797</xdr:rowOff>
    </xdr:from>
    <xdr:ext cx="405111" cy="259045"/>
    <xdr:sp macro="" textlink="">
      <xdr:nvSpPr>
        <xdr:cNvPr id="824"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74386</xdr:rowOff>
    </xdr:from>
    <xdr:to>
      <xdr:col>72</xdr:col>
      <xdr:colOff>38100</xdr:colOff>
      <xdr:row>105</xdr:row>
      <xdr:rowOff>4536</xdr:rowOff>
    </xdr:to>
    <xdr:sp macro="" textlink="">
      <xdr:nvSpPr>
        <xdr:cNvPr id="825" name="フローチャート: 判断 824"/>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21063</xdr:rowOff>
    </xdr:from>
    <xdr:ext cx="405111" cy="259045"/>
    <xdr:sp macro="" textlink="">
      <xdr:nvSpPr>
        <xdr:cNvPr id="826" name="n_3aveValue【庁舎】&#10;有形固定資産減価償却率"/>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93980</xdr:rowOff>
    </xdr:from>
    <xdr:to>
      <xdr:col>67</xdr:col>
      <xdr:colOff>101600</xdr:colOff>
      <xdr:row>105</xdr:row>
      <xdr:rowOff>24130</xdr:rowOff>
    </xdr:to>
    <xdr:sp macro="" textlink="">
      <xdr:nvSpPr>
        <xdr:cNvPr id="827" name="フローチャート: 判断 826"/>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40657</xdr:rowOff>
    </xdr:from>
    <xdr:ext cx="405111" cy="259045"/>
    <xdr:sp macro="" textlink="">
      <xdr:nvSpPr>
        <xdr:cNvPr id="828"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29" name="テキスト ボックス 8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0" name="テキスト ボックス 8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1" name="テキスト ボックス 8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2" name="テキスト ボックス 8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3" name="テキスト ボックス 8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85816</xdr:rowOff>
    </xdr:from>
    <xdr:to>
      <xdr:col>85</xdr:col>
      <xdr:colOff>177800</xdr:colOff>
      <xdr:row>101</xdr:row>
      <xdr:rowOff>15966</xdr:rowOff>
    </xdr:to>
    <xdr:sp macro="" textlink="">
      <xdr:nvSpPr>
        <xdr:cNvPr id="834" name="楕円 833"/>
        <xdr:cNvSpPr/>
      </xdr:nvSpPr>
      <xdr:spPr>
        <a:xfrm>
          <a:off x="16268700" y="172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38843</xdr:rowOff>
    </xdr:from>
    <xdr:ext cx="405111" cy="259045"/>
    <xdr:sp macro="" textlink="">
      <xdr:nvSpPr>
        <xdr:cNvPr id="835" name="【庁舎】&#10;有形固定資産減価償却率該当値テキスト"/>
        <xdr:cNvSpPr txBox="1"/>
      </xdr:nvSpPr>
      <xdr:spPr>
        <a:xfrm>
          <a:off x="16357600" y="17183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157662</xdr:rowOff>
    </xdr:from>
    <xdr:to>
      <xdr:col>81</xdr:col>
      <xdr:colOff>101600</xdr:colOff>
      <xdr:row>105</xdr:row>
      <xdr:rowOff>87812</xdr:rowOff>
    </xdr:to>
    <xdr:sp macro="" textlink="">
      <xdr:nvSpPr>
        <xdr:cNvPr id="836" name="楕円 835"/>
        <xdr:cNvSpPr/>
      </xdr:nvSpPr>
      <xdr:spPr>
        <a:xfrm>
          <a:off x="15430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136616</xdr:rowOff>
    </xdr:from>
    <xdr:to>
      <xdr:col>85</xdr:col>
      <xdr:colOff>127000</xdr:colOff>
      <xdr:row>105</xdr:row>
      <xdr:rowOff>37012</xdr:rowOff>
    </xdr:to>
    <xdr:cxnSp macro="">
      <xdr:nvCxnSpPr>
        <xdr:cNvPr id="837" name="直線コネクタ 836"/>
        <xdr:cNvCxnSpPr/>
      </xdr:nvCxnSpPr>
      <xdr:spPr>
        <a:xfrm flipV="1">
          <a:off x="15481300" y="17281616"/>
          <a:ext cx="838200" cy="75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123371</xdr:rowOff>
    </xdr:from>
    <xdr:to>
      <xdr:col>76</xdr:col>
      <xdr:colOff>165100</xdr:colOff>
      <xdr:row>105</xdr:row>
      <xdr:rowOff>53521</xdr:rowOff>
    </xdr:to>
    <xdr:sp macro="" textlink="">
      <xdr:nvSpPr>
        <xdr:cNvPr id="838" name="楕円 837"/>
        <xdr:cNvSpPr/>
      </xdr:nvSpPr>
      <xdr:spPr>
        <a:xfrm>
          <a:off x="14541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2721</xdr:rowOff>
    </xdr:from>
    <xdr:to>
      <xdr:col>81</xdr:col>
      <xdr:colOff>50800</xdr:colOff>
      <xdr:row>105</xdr:row>
      <xdr:rowOff>37012</xdr:rowOff>
    </xdr:to>
    <xdr:cxnSp macro="">
      <xdr:nvCxnSpPr>
        <xdr:cNvPr id="839" name="直線コネクタ 838"/>
        <xdr:cNvCxnSpPr/>
      </xdr:nvCxnSpPr>
      <xdr:spPr>
        <a:xfrm>
          <a:off x="14592300" y="180049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129902</xdr:rowOff>
    </xdr:from>
    <xdr:to>
      <xdr:col>72</xdr:col>
      <xdr:colOff>38100</xdr:colOff>
      <xdr:row>105</xdr:row>
      <xdr:rowOff>60052</xdr:rowOff>
    </xdr:to>
    <xdr:sp macro="" textlink="">
      <xdr:nvSpPr>
        <xdr:cNvPr id="840" name="楕円 839"/>
        <xdr:cNvSpPr/>
      </xdr:nvSpPr>
      <xdr:spPr>
        <a:xfrm>
          <a:off x="13652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xdr:rowOff>
    </xdr:from>
    <xdr:to>
      <xdr:col>76</xdr:col>
      <xdr:colOff>114300</xdr:colOff>
      <xdr:row>105</xdr:row>
      <xdr:rowOff>9252</xdr:rowOff>
    </xdr:to>
    <xdr:cxnSp macro="">
      <xdr:nvCxnSpPr>
        <xdr:cNvPr id="841" name="直線コネクタ 840"/>
        <xdr:cNvCxnSpPr/>
      </xdr:nvCxnSpPr>
      <xdr:spPr>
        <a:xfrm flipV="1">
          <a:off x="13703300" y="180049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78939</xdr:rowOff>
    </xdr:from>
    <xdr:ext cx="405111" cy="259045"/>
    <xdr:sp macro="" textlink="">
      <xdr:nvSpPr>
        <xdr:cNvPr id="842" name="n_1mainValue【庁舎】&#10;有形固定資産減価償却率"/>
        <xdr:cNvSpPr txBox="1"/>
      </xdr:nvSpPr>
      <xdr:spPr>
        <a:xfrm>
          <a:off x="152660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44648</xdr:rowOff>
    </xdr:from>
    <xdr:ext cx="405111" cy="259045"/>
    <xdr:sp macro="" textlink="">
      <xdr:nvSpPr>
        <xdr:cNvPr id="843" name="n_2mainValue【庁舎】&#10;有形固定資産減価償却率"/>
        <xdr:cNvSpPr txBox="1"/>
      </xdr:nvSpPr>
      <xdr:spPr>
        <a:xfrm>
          <a:off x="14389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51179</xdr:rowOff>
    </xdr:from>
    <xdr:ext cx="405111" cy="259045"/>
    <xdr:sp macro="" textlink="">
      <xdr:nvSpPr>
        <xdr:cNvPr id="844" name="n_3mainValue【庁舎】&#10;有形固定資産減価償却率"/>
        <xdr:cNvSpPr txBox="1"/>
      </xdr:nvSpPr>
      <xdr:spPr>
        <a:xfrm>
          <a:off x="13500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6" name="直線コネクタ 865"/>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68" name="直線コネクタ 86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69"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0" name="直線コネクタ 869"/>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871" name="【庁舎】&#10;一人当たり面積平均値テキスト"/>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2" name="フローチャート: 判断 871"/>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3" name="フローチャート: 判断 872"/>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22369</xdr:rowOff>
    </xdr:from>
    <xdr:ext cx="469744" cy="259045"/>
    <xdr:sp macro="" textlink="">
      <xdr:nvSpPr>
        <xdr:cNvPr id="874" name="n_1aveValue【庁舎】&#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57404</xdr:rowOff>
    </xdr:from>
    <xdr:to>
      <xdr:col>107</xdr:col>
      <xdr:colOff>101600</xdr:colOff>
      <xdr:row>104</xdr:row>
      <xdr:rowOff>159004</xdr:rowOff>
    </xdr:to>
    <xdr:sp macro="" textlink="">
      <xdr:nvSpPr>
        <xdr:cNvPr id="875" name="フローチャート: 判断 874"/>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4081</xdr:rowOff>
    </xdr:from>
    <xdr:ext cx="469744" cy="259045"/>
    <xdr:sp macro="" textlink="">
      <xdr:nvSpPr>
        <xdr:cNvPr id="876" name="n_2aveValue【庁舎】&#10;一人当たり面積"/>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84837</xdr:rowOff>
    </xdr:from>
    <xdr:to>
      <xdr:col>102</xdr:col>
      <xdr:colOff>165100</xdr:colOff>
      <xdr:row>105</xdr:row>
      <xdr:rowOff>14987</xdr:rowOff>
    </xdr:to>
    <xdr:sp macro="" textlink="">
      <xdr:nvSpPr>
        <xdr:cNvPr id="877" name="フローチャート: 判断 876"/>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31514</xdr:rowOff>
    </xdr:from>
    <xdr:ext cx="469744" cy="259045"/>
    <xdr:sp macro="" textlink="">
      <xdr:nvSpPr>
        <xdr:cNvPr id="878"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112268</xdr:rowOff>
    </xdr:from>
    <xdr:to>
      <xdr:col>98</xdr:col>
      <xdr:colOff>38100</xdr:colOff>
      <xdr:row>105</xdr:row>
      <xdr:rowOff>42418</xdr:rowOff>
    </xdr:to>
    <xdr:sp macro="" textlink="">
      <xdr:nvSpPr>
        <xdr:cNvPr id="879" name="フローチャート: 判断 878"/>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103</xdr:row>
      <xdr:rowOff>58945</xdr:rowOff>
    </xdr:from>
    <xdr:ext cx="469744" cy="259045"/>
    <xdr:sp macro="" textlink="">
      <xdr:nvSpPr>
        <xdr:cNvPr id="880"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81" name="テキスト ボックス 8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2" name="テキスト ボックス 8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3" name="テキスト ボックス 8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4" name="テキスト ボックス 8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5" name="テキスト ボックス 8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886" name="楕円 885"/>
        <xdr:cNvSpPr/>
      </xdr:nvSpPr>
      <xdr:spPr>
        <a:xfrm>
          <a:off x="22110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2557</xdr:rowOff>
    </xdr:from>
    <xdr:ext cx="469744" cy="259045"/>
    <xdr:sp macro="" textlink="">
      <xdr:nvSpPr>
        <xdr:cNvPr id="887" name="【庁舎】&#10;一人当たり面積該当値テキスト"/>
        <xdr:cNvSpPr txBox="1"/>
      </xdr:nvSpPr>
      <xdr:spPr>
        <a:xfrm>
          <a:off x="22199600"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66548</xdr:rowOff>
    </xdr:from>
    <xdr:to>
      <xdr:col>112</xdr:col>
      <xdr:colOff>38100</xdr:colOff>
      <xdr:row>106</xdr:row>
      <xdr:rowOff>168148</xdr:rowOff>
    </xdr:to>
    <xdr:sp macro="" textlink="">
      <xdr:nvSpPr>
        <xdr:cNvPr id="888" name="楕円 887"/>
        <xdr:cNvSpPr/>
      </xdr:nvSpPr>
      <xdr:spPr>
        <a:xfrm>
          <a:off x="21272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30480</xdr:rowOff>
    </xdr:from>
    <xdr:to>
      <xdr:col>116</xdr:col>
      <xdr:colOff>63500</xdr:colOff>
      <xdr:row>106</xdr:row>
      <xdr:rowOff>117348</xdr:rowOff>
    </xdr:to>
    <xdr:cxnSp macro="">
      <xdr:nvCxnSpPr>
        <xdr:cNvPr id="889" name="直線コネクタ 888"/>
        <xdr:cNvCxnSpPr/>
      </xdr:nvCxnSpPr>
      <xdr:spPr>
        <a:xfrm flipV="1">
          <a:off x="21323300" y="17861280"/>
          <a:ext cx="8382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890" name="楕円 889"/>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117348</xdr:rowOff>
    </xdr:from>
    <xdr:to>
      <xdr:col>111</xdr:col>
      <xdr:colOff>177800</xdr:colOff>
      <xdr:row>106</xdr:row>
      <xdr:rowOff>121920</xdr:rowOff>
    </xdr:to>
    <xdr:cxnSp macro="">
      <xdr:nvCxnSpPr>
        <xdr:cNvPr id="891" name="直線コネクタ 890"/>
        <xdr:cNvCxnSpPr/>
      </xdr:nvCxnSpPr>
      <xdr:spPr>
        <a:xfrm flipV="1">
          <a:off x="20434300" y="1829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66548</xdr:rowOff>
    </xdr:from>
    <xdr:to>
      <xdr:col>102</xdr:col>
      <xdr:colOff>165100</xdr:colOff>
      <xdr:row>106</xdr:row>
      <xdr:rowOff>168148</xdr:rowOff>
    </xdr:to>
    <xdr:sp macro="" textlink="">
      <xdr:nvSpPr>
        <xdr:cNvPr id="892" name="楕円 891"/>
        <xdr:cNvSpPr/>
      </xdr:nvSpPr>
      <xdr:spPr>
        <a:xfrm>
          <a:off x="19494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117348</xdr:rowOff>
    </xdr:from>
    <xdr:to>
      <xdr:col>107</xdr:col>
      <xdr:colOff>50800</xdr:colOff>
      <xdr:row>106</xdr:row>
      <xdr:rowOff>121920</xdr:rowOff>
    </xdr:to>
    <xdr:cxnSp macro="">
      <xdr:nvCxnSpPr>
        <xdr:cNvPr id="893" name="直線コネクタ 892"/>
        <xdr:cNvCxnSpPr/>
      </xdr:nvCxnSpPr>
      <xdr:spPr>
        <a:xfrm>
          <a:off x="19545300" y="1829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894" name="n_1mainValue【庁舎】&#10;一人当たり面積"/>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895" name="n_2mainValue【庁舎】&#10;一人当たり面積"/>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159275</xdr:rowOff>
    </xdr:from>
    <xdr:ext cx="469744" cy="259045"/>
    <xdr:sp macro="" textlink="">
      <xdr:nvSpPr>
        <xdr:cNvPr id="896" name="n_3mainValue【庁舎】&#10;一人当たり面積"/>
        <xdr:cNvSpPr txBox="1"/>
      </xdr:nvSpPr>
      <xdr:spPr>
        <a:xfrm>
          <a:off x="19310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体では，一般廃棄物処理施設以外は有形固定資産減価償却率は類似団体内平均値と比較して平均値以上の数値であり，類似団体と比較すると施設は概ね良好に維持されていると考えられる。中でも図書館について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年度に建て替えにより新施設が</a:t>
          </a:r>
          <a:r>
            <a:rPr kumimoji="1" lang="ja-JP" altLang="en-US" sz="1100" b="0" i="0" baseline="0">
              <a:solidFill>
                <a:schemeClr val="dk1"/>
              </a:solidFill>
              <a:effectLst/>
              <a:latin typeface="+mn-lt"/>
              <a:ea typeface="+mn-ea"/>
              <a:cs typeface="+mn-cs"/>
            </a:rPr>
            <a:t>開館</a:t>
          </a:r>
          <a:r>
            <a:rPr kumimoji="1" lang="ja-JP" altLang="ja-JP" sz="1100" b="0" i="0" baseline="0">
              <a:solidFill>
                <a:schemeClr val="dk1"/>
              </a:solidFill>
              <a:effectLst/>
              <a:latin typeface="+mn-lt"/>
              <a:ea typeface="+mn-ea"/>
              <a:cs typeface="+mn-cs"/>
            </a:rPr>
            <a:t>していることから，類似団体と比較して有形固定資産減価償却率が大幅に低く，１人あたりの面積も大幅に増えている。また，消防施設については南海地震対策等で集中的に</a:t>
          </a:r>
          <a:r>
            <a:rPr kumimoji="1" lang="ja-JP" altLang="en-US" sz="1100" b="0" i="0" baseline="0">
              <a:solidFill>
                <a:schemeClr val="dk1"/>
              </a:solidFill>
              <a:effectLst/>
              <a:latin typeface="+mn-lt"/>
              <a:ea typeface="+mn-ea"/>
              <a:cs typeface="+mn-cs"/>
            </a:rPr>
            <a:t>建替え等の</a:t>
          </a:r>
          <a:r>
            <a:rPr kumimoji="1" lang="ja-JP" altLang="ja-JP" sz="1100" b="0" i="0" baseline="0">
              <a:solidFill>
                <a:schemeClr val="dk1"/>
              </a:solidFill>
              <a:effectLst/>
              <a:latin typeface="+mn-lt"/>
              <a:ea typeface="+mn-ea"/>
              <a:cs typeface="+mn-cs"/>
            </a:rPr>
            <a:t>整備を行っていること，庁舎についても令和元年度に新庁舎</a:t>
          </a:r>
          <a:r>
            <a:rPr kumimoji="1" lang="ja-JP" altLang="en-US" sz="1100" b="0" i="0" baseline="0">
              <a:solidFill>
                <a:schemeClr val="dk1"/>
              </a:solidFill>
              <a:effectLst/>
              <a:latin typeface="+mn-lt"/>
              <a:ea typeface="+mn-ea"/>
              <a:cs typeface="+mn-cs"/>
            </a:rPr>
            <a:t>が供用開始した</a:t>
          </a:r>
          <a:r>
            <a:rPr kumimoji="1" lang="ja-JP" altLang="ja-JP" sz="1100" b="0" i="0" baseline="0">
              <a:solidFill>
                <a:schemeClr val="dk1"/>
              </a:solidFill>
              <a:effectLst/>
              <a:latin typeface="+mn-lt"/>
              <a:ea typeface="+mn-ea"/>
              <a:cs typeface="+mn-cs"/>
            </a:rPr>
            <a:t>ことから，有形固定資産減価償却率が減少</a:t>
          </a:r>
          <a:r>
            <a:rPr kumimoji="1" lang="ja-JP" altLang="en-US" sz="1100" b="0" i="0" baseline="0">
              <a:solidFill>
                <a:schemeClr val="dk1"/>
              </a:solidFill>
              <a:effectLst/>
              <a:latin typeface="+mn-lt"/>
              <a:ea typeface="+mn-ea"/>
              <a:cs typeface="+mn-cs"/>
            </a:rPr>
            <a:t>した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方，一般廃棄物処理施設については，有形固定資産減価償却率が大幅に高くなっており，類似団体と比較すると施設の老朽化が進んでいると考えられ，各施設ごとの長寿命計画を含めた整備を行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327,575
325,748
309.00
159,101,814
157,773,862
405,614
78,603,438
210,720,969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産業基盤が確立されていない本市においては、都市部のような景気回復基調は見受けられず、個人市民税の増などの要素はあるものの依然市税収入は伸び悩んでいることなどから、財政力指数は</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と類似団体や四国の他県庁所在市と比べ低く推移している。平成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に策定した「高知市財政健全化プラン」に基づき、債権管理の徹底や受益者負担の適正化、遊休資産の活用等による歳入の確保に努めるとともに、事務事業の見直しや公債費負担の低減による歳出の削減に努め、安定的で健全な財政運営への取組を強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159455</xdr:rowOff>
    </xdr:to>
    <xdr:cxnSp macro="">
      <xdr:nvCxnSpPr>
        <xdr:cNvPr id="72" name="直線コネクタ 71"/>
        <xdr:cNvCxnSpPr/>
      </xdr:nvCxnSpPr>
      <xdr:spPr>
        <a:xfrm flipV="1">
          <a:off x="3225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43</xdr:row>
      <xdr:rowOff>28222</xdr:rowOff>
    </xdr:to>
    <xdr:cxnSp macro="">
      <xdr:nvCxnSpPr>
        <xdr:cNvPr id="75" name="直線コネクタ 74"/>
        <xdr:cNvCxnSpPr/>
      </xdr:nvCxnSpPr>
      <xdr:spPr>
        <a:xfrm flipV="1">
          <a:off x="2336800" y="736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77" name="テキスト ボックス 76"/>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55033</xdr:rowOff>
    </xdr:to>
    <xdr:cxnSp macro="">
      <xdr:nvCxnSpPr>
        <xdr:cNvPr id="78" name="直線コネクタ 77"/>
        <xdr:cNvCxnSpPr/>
      </xdr:nvCxnSpPr>
      <xdr:spPr>
        <a:xfrm flipV="1">
          <a:off x="1447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80" name="テキスト ボックス 79"/>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4" name="楕円 93"/>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5" name="テキスト ボックス 94"/>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都市部に比べて景気回復が鈍い本市経済状況により市税収入が伸び悩んでいる中，災害に強いまちづくりに重点的に取り組んだことや生活保護費を中心とする扶助費が高い水準で推移していることに加え、児童扶養手当の支給月に係る制度変更による経過措置に伴う扶助費の増等により経常経費充当一般財源全体で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億円と微増だったが、歳入経常一般財源が＋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億円と増加したことにより、経常収支比率は前年度比－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ポイントとなったが、高い割合を保ったままであり，財政構造の硬直化が著しい状況である。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97028</xdr:rowOff>
    </xdr:from>
    <xdr:to>
      <xdr:col>23</xdr:col>
      <xdr:colOff>133350</xdr:colOff>
      <xdr:row>66</xdr:row>
      <xdr:rowOff>125984</xdr:rowOff>
    </xdr:to>
    <xdr:cxnSp macro="">
      <xdr:nvCxnSpPr>
        <xdr:cNvPr id="130" name="直線コネクタ 129"/>
        <xdr:cNvCxnSpPr/>
      </xdr:nvCxnSpPr>
      <xdr:spPr>
        <a:xfrm flipV="1">
          <a:off x="4114800" y="1141272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24638</xdr:rowOff>
    </xdr:from>
    <xdr:to>
      <xdr:col>19</xdr:col>
      <xdr:colOff>133350</xdr:colOff>
      <xdr:row>66</xdr:row>
      <xdr:rowOff>125984</xdr:rowOff>
    </xdr:to>
    <xdr:cxnSp macro="">
      <xdr:nvCxnSpPr>
        <xdr:cNvPr id="133" name="直線コネクタ 132"/>
        <xdr:cNvCxnSpPr/>
      </xdr:nvCxnSpPr>
      <xdr:spPr>
        <a:xfrm>
          <a:off x="3225800" y="1134033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24638</xdr:rowOff>
    </xdr:from>
    <xdr:to>
      <xdr:col>15</xdr:col>
      <xdr:colOff>82550</xdr:colOff>
      <xdr:row>66</xdr:row>
      <xdr:rowOff>159766</xdr:rowOff>
    </xdr:to>
    <xdr:cxnSp macro="">
      <xdr:nvCxnSpPr>
        <xdr:cNvPr id="136" name="直線コネクタ 135"/>
        <xdr:cNvCxnSpPr/>
      </xdr:nvCxnSpPr>
      <xdr:spPr>
        <a:xfrm flipV="1">
          <a:off x="2336800" y="1134033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75438</xdr:rowOff>
    </xdr:from>
    <xdr:to>
      <xdr:col>11</xdr:col>
      <xdr:colOff>31750</xdr:colOff>
      <xdr:row>66</xdr:row>
      <xdr:rowOff>159766</xdr:rowOff>
    </xdr:to>
    <xdr:cxnSp macro="">
      <xdr:nvCxnSpPr>
        <xdr:cNvPr id="139" name="直線コネクタ 138"/>
        <xdr:cNvCxnSpPr/>
      </xdr:nvCxnSpPr>
      <xdr:spPr>
        <a:xfrm>
          <a:off x="1447800" y="11219688"/>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46228</xdr:rowOff>
    </xdr:from>
    <xdr:to>
      <xdr:col>23</xdr:col>
      <xdr:colOff>184150</xdr:colOff>
      <xdr:row>66</xdr:row>
      <xdr:rowOff>147828</xdr:rowOff>
    </xdr:to>
    <xdr:sp macro="" textlink="">
      <xdr:nvSpPr>
        <xdr:cNvPr id="149" name="楕円 148"/>
        <xdr:cNvSpPr/>
      </xdr:nvSpPr>
      <xdr:spPr>
        <a:xfrm>
          <a:off x="49022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18305</xdr:rowOff>
    </xdr:from>
    <xdr:ext cx="762000" cy="259045"/>
    <xdr:sp macro="" textlink="">
      <xdr:nvSpPr>
        <xdr:cNvPr id="150" name="財政構造の弾力性該当値テキスト"/>
        <xdr:cNvSpPr txBox="1"/>
      </xdr:nvSpPr>
      <xdr:spPr>
        <a:xfrm>
          <a:off x="5041900" y="113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75184</xdr:rowOff>
    </xdr:from>
    <xdr:to>
      <xdr:col>19</xdr:col>
      <xdr:colOff>184150</xdr:colOff>
      <xdr:row>67</xdr:row>
      <xdr:rowOff>5334</xdr:rowOff>
    </xdr:to>
    <xdr:sp macro="" textlink="">
      <xdr:nvSpPr>
        <xdr:cNvPr id="151" name="楕円 150"/>
        <xdr:cNvSpPr/>
      </xdr:nvSpPr>
      <xdr:spPr>
        <a:xfrm>
          <a:off x="4064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161561</xdr:rowOff>
    </xdr:from>
    <xdr:ext cx="736600" cy="259045"/>
    <xdr:sp macro="" textlink="">
      <xdr:nvSpPr>
        <xdr:cNvPr id="152" name="テキスト ボックス 151"/>
        <xdr:cNvSpPr txBox="1"/>
      </xdr:nvSpPr>
      <xdr:spPr>
        <a:xfrm>
          <a:off x="3733800" y="1147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145288</xdr:rowOff>
    </xdr:from>
    <xdr:to>
      <xdr:col>15</xdr:col>
      <xdr:colOff>133350</xdr:colOff>
      <xdr:row>66</xdr:row>
      <xdr:rowOff>75438</xdr:rowOff>
    </xdr:to>
    <xdr:sp macro="" textlink="">
      <xdr:nvSpPr>
        <xdr:cNvPr id="153" name="楕円 152"/>
        <xdr:cNvSpPr/>
      </xdr:nvSpPr>
      <xdr:spPr>
        <a:xfrm>
          <a:off x="3175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60215</xdr:rowOff>
    </xdr:from>
    <xdr:ext cx="762000" cy="259045"/>
    <xdr:sp macro="" textlink="">
      <xdr:nvSpPr>
        <xdr:cNvPr id="154" name="テキスト ボックス 153"/>
        <xdr:cNvSpPr txBox="1"/>
      </xdr:nvSpPr>
      <xdr:spPr>
        <a:xfrm>
          <a:off x="2844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108966</xdr:rowOff>
    </xdr:from>
    <xdr:to>
      <xdr:col>11</xdr:col>
      <xdr:colOff>82550</xdr:colOff>
      <xdr:row>67</xdr:row>
      <xdr:rowOff>39116</xdr:rowOff>
    </xdr:to>
    <xdr:sp macro="" textlink="">
      <xdr:nvSpPr>
        <xdr:cNvPr id="155" name="楕円 154"/>
        <xdr:cNvSpPr/>
      </xdr:nvSpPr>
      <xdr:spPr>
        <a:xfrm>
          <a:off x="2286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23893</xdr:rowOff>
    </xdr:from>
    <xdr:ext cx="762000" cy="259045"/>
    <xdr:sp macro="" textlink="">
      <xdr:nvSpPr>
        <xdr:cNvPr id="156" name="テキスト ボックス 155"/>
        <xdr:cNvSpPr txBox="1"/>
      </xdr:nvSpPr>
      <xdr:spPr>
        <a:xfrm>
          <a:off x="1955800" y="115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57" name="楕円 156"/>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58" name="テキスト ボックス 157"/>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新高知市財政再建推進プラン（計画期間：</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年度）に基づき、徹底的な事務事業の見直しを行った結果、人口一人当たりの決算額は類似団体と比べて低く推移している。 市民の求める真に必要なサービスを最少のコストで提供する観点から、平成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年度に策定した高知市財政健全化プラン（計画期間：平成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令和４年度）に基づき、事業のスクラップや手法見直しによる事業費の抑制、庶務事務の効率化による人件費の抑制、業務量の削減による時間外勤務の抑制など、常に見直しを行うとともに、計画的・効率的かつ適正な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74651</xdr:rowOff>
    </xdr:from>
    <xdr:to>
      <xdr:col>23</xdr:col>
      <xdr:colOff>133350</xdr:colOff>
      <xdr:row>82</xdr:row>
      <xdr:rowOff>143543</xdr:rowOff>
    </xdr:to>
    <xdr:cxnSp macro="">
      <xdr:nvCxnSpPr>
        <xdr:cNvPr id="195" name="直線コネクタ 194"/>
        <xdr:cNvCxnSpPr/>
      </xdr:nvCxnSpPr>
      <xdr:spPr>
        <a:xfrm>
          <a:off x="4114800" y="14133551"/>
          <a:ext cx="838200" cy="6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167990</xdr:rowOff>
    </xdr:from>
    <xdr:to>
      <xdr:col>19</xdr:col>
      <xdr:colOff>133350</xdr:colOff>
      <xdr:row>82</xdr:row>
      <xdr:rowOff>74651</xdr:rowOff>
    </xdr:to>
    <xdr:cxnSp macro="">
      <xdr:nvCxnSpPr>
        <xdr:cNvPr id="198" name="直線コネクタ 197"/>
        <xdr:cNvCxnSpPr/>
      </xdr:nvCxnSpPr>
      <xdr:spPr>
        <a:xfrm>
          <a:off x="3225800" y="14055440"/>
          <a:ext cx="889000" cy="7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145703</xdr:rowOff>
    </xdr:from>
    <xdr:to>
      <xdr:col>15</xdr:col>
      <xdr:colOff>82550</xdr:colOff>
      <xdr:row>81</xdr:row>
      <xdr:rowOff>167990</xdr:rowOff>
    </xdr:to>
    <xdr:cxnSp macro="">
      <xdr:nvCxnSpPr>
        <xdr:cNvPr id="201" name="直線コネクタ 200"/>
        <xdr:cNvCxnSpPr/>
      </xdr:nvCxnSpPr>
      <xdr:spPr>
        <a:xfrm>
          <a:off x="2336800" y="14033153"/>
          <a:ext cx="889000" cy="2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131776</xdr:rowOff>
    </xdr:from>
    <xdr:to>
      <xdr:col>11</xdr:col>
      <xdr:colOff>31750</xdr:colOff>
      <xdr:row>81</xdr:row>
      <xdr:rowOff>145703</xdr:rowOff>
    </xdr:to>
    <xdr:cxnSp macro="">
      <xdr:nvCxnSpPr>
        <xdr:cNvPr id="204" name="直線コネクタ 203"/>
        <xdr:cNvCxnSpPr/>
      </xdr:nvCxnSpPr>
      <xdr:spPr>
        <a:xfrm>
          <a:off x="1447800" y="14019226"/>
          <a:ext cx="889000" cy="1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92743</xdr:rowOff>
    </xdr:from>
    <xdr:to>
      <xdr:col>23</xdr:col>
      <xdr:colOff>184150</xdr:colOff>
      <xdr:row>83</xdr:row>
      <xdr:rowOff>22893</xdr:rowOff>
    </xdr:to>
    <xdr:sp macro="" textlink="">
      <xdr:nvSpPr>
        <xdr:cNvPr id="214" name="楕円 213"/>
        <xdr:cNvSpPr/>
      </xdr:nvSpPr>
      <xdr:spPr>
        <a:xfrm>
          <a:off x="4902200" y="1415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109270</xdr:rowOff>
    </xdr:from>
    <xdr:ext cx="762000" cy="259045"/>
    <xdr:sp macro="" textlink="">
      <xdr:nvSpPr>
        <xdr:cNvPr id="215" name="人件費・物件費等の状況該当値テキスト"/>
        <xdr:cNvSpPr txBox="1"/>
      </xdr:nvSpPr>
      <xdr:spPr>
        <a:xfrm>
          <a:off x="5041900" y="139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23851</xdr:rowOff>
    </xdr:from>
    <xdr:to>
      <xdr:col>19</xdr:col>
      <xdr:colOff>184150</xdr:colOff>
      <xdr:row>82</xdr:row>
      <xdr:rowOff>125451</xdr:rowOff>
    </xdr:to>
    <xdr:sp macro="" textlink="">
      <xdr:nvSpPr>
        <xdr:cNvPr id="216" name="楕円 215"/>
        <xdr:cNvSpPr/>
      </xdr:nvSpPr>
      <xdr:spPr>
        <a:xfrm>
          <a:off x="4064000" y="1408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135628</xdr:rowOff>
    </xdr:from>
    <xdr:ext cx="736600" cy="259045"/>
    <xdr:sp macro="" textlink="">
      <xdr:nvSpPr>
        <xdr:cNvPr id="217" name="テキスト ボックス 216"/>
        <xdr:cNvSpPr txBox="1"/>
      </xdr:nvSpPr>
      <xdr:spPr>
        <a:xfrm>
          <a:off x="3733800" y="13851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117190</xdr:rowOff>
    </xdr:from>
    <xdr:to>
      <xdr:col>15</xdr:col>
      <xdr:colOff>133350</xdr:colOff>
      <xdr:row>82</xdr:row>
      <xdr:rowOff>47340</xdr:rowOff>
    </xdr:to>
    <xdr:sp macro="" textlink="">
      <xdr:nvSpPr>
        <xdr:cNvPr id="218" name="楕円 217"/>
        <xdr:cNvSpPr/>
      </xdr:nvSpPr>
      <xdr:spPr>
        <a:xfrm>
          <a:off x="3175000" y="140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57517</xdr:rowOff>
    </xdr:from>
    <xdr:ext cx="762000" cy="259045"/>
    <xdr:sp macro="" textlink="">
      <xdr:nvSpPr>
        <xdr:cNvPr id="219" name="テキスト ボックス 218"/>
        <xdr:cNvSpPr txBox="1"/>
      </xdr:nvSpPr>
      <xdr:spPr>
        <a:xfrm>
          <a:off x="2844800" y="1377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94903</xdr:rowOff>
    </xdr:from>
    <xdr:to>
      <xdr:col>11</xdr:col>
      <xdr:colOff>82550</xdr:colOff>
      <xdr:row>82</xdr:row>
      <xdr:rowOff>25053</xdr:rowOff>
    </xdr:to>
    <xdr:sp macro="" textlink="">
      <xdr:nvSpPr>
        <xdr:cNvPr id="220" name="楕円 219"/>
        <xdr:cNvSpPr/>
      </xdr:nvSpPr>
      <xdr:spPr>
        <a:xfrm>
          <a:off x="2286000" y="1398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35230</xdr:rowOff>
    </xdr:from>
    <xdr:ext cx="762000" cy="259045"/>
    <xdr:sp macro="" textlink="">
      <xdr:nvSpPr>
        <xdr:cNvPr id="221" name="テキスト ボックス 220"/>
        <xdr:cNvSpPr txBox="1"/>
      </xdr:nvSpPr>
      <xdr:spPr>
        <a:xfrm>
          <a:off x="1955800" y="1375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80976</xdr:rowOff>
    </xdr:from>
    <xdr:to>
      <xdr:col>7</xdr:col>
      <xdr:colOff>31750</xdr:colOff>
      <xdr:row>82</xdr:row>
      <xdr:rowOff>11126</xdr:rowOff>
    </xdr:to>
    <xdr:sp macro="" textlink="">
      <xdr:nvSpPr>
        <xdr:cNvPr id="222" name="楕円 221"/>
        <xdr:cNvSpPr/>
      </xdr:nvSpPr>
      <xdr:spPr>
        <a:xfrm>
          <a:off x="1397000" y="139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21303</xdr:rowOff>
    </xdr:from>
    <xdr:ext cx="762000" cy="259045"/>
    <xdr:sp macro="" textlink="">
      <xdr:nvSpPr>
        <xdr:cNvPr id="223" name="テキスト ボックス 222"/>
        <xdr:cNvSpPr txBox="1"/>
      </xdr:nvSpPr>
      <xdr:spPr>
        <a:xfrm>
          <a:off x="1066800" y="1373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年４月１日には，国の給料表の見直し内容を踏まえ，一般行政職の給料表について平均</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％の引下げを行うなど，国に準拠した給与制度の運用による給与の適正化に努めている。</a:t>
          </a:r>
        </a:p>
        <a:p>
          <a:r>
            <a:rPr kumimoji="1" lang="ja-JP" altLang="en-US" sz="1300">
              <a:latin typeface="ＭＳ Ｐゴシック" panose="020B0600070205080204" pitchFamily="50" charset="-128"/>
              <a:ea typeface="ＭＳ Ｐゴシック" panose="020B0600070205080204" pitchFamily="50" charset="-128"/>
            </a:rPr>
            <a:t>　また，類似団体との比較においても，平均水準と同程度で推移している。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62441</xdr:rowOff>
    </xdr:to>
    <xdr:cxnSp macro="">
      <xdr:nvCxnSpPr>
        <xdr:cNvPr id="257" name="直線コネクタ 256"/>
        <xdr:cNvCxnSpPr/>
      </xdr:nvCxnSpPr>
      <xdr:spPr>
        <a:xfrm>
          <a:off x="16179800" y="144642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62441</xdr:rowOff>
    </xdr:from>
    <xdr:to>
      <xdr:col>77</xdr:col>
      <xdr:colOff>44450</xdr:colOff>
      <xdr:row>84</xdr:row>
      <xdr:rowOff>82550</xdr:rowOff>
    </xdr:to>
    <xdr:cxnSp macro="">
      <xdr:nvCxnSpPr>
        <xdr:cNvPr id="260" name="直線コネクタ 259"/>
        <xdr:cNvCxnSpPr/>
      </xdr:nvCxnSpPr>
      <xdr:spPr>
        <a:xfrm flipV="1">
          <a:off x="15290800" y="144642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11641</xdr:rowOff>
    </xdr:to>
    <xdr:cxnSp macro="">
      <xdr:nvCxnSpPr>
        <xdr:cNvPr id="263" name="直線コネクタ 262"/>
        <xdr:cNvCxnSpPr/>
      </xdr:nvCxnSpPr>
      <xdr:spPr>
        <a:xfrm flipV="1">
          <a:off x="14401800" y="144843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11641</xdr:rowOff>
    </xdr:from>
    <xdr:to>
      <xdr:col>68</xdr:col>
      <xdr:colOff>152400</xdr:colOff>
      <xdr:row>85</xdr:row>
      <xdr:rowOff>152400</xdr:rowOff>
    </xdr:to>
    <xdr:cxnSp macro="">
      <xdr:nvCxnSpPr>
        <xdr:cNvPr id="266" name="直線コネクタ 265"/>
        <xdr:cNvCxnSpPr/>
      </xdr:nvCxnSpPr>
      <xdr:spPr>
        <a:xfrm flipV="1">
          <a:off x="13512800" y="1458489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6" name="楕円 275"/>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7"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11641</xdr:rowOff>
    </xdr:from>
    <xdr:to>
      <xdr:col>77</xdr:col>
      <xdr:colOff>95250</xdr:colOff>
      <xdr:row>84</xdr:row>
      <xdr:rowOff>113241</xdr:rowOff>
    </xdr:to>
    <xdr:sp macro="" textlink="">
      <xdr:nvSpPr>
        <xdr:cNvPr id="278" name="楕円 277"/>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79" name="テキスト ボックス 278"/>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0" name="楕円 279"/>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1" name="テキスト ボックス 280"/>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82" name="楕円 281"/>
        <xdr:cNvSpPr/>
      </xdr:nvSpPr>
      <xdr:spPr>
        <a:xfrm>
          <a:off x="14351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83" name="テキスト ボックス 282"/>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5" name="テキスト ボックス 284"/>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持続可能な行財政運営の確立に向けて、平成</a:t>
          </a:r>
          <a:r>
            <a:rPr kumimoji="1" lang="en-US" altLang="ja-JP" sz="1200">
              <a:latin typeface="ＭＳ Ｐゴシック" panose="020B0600070205080204" pitchFamily="50" charset="-128"/>
              <a:ea typeface="ＭＳ Ｐゴシック" panose="020B0600070205080204" pitchFamily="50" charset="-128"/>
            </a:rPr>
            <a:t>11 </a:t>
          </a:r>
          <a:r>
            <a:rPr kumimoji="1" lang="ja-JP" altLang="en-US" sz="1200">
              <a:latin typeface="ＭＳ Ｐゴシック" panose="020B0600070205080204" pitchFamily="50" charset="-128"/>
              <a:ea typeface="ＭＳ Ｐゴシック" panose="020B0600070205080204" pitchFamily="50" charset="-128"/>
            </a:rPr>
            <a:t>年度に初の定員適正化計画を策定して以降、平成</a:t>
          </a:r>
          <a:r>
            <a:rPr kumimoji="1" lang="en-US" altLang="ja-JP" sz="1200">
              <a:latin typeface="ＭＳ Ｐゴシック" panose="020B0600070205080204" pitchFamily="50" charset="-128"/>
              <a:ea typeface="ＭＳ Ｐゴシック" panose="020B0600070205080204" pitchFamily="50" charset="-128"/>
            </a:rPr>
            <a:t>24 </a:t>
          </a:r>
          <a:r>
            <a:rPr kumimoji="1" lang="ja-JP" altLang="en-US" sz="1200">
              <a:latin typeface="ＭＳ Ｐゴシック" panose="020B0600070205080204" pitchFamily="50" charset="-128"/>
              <a:ea typeface="ＭＳ Ｐゴシック" panose="020B0600070205080204" pitchFamily="50" charset="-128"/>
            </a:rPr>
            <a:t>年度まで３次にわたり定員適正化計画を策定し、職員定数の削減を基本として取り組んできた。 しかし、国・県からの権限移譲による業務範囲の拡大や、将来発生が予想される南海トラフ地震への対策、少子高齢化の進展などに伴う市民ニーズ・行政需要の多様化・複雑化などにより、本市の業務量は確実に増加している。 こうしたことを踏まえて、行政運営の一層の効率化を図るため、これまで個々に策定していた定員適正化計画とアウトソーシング推進計画を統合し、職員定数の管理とアウトソーシングの推進に一体的に取り組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170604</xdr:rowOff>
    </xdr:from>
    <xdr:to>
      <xdr:col>81</xdr:col>
      <xdr:colOff>44450</xdr:colOff>
      <xdr:row>64</xdr:row>
      <xdr:rowOff>11219</xdr:rowOff>
    </xdr:to>
    <xdr:cxnSp macro="">
      <xdr:nvCxnSpPr>
        <xdr:cNvPr id="320" name="直線コネクタ 319"/>
        <xdr:cNvCxnSpPr/>
      </xdr:nvCxnSpPr>
      <xdr:spPr>
        <a:xfrm>
          <a:off x="16179800" y="1097195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138430</xdr:rowOff>
    </xdr:from>
    <xdr:to>
      <xdr:col>77</xdr:col>
      <xdr:colOff>44450</xdr:colOff>
      <xdr:row>63</xdr:row>
      <xdr:rowOff>170604</xdr:rowOff>
    </xdr:to>
    <xdr:cxnSp macro="">
      <xdr:nvCxnSpPr>
        <xdr:cNvPr id="323" name="直線コネクタ 322"/>
        <xdr:cNvCxnSpPr/>
      </xdr:nvCxnSpPr>
      <xdr:spPr>
        <a:xfrm>
          <a:off x="15290800" y="1093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90170</xdr:rowOff>
    </xdr:from>
    <xdr:to>
      <xdr:col>72</xdr:col>
      <xdr:colOff>203200</xdr:colOff>
      <xdr:row>63</xdr:row>
      <xdr:rowOff>138430</xdr:rowOff>
    </xdr:to>
    <xdr:cxnSp macro="">
      <xdr:nvCxnSpPr>
        <xdr:cNvPr id="326" name="直線コネクタ 325"/>
        <xdr:cNvCxnSpPr/>
      </xdr:nvCxnSpPr>
      <xdr:spPr>
        <a:xfrm>
          <a:off x="14401800" y="1089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62019</xdr:rowOff>
    </xdr:from>
    <xdr:to>
      <xdr:col>68</xdr:col>
      <xdr:colOff>152400</xdr:colOff>
      <xdr:row>63</xdr:row>
      <xdr:rowOff>90170</xdr:rowOff>
    </xdr:to>
    <xdr:cxnSp macro="">
      <xdr:nvCxnSpPr>
        <xdr:cNvPr id="329" name="直線コネクタ 328"/>
        <xdr:cNvCxnSpPr/>
      </xdr:nvCxnSpPr>
      <xdr:spPr>
        <a:xfrm>
          <a:off x="13512800" y="1086336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131869</xdr:rowOff>
    </xdr:from>
    <xdr:to>
      <xdr:col>81</xdr:col>
      <xdr:colOff>95250</xdr:colOff>
      <xdr:row>64</xdr:row>
      <xdr:rowOff>62019</xdr:rowOff>
    </xdr:to>
    <xdr:sp macro="" textlink="">
      <xdr:nvSpPr>
        <xdr:cNvPr id="339" name="楕円 338"/>
        <xdr:cNvSpPr/>
      </xdr:nvSpPr>
      <xdr:spPr>
        <a:xfrm>
          <a:off x="169672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103946</xdr:rowOff>
    </xdr:from>
    <xdr:ext cx="762000" cy="259045"/>
    <xdr:sp macro="" textlink="">
      <xdr:nvSpPr>
        <xdr:cNvPr id="340" name="定員管理の状況該当値テキスト"/>
        <xdr:cNvSpPr txBox="1"/>
      </xdr:nvSpPr>
      <xdr:spPr>
        <a:xfrm>
          <a:off x="17106900" y="1090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119804</xdr:rowOff>
    </xdr:from>
    <xdr:to>
      <xdr:col>77</xdr:col>
      <xdr:colOff>95250</xdr:colOff>
      <xdr:row>64</xdr:row>
      <xdr:rowOff>49954</xdr:rowOff>
    </xdr:to>
    <xdr:sp macro="" textlink="">
      <xdr:nvSpPr>
        <xdr:cNvPr id="341" name="楕円 340"/>
        <xdr:cNvSpPr/>
      </xdr:nvSpPr>
      <xdr:spPr>
        <a:xfrm>
          <a:off x="16129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34731</xdr:rowOff>
    </xdr:from>
    <xdr:ext cx="736600" cy="259045"/>
    <xdr:sp macro="" textlink="">
      <xdr:nvSpPr>
        <xdr:cNvPr id="342" name="テキスト ボックス 341"/>
        <xdr:cNvSpPr txBox="1"/>
      </xdr:nvSpPr>
      <xdr:spPr>
        <a:xfrm>
          <a:off x="15798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87630</xdr:rowOff>
    </xdr:from>
    <xdr:to>
      <xdr:col>73</xdr:col>
      <xdr:colOff>44450</xdr:colOff>
      <xdr:row>64</xdr:row>
      <xdr:rowOff>17780</xdr:rowOff>
    </xdr:to>
    <xdr:sp macro="" textlink="">
      <xdr:nvSpPr>
        <xdr:cNvPr id="343" name="楕円 342"/>
        <xdr:cNvSpPr/>
      </xdr:nvSpPr>
      <xdr:spPr>
        <a:xfrm>
          <a:off x="15240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2557</xdr:rowOff>
    </xdr:from>
    <xdr:ext cx="762000" cy="259045"/>
    <xdr:sp macro="" textlink="">
      <xdr:nvSpPr>
        <xdr:cNvPr id="344" name="テキスト ボックス 343"/>
        <xdr:cNvSpPr txBox="1"/>
      </xdr:nvSpPr>
      <xdr:spPr>
        <a:xfrm>
          <a:off x="14909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39370</xdr:rowOff>
    </xdr:from>
    <xdr:to>
      <xdr:col>68</xdr:col>
      <xdr:colOff>203200</xdr:colOff>
      <xdr:row>63</xdr:row>
      <xdr:rowOff>140970</xdr:rowOff>
    </xdr:to>
    <xdr:sp macro="" textlink="">
      <xdr:nvSpPr>
        <xdr:cNvPr id="345" name="楕円 344"/>
        <xdr:cNvSpPr/>
      </xdr:nvSpPr>
      <xdr:spPr>
        <a:xfrm>
          <a:off x="14351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125747</xdr:rowOff>
    </xdr:from>
    <xdr:ext cx="762000" cy="259045"/>
    <xdr:sp macro="" textlink="">
      <xdr:nvSpPr>
        <xdr:cNvPr id="346" name="テキスト ボックス 345"/>
        <xdr:cNvSpPr txBox="1"/>
      </xdr:nvSpPr>
      <xdr:spPr>
        <a:xfrm>
          <a:off x="14020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11219</xdr:rowOff>
    </xdr:from>
    <xdr:to>
      <xdr:col>64</xdr:col>
      <xdr:colOff>152400</xdr:colOff>
      <xdr:row>63</xdr:row>
      <xdr:rowOff>112819</xdr:rowOff>
    </xdr:to>
    <xdr:sp macro="" textlink="">
      <xdr:nvSpPr>
        <xdr:cNvPr id="347" name="楕円 346"/>
        <xdr:cNvSpPr/>
      </xdr:nvSpPr>
      <xdr:spPr>
        <a:xfrm>
          <a:off x="13462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97596</xdr:rowOff>
    </xdr:from>
    <xdr:ext cx="762000" cy="259045"/>
    <xdr:sp macro="" textlink="">
      <xdr:nvSpPr>
        <xdr:cNvPr id="348" name="テキスト ボックス 347"/>
        <xdr:cNvSpPr txBox="1"/>
      </xdr:nvSpPr>
      <xdr:spPr>
        <a:xfrm>
          <a:off x="13131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幹産業に乏しい脆弱な税財政基盤の中、遅れていた都市基盤整備を行うための財源議論を経て、平成６年度頃から土地区画整理事業、街路事業などの公共事業への重点的な取組に加え、集中豪雨に伴う浸水対策や、本市の喫緊の課題である南海トラフ地震対策等に取り組んできた結果、事業実施による市債発行が進み，地方債残高は高い状態で推移している。中長期的な視点において投資事業計画を見直し、起債発行額及び残高を低減させ、起債などの将来負担に対して長期的に償還が可能となる財政構造の構築を目指し、実質公債費比率の低減に取り組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87884</xdr:rowOff>
    </xdr:from>
    <xdr:to>
      <xdr:col>81</xdr:col>
      <xdr:colOff>44450</xdr:colOff>
      <xdr:row>44</xdr:row>
      <xdr:rowOff>126492</xdr:rowOff>
    </xdr:to>
    <xdr:cxnSp macro="">
      <xdr:nvCxnSpPr>
        <xdr:cNvPr id="380" name="直線コネクタ 379"/>
        <xdr:cNvCxnSpPr/>
      </xdr:nvCxnSpPr>
      <xdr:spPr>
        <a:xfrm flipV="1">
          <a:off x="16179800" y="763168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126492</xdr:rowOff>
    </xdr:from>
    <xdr:to>
      <xdr:col>77</xdr:col>
      <xdr:colOff>44450</xdr:colOff>
      <xdr:row>44</xdr:row>
      <xdr:rowOff>136144</xdr:rowOff>
    </xdr:to>
    <xdr:cxnSp macro="">
      <xdr:nvCxnSpPr>
        <xdr:cNvPr id="383" name="直線コネクタ 382"/>
        <xdr:cNvCxnSpPr/>
      </xdr:nvCxnSpPr>
      <xdr:spPr>
        <a:xfrm flipV="1">
          <a:off x="15290800" y="76702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136144</xdr:rowOff>
    </xdr:from>
    <xdr:to>
      <xdr:col>72</xdr:col>
      <xdr:colOff>203200</xdr:colOff>
      <xdr:row>44</xdr:row>
      <xdr:rowOff>155448</xdr:rowOff>
    </xdr:to>
    <xdr:cxnSp macro="">
      <xdr:nvCxnSpPr>
        <xdr:cNvPr id="386" name="直線コネクタ 385"/>
        <xdr:cNvCxnSpPr/>
      </xdr:nvCxnSpPr>
      <xdr:spPr>
        <a:xfrm flipV="1">
          <a:off x="14401800" y="76799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155448</xdr:rowOff>
    </xdr:from>
    <xdr:to>
      <xdr:col>68</xdr:col>
      <xdr:colOff>152400</xdr:colOff>
      <xdr:row>44</xdr:row>
      <xdr:rowOff>165100</xdr:rowOff>
    </xdr:to>
    <xdr:cxnSp macro="">
      <xdr:nvCxnSpPr>
        <xdr:cNvPr id="389" name="直線コネクタ 388"/>
        <xdr:cNvCxnSpPr/>
      </xdr:nvCxnSpPr>
      <xdr:spPr>
        <a:xfrm flipV="1">
          <a:off x="13512800" y="76992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37084</xdr:rowOff>
    </xdr:from>
    <xdr:to>
      <xdr:col>81</xdr:col>
      <xdr:colOff>95250</xdr:colOff>
      <xdr:row>44</xdr:row>
      <xdr:rowOff>138684</xdr:rowOff>
    </xdr:to>
    <xdr:sp macro="" textlink="">
      <xdr:nvSpPr>
        <xdr:cNvPr id="399" name="楕円 398"/>
        <xdr:cNvSpPr/>
      </xdr:nvSpPr>
      <xdr:spPr>
        <a:xfrm>
          <a:off x="169672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104411</xdr:rowOff>
    </xdr:from>
    <xdr:ext cx="762000" cy="259045"/>
    <xdr:sp macro="" textlink="">
      <xdr:nvSpPr>
        <xdr:cNvPr id="400" name="公債費負担の状況該当値テキスト"/>
        <xdr:cNvSpPr txBox="1"/>
      </xdr:nvSpPr>
      <xdr:spPr>
        <a:xfrm>
          <a:off x="17106900" y="747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75692</xdr:rowOff>
    </xdr:from>
    <xdr:to>
      <xdr:col>77</xdr:col>
      <xdr:colOff>95250</xdr:colOff>
      <xdr:row>45</xdr:row>
      <xdr:rowOff>5842</xdr:rowOff>
    </xdr:to>
    <xdr:sp macro="" textlink="">
      <xdr:nvSpPr>
        <xdr:cNvPr id="401" name="楕円 400"/>
        <xdr:cNvSpPr/>
      </xdr:nvSpPr>
      <xdr:spPr>
        <a:xfrm>
          <a:off x="16129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162069</xdr:rowOff>
    </xdr:from>
    <xdr:ext cx="736600" cy="259045"/>
    <xdr:sp macro="" textlink="">
      <xdr:nvSpPr>
        <xdr:cNvPr id="402" name="テキスト ボックス 401"/>
        <xdr:cNvSpPr txBox="1"/>
      </xdr:nvSpPr>
      <xdr:spPr>
        <a:xfrm>
          <a:off x="15798800" y="770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85344</xdr:rowOff>
    </xdr:from>
    <xdr:to>
      <xdr:col>73</xdr:col>
      <xdr:colOff>44450</xdr:colOff>
      <xdr:row>45</xdr:row>
      <xdr:rowOff>15494</xdr:rowOff>
    </xdr:to>
    <xdr:sp macro="" textlink="">
      <xdr:nvSpPr>
        <xdr:cNvPr id="403" name="楕円 402"/>
        <xdr:cNvSpPr/>
      </xdr:nvSpPr>
      <xdr:spPr>
        <a:xfrm>
          <a:off x="15240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271</xdr:rowOff>
    </xdr:from>
    <xdr:ext cx="762000" cy="259045"/>
    <xdr:sp macro="" textlink="">
      <xdr:nvSpPr>
        <xdr:cNvPr id="404" name="テキスト ボックス 403"/>
        <xdr:cNvSpPr txBox="1"/>
      </xdr:nvSpPr>
      <xdr:spPr>
        <a:xfrm>
          <a:off x="14909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104648</xdr:rowOff>
    </xdr:from>
    <xdr:to>
      <xdr:col>68</xdr:col>
      <xdr:colOff>203200</xdr:colOff>
      <xdr:row>45</xdr:row>
      <xdr:rowOff>34798</xdr:rowOff>
    </xdr:to>
    <xdr:sp macro="" textlink="">
      <xdr:nvSpPr>
        <xdr:cNvPr id="405" name="楕円 404"/>
        <xdr:cNvSpPr/>
      </xdr:nvSpPr>
      <xdr:spPr>
        <a:xfrm>
          <a:off x="14351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19575</xdr:rowOff>
    </xdr:from>
    <xdr:ext cx="762000" cy="259045"/>
    <xdr:sp macro="" textlink="">
      <xdr:nvSpPr>
        <xdr:cNvPr id="406" name="テキスト ボックス 405"/>
        <xdr:cNvSpPr txBox="1"/>
      </xdr:nvSpPr>
      <xdr:spPr>
        <a:xfrm>
          <a:off x="14020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07" name="楕円 406"/>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08" name="テキスト ボックス 407"/>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幹産業に乏しく、都市計画税を徴収していないなど、脆弱な税財政基盤の中、集中豪雨に伴う浸水対策や、本市の喫緊の課題である南海トラフ地震対策等に集中的に取り組んできた結果、事業実施による市債発行が進み、地方債残高は高い状態で推移している。中長期的な視点において投資事業計画を見直し、起債発行額及び残高を低減させ、起債などの将来負担に対して長期的に償還が可能となる財政構造の構築を目指し、将来負担比率の低減に取り組んで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104606</xdr:rowOff>
    </xdr:from>
    <xdr:to>
      <xdr:col>81</xdr:col>
      <xdr:colOff>44450</xdr:colOff>
      <xdr:row>22</xdr:row>
      <xdr:rowOff>48175</xdr:rowOff>
    </xdr:to>
    <xdr:cxnSp macro="">
      <xdr:nvCxnSpPr>
        <xdr:cNvPr id="442" name="直線コネクタ 441"/>
        <xdr:cNvCxnSpPr/>
      </xdr:nvCxnSpPr>
      <xdr:spPr>
        <a:xfrm>
          <a:off x="16179800" y="3705056"/>
          <a:ext cx="8382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92540</xdr:rowOff>
    </xdr:from>
    <xdr:to>
      <xdr:col>77</xdr:col>
      <xdr:colOff>44450</xdr:colOff>
      <xdr:row>21</xdr:row>
      <xdr:rowOff>104606</xdr:rowOff>
    </xdr:to>
    <xdr:cxnSp macro="">
      <xdr:nvCxnSpPr>
        <xdr:cNvPr id="445" name="直線コネクタ 444"/>
        <xdr:cNvCxnSpPr/>
      </xdr:nvCxnSpPr>
      <xdr:spPr>
        <a:xfrm>
          <a:off x="15290800" y="369299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78063</xdr:rowOff>
    </xdr:from>
    <xdr:to>
      <xdr:col>72</xdr:col>
      <xdr:colOff>203200</xdr:colOff>
      <xdr:row>21</xdr:row>
      <xdr:rowOff>92540</xdr:rowOff>
    </xdr:to>
    <xdr:cxnSp macro="">
      <xdr:nvCxnSpPr>
        <xdr:cNvPr id="448" name="直線コネクタ 447"/>
        <xdr:cNvCxnSpPr/>
      </xdr:nvCxnSpPr>
      <xdr:spPr>
        <a:xfrm>
          <a:off x="14401800" y="3678513"/>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78063</xdr:rowOff>
    </xdr:from>
    <xdr:to>
      <xdr:col>68</xdr:col>
      <xdr:colOff>152400</xdr:colOff>
      <xdr:row>21</xdr:row>
      <xdr:rowOff>100584</xdr:rowOff>
    </xdr:to>
    <xdr:cxnSp macro="">
      <xdr:nvCxnSpPr>
        <xdr:cNvPr id="451" name="直線コネクタ 450"/>
        <xdr:cNvCxnSpPr/>
      </xdr:nvCxnSpPr>
      <xdr:spPr>
        <a:xfrm flipV="1">
          <a:off x="13512800" y="3678513"/>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168825</xdr:rowOff>
    </xdr:from>
    <xdr:to>
      <xdr:col>81</xdr:col>
      <xdr:colOff>95250</xdr:colOff>
      <xdr:row>22</xdr:row>
      <xdr:rowOff>98975</xdr:rowOff>
    </xdr:to>
    <xdr:sp macro="" textlink="">
      <xdr:nvSpPr>
        <xdr:cNvPr id="461" name="楕円 460"/>
        <xdr:cNvSpPr/>
      </xdr:nvSpPr>
      <xdr:spPr>
        <a:xfrm>
          <a:off x="16967200" y="376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64702</xdr:rowOff>
    </xdr:from>
    <xdr:ext cx="762000" cy="259045"/>
    <xdr:sp macro="" textlink="">
      <xdr:nvSpPr>
        <xdr:cNvPr id="462" name="将来負担の状況該当値テキスト"/>
        <xdr:cNvSpPr txBox="1"/>
      </xdr:nvSpPr>
      <xdr:spPr>
        <a:xfrm>
          <a:off x="17106900" y="366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53806</xdr:rowOff>
    </xdr:from>
    <xdr:to>
      <xdr:col>77</xdr:col>
      <xdr:colOff>95250</xdr:colOff>
      <xdr:row>21</xdr:row>
      <xdr:rowOff>155406</xdr:rowOff>
    </xdr:to>
    <xdr:sp macro="" textlink="">
      <xdr:nvSpPr>
        <xdr:cNvPr id="463" name="楕円 462"/>
        <xdr:cNvSpPr/>
      </xdr:nvSpPr>
      <xdr:spPr>
        <a:xfrm>
          <a:off x="16129000" y="36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140183</xdr:rowOff>
    </xdr:from>
    <xdr:ext cx="736600" cy="259045"/>
    <xdr:sp macro="" textlink="">
      <xdr:nvSpPr>
        <xdr:cNvPr id="464" name="テキスト ボックス 463"/>
        <xdr:cNvSpPr txBox="1"/>
      </xdr:nvSpPr>
      <xdr:spPr>
        <a:xfrm>
          <a:off x="15798800" y="3740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41740</xdr:rowOff>
    </xdr:from>
    <xdr:to>
      <xdr:col>73</xdr:col>
      <xdr:colOff>44450</xdr:colOff>
      <xdr:row>21</xdr:row>
      <xdr:rowOff>143340</xdr:rowOff>
    </xdr:to>
    <xdr:sp macro="" textlink="">
      <xdr:nvSpPr>
        <xdr:cNvPr id="465" name="楕円 464"/>
        <xdr:cNvSpPr/>
      </xdr:nvSpPr>
      <xdr:spPr>
        <a:xfrm>
          <a:off x="15240000" y="36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128117</xdr:rowOff>
    </xdr:from>
    <xdr:ext cx="762000" cy="259045"/>
    <xdr:sp macro="" textlink="">
      <xdr:nvSpPr>
        <xdr:cNvPr id="466" name="テキスト ボックス 465"/>
        <xdr:cNvSpPr txBox="1"/>
      </xdr:nvSpPr>
      <xdr:spPr>
        <a:xfrm>
          <a:off x="14909800" y="37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27263</xdr:rowOff>
    </xdr:from>
    <xdr:to>
      <xdr:col>68</xdr:col>
      <xdr:colOff>203200</xdr:colOff>
      <xdr:row>21</xdr:row>
      <xdr:rowOff>128863</xdr:rowOff>
    </xdr:to>
    <xdr:sp macro="" textlink="">
      <xdr:nvSpPr>
        <xdr:cNvPr id="467" name="楕円 466"/>
        <xdr:cNvSpPr/>
      </xdr:nvSpPr>
      <xdr:spPr>
        <a:xfrm>
          <a:off x="14351000" y="36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113640</xdr:rowOff>
    </xdr:from>
    <xdr:ext cx="762000" cy="259045"/>
    <xdr:sp macro="" textlink="">
      <xdr:nvSpPr>
        <xdr:cNvPr id="468" name="テキスト ボックス 467"/>
        <xdr:cNvSpPr txBox="1"/>
      </xdr:nvSpPr>
      <xdr:spPr>
        <a:xfrm>
          <a:off x="14020800" y="371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49784</xdr:rowOff>
    </xdr:from>
    <xdr:to>
      <xdr:col>64</xdr:col>
      <xdr:colOff>152400</xdr:colOff>
      <xdr:row>21</xdr:row>
      <xdr:rowOff>151384</xdr:rowOff>
    </xdr:to>
    <xdr:sp macro="" textlink="">
      <xdr:nvSpPr>
        <xdr:cNvPr id="469" name="楕円 468"/>
        <xdr:cNvSpPr/>
      </xdr:nvSpPr>
      <xdr:spPr>
        <a:xfrm>
          <a:off x="13462000" y="36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136161</xdr:rowOff>
    </xdr:from>
    <xdr:ext cx="762000" cy="259045"/>
    <xdr:sp macro="" textlink="">
      <xdr:nvSpPr>
        <xdr:cNvPr id="470" name="テキスト ボックス 469"/>
        <xdr:cNvSpPr txBox="1"/>
      </xdr:nvSpPr>
      <xdr:spPr>
        <a:xfrm>
          <a:off x="13131800" y="373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327,575
325,748
309.00
159,101,814
157,773,862
405,614
78,603,438
210,720,969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より給与水準の適正化を図っていることに加え、定員管理計画に基づく行政運営の効率化などにより、類似団体と比べて低い水準となっている。今後も引き続き人件費関係経費全体について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35560</xdr:rowOff>
    </xdr:to>
    <xdr:cxnSp macro="">
      <xdr:nvCxnSpPr>
        <xdr:cNvPr id="66" name="直線コネクタ 65"/>
        <xdr:cNvCxnSpPr/>
      </xdr:nvCxnSpPr>
      <xdr:spPr>
        <a:xfrm flipV="1">
          <a:off x="3987800" y="61544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35560</xdr:rowOff>
    </xdr:to>
    <xdr:cxnSp macro="">
      <xdr:nvCxnSpPr>
        <xdr:cNvPr id="69" name="直線コネクタ 68"/>
        <xdr:cNvCxnSpPr/>
      </xdr:nvCxnSpPr>
      <xdr:spPr>
        <a:xfrm>
          <a:off x="3098800" y="616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5080</xdr:rowOff>
    </xdr:to>
    <xdr:cxnSp macro="">
      <xdr:nvCxnSpPr>
        <xdr:cNvPr id="72" name="直線コネクタ 71"/>
        <xdr:cNvCxnSpPr/>
      </xdr:nvCxnSpPr>
      <xdr:spPr>
        <a:xfrm flipV="1">
          <a:off x="2209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36</xdr:row>
      <xdr:rowOff>5080</xdr:rowOff>
    </xdr:to>
    <xdr:cxnSp macro="">
      <xdr:nvCxnSpPr>
        <xdr:cNvPr id="75" name="直線コネクタ 74"/>
        <xdr:cNvCxnSpPr/>
      </xdr:nvCxnSpPr>
      <xdr:spPr>
        <a:xfrm>
          <a:off x="1320800" y="60477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4" name="テキスト ボックス 93"/>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新高知市財政再建推進プラン（計画期間：</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年度）に基づき、徹底的な事務事業の見直しを行った結果、引き続き、類似団体と比べて低い水準で推移している。平成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年度に策定した高知市財政健全化プラン（計画期間：平成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～令和４年度）に基づき、今後も事業のスクラップや手法見直しによる事業費の抑制など、常に見直しを行うとともに、計画的・効率的かつ適正な執行に努める。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72571</xdr:rowOff>
    </xdr:from>
    <xdr:to>
      <xdr:col>82</xdr:col>
      <xdr:colOff>107950</xdr:colOff>
      <xdr:row>14</xdr:row>
      <xdr:rowOff>83457</xdr:rowOff>
    </xdr:to>
    <xdr:cxnSp macro="">
      <xdr:nvCxnSpPr>
        <xdr:cNvPr id="129" name="直線コネクタ 128"/>
        <xdr:cNvCxnSpPr/>
      </xdr:nvCxnSpPr>
      <xdr:spPr>
        <a:xfrm>
          <a:off x="15671800" y="24728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14</xdr:row>
      <xdr:rowOff>72571</xdr:rowOff>
    </xdr:to>
    <xdr:cxnSp macro="">
      <xdr:nvCxnSpPr>
        <xdr:cNvPr id="132" name="直線コネクタ 131"/>
        <xdr:cNvCxnSpPr/>
      </xdr:nvCxnSpPr>
      <xdr:spPr>
        <a:xfrm>
          <a:off x="14782800" y="2429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29029</xdr:rowOff>
    </xdr:to>
    <xdr:cxnSp macro="">
      <xdr:nvCxnSpPr>
        <xdr:cNvPr id="135" name="直線コネクタ 134"/>
        <xdr:cNvCxnSpPr/>
      </xdr:nvCxnSpPr>
      <xdr:spPr>
        <a:xfrm>
          <a:off x="13893800" y="2429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102507</xdr:rowOff>
    </xdr:from>
    <xdr:to>
      <xdr:col>69</xdr:col>
      <xdr:colOff>92075</xdr:colOff>
      <xdr:row>14</xdr:row>
      <xdr:rowOff>29029</xdr:rowOff>
    </xdr:to>
    <xdr:cxnSp macro="">
      <xdr:nvCxnSpPr>
        <xdr:cNvPr id="138" name="直線コネクタ 137"/>
        <xdr:cNvCxnSpPr/>
      </xdr:nvCxnSpPr>
      <xdr:spPr>
        <a:xfrm>
          <a:off x="13004800" y="2331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32657</xdr:rowOff>
    </xdr:from>
    <xdr:to>
      <xdr:col>82</xdr:col>
      <xdr:colOff>158750</xdr:colOff>
      <xdr:row>14</xdr:row>
      <xdr:rowOff>134257</xdr:rowOff>
    </xdr:to>
    <xdr:sp macro="" textlink="">
      <xdr:nvSpPr>
        <xdr:cNvPr id="148" name="楕円 147"/>
        <xdr:cNvSpPr/>
      </xdr:nvSpPr>
      <xdr:spPr>
        <a:xfrm>
          <a:off x="164592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49184</xdr:rowOff>
    </xdr:from>
    <xdr:ext cx="762000" cy="259045"/>
    <xdr:sp macro="" textlink="">
      <xdr:nvSpPr>
        <xdr:cNvPr id="149" name="物件費該当値テキスト"/>
        <xdr:cNvSpPr txBox="1"/>
      </xdr:nvSpPr>
      <xdr:spPr>
        <a:xfrm>
          <a:off x="165989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21771</xdr:rowOff>
    </xdr:from>
    <xdr:to>
      <xdr:col>78</xdr:col>
      <xdr:colOff>120650</xdr:colOff>
      <xdr:row>14</xdr:row>
      <xdr:rowOff>123371</xdr:rowOff>
    </xdr:to>
    <xdr:sp macro="" textlink="">
      <xdr:nvSpPr>
        <xdr:cNvPr id="150" name="楕円 149"/>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133548</xdr:rowOff>
    </xdr:from>
    <xdr:ext cx="736600" cy="259045"/>
    <xdr:sp macro="" textlink="">
      <xdr:nvSpPr>
        <xdr:cNvPr id="151" name="テキスト ボックス 150"/>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2" name="楕円 151"/>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3" name="テキスト ボックス 152"/>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4" name="楕円 153"/>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5" name="テキスト ボックス 154"/>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51707</xdr:rowOff>
    </xdr:from>
    <xdr:to>
      <xdr:col>65</xdr:col>
      <xdr:colOff>53975</xdr:colOff>
      <xdr:row>13</xdr:row>
      <xdr:rowOff>153307</xdr:rowOff>
    </xdr:to>
    <xdr:sp macro="" textlink="">
      <xdr:nvSpPr>
        <xdr:cNvPr id="156" name="楕円 155"/>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163484</xdr:rowOff>
    </xdr:from>
    <xdr:ext cx="762000" cy="259045"/>
    <xdr:sp macro="" textlink="">
      <xdr:nvSpPr>
        <xdr:cNvPr id="157" name="テキスト ボックス 156"/>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引く景気低迷や高齢化率の上昇に伴い、生活保護費を中心とする扶助費は、類似団体との比較において高い水準で推移しており、財政構造の硬直化の大きな要因となっているが、社会保障関連経費削減の余地は少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118835</xdr:rowOff>
    </xdr:from>
    <xdr:to>
      <xdr:col>24</xdr:col>
      <xdr:colOff>25400</xdr:colOff>
      <xdr:row>59</xdr:row>
      <xdr:rowOff>151493</xdr:rowOff>
    </xdr:to>
    <xdr:cxnSp macro="">
      <xdr:nvCxnSpPr>
        <xdr:cNvPr id="192" name="直線コネクタ 191"/>
        <xdr:cNvCxnSpPr/>
      </xdr:nvCxnSpPr>
      <xdr:spPr>
        <a:xfrm>
          <a:off x="3987800" y="102343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118835</xdr:rowOff>
    </xdr:to>
    <xdr:cxnSp macro="">
      <xdr:nvCxnSpPr>
        <xdr:cNvPr id="195" name="直線コネクタ 194"/>
        <xdr:cNvCxnSpPr/>
      </xdr:nvCxnSpPr>
      <xdr:spPr>
        <a:xfrm>
          <a:off x="3098800" y="10147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151493</xdr:rowOff>
    </xdr:to>
    <xdr:cxnSp macro="">
      <xdr:nvCxnSpPr>
        <xdr:cNvPr id="198" name="直線コネクタ 197"/>
        <xdr:cNvCxnSpPr/>
      </xdr:nvCxnSpPr>
      <xdr:spPr>
        <a:xfrm flipV="1">
          <a:off x="2209800" y="101473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137885</xdr:rowOff>
    </xdr:from>
    <xdr:to>
      <xdr:col>11</xdr:col>
      <xdr:colOff>9525</xdr:colOff>
      <xdr:row>59</xdr:row>
      <xdr:rowOff>151493</xdr:rowOff>
    </xdr:to>
    <xdr:cxnSp macro="">
      <xdr:nvCxnSpPr>
        <xdr:cNvPr id="201" name="直線コネクタ 200"/>
        <xdr:cNvCxnSpPr/>
      </xdr:nvCxnSpPr>
      <xdr:spPr>
        <a:xfrm>
          <a:off x="1320800" y="100819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100693</xdr:rowOff>
    </xdr:from>
    <xdr:to>
      <xdr:col>24</xdr:col>
      <xdr:colOff>76200</xdr:colOff>
      <xdr:row>60</xdr:row>
      <xdr:rowOff>30843</xdr:rowOff>
    </xdr:to>
    <xdr:sp macro="" textlink="">
      <xdr:nvSpPr>
        <xdr:cNvPr id="211" name="楕円 210"/>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72770</xdr:rowOff>
    </xdr:from>
    <xdr:ext cx="762000" cy="259045"/>
    <xdr:sp macro="" textlink="">
      <xdr:nvSpPr>
        <xdr:cNvPr id="212" name="扶助費該当値テキスト"/>
        <xdr:cNvSpPr txBox="1"/>
      </xdr:nvSpPr>
      <xdr:spPr>
        <a:xfrm>
          <a:off x="4914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13" name="楕円 212"/>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14" name="テキスト ボックス 213"/>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15" name="楕円 214"/>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16" name="テキスト ボックス 215"/>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100693</xdr:rowOff>
    </xdr:from>
    <xdr:to>
      <xdr:col>11</xdr:col>
      <xdr:colOff>60325</xdr:colOff>
      <xdr:row>60</xdr:row>
      <xdr:rowOff>30843</xdr:rowOff>
    </xdr:to>
    <xdr:sp macro="" textlink="">
      <xdr:nvSpPr>
        <xdr:cNvPr id="217" name="楕円 216"/>
        <xdr:cNvSpPr/>
      </xdr:nvSpPr>
      <xdr:spPr>
        <a:xfrm>
          <a:off x="2159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15620</xdr:rowOff>
    </xdr:from>
    <xdr:ext cx="762000" cy="259045"/>
    <xdr:sp macro="" textlink="">
      <xdr:nvSpPr>
        <xdr:cNvPr id="218" name="テキスト ボックス 217"/>
        <xdr:cNvSpPr txBox="1"/>
      </xdr:nvSpPr>
      <xdr:spPr>
        <a:xfrm>
          <a:off x="1828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87085</xdr:rowOff>
    </xdr:from>
    <xdr:to>
      <xdr:col>6</xdr:col>
      <xdr:colOff>171450</xdr:colOff>
      <xdr:row>59</xdr:row>
      <xdr:rowOff>17235</xdr:rowOff>
    </xdr:to>
    <xdr:sp macro="" textlink="">
      <xdr:nvSpPr>
        <xdr:cNvPr id="219" name="楕円 218"/>
        <xdr:cNvSpPr/>
      </xdr:nvSpPr>
      <xdr:spPr>
        <a:xfrm>
          <a:off x="1270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2012</xdr:rowOff>
    </xdr:from>
    <xdr:ext cx="762000" cy="259045"/>
    <xdr:sp macro="" textlink="">
      <xdr:nvSpPr>
        <xdr:cNvPr id="220" name="テキスト ボックス 219"/>
        <xdr:cNvSpPr txBox="1"/>
      </xdr:nvSpPr>
      <xdr:spPr>
        <a:xfrm>
          <a:off x="939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類似団体平均と同水準で推移しており、今後も市税や交付税等の財源確保に努めるとともに、繰出基準に基づく適正な処理を行っていく。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59</xdr:row>
      <xdr:rowOff>31750</xdr:rowOff>
    </xdr:to>
    <xdr:cxnSp macro="">
      <xdr:nvCxnSpPr>
        <xdr:cNvPr id="253" name="直線コネクタ 252"/>
        <xdr:cNvCxnSpPr/>
      </xdr:nvCxnSpPr>
      <xdr:spPr>
        <a:xfrm>
          <a:off x="15671800" y="1010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101600</xdr:rowOff>
    </xdr:from>
    <xdr:to>
      <xdr:col>78</xdr:col>
      <xdr:colOff>69850</xdr:colOff>
      <xdr:row>58</xdr:row>
      <xdr:rowOff>165100</xdr:rowOff>
    </xdr:to>
    <xdr:cxnSp macro="">
      <xdr:nvCxnSpPr>
        <xdr:cNvPr id="256" name="直線コネクタ 255"/>
        <xdr:cNvCxnSpPr/>
      </xdr:nvCxnSpPr>
      <xdr:spPr>
        <a:xfrm>
          <a:off x="14782800" y="1004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63500</xdr:rowOff>
    </xdr:from>
    <xdr:to>
      <xdr:col>73</xdr:col>
      <xdr:colOff>180975</xdr:colOff>
      <xdr:row>58</xdr:row>
      <xdr:rowOff>101600</xdr:rowOff>
    </xdr:to>
    <xdr:cxnSp macro="">
      <xdr:nvCxnSpPr>
        <xdr:cNvPr id="259" name="直線コネクタ 258"/>
        <xdr:cNvCxnSpPr/>
      </xdr:nvCxnSpPr>
      <xdr:spPr>
        <a:xfrm>
          <a:off x="13893800" y="1000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82550</xdr:rowOff>
    </xdr:from>
    <xdr:to>
      <xdr:col>69</xdr:col>
      <xdr:colOff>92075</xdr:colOff>
      <xdr:row>58</xdr:row>
      <xdr:rowOff>63500</xdr:rowOff>
    </xdr:to>
    <xdr:cxnSp macro="">
      <xdr:nvCxnSpPr>
        <xdr:cNvPr id="262" name="直線コネクタ 261"/>
        <xdr:cNvCxnSpPr/>
      </xdr:nvCxnSpPr>
      <xdr:spPr>
        <a:xfrm>
          <a:off x="13004800" y="9855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2" name="楕円 271"/>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3"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4" name="楕円 273"/>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5" name="テキスト ボックス 274"/>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50800</xdr:rowOff>
    </xdr:from>
    <xdr:to>
      <xdr:col>74</xdr:col>
      <xdr:colOff>31750</xdr:colOff>
      <xdr:row>58</xdr:row>
      <xdr:rowOff>152400</xdr:rowOff>
    </xdr:to>
    <xdr:sp macro="" textlink="">
      <xdr:nvSpPr>
        <xdr:cNvPr id="276" name="楕円 275"/>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137177</xdr:rowOff>
    </xdr:from>
    <xdr:ext cx="762000" cy="259045"/>
    <xdr:sp macro="" textlink="">
      <xdr:nvSpPr>
        <xdr:cNvPr id="277" name="テキスト ボックス 276"/>
        <xdr:cNvSpPr txBox="1"/>
      </xdr:nvSpPr>
      <xdr:spPr>
        <a:xfrm>
          <a:off x="14401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xdr:rowOff>
    </xdr:from>
    <xdr:to>
      <xdr:col>69</xdr:col>
      <xdr:colOff>142875</xdr:colOff>
      <xdr:row>58</xdr:row>
      <xdr:rowOff>114300</xdr:rowOff>
    </xdr:to>
    <xdr:sp macro="" textlink="">
      <xdr:nvSpPr>
        <xdr:cNvPr id="278" name="楕円 277"/>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99077</xdr:rowOff>
    </xdr:from>
    <xdr:ext cx="762000" cy="259045"/>
    <xdr:sp macro="" textlink="">
      <xdr:nvSpPr>
        <xdr:cNvPr id="279" name="テキスト ボックス 278"/>
        <xdr:cNvSpPr txBox="1"/>
      </xdr:nvSpPr>
      <xdr:spPr>
        <a:xfrm>
          <a:off x="13512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31750</xdr:rowOff>
    </xdr:from>
    <xdr:to>
      <xdr:col>65</xdr:col>
      <xdr:colOff>53975</xdr:colOff>
      <xdr:row>57</xdr:row>
      <xdr:rowOff>133350</xdr:rowOff>
    </xdr:to>
    <xdr:sp macro="" textlink="">
      <xdr:nvSpPr>
        <xdr:cNvPr id="280" name="楕円 279"/>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81" name="テキスト ボックス 280"/>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類似団体平均と同水準で推移しており、今後も引き続き事務事業の見直しに努める。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96520</xdr:rowOff>
    </xdr:from>
    <xdr:to>
      <xdr:col>82</xdr:col>
      <xdr:colOff>107950</xdr:colOff>
      <xdr:row>34</xdr:row>
      <xdr:rowOff>96520</xdr:rowOff>
    </xdr:to>
    <xdr:cxnSp macro="">
      <xdr:nvCxnSpPr>
        <xdr:cNvPr id="314" name="直線コネクタ 313"/>
        <xdr:cNvCxnSpPr/>
      </xdr:nvCxnSpPr>
      <xdr:spPr>
        <a:xfrm>
          <a:off x="15671800" y="5925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96520</xdr:rowOff>
    </xdr:from>
    <xdr:to>
      <xdr:col>78</xdr:col>
      <xdr:colOff>69850</xdr:colOff>
      <xdr:row>34</xdr:row>
      <xdr:rowOff>104140</xdr:rowOff>
    </xdr:to>
    <xdr:cxnSp macro="">
      <xdr:nvCxnSpPr>
        <xdr:cNvPr id="317" name="直線コネクタ 316"/>
        <xdr:cNvCxnSpPr/>
      </xdr:nvCxnSpPr>
      <xdr:spPr>
        <a:xfrm flipV="1">
          <a:off x="14782800" y="592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34</xdr:row>
      <xdr:rowOff>134620</xdr:rowOff>
    </xdr:to>
    <xdr:cxnSp macro="">
      <xdr:nvCxnSpPr>
        <xdr:cNvPr id="320" name="直線コネクタ 319"/>
        <xdr:cNvCxnSpPr/>
      </xdr:nvCxnSpPr>
      <xdr:spPr>
        <a:xfrm flipV="1">
          <a:off x="13893800" y="593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134620</xdr:rowOff>
    </xdr:to>
    <xdr:cxnSp macro="">
      <xdr:nvCxnSpPr>
        <xdr:cNvPr id="323" name="直線コネクタ 322"/>
        <xdr:cNvCxnSpPr/>
      </xdr:nvCxnSpPr>
      <xdr:spPr>
        <a:xfrm>
          <a:off x="13004800" y="5887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33" name="楕円 332"/>
        <xdr:cNvSpPr/>
      </xdr:nvSpPr>
      <xdr:spPr>
        <a:xfrm>
          <a:off x="16459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62247</xdr:rowOff>
    </xdr:from>
    <xdr:ext cx="762000" cy="259045"/>
    <xdr:sp macro="" textlink="">
      <xdr:nvSpPr>
        <xdr:cNvPr id="334" name="補助費等該当値テキスト"/>
        <xdr:cNvSpPr txBox="1"/>
      </xdr:nvSpPr>
      <xdr:spPr>
        <a:xfrm>
          <a:off x="16598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45720</xdr:rowOff>
    </xdr:from>
    <xdr:to>
      <xdr:col>78</xdr:col>
      <xdr:colOff>120650</xdr:colOff>
      <xdr:row>34</xdr:row>
      <xdr:rowOff>147320</xdr:rowOff>
    </xdr:to>
    <xdr:sp macro="" textlink="">
      <xdr:nvSpPr>
        <xdr:cNvPr id="335" name="楕円 334"/>
        <xdr:cNvSpPr/>
      </xdr:nvSpPr>
      <xdr:spPr>
        <a:xfrm>
          <a:off x="15621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36" name="テキスト ボックス 335"/>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37" name="楕円 336"/>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38" name="テキスト ボックス 337"/>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83820</xdr:rowOff>
    </xdr:from>
    <xdr:to>
      <xdr:col>69</xdr:col>
      <xdr:colOff>142875</xdr:colOff>
      <xdr:row>35</xdr:row>
      <xdr:rowOff>13970</xdr:rowOff>
    </xdr:to>
    <xdr:sp macro="" textlink="">
      <xdr:nvSpPr>
        <xdr:cNvPr id="339" name="楕円 338"/>
        <xdr:cNvSpPr/>
      </xdr:nvSpPr>
      <xdr:spPr>
        <a:xfrm>
          <a:off x="13843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170197</xdr:rowOff>
    </xdr:from>
    <xdr:ext cx="762000" cy="259045"/>
    <xdr:sp macro="" textlink="">
      <xdr:nvSpPr>
        <xdr:cNvPr id="340" name="テキスト ボックス 339"/>
        <xdr:cNvSpPr txBox="1"/>
      </xdr:nvSpPr>
      <xdr:spPr>
        <a:xfrm>
          <a:off x="13512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41" name="楕円 340"/>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42" name="テキスト ボックス 341"/>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プロジェクト事業の実施や国の経済対策との協調、地域経済への配慮等による投資的事業の実施に伴う市債発行に比例し、類似団体との比較においても極めて高い状態となっている。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5080</xdr:rowOff>
    </xdr:from>
    <xdr:to>
      <xdr:col>24</xdr:col>
      <xdr:colOff>25400</xdr:colOff>
      <xdr:row>80</xdr:row>
      <xdr:rowOff>50800</xdr:rowOff>
    </xdr:to>
    <xdr:cxnSp macro="">
      <xdr:nvCxnSpPr>
        <xdr:cNvPr id="375" name="直線コネクタ 374"/>
        <xdr:cNvCxnSpPr/>
      </xdr:nvCxnSpPr>
      <xdr:spPr>
        <a:xfrm flipV="1">
          <a:off x="3987800" y="13721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50800</xdr:rowOff>
    </xdr:from>
    <xdr:to>
      <xdr:col>19</xdr:col>
      <xdr:colOff>187325</xdr:colOff>
      <xdr:row>80</xdr:row>
      <xdr:rowOff>50800</xdr:rowOff>
    </xdr:to>
    <xdr:cxnSp macro="">
      <xdr:nvCxnSpPr>
        <xdr:cNvPr id="378" name="直線コネクタ 377"/>
        <xdr:cNvCxnSpPr/>
      </xdr:nvCxnSpPr>
      <xdr:spPr>
        <a:xfrm>
          <a:off x="3098800" y="1376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50800</xdr:rowOff>
    </xdr:from>
    <xdr:to>
      <xdr:col>15</xdr:col>
      <xdr:colOff>98425</xdr:colOff>
      <xdr:row>80</xdr:row>
      <xdr:rowOff>165100</xdr:rowOff>
    </xdr:to>
    <xdr:cxnSp macro="">
      <xdr:nvCxnSpPr>
        <xdr:cNvPr id="381" name="直線コネクタ 380"/>
        <xdr:cNvCxnSpPr/>
      </xdr:nvCxnSpPr>
      <xdr:spPr>
        <a:xfrm flipV="1">
          <a:off x="2209800" y="1376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3" name="テキスト ボックス 382"/>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165100</xdr:rowOff>
    </xdr:from>
    <xdr:to>
      <xdr:col>11</xdr:col>
      <xdr:colOff>9525</xdr:colOff>
      <xdr:row>81</xdr:row>
      <xdr:rowOff>85089</xdr:rowOff>
    </xdr:to>
    <xdr:cxnSp macro="">
      <xdr:nvCxnSpPr>
        <xdr:cNvPr id="384" name="直線コネクタ 383"/>
        <xdr:cNvCxnSpPr/>
      </xdr:nvCxnSpPr>
      <xdr:spPr>
        <a:xfrm flipV="1">
          <a:off x="1320800" y="138811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6" name="テキスト ボックス 385"/>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125730</xdr:rowOff>
    </xdr:from>
    <xdr:to>
      <xdr:col>24</xdr:col>
      <xdr:colOff>76200</xdr:colOff>
      <xdr:row>80</xdr:row>
      <xdr:rowOff>55880</xdr:rowOff>
    </xdr:to>
    <xdr:sp macro="" textlink="">
      <xdr:nvSpPr>
        <xdr:cNvPr id="394" name="楕円 393"/>
        <xdr:cNvSpPr/>
      </xdr:nvSpPr>
      <xdr:spPr>
        <a:xfrm>
          <a:off x="4775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97807</xdr:rowOff>
    </xdr:from>
    <xdr:ext cx="762000" cy="259045"/>
    <xdr:sp macro="" textlink="">
      <xdr:nvSpPr>
        <xdr:cNvPr id="395" name="公債費該当値テキスト"/>
        <xdr:cNvSpPr txBox="1"/>
      </xdr:nvSpPr>
      <xdr:spPr>
        <a:xfrm>
          <a:off x="49149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0</xdr:rowOff>
    </xdr:from>
    <xdr:to>
      <xdr:col>20</xdr:col>
      <xdr:colOff>38100</xdr:colOff>
      <xdr:row>80</xdr:row>
      <xdr:rowOff>101600</xdr:rowOff>
    </xdr:to>
    <xdr:sp macro="" textlink="">
      <xdr:nvSpPr>
        <xdr:cNvPr id="396" name="楕円 395"/>
        <xdr:cNvSpPr/>
      </xdr:nvSpPr>
      <xdr:spPr>
        <a:xfrm>
          <a:off x="3937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86377</xdr:rowOff>
    </xdr:from>
    <xdr:ext cx="736600" cy="259045"/>
    <xdr:sp macro="" textlink="">
      <xdr:nvSpPr>
        <xdr:cNvPr id="397" name="テキスト ボックス 396"/>
        <xdr:cNvSpPr txBox="1"/>
      </xdr:nvSpPr>
      <xdr:spPr>
        <a:xfrm>
          <a:off x="3606800" y="1380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0</xdr:rowOff>
    </xdr:from>
    <xdr:to>
      <xdr:col>15</xdr:col>
      <xdr:colOff>149225</xdr:colOff>
      <xdr:row>80</xdr:row>
      <xdr:rowOff>101600</xdr:rowOff>
    </xdr:to>
    <xdr:sp macro="" textlink="">
      <xdr:nvSpPr>
        <xdr:cNvPr id="398" name="楕円 397"/>
        <xdr:cNvSpPr/>
      </xdr:nvSpPr>
      <xdr:spPr>
        <a:xfrm>
          <a:off x="3048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86377</xdr:rowOff>
    </xdr:from>
    <xdr:ext cx="762000" cy="259045"/>
    <xdr:sp macro="" textlink="">
      <xdr:nvSpPr>
        <xdr:cNvPr id="399" name="テキスト ボックス 398"/>
        <xdr:cNvSpPr txBox="1"/>
      </xdr:nvSpPr>
      <xdr:spPr>
        <a:xfrm>
          <a:off x="2717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114300</xdr:rowOff>
    </xdr:from>
    <xdr:to>
      <xdr:col>11</xdr:col>
      <xdr:colOff>60325</xdr:colOff>
      <xdr:row>81</xdr:row>
      <xdr:rowOff>44450</xdr:rowOff>
    </xdr:to>
    <xdr:sp macro="" textlink="">
      <xdr:nvSpPr>
        <xdr:cNvPr id="400" name="楕円 399"/>
        <xdr:cNvSpPr/>
      </xdr:nvSpPr>
      <xdr:spPr>
        <a:xfrm>
          <a:off x="215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29227</xdr:rowOff>
    </xdr:from>
    <xdr:ext cx="762000" cy="259045"/>
    <xdr:sp macro="" textlink="">
      <xdr:nvSpPr>
        <xdr:cNvPr id="401" name="テキスト ボックス 400"/>
        <xdr:cNvSpPr txBox="1"/>
      </xdr:nvSpPr>
      <xdr:spPr>
        <a:xfrm>
          <a:off x="1828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34289</xdr:rowOff>
    </xdr:from>
    <xdr:to>
      <xdr:col>6</xdr:col>
      <xdr:colOff>171450</xdr:colOff>
      <xdr:row>81</xdr:row>
      <xdr:rowOff>135889</xdr:rowOff>
    </xdr:to>
    <xdr:sp macro="" textlink="">
      <xdr:nvSpPr>
        <xdr:cNvPr id="402" name="楕円 401"/>
        <xdr:cNvSpPr/>
      </xdr:nvSpPr>
      <xdr:spPr>
        <a:xfrm>
          <a:off x="12700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120666</xdr:rowOff>
    </xdr:from>
    <xdr:ext cx="762000" cy="259045"/>
    <xdr:sp macro="" textlink="">
      <xdr:nvSpPr>
        <xdr:cNvPr id="403" name="テキスト ボックス 402"/>
        <xdr:cNvSpPr txBox="1"/>
      </xdr:nvSpPr>
      <xdr:spPr>
        <a:xfrm>
          <a:off x="939800" y="1400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扶助費等の増加が負担要素となったものの、定数管理計画等による行政運営の効率化や事務事業見直しによる経費削減などに努めたことに伴い前年度と同値を維持できており、 今後もより一層の歳出削減に努める。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77</xdr:row>
      <xdr:rowOff>156718</xdr:rowOff>
    </xdr:to>
    <xdr:cxnSp macro="">
      <xdr:nvCxnSpPr>
        <xdr:cNvPr id="434" name="直線コネクタ 433"/>
        <xdr:cNvCxnSpPr/>
      </xdr:nvCxnSpPr>
      <xdr:spPr>
        <a:xfrm>
          <a:off x="15671800" y="13358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77</xdr:row>
      <xdr:rowOff>156718</xdr:rowOff>
    </xdr:to>
    <xdr:cxnSp macro="">
      <xdr:nvCxnSpPr>
        <xdr:cNvPr id="437" name="直線コネクタ 436"/>
        <xdr:cNvCxnSpPr/>
      </xdr:nvCxnSpPr>
      <xdr:spPr>
        <a:xfrm>
          <a:off x="14782800" y="132623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60706</xdr:rowOff>
    </xdr:from>
    <xdr:to>
      <xdr:col>73</xdr:col>
      <xdr:colOff>180975</xdr:colOff>
      <xdr:row>77</xdr:row>
      <xdr:rowOff>120142</xdr:rowOff>
    </xdr:to>
    <xdr:cxnSp macro="">
      <xdr:nvCxnSpPr>
        <xdr:cNvPr id="440" name="直線コネクタ 439"/>
        <xdr:cNvCxnSpPr/>
      </xdr:nvCxnSpPr>
      <xdr:spPr>
        <a:xfrm flipV="1">
          <a:off x="13893800" y="132623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2" name="テキスト ボックス 441"/>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77</xdr:row>
      <xdr:rowOff>120142</xdr:rowOff>
    </xdr:to>
    <xdr:cxnSp macro="">
      <xdr:nvCxnSpPr>
        <xdr:cNvPr id="443" name="直線コネクタ 442"/>
        <xdr:cNvCxnSpPr/>
      </xdr:nvCxnSpPr>
      <xdr:spPr>
        <a:xfrm>
          <a:off x="13004800" y="13024613"/>
          <a:ext cx="889000" cy="29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7" name="テキスト ボックス 446"/>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53" name="楕円 452"/>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54"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55" name="楕円 454"/>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56" name="テキスト ボックス 455"/>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xdr:rowOff>
    </xdr:from>
    <xdr:to>
      <xdr:col>74</xdr:col>
      <xdr:colOff>31750</xdr:colOff>
      <xdr:row>77</xdr:row>
      <xdr:rowOff>111506</xdr:rowOff>
    </xdr:to>
    <xdr:sp macro="" textlink="">
      <xdr:nvSpPr>
        <xdr:cNvPr id="457" name="楕円 456"/>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58" name="テキスト ボックス 45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9" name="楕円 458"/>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60" name="テキスト ボックス 459"/>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61" name="楕円 460"/>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62" name="テキスト ボックス 461"/>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166853</xdr:rowOff>
    </xdr:from>
    <xdr:to>
      <xdr:col>29</xdr:col>
      <xdr:colOff>127000</xdr:colOff>
      <xdr:row>15</xdr:row>
      <xdr:rowOff>46792</xdr:rowOff>
    </xdr:to>
    <xdr:cxnSp macro="">
      <xdr:nvCxnSpPr>
        <xdr:cNvPr id="48" name="直線コネクタ 47"/>
        <xdr:cNvCxnSpPr/>
      </xdr:nvCxnSpPr>
      <xdr:spPr bwMode="auto">
        <a:xfrm flipV="1">
          <a:off x="5003800" y="2614778"/>
          <a:ext cx="647700" cy="51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46792</xdr:rowOff>
    </xdr:from>
    <xdr:to>
      <xdr:col>26</xdr:col>
      <xdr:colOff>50800</xdr:colOff>
      <xdr:row>15</xdr:row>
      <xdr:rowOff>124379</xdr:rowOff>
    </xdr:to>
    <xdr:cxnSp macro="">
      <xdr:nvCxnSpPr>
        <xdr:cNvPr id="51" name="直線コネクタ 50"/>
        <xdr:cNvCxnSpPr/>
      </xdr:nvCxnSpPr>
      <xdr:spPr bwMode="auto">
        <a:xfrm flipV="1">
          <a:off x="4305300" y="2666167"/>
          <a:ext cx="698500" cy="7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124379</xdr:rowOff>
    </xdr:from>
    <xdr:to>
      <xdr:col>22</xdr:col>
      <xdr:colOff>114300</xdr:colOff>
      <xdr:row>15</xdr:row>
      <xdr:rowOff>169002</xdr:rowOff>
    </xdr:to>
    <xdr:cxnSp macro="">
      <xdr:nvCxnSpPr>
        <xdr:cNvPr id="54" name="直線コネクタ 53"/>
        <xdr:cNvCxnSpPr/>
      </xdr:nvCxnSpPr>
      <xdr:spPr bwMode="auto">
        <a:xfrm flipV="1">
          <a:off x="3606800" y="2743754"/>
          <a:ext cx="698500" cy="44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169002</xdr:rowOff>
    </xdr:from>
    <xdr:to>
      <xdr:col>18</xdr:col>
      <xdr:colOff>177800</xdr:colOff>
      <xdr:row>16</xdr:row>
      <xdr:rowOff>11633</xdr:rowOff>
    </xdr:to>
    <xdr:cxnSp macro="">
      <xdr:nvCxnSpPr>
        <xdr:cNvPr id="57" name="直線コネクタ 56"/>
        <xdr:cNvCxnSpPr/>
      </xdr:nvCxnSpPr>
      <xdr:spPr bwMode="auto">
        <a:xfrm flipV="1">
          <a:off x="2908300" y="2788377"/>
          <a:ext cx="698500" cy="14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116053</xdr:rowOff>
    </xdr:from>
    <xdr:to>
      <xdr:col>29</xdr:col>
      <xdr:colOff>177800</xdr:colOff>
      <xdr:row>15</xdr:row>
      <xdr:rowOff>46203</xdr:rowOff>
    </xdr:to>
    <xdr:sp macro="" textlink="">
      <xdr:nvSpPr>
        <xdr:cNvPr id="67" name="楕円 66"/>
        <xdr:cNvSpPr/>
      </xdr:nvSpPr>
      <xdr:spPr bwMode="auto">
        <a:xfrm>
          <a:off x="5600700" y="2563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132580</xdr:rowOff>
    </xdr:from>
    <xdr:ext cx="762000" cy="259045"/>
    <xdr:sp macro="" textlink="">
      <xdr:nvSpPr>
        <xdr:cNvPr id="68" name="人口1人当たり決算額の推移該当値テキスト130"/>
        <xdr:cNvSpPr txBox="1"/>
      </xdr:nvSpPr>
      <xdr:spPr>
        <a:xfrm>
          <a:off x="5740400" y="240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167442</xdr:rowOff>
    </xdr:from>
    <xdr:to>
      <xdr:col>26</xdr:col>
      <xdr:colOff>101600</xdr:colOff>
      <xdr:row>15</xdr:row>
      <xdr:rowOff>97592</xdr:rowOff>
    </xdr:to>
    <xdr:sp macro="" textlink="">
      <xdr:nvSpPr>
        <xdr:cNvPr id="69" name="楕円 68"/>
        <xdr:cNvSpPr/>
      </xdr:nvSpPr>
      <xdr:spPr bwMode="auto">
        <a:xfrm>
          <a:off x="4953000" y="2615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107769</xdr:rowOff>
    </xdr:from>
    <xdr:ext cx="736600" cy="259045"/>
    <xdr:sp macro="" textlink="">
      <xdr:nvSpPr>
        <xdr:cNvPr id="70" name="テキスト ボックス 69"/>
        <xdr:cNvSpPr txBox="1"/>
      </xdr:nvSpPr>
      <xdr:spPr>
        <a:xfrm>
          <a:off x="4622800" y="2384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73579</xdr:rowOff>
    </xdr:from>
    <xdr:to>
      <xdr:col>22</xdr:col>
      <xdr:colOff>165100</xdr:colOff>
      <xdr:row>16</xdr:row>
      <xdr:rowOff>3729</xdr:rowOff>
    </xdr:to>
    <xdr:sp macro="" textlink="">
      <xdr:nvSpPr>
        <xdr:cNvPr id="71" name="楕円 70"/>
        <xdr:cNvSpPr/>
      </xdr:nvSpPr>
      <xdr:spPr bwMode="auto">
        <a:xfrm>
          <a:off x="4254500" y="2692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13906</xdr:rowOff>
    </xdr:from>
    <xdr:ext cx="762000" cy="259045"/>
    <xdr:sp macro="" textlink="">
      <xdr:nvSpPr>
        <xdr:cNvPr id="72" name="テキスト ボックス 71"/>
        <xdr:cNvSpPr txBox="1"/>
      </xdr:nvSpPr>
      <xdr:spPr>
        <a:xfrm>
          <a:off x="3924300" y="246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118202</xdr:rowOff>
    </xdr:from>
    <xdr:to>
      <xdr:col>19</xdr:col>
      <xdr:colOff>38100</xdr:colOff>
      <xdr:row>16</xdr:row>
      <xdr:rowOff>48352</xdr:rowOff>
    </xdr:to>
    <xdr:sp macro="" textlink="">
      <xdr:nvSpPr>
        <xdr:cNvPr id="73" name="楕円 72"/>
        <xdr:cNvSpPr/>
      </xdr:nvSpPr>
      <xdr:spPr bwMode="auto">
        <a:xfrm>
          <a:off x="3556000" y="2737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58529</xdr:rowOff>
    </xdr:from>
    <xdr:ext cx="762000" cy="259045"/>
    <xdr:sp macro="" textlink="">
      <xdr:nvSpPr>
        <xdr:cNvPr id="74" name="テキスト ボックス 73"/>
        <xdr:cNvSpPr txBox="1"/>
      </xdr:nvSpPr>
      <xdr:spPr>
        <a:xfrm>
          <a:off x="3225800" y="250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132283</xdr:rowOff>
    </xdr:from>
    <xdr:to>
      <xdr:col>15</xdr:col>
      <xdr:colOff>101600</xdr:colOff>
      <xdr:row>16</xdr:row>
      <xdr:rowOff>62433</xdr:rowOff>
    </xdr:to>
    <xdr:sp macro="" textlink="">
      <xdr:nvSpPr>
        <xdr:cNvPr id="75" name="楕円 74"/>
        <xdr:cNvSpPr/>
      </xdr:nvSpPr>
      <xdr:spPr bwMode="auto">
        <a:xfrm>
          <a:off x="2857500" y="2751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72610</xdr:rowOff>
    </xdr:from>
    <xdr:ext cx="762000" cy="259045"/>
    <xdr:sp macro="" textlink="">
      <xdr:nvSpPr>
        <xdr:cNvPr id="76" name="テキスト ボックス 75"/>
        <xdr:cNvSpPr txBox="1"/>
      </xdr:nvSpPr>
      <xdr:spPr>
        <a:xfrm>
          <a:off x="2527300" y="252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231104</xdr:rowOff>
    </xdr:from>
    <xdr:to>
      <xdr:col>29</xdr:col>
      <xdr:colOff>127000</xdr:colOff>
      <xdr:row>33</xdr:row>
      <xdr:rowOff>260274</xdr:rowOff>
    </xdr:to>
    <xdr:cxnSp macro="">
      <xdr:nvCxnSpPr>
        <xdr:cNvPr id="108" name="直線コネクタ 107"/>
        <xdr:cNvCxnSpPr/>
      </xdr:nvCxnSpPr>
      <xdr:spPr bwMode="auto">
        <a:xfrm>
          <a:off x="5003800" y="6155654"/>
          <a:ext cx="647700" cy="29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231104</xdr:rowOff>
    </xdr:from>
    <xdr:to>
      <xdr:col>26</xdr:col>
      <xdr:colOff>50800</xdr:colOff>
      <xdr:row>33</xdr:row>
      <xdr:rowOff>258719</xdr:rowOff>
    </xdr:to>
    <xdr:cxnSp macro="">
      <xdr:nvCxnSpPr>
        <xdr:cNvPr id="111" name="直線コネクタ 110"/>
        <xdr:cNvCxnSpPr/>
      </xdr:nvCxnSpPr>
      <xdr:spPr bwMode="auto">
        <a:xfrm flipV="1">
          <a:off x="4305300" y="6155654"/>
          <a:ext cx="698500" cy="27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183007</xdr:rowOff>
    </xdr:from>
    <xdr:to>
      <xdr:col>22</xdr:col>
      <xdr:colOff>114300</xdr:colOff>
      <xdr:row>33</xdr:row>
      <xdr:rowOff>258719</xdr:rowOff>
    </xdr:to>
    <xdr:cxnSp macro="">
      <xdr:nvCxnSpPr>
        <xdr:cNvPr id="114" name="直線コネクタ 113"/>
        <xdr:cNvCxnSpPr/>
      </xdr:nvCxnSpPr>
      <xdr:spPr bwMode="auto">
        <a:xfrm>
          <a:off x="3606800" y="6107557"/>
          <a:ext cx="698500" cy="75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183007</xdr:rowOff>
    </xdr:from>
    <xdr:to>
      <xdr:col>18</xdr:col>
      <xdr:colOff>177800</xdr:colOff>
      <xdr:row>33</xdr:row>
      <xdr:rowOff>217846</xdr:rowOff>
    </xdr:to>
    <xdr:cxnSp macro="">
      <xdr:nvCxnSpPr>
        <xdr:cNvPr id="117" name="直線コネクタ 116"/>
        <xdr:cNvCxnSpPr/>
      </xdr:nvCxnSpPr>
      <xdr:spPr bwMode="auto">
        <a:xfrm flipV="1">
          <a:off x="2908300" y="6107557"/>
          <a:ext cx="698500" cy="3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209474</xdr:rowOff>
    </xdr:from>
    <xdr:to>
      <xdr:col>29</xdr:col>
      <xdr:colOff>177800</xdr:colOff>
      <xdr:row>33</xdr:row>
      <xdr:rowOff>311074</xdr:rowOff>
    </xdr:to>
    <xdr:sp macro="" textlink="">
      <xdr:nvSpPr>
        <xdr:cNvPr id="127" name="楕円 126"/>
        <xdr:cNvSpPr/>
      </xdr:nvSpPr>
      <xdr:spPr bwMode="auto">
        <a:xfrm>
          <a:off x="5600700" y="6134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118051</xdr:rowOff>
    </xdr:from>
    <xdr:ext cx="762000" cy="259045"/>
    <xdr:sp macro="" textlink="">
      <xdr:nvSpPr>
        <xdr:cNvPr id="128" name="人口1人当たり決算額の推移該当値テキスト445"/>
        <xdr:cNvSpPr txBox="1"/>
      </xdr:nvSpPr>
      <xdr:spPr>
        <a:xfrm>
          <a:off x="5740400" y="60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180304</xdr:rowOff>
    </xdr:from>
    <xdr:to>
      <xdr:col>26</xdr:col>
      <xdr:colOff>101600</xdr:colOff>
      <xdr:row>33</xdr:row>
      <xdr:rowOff>281904</xdr:rowOff>
    </xdr:to>
    <xdr:sp macro="" textlink="">
      <xdr:nvSpPr>
        <xdr:cNvPr id="129" name="楕円 128"/>
        <xdr:cNvSpPr/>
      </xdr:nvSpPr>
      <xdr:spPr bwMode="auto">
        <a:xfrm>
          <a:off x="4953000" y="6104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120631</xdr:rowOff>
    </xdr:from>
    <xdr:ext cx="736600" cy="259045"/>
    <xdr:sp macro="" textlink="">
      <xdr:nvSpPr>
        <xdr:cNvPr id="130" name="テキスト ボックス 129"/>
        <xdr:cNvSpPr txBox="1"/>
      </xdr:nvSpPr>
      <xdr:spPr>
        <a:xfrm>
          <a:off x="4622800" y="5873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207919</xdr:rowOff>
    </xdr:from>
    <xdr:to>
      <xdr:col>22</xdr:col>
      <xdr:colOff>165100</xdr:colOff>
      <xdr:row>33</xdr:row>
      <xdr:rowOff>309519</xdr:rowOff>
    </xdr:to>
    <xdr:sp macro="" textlink="">
      <xdr:nvSpPr>
        <xdr:cNvPr id="131" name="楕円 130"/>
        <xdr:cNvSpPr/>
      </xdr:nvSpPr>
      <xdr:spPr bwMode="auto">
        <a:xfrm>
          <a:off x="4254500" y="6132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148246</xdr:rowOff>
    </xdr:from>
    <xdr:ext cx="762000" cy="259045"/>
    <xdr:sp macro="" textlink="">
      <xdr:nvSpPr>
        <xdr:cNvPr id="132" name="テキスト ボックス 131"/>
        <xdr:cNvSpPr txBox="1"/>
      </xdr:nvSpPr>
      <xdr:spPr>
        <a:xfrm>
          <a:off x="3924300" y="5901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132207</xdr:rowOff>
    </xdr:from>
    <xdr:to>
      <xdr:col>19</xdr:col>
      <xdr:colOff>38100</xdr:colOff>
      <xdr:row>33</xdr:row>
      <xdr:rowOff>233807</xdr:rowOff>
    </xdr:to>
    <xdr:sp macro="" textlink="">
      <xdr:nvSpPr>
        <xdr:cNvPr id="133" name="楕円 132"/>
        <xdr:cNvSpPr/>
      </xdr:nvSpPr>
      <xdr:spPr bwMode="auto">
        <a:xfrm>
          <a:off x="3556000" y="6056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72534</xdr:rowOff>
    </xdr:from>
    <xdr:ext cx="762000" cy="259045"/>
    <xdr:sp macro="" textlink="">
      <xdr:nvSpPr>
        <xdr:cNvPr id="134" name="テキスト ボックス 133"/>
        <xdr:cNvSpPr txBox="1"/>
      </xdr:nvSpPr>
      <xdr:spPr>
        <a:xfrm>
          <a:off x="3225800" y="58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167046</xdr:rowOff>
    </xdr:from>
    <xdr:to>
      <xdr:col>15</xdr:col>
      <xdr:colOff>101600</xdr:colOff>
      <xdr:row>33</xdr:row>
      <xdr:rowOff>268646</xdr:rowOff>
    </xdr:to>
    <xdr:sp macro="" textlink="">
      <xdr:nvSpPr>
        <xdr:cNvPr id="135" name="楕円 134"/>
        <xdr:cNvSpPr/>
      </xdr:nvSpPr>
      <xdr:spPr bwMode="auto">
        <a:xfrm>
          <a:off x="2857500" y="6091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107373</xdr:rowOff>
    </xdr:from>
    <xdr:ext cx="762000" cy="259045"/>
    <xdr:sp macro="" textlink="">
      <xdr:nvSpPr>
        <xdr:cNvPr id="136" name="テキスト ボックス 135"/>
        <xdr:cNvSpPr txBox="1"/>
      </xdr:nvSpPr>
      <xdr:spPr>
        <a:xfrm>
          <a:off x="2527300" y="586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327,575
325,748
309.00
159,101,814
157,773,862
405,614
78,603,438
210,720,969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13589</xdr:rowOff>
    </xdr:from>
    <xdr:to>
      <xdr:col>24</xdr:col>
      <xdr:colOff>63500</xdr:colOff>
      <xdr:row>34</xdr:row>
      <xdr:rowOff>34392</xdr:rowOff>
    </xdr:to>
    <xdr:cxnSp macro="">
      <xdr:nvCxnSpPr>
        <xdr:cNvPr id="61" name="直線コネクタ 60"/>
        <xdr:cNvCxnSpPr/>
      </xdr:nvCxnSpPr>
      <xdr:spPr>
        <a:xfrm>
          <a:off x="3797300" y="5842889"/>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13589</xdr:rowOff>
    </xdr:from>
    <xdr:to>
      <xdr:col>19</xdr:col>
      <xdr:colOff>177800</xdr:colOff>
      <xdr:row>34</xdr:row>
      <xdr:rowOff>68834</xdr:rowOff>
    </xdr:to>
    <xdr:cxnSp macro="">
      <xdr:nvCxnSpPr>
        <xdr:cNvPr id="64" name="直線コネクタ 63"/>
        <xdr:cNvCxnSpPr/>
      </xdr:nvCxnSpPr>
      <xdr:spPr>
        <a:xfrm flipV="1">
          <a:off x="2908300" y="5842889"/>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68834</xdr:rowOff>
    </xdr:from>
    <xdr:to>
      <xdr:col>15</xdr:col>
      <xdr:colOff>50800</xdr:colOff>
      <xdr:row>34</xdr:row>
      <xdr:rowOff>90437</xdr:rowOff>
    </xdr:to>
    <xdr:cxnSp macro="">
      <xdr:nvCxnSpPr>
        <xdr:cNvPr id="67" name="直線コネクタ 66"/>
        <xdr:cNvCxnSpPr/>
      </xdr:nvCxnSpPr>
      <xdr:spPr>
        <a:xfrm flipV="1">
          <a:off x="2019300" y="5898134"/>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90437</xdr:rowOff>
    </xdr:from>
    <xdr:to>
      <xdr:col>10</xdr:col>
      <xdr:colOff>114300</xdr:colOff>
      <xdr:row>34</xdr:row>
      <xdr:rowOff>111811</xdr:rowOff>
    </xdr:to>
    <xdr:cxnSp macro="">
      <xdr:nvCxnSpPr>
        <xdr:cNvPr id="70" name="直線コネクタ 69"/>
        <xdr:cNvCxnSpPr/>
      </xdr:nvCxnSpPr>
      <xdr:spPr>
        <a:xfrm flipV="1">
          <a:off x="1130300" y="5919737"/>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155042</xdr:rowOff>
    </xdr:from>
    <xdr:to>
      <xdr:col>24</xdr:col>
      <xdr:colOff>114300</xdr:colOff>
      <xdr:row>34</xdr:row>
      <xdr:rowOff>85192</xdr:rowOff>
    </xdr:to>
    <xdr:sp macro="" textlink="">
      <xdr:nvSpPr>
        <xdr:cNvPr id="80" name="楕円 79"/>
        <xdr:cNvSpPr/>
      </xdr:nvSpPr>
      <xdr:spPr>
        <a:xfrm>
          <a:off x="4584700" y="58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6469</xdr:rowOff>
    </xdr:from>
    <xdr:ext cx="534377" cy="259045"/>
    <xdr:sp macro="" textlink="">
      <xdr:nvSpPr>
        <xdr:cNvPr id="81" name="人件費該当値テキスト"/>
        <xdr:cNvSpPr txBox="1"/>
      </xdr:nvSpPr>
      <xdr:spPr>
        <a:xfrm>
          <a:off x="4686300" y="56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134239</xdr:rowOff>
    </xdr:from>
    <xdr:to>
      <xdr:col>20</xdr:col>
      <xdr:colOff>38100</xdr:colOff>
      <xdr:row>34</xdr:row>
      <xdr:rowOff>64389</xdr:rowOff>
    </xdr:to>
    <xdr:sp macro="" textlink="">
      <xdr:nvSpPr>
        <xdr:cNvPr id="82" name="楕円 81"/>
        <xdr:cNvSpPr/>
      </xdr:nvSpPr>
      <xdr:spPr>
        <a:xfrm>
          <a:off x="3746500" y="57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80916</xdr:rowOff>
    </xdr:from>
    <xdr:ext cx="534377" cy="259045"/>
    <xdr:sp macro="" textlink="">
      <xdr:nvSpPr>
        <xdr:cNvPr id="83" name="テキスト ボックス 82"/>
        <xdr:cNvSpPr txBox="1"/>
      </xdr:nvSpPr>
      <xdr:spPr>
        <a:xfrm>
          <a:off x="3530111" y="556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18034</xdr:rowOff>
    </xdr:from>
    <xdr:to>
      <xdr:col>15</xdr:col>
      <xdr:colOff>101600</xdr:colOff>
      <xdr:row>34</xdr:row>
      <xdr:rowOff>119634</xdr:rowOff>
    </xdr:to>
    <xdr:sp macro="" textlink="">
      <xdr:nvSpPr>
        <xdr:cNvPr id="84" name="楕円 83"/>
        <xdr:cNvSpPr/>
      </xdr:nvSpPr>
      <xdr:spPr>
        <a:xfrm>
          <a:off x="2857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136161</xdr:rowOff>
    </xdr:from>
    <xdr:ext cx="534377" cy="259045"/>
    <xdr:sp macro="" textlink="">
      <xdr:nvSpPr>
        <xdr:cNvPr id="85" name="テキスト ボックス 84"/>
        <xdr:cNvSpPr txBox="1"/>
      </xdr:nvSpPr>
      <xdr:spPr>
        <a:xfrm>
          <a:off x="2641111" y="562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39637</xdr:rowOff>
    </xdr:from>
    <xdr:to>
      <xdr:col>10</xdr:col>
      <xdr:colOff>165100</xdr:colOff>
      <xdr:row>34</xdr:row>
      <xdr:rowOff>141237</xdr:rowOff>
    </xdr:to>
    <xdr:sp macro="" textlink="">
      <xdr:nvSpPr>
        <xdr:cNvPr id="86" name="楕円 85"/>
        <xdr:cNvSpPr/>
      </xdr:nvSpPr>
      <xdr:spPr>
        <a:xfrm>
          <a:off x="1968500" y="586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157764</xdr:rowOff>
    </xdr:from>
    <xdr:ext cx="534377" cy="259045"/>
    <xdr:sp macro="" textlink="">
      <xdr:nvSpPr>
        <xdr:cNvPr id="87" name="テキスト ボックス 86"/>
        <xdr:cNvSpPr txBox="1"/>
      </xdr:nvSpPr>
      <xdr:spPr>
        <a:xfrm>
          <a:off x="1752111" y="564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61011</xdr:rowOff>
    </xdr:from>
    <xdr:to>
      <xdr:col>6</xdr:col>
      <xdr:colOff>38100</xdr:colOff>
      <xdr:row>34</xdr:row>
      <xdr:rowOff>162611</xdr:rowOff>
    </xdr:to>
    <xdr:sp macro="" textlink="">
      <xdr:nvSpPr>
        <xdr:cNvPr id="88" name="楕円 87"/>
        <xdr:cNvSpPr/>
      </xdr:nvSpPr>
      <xdr:spPr>
        <a:xfrm>
          <a:off x="1079500" y="58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7688</xdr:rowOff>
    </xdr:from>
    <xdr:ext cx="534377" cy="259045"/>
    <xdr:sp macro="" textlink="">
      <xdr:nvSpPr>
        <xdr:cNvPr id="89" name="テキスト ボックス 88"/>
        <xdr:cNvSpPr txBox="1"/>
      </xdr:nvSpPr>
      <xdr:spPr>
        <a:xfrm>
          <a:off x="863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124860</xdr:rowOff>
    </xdr:from>
    <xdr:to>
      <xdr:col>24</xdr:col>
      <xdr:colOff>63500</xdr:colOff>
      <xdr:row>57</xdr:row>
      <xdr:rowOff>24847</xdr:rowOff>
    </xdr:to>
    <xdr:cxnSp macro="">
      <xdr:nvCxnSpPr>
        <xdr:cNvPr id="119" name="直線コネクタ 118"/>
        <xdr:cNvCxnSpPr/>
      </xdr:nvCxnSpPr>
      <xdr:spPr>
        <a:xfrm flipV="1">
          <a:off x="3797300" y="9726060"/>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24847</xdr:rowOff>
    </xdr:from>
    <xdr:to>
      <xdr:col>19</xdr:col>
      <xdr:colOff>177800</xdr:colOff>
      <xdr:row>57</xdr:row>
      <xdr:rowOff>45669</xdr:rowOff>
    </xdr:to>
    <xdr:cxnSp macro="">
      <xdr:nvCxnSpPr>
        <xdr:cNvPr id="122" name="直線コネクタ 121"/>
        <xdr:cNvCxnSpPr/>
      </xdr:nvCxnSpPr>
      <xdr:spPr>
        <a:xfrm flipV="1">
          <a:off x="2908300" y="9797497"/>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45669</xdr:rowOff>
    </xdr:from>
    <xdr:to>
      <xdr:col>15</xdr:col>
      <xdr:colOff>50800</xdr:colOff>
      <xdr:row>57</xdr:row>
      <xdr:rowOff>53404</xdr:rowOff>
    </xdr:to>
    <xdr:cxnSp macro="">
      <xdr:nvCxnSpPr>
        <xdr:cNvPr id="125" name="直線コネクタ 124"/>
        <xdr:cNvCxnSpPr/>
      </xdr:nvCxnSpPr>
      <xdr:spPr>
        <a:xfrm flipV="1">
          <a:off x="2019300" y="9818319"/>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50317</xdr:rowOff>
    </xdr:from>
    <xdr:to>
      <xdr:col>10</xdr:col>
      <xdr:colOff>114300</xdr:colOff>
      <xdr:row>57</xdr:row>
      <xdr:rowOff>53404</xdr:rowOff>
    </xdr:to>
    <xdr:cxnSp macro="">
      <xdr:nvCxnSpPr>
        <xdr:cNvPr id="128" name="直線コネクタ 127"/>
        <xdr:cNvCxnSpPr/>
      </xdr:nvCxnSpPr>
      <xdr:spPr>
        <a:xfrm>
          <a:off x="1130300" y="9822967"/>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74060</xdr:rowOff>
    </xdr:from>
    <xdr:to>
      <xdr:col>24</xdr:col>
      <xdr:colOff>114300</xdr:colOff>
      <xdr:row>57</xdr:row>
      <xdr:rowOff>4210</xdr:rowOff>
    </xdr:to>
    <xdr:sp macro="" textlink="">
      <xdr:nvSpPr>
        <xdr:cNvPr id="138" name="楕円 137"/>
        <xdr:cNvSpPr/>
      </xdr:nvSpPr>
      <xdr:spPr>
        <a:xfrm>
          <a:off x="4584700" y="96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52487</xdr:rowOff>
    </xdr:from>
    <xdr:ext cx="534377" cy="259045"/>
    <xdr:sp macro="" textlink="">
      <xdr:nvSpPr>
        <xdr:cNvPr id="139" name="物件費該当値テキスト"/>
        <xdr:cNvSpPr txBox="1"/>
      </xdr:nvSpPr>
      <xdr:spPr>
        <a:xfrm>
          <a:off x="4686300" y="96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145497</xdr:rowOff>
    </xdr:from>
    <xdr:to>
      <xdr:col>20</xdr:col>
      <xdr:colOff>38100</xdr:colOff>
      <xdr:row>57</xdr:row>
      <xdr:rowOff>75647</xdr:rowOff>
    </xdr:to>
    <xdr:sp macro="" textlink="">
      <xdr:nvSpPr>
        <xdr:cNvPr id="140" name="楕円 139"/>
        <xdr:cNvSpPr/>
      </xdr:nvSpPr>
      <xdr:spPr>
        <a:xfrm>
          <a:off x="3746500" y="974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66774</xdr:rowOff>
    </xdr:from>
    <xdr:ext cx="534377" cy="259045"/>
    <xdr:sp macro="" textlink="">
      <xdr:nvSpPr>
        <xdr:cNvPr id="141" name="テキスト ボックス 140"/>
        <xdr:cNvSpPr txBox="1"/>
      </xdr:nvSpPr>
      <xdr:spPr>
        <a:xfrm>
          <a:off x="3530111" y="983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166319</xdr:rowOff>
    </xdr:from>
    <xdr:to>
      <xdr:col>15</xdr:col>
      <xdr:colOff>101600</xdr:colOff>
      <xdr:row>57</xdr:row>
      <xdr:rowOff>96469</xdr:rowOff>
    </xdr:to>
    <xdr:sp macro="" textlink="">
      <xdr:nvSpPr>
        <xdr:cNvPr id="142" name="楕円 141"/>
        <xdr:cNvSpPr/>
      </xdr:nvSpPr>
      <xdr:spPr>
        <a:xfrm>
          <a:off x="2857500" y="97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87596</xdr:rowOff>
    </xdr:from>
    <xdr:ext cx="534377" cy="259045"/>
    <xdr:sp macro="" textlink="">
      <xdr:nvSpPr>
        <xdr:cNvPr id="143" name="テキスト ボックス 142"/>
        <xdr:cNvSpPr txBox="1"/>
      </xdr:nvSpPr>
      <xdr:spPr>
        <a:xfrm>
          <a:off x="2641111" y="98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2604</xdr:rowOff>
    </xdr:from>
    <xdr:to>
      <xdr:col>10</xdr:col>
      <xdr:colOff>165100</xdr:colOff>
      <xdr:row>57</xdr:row>
      <xdr:rowOff>104204</xdr:rowOff>
    </xdr:to>
    <xdr:sp macro="" textlink="">
      <xdr:nvSpPr>
        <xdr:cNvPr id="144" name="楕円 143"/>
        <xdr:cNvSpPr/>
      </xdr:nvSpPr>
      <xdr:spPr>
        <a:xfrm>
          <a:off x="1968500" y="977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95331</xdr:rowOff>
    </xdr:from>
    <xdr:ext cx="534377" cy="259045"/>
    <xdr:sp macro="" textlink="">
      <xdr:nvSpPr>
        <xdr:cNvPr id="145" name="テキスト ボックス 144"/>
        <xdr:cNvSpPr txBox="1"/>
      </xdr:nvSpPr>
      <xdr:spPr>
        <a:xfrm>
          <a:off x="1752111" y="986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170967</xdr:rowOff>
    </xdr:from>
    <xdr:to>
      <xdr:col>6</xdr:col>
      <xdr:colOff>38100</xdr:colOff>
      <xdr:row>57</xdr:row>
      <xdr:rowOff>101117</xdr:rowOff>
    </xdr:to>
    <xdr:sp macro="" textlink="">
      <xdr:nvSpPr>
        <xdr:cNvPr id="146" name="楕円 145"/>
        <xdr:cNvSpPr/>
      </xdr:nvSpPr>
      <xdr:spPr>
        <a:xfrm>
          <a:off x="1079500" y="97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92244</xdr:rowOff>
    </xdr:from>
    <xdr:ext cx="534377" cy="259045"/>
    <xdr:sp macro="" textlink="">
      <xdr:nvSpPr>
        <xdr:cNvPr id="147" name="テキスト ボックス 146"/>
        <xdr:cNvSpPr txBox="1"/>
      </xdr:nvSpPr>
      <xdr:spPr>
        <a:xfrm>
          <a:off x="863111" y="986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13588</xdr:rowOff>
    </xdr:from>
    <xdr:to>
      <xdr:col>24</xdr:col>
      <xdr:colOff>63500</xdr:colOff>
      <xdr:row>76</xdr:row>
      <xdr:rowOff>106553</xdr:rowOff>
    </xdr:to>
    <xdr:cxnSp macro="">
      <xdr:nvCxnSpPr>
        <xdr:cNvPr id="176" name="直線コネクタ 175"/>
        <xdr:cNvCxnSpPr/>
      </xdr:nvCxnSpPr>
      <xdr:spPr>
        <a:xfrm>
          <a:off x="3797300" y="13043788"/>
          <a:ext cx="838200" cy="9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13588</xdr:rowOff>
    </xdr:from>
    <xdr:to>
      <xdr:col>19</xdr:col>
      <xdr:colOff>177800</xdr:colOff>
      <xdr:row>77</xdr:row>
      <xdr:rowOff>147065</xdr:rowOff>
    </xdr:to>
    <xdr:cxnSp macro="">
      <xdr:nvCxnSpPr>
        <xdr:cNvPr id="179" name="直線コネクタ 178"/>
        <xdr:cNvCxnSpPr/>
      </xdr:nvCxnSpPr>
      <xdr:spPr>
        <a:xfrm flipV="1">
          <a:off x="2908300" y="13043788"/>
          <a:ext cx="889000" cy="3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121920</xdr:rowOff>
    </xdr:from>
    <xdr:to>
      <xdr:col>15</xdr:col>
      <xdr:colOff>50800</xdr:colOff>
      <xdr:row>77</xdr:row>
      <xdr:rowOff>147065</xdr:rowOff>
    </xdr:to>
    <xdr:cxnSp macro="">
      <xdr:nvCxnSpPr>
        <xdr:cNvPr id="182" name="直線コネクタ 181"/>
        <xdr:cNvCxnSpPr/>
      </xdr:nvCxnSpPr>
      <xdr:spPr>
        <a:xfrm>
          <a:off x="2019300" y="13323570"/>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121920</xdr:rowOff>
    </xdr:from>
    <xdr:to>
      <xdr:col>10</xdr:col>
      <xdr:colOff>114300</xdr:colOff>
      <xdr:row>77</xdr:row>
      <xdr:rowOff>147320</xdr:rowOff>
    </xdr:to>
    <xdr:cxnSp macro="">
      <xdr:nvCxnSpPr>
        <xdr:cNvPr id="185" name="直線コネクタ 184"/>
        <xdr:cNvCxnSpPr/>
      </xdr:nvCxnSpPr>
      <xdr:spPr>
        <a:xfrm flipV="1">
          <a:off x="1130300" y="133235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55753</xdr:rowOff>
    </xdr:from>
    <xdr:to>
      <xdr:col>24</xdr:col>
      <xdr:colOff>114300</xdr:colOff>
      <xdr:row>76</xdr:row>
      <xdr:rowOff>157353</xdr:rowOff>
    </xdr:to>
    <xdr:sp macro="" textlink="">
      <xdr:nvSpPr>
        <xdr:cNvPr id="195" name="楕円 194"/>
        <xdr:cNvSpPr/>
      </xdr:nvSpPr>
      <xdr:spPr>
        <a:xfrm>
          <a:off x="4584700" y="1308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34180</xdr:rowOff>
    </xdr:from>
    <xdr:ext cx="469744" cy="259045"/>
    <xdr:sp macro="" textlink="">
      <xdr:nvSpPr>
        <xdr:cNvPr id="196" name="維持補修費該当値テキスト"/>
        <xdr:cNvSpPr txBox="1"/>
      </xdr:nvSpPr>
      <xdr:spPr>
        <a:xfrm>
          <a:off x="4686300" y="1306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134239</xdr:rowOff>
    </xdr:from>
    <xdr:to>
      <xdr:col>20</xdr:col>
      <xdr:colOff>38100</xdr:colOff>
      <xdr:row>76</xdr:row>
      <xdr:rowOff>64390</xdr:rowOff>
    </xdr:to>
    <xdr:sp macro="" textlink="">
      <xdr:nvSpPr>
        <xdr:cNvPr id="197" name="楕円 196"/>
        <xdr:cNvSpPr/>
      </xdr:nvSpPr>
      <xdr:spPr>
        <a:xfrm>
          <a:off x="3746500" y="129929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55515</xdr:rowOff>
    </xdr:from>
    <xdr:ext cx="469744" cy="259045"/>
    <xdr:sp macro="" textlink="">
      <xdr:nvSpPr>
        <xdr:cNvPr id="198" name="テキスト ボックス 197"/>
        <xdr:cNvSpPr txBox="1"/>
      </xdr:nvSpPr>
      <xdr:spPr>
        <a:xfrm>
          <a:off x="3562428" y="1308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96265</xdr:rowOff>
    </xdr:from>
    <xdr:to>
      <xdr:col>15</xdr:col>
      <xdr:colOff>101600</xdr:colOff>
      <xdr:row>78</xdr:row>
      <xdr:rowOff>26415</xdr:rowOff>
    </xdr:to>
    <xdr:sp macro="" textlink="">
      <xdr:nvSpPr>
        <xdr:cNvPr id="199" name="楕円 198"/>
        <xdr:cNvSpPr/>
      </xdr:nvSpPr>
      <xdr:spPr>
        <a:xfrm>
          <a:off x="2857500" y="1329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17542</xdr:rowOff>
    </xdr:from>
    <xdr:ext cx="469744" cy="259045"/>
    <xdr:sp macro="" textlink="">
      <xdr:nvSpPr>
        <xdr:cNvPr id="200" name="テキスト ボックス 199"/>
        <xdr:cNvSpPr txBox="1"/>
      </xdr:nvSpPr>
      <xdr:spPr>
        <a:xfrm>
          <a:off x="2673428" y="1339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71120</xdr:rowOff>
    </xdr:from>
    <xdr:to>
      <xdr:col>10</xdr:col>
      <xdr:colOff>165100</xdr:colOff>
      <xdr:row>78</xdr:row>
      <xdr:rowOff>1270</xdr:rowOff>
    </xdr:to>
    <xdr:sp macro="" textlink="">
      <xdr:nvSpPr>
        <xdr:cNvPr id="201" name="楕円 200"/>
        <xdr:cNvSpPr/>
      </xdr:nvSpPr>
      <xdr:spPr>
        <a:xfrm>
          <a:off x="1968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163847</xdr:rowOff>
    </xdr:from>
    <xdr:ext cx="469744" cy="259045"/>
    <xdr:sp macro="" textlink="">
      <xdr:nvSpPr>
        <xdr:cNvPr id="202" name="テキスト ボックス 201"/>
        <xdr:cNvSpPr txBox="1"/>
      </xdr:nvSpPr>
      <xdr:spPr>
        <a:xfrm>
          <a:off x="1784428" y="1336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96520</xdr:rowOff>
    </xdr:from>
    <xdr:to>
      <xdr:col>6</xdr:col>
      <xdr:colOff>38100</xdr:colOff>
      <xdr:row>78</xdr:row>
      <xdr:rowOff>26670</xdr:rowOff>
    </xdr:to>
    <xdr:sp macro="" textlink="">
      <xdr:nvSpPr>
        <xdr:cNvPr id="203" name="楕円 202"/>
        <xdr:cNvSpPr/>
      </xdr:nvSpPr>
      <xdr:spPr>
        <a:xfrm>
          <a:off x="1079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17797</xdr:rowOff>
    </xdr:from>
    <xdr:ext cx="469744" cy="259045"/>
    <xdr:sp macro="" textlink="">
      <xdr:nvSpPr>
        <xdr:cNvPr id="204" name="テキスト ボックス 203"/>
        <xdr:cNvSpPr txBox="1"/>
      </xdr:nvSpPr>
      <xdr:spPr>
        <a:xfrm>
          <a:off x="895428" y="1339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6059</xdr:rowOff>
    </xdr:from>
    <xdr:to>
      <xdr:col>24</xdr:col>
      <xdr:colOff>63500</xdr:colOff>
      <xdr:row>92</xdr:row>
      <xdr:rowOff>40627</xdr:rowOff>
    </xdr:to>
    <xdr:cxnSp macro="">
      <xdr:nvCxnSpPr>
        <xdr:cNvPr id="234" name="直線コネクタ 233"/>
        <xdr:cNvCxnSpPr/>
      </xdr:nvCxnSpPr>
      <xdr:spPr>
        <a:xfrm flipV="1">
          <a:off x="3797300" y="15779459"/>
          <a:ext cx="838200" cy="3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18199</xdr:rowOff>
    </xdr:from>
    <xdr:to>
      <xdr:col>19</xdr:col>
      <xdr:colOff>177800</xdr:colOff>
      <xdr:row>92</xdr:row>
      <xdr:rowOff>40627</xdr:rowOff>
    </xdr:to>
    <xdr:cxnSp macro="">
      <xdr:nvCxnSpPr>
        <xdr:cNvPr id="237" name="直線コネクタ 236"/>
        <xdr:cNvCxnSpPr/>
      </xdr:nvCxnSpPr>
      <xdr:spPr>
        <a:xfrm>
          <a:off x="2908300" y="15791599"/>
          <a:ext cx="8890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18199</xdr:rowOff>
    </xdr:from>
    <xdr:to>
      <xdr:col>15</xdr:col>
      <xdr:colOff>50800</xdr:colOff>
      <xdr:row>92</xdr:row>
      <xdr:rowOff>34468</xdr:rowOff>
    </xdr:to>
    <xdr:cxnSp macro="">
      <xdr:nvCxnSpPr>
        <xdr:cNvPr id="240" name="直線コネクタ 239"/>
        <xdr:cNvCxnSpPr/>
      </xdr:nvCxnSpPr>
      <xdr:spPr>
        <a:xfrm flipV="1">
          <a:off x="2019300" y="15791599"/>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143312</xdr:rowOff>
    </xdr:from>
    <xdr:ext cx="599010" cy="259045"/>
    <xdr:sp macro="" textlink="">
      <xdr:nvSpPr>
        <xdr:cNvPr id="242" name="テキスト ボックス 241"/>
        <xdr:cNvSpPr txBox="1"/>
      </xdr:nvSpPr>
      <xdr:spPr>
        <a:xfrm>
          <a:off x="2608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34468</xdr:rowOff>
    </xdr:from>
    <xdr:to>
      <xdr:col>10</xdr:col>
      <xdr:colOff>114300</xdr:colOff>
      <xdr:row>92</xdr:row>
      <xdr:rowOff>105702</xdr:rowOff>
    </xdr:to>
    <xdr:cxnSp macro="">
      <xdr:nvCxnSpPr>
        <xdr:cNvPr id="243" name="直線コネクタ 242"/>
        <xdr:cNvCxnSpPr/>
      </xdr:nvCxnSpPr>
      <xdr:spPr>
        <a:xfrm flipV="1">
          <a:off x="1130300" y="15807868"/>
          <a:ext cx="889000" cy="7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168927</xdr:rowOff>
    </xdr:from>
    <xdr:ext cx="599010" cy="259045"/>
    <xdr:sp macro="" textlink="">
      <xdr:nvSpPr>
        <xdr:cNvPr id="245" name="テキスト ボックス 244"/>
        <xdr:cNvSpPr txBox="1"/>
      </xdr:nvSpPr>
      <xdr:spPr>
        <a:xfrm>
          <a:off x="1719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63009</xdr:rowOff>
    </xdr:from>
    <xdr:ext cx="599010" cy="259045"/>
    <xdr:sp macro="" textlink="">
      <xdr:nvSpPr>
        <xdr:cNvPr id="247" name="テキスト ボックス 246"/>
        <xdr:cNvSpPr txBox="1"/>
      </xdr:nvSpPr>
      <xdr:spPr>
        <a:xfrm>
          <a:off x="830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126709</xdr:rowOff>
    </xdr:from>
    <xdr:to>
      <xdr:col>24</xdr:col>
      <xdr:colOff>114300</xdr:colOff>
      <xdr:row>92</xdr:row>
      <xdr:rowOff>56859</xdr:rowOff>
    </xdr:to>
    <xdr:sp macro="" textlink="">
      <xdr:nvSpPr>
        <xdr:cNvPr id="253" name="楕円 252"/>
        <xdr:cNvSpPr/>
      </xdr:nvSpPr>
      <xdr:spPr>
        <a:xfrm>
          <a:off x="4584700" y="1572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149586</xdr:rowOff>
    </xdr:from>
    <xdr:ext cx="599010" cy="259045"/>
    <xdr:sp macro="" textlink="">
      <xdr:nvSpPr>
        <xdr:cNvPr id="254" name="扶助費該当値テキスト"/>
        <xdr:cNvSpPr txBox="1"/>
      </xdr:nvSpPr>
      <xdr:spPr>
        <a:xfrm>
          <a:off x="4686300" y="1558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161277</xdr:rowOff>
    </xdr:from>
    <xdr:to>
      <xdr:col>20</xdr:col>
      <xdr:colOff>38100</xdr:colOff>
      <xdr:row>92</xdr:row>
      <xdr:rowOff>91427</xdr:rowOff>
    </xdr:to>
    <xdr:sp macro="" textlink="">
      <xdr:nvSpPr>
        <xdr:cNvPr id="255" name="楕円 254"/>
        <xdr:cNvSpPr/>
      </xdr:nvSpPr>
      <xdr:spPr>
        <a:xfrm>
          <a:off x="3746500" y="157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107954</xdr:rowOff>
    </xdr:from>
    <xdr:ext cx="599010" cy="259045"/>
    <xdr:sp macro="" textlink="">
      <xdr:nvSpPr>
        <xdr:cNvPr id="256" name="テキスト ボックス 255"/>
        <xdr:cNvSpPr txBox="1"/>
      </xdr:nvSpPr>
      <xdr:spPr>
        <a:xfrm>
          <a:off x="3497795" y="155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138849</xdr:rowOff>
    </xdr:from>
    <xdr:to>
      <xdr:col>15</xdr:col>
      <xdr:colOff>101600</xdr:colOff>
      <xdr:row>92</xdr:row>
      <xdr:rowOff>68999</xdr:rowOff>
    </xdr:to>
    <xdr:sp macro="" textlink="">
      <xdr:nvSpPr>
        <xdr:cNvPr id="257" name="楕円 256"/>
        <xdr:cNvSpPr/>
      </xdr:nvSpPr>
      <xdr:spPr>
        <a:xfrm>
          <a:off x="2857500" y="1574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85526</xdr:rowOff>
    </xdr:from>
    <xdr:ext cx="599010" cy="259045"/>
    <xdr:sp macro="" textlink="">
      <xdr:nvSpPr>
        <xdr:cNvPr id="258" name="テキスト ボックス 257"/>
        <xdr:cNvSpPr txBox="1"/>
      </xdr:nvSpPr>
      <xdr:spPr>
        <a:xfrm>
          <a:off x="2608795" y="1551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155118</xdr:rowOff>
    </xdr:from>
    <xdr:to>
      <xdr:col>10</xdr:col>
      <xdr:colOff>165100</xdr:colOff>
      <xdr:row>92</xdr:row>
      <xdr:rowOff>85268</xdr:rowOff>
    </xdr:to>
    <xdr:sp macro="" textlink="">
      <xdr:nvSpPr>
        <xdr:cNvPr id="259" name="楕円 258"/>
        <xdr:cNvSpPr/>
      </xdr:nvSpPr>
      <xdr:spPr>
        <a:xfrm>
          <a:off x="1968500" y="157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101795</xdr:rowOff>
    </xdr:from>
    <xdr:ext cx="599010" cy="259045"/>
    <xdr:sp macro="" textlink="">
      <xdr:nvSpPr>
        <xdr:cNvPr id="260" name="テキスト ボックス 259"/>
        <xdr:cNvSpPr txBox="1"/>
      </xdr:nvSpPr>
      <xdr:spPr>
        <a:xfrm>
          <a:off x="1719795"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54902</xdr:rowOff>
    </xdr:from>
    <xdr:to>
      <xdr:col>6</xdr:col>
      <xdr:colOff>38100</xdr:colOff>
      <xdr:row>92</xdr:row>
      <xdr:rowOff>156502</xdr:rowOff>
    </xdr:to>
    <xdr:sp macro="" textlink="">
      <xdr:nvSpPr>
        <xdr:cNvPr id="261" name="楕円 260"/>
        <xdr:cNvSpPr/>
      </xdr:nvSpPr>
      <xdr:spPr>
        <a:xfrm>
          <a:off x="1079500" y="1582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1579</xdr:rowOff>
    </xdr:from>
    <xdr:ext cx="599010" cy="259045"/>
    <xdr:sp macro="" textlink="">
      <xdr:nvSpPr>
        <xdr:cNvPr id="262" name="テキスト ボックス 261"/>
        <xdr:cNvSpPr txBox="1"/>
      </xdr:nvSpPr>
      <xdr:spPr>
        <a:xfrm>
          <a:off x="830795" y="1560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67028</xdr:rowOff>
    </xdr:from>
    <xdr:to>
      <xdr:col>55</xdr:col>
      <xdr:colOff>0</xdr:colOff>
      <xdr:row>37</xdr:row>
      <xdr:rowOff>74686</xdr:rowOff>
    </xdr:to>
    <xdr:cxnSp macro="">
      <xdr:nvCxnSpPr>
        <xdr:cNvPr id="290" name="直線コネクタ 289"/>
        <xdr:cNvCxnSpPr/>
      </xdr:nvCxnSpPr>
      <xdr:spPr>
        <a:xfrm flipV="1">
          <a:off x="9639300" y="6410678"/>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74686</xdr:rowOff>
    </xdr:from>
    <xdr:to>
      <xdr:col>50</xdr:col>
      <xdr:colOff>114300</xdr:colOff>
      <xdr:row>37</xdr:row>
      <xdr:rowOff>80904</xdr:rowOff>
    </xdr:to>
    <xdr:cxnSp macro="">
      <xdr:nvCxnSpPr>
        <xdr:cNvPr id="293" name="直線コネクタ 292"/>
        <xdr:cNvCxnSpPr/>
      </xdr:nvCxnSpPr>
      <xdr:spPr>
        <a:xfrm flipV="1">
          <a:off x="8750300" y="6418336"/>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80904</xdr:rowOff>
    </xdr:from>
    <xdr:to>
      <xdr:col>45</xdr:col>
      <xdr:colOff>177800</xdr:colOff>
      <xdr:row>37</xdr:row>
      <xdr:rowOff>83807</xdr:rowOff>
    </xdr:to>
    <xdr:cxnSp macro="">
      <xdr:nvCxnSpPr>
        <xdr:cNvPr id="296" name="直線コネクタ 295"/>
        <xdr:cNvCxnSpPr/>
      </xdr:nvCxnSpPr>
      <xdr:spPr>
        <a:xfrm flipV="1">
          <a:off x="7861300" y="6424554"/>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58113</xdr:rowOff>
    </xdr:from>
    <xdr:to>
      <xdr:col>41</xdr:col>
      <xdr:colOff>50800</xdr:colOff>
      <xdr:row>37</xdr:row>
      <xdr:rowOff>83807</xdr:rowOff>
    </xdr:to>
    <xdr:cxnSp macro="">
      <xdr:nvCxnSpPr>
        <xdr:cNvPr id="299" name="直線コネクタ 298"/>
        <xdr:cNvCxnSpPr/>
      </xdr:nvCxnSpPr>
      <xdr:spPr>
        <a:xfrm>
          <a:off x="6972300" y="6401763"/>
          <a:ext cx="889000" cy="2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16228</xdr:rowOff>
    </xdr:from>
    <xdr:to>
      <xdr:col>55</xdr:col>
      <xdr:colOff>50800</xdr:colOff>
      <xdr:row>37</xdr:row>
      <xdr:rowOff>117828</xdr:rowOff>
    </xdr:to>
    <xdr:sp macro="" textlink="">
      <xdr:nvSpPr>
        <xdr:cNvPr id="309" name="楕円 308"/>
        <xdr:cNvSpPr/>
      </xdr:nvSpPr>
      <xdr:spPr>
        <a:xfrm>
          <a:off x="10426700" y="635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166105</xdr:rowOff>
    </xdr:from>
    <xdr:ext cx="534377" cy="259045"/>
    <xdr:sp macro="" textlink="">
      <xdr:nvSpPr>
        <xdr:cNvPr id="310" name="補助費等該当値テキスト"/>
        <xdr:cNvSpPr txBox="1"/>
      </xdr:nvSpPr>
      <xdr:spPr>
        <a:xfrm>
          <a:off x="10528300" y="633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23886</xdr:rowOff>
    </xdr:from>
    <xdr:to>
      <xdr:col>50</xdr:col>
      <xdr:colOff>165100</xdr:colOff>
      <xdr:row>37</xdr:row>
      <xdr:rowOff>125486</xdr:rowOff>
    </xdr:to>
    <xdr:sp macro="" textlink="">
      <xdr:nvSpPr>
        <xdr:cNvPr id="311" name="楕円 310"/>
        <xdr:cNvSpPr/>
      </xdr:nvSpPr>
      <xdr:spPr>
        <a:xfrm>
          <a:off x="9588500" y="636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142013</xdr:rowOff>
    </xdr:from>
    <xdr:ext cx="534377" cy="259045"/>
    <xdr:sp macro="" textlink="">
      <xdr:nvSpPr>
        <xdr:cNvPr id="312" name="テキスト ボックス 311"/>
        <xdr:cNvSpPr txBox="1"/>
      </xdr:nvSpPr>
      <xdr:spPr>
        <a:xfrm>
          <a:off x="9372111" y="61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30104</xdr:rowOff>
    </xdr:from>
    <xdr:to>
      <xdr:col>46</xdr:col>
      <xdr:colOff>38100</xdr:colOff>
      <xdr:row>37</xdr:row>
      <xdr:rowOff>131704</xdr:rowOff>
    </xdr:to>
    <xdr:sp macro="" textlink="">
      <xdr:nvSpPr>
        <xdr:cNvPr id="313" name="楕円 312"/>
        <xdr:cNvSpPr/>
      </xdr:nvSpPr>
      <xdr:spPr>
        <a:xfrm>
          <a:off x="8699500" y="637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148231</xdr:rowOff>
    </xdr:from>
    <xdr:ext cx="534377" cy="259045"/>
    <xdr:sp macro="" textlink="">
      <xdr:nvSpPr>
        <xdr:cNvPr id="314" name="テキスト ボックス 313"/>
        <xdr:cNvSpPr txBox="1"/>
      </xdr:nvSpPr>
      <xdr:spPr>
        <a:xfrm>
          <a:off x="8483111" y="614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33007</xdr:rowOff>
    </xdr:from>
    <xdr:to>
      <xdr:col>41</xdr:col>
      <xdr:colOff>101600</xdr:colOff>
      <xdr:row>37</xdr:row>
      <xdr:rowOff>134607</xdr:rowOff>
    </xdr:to>
    <xdr:sp macro="" textlink="">
      <xdr:nvSpPr>
        <xdr:cNvPr id="315" name="楕円 314"/>
        <xdr:cNvSpPr/>
      </xdr:nvSpPr>
      <xdr:spPr>
        <a:xfrm>
          <a:off x="7810500" y="63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151134</xdr:rowOff>
    </xdr:from>
    <xdr:ext cx="534377" cy="259045"/>
    <xdr:sp macro="" textlink="">
      <xdr:nvSpPr>
        <xdr:cNvPr id="316" name="テキスト ボックス 315"/>
        <xdr:cNvSpPr txBox="1"/>
      </xdr:nvSpPr>
      <xdr:spPr>
        <a:xfrm>
          <a:off x="7594111" y="615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7313</xdr:rowOff>
    </xdr:from>
    <xdr:to>
      <xdr:col>36</xdr:col>
      <xdr:colOff>165100</xdr:colOff>
      <xdr:row>37</xdr:row>
      <xdr:rowOff>108913</xdr:rowOff>
    </xdr:to>
    <xdr:sp macro="" textlink="">
      <xdr:nvSpPr>
        <xdr:cNvPr id="317" name="楕円 316"/>
        <xdr:cNvSpPr/>
      </xdr:nvSpPr>
      <xdr:spPr>
        <a:xfrm>
          <a:off x="6921500" y="63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125440</xdr:rowOff>
    </xdr:from>
    <xdr:ext cx="534377" cy="259045"/>
    <xdr:sp macro="" textlink="">
      <xdr:nvSpPr>
        <xdr:cNvPr id="318" name="テキスト ボックス 317"/>
        <xdr:cNvSpPr txBox="1"/>
      </xdr:nvSpPr>
      <xdr:spPr>
        <a:xfrm>
          <a:off x="6705111" y="61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167785</xdr:rowOff>
    </xdr:from>
    <xdr:to>
      <xdr:col>55</xdr:col>
      <xdr:colOff>0</xdr:colOff>
      <xdr:row>55</xdr:row>
      <xdr:rowOff>5446</xdr:rowOff>
    </xdr:to>
    <xdr:cxnSp macro="">
      <xdr:nvCxnSpPr>
        <xdr:cNvPr id="350" name="直線コネクタ 349"/>
        <xdr:cNvCxnSpPr/>
      </xdr:nvCxnSpPr>
      <xdr:spPr>
        <a:xfrm flipV="1">
          <a:off x="9639300" y="9254635"/>
          <a:ext cx="838200" cy="18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95939</xdr:rowOff>
    </xdr:from>
    <xdr:to>
      <xdr:col>50</xdr:col>
      <xdr:colOff>114300</xdr:colOff>
      <xdr:row>55</xdr:row>
      <xdr:rowOff>5446</xdr:rowOff>
    </xdr:to>
    <xdr:cxnSp macro="">
      <xdr:nvCxnSpPr>
        <xdr:cNvPr id="353" name="直線コネクタ 352"/>
        <xdr:cNvCxnSpPr/>
      </xdr:nvCxnSpPr>
      <xdr:spPr>
        <a:xfrm>
          <a:off x="8750300" y="9182789"/>
          <a:ext cx="889000" cy="25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51701</xdr:rowOff>
    </xdr:from>
    <xdr:ext cx="534377" cy="259045"/>
    <xdr:sp macro="" textlink="">
      <xdr:nvSpPr>
        <xdr:cNvPr id="355" name="テキスト ボックス 354"/>
        <xdr:cNvSpPr txBox="1"/>
      </xdr:nvSpPr>
      <xdr:spPr>
        <a:xfrm>
          <a:off x="9372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95939</xdr:rowOff>
    </xdr:from>
    <xdr:to>
      <xdr:col>45</xdr:col>
      <xdr:colOff>177800</xdr:colOff>
      <xdr:row>56</xdr:row>
      <xdr:rowOff>29890</xdr:rowOff>
    </xdr:to>
    <xdr:cxnSp macro="">
      <xdr:nvCxnSpPr>
        <xdr:cNvPr id="356" name="直線コネクタ 355"/>
        <xdr:cNvCxnSpPr/>
      </xdr:nvCxnSpPr>
      <xdr:spPr>
        <a:xfrm flipV="1">
          <a:off x="7861300" y="9182789"/>
          <a:ext cx="889000" cy="44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125200</xdr:rowOff>
    </xdr:from>
    <xdr:to>
      <xdr:col>41</xdr:col>
      <xdr:colOff>50800</xdr:colOff>
      <xdr:row>56</xdr:row>
      <xdr:rowOff>29890</xdr:rowOff>
    </xdr:to>
    <xdr:cxnSp macro="">
      <xdr:nvCxnSpPr>
        <xdr:cNvPr id="359" name="直線コネクタ 358"/>
        <xdr:cNvCxnSpPr/>
      </xdr:nvCxnSpPr>
      <xdr:spPr>
        <a:xfrm>
          <a:off x="6972300" y="9554950"/>
          <a:ext cx="889000" cy="7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116985</xdr:rowOff>
    </xdr:from>
    <xdr:to>
      <xdr:col>55</xdr:col>
      <xdr:colOff>50800</xdr:colOff>
      <xdr:row>54</xdr:row>
      <xdr:rowOff>47135</xdr:rowOff>
    </xdr:to>
    <xdr:sp macro="" textlink="">
      <xdr:nvSpPr>
        <xdr:cNvPr id="369" name="楕円 368"/>
        <xdr:cNvSpPr/>
      </xdr:nvSpPr>
      <xdr:spPr>
        <a:xfrm>
          <a:off x="10426700" y="92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139862</xdr:rowOff>
    </xdr:from>
    <xdr:ext cx="534377" cy="259045"/>
    <xdr:sp macro="" textlink="">
      <xdr:nvSpPr>
        <xdr:cNvPr id="370" name="普通建設事業費該当値テキスト"/>
        <xdr:cNvSpPr txBox="1"/>
      </xdr:nvSpPr>
      <xdr:spPr>
        <a:xfrm>
          <a:off x="10528300" y="905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126096</xdr:rowOff>
    </xdr:from>
    <xdr:to>
      <xdr:col>50</xdr:col>
      <xdr:colOff>165100</xdr:colOff>
      <xdr:row>55</xdr:row>
      <xdr:rowOff>56246</xdr:rowOff>
    </xdr:to>
    <xdr:sp macro="" textlink="">
      <xdr:nvSpPr>
        <xdr:cNvPr id="371" name="楕円 370"/>
        <xdr:cNvSpPr/>
      </xdr:nvSpPr>
      <xdr:spPr>
        <a:xfrm>
          <a:off x="9588500" y="93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72773</xdr:rowOff>
    </xdr:from>
    <xdr:ext cx="534377" cy="259045"/>
    <xdr:sp macro="" textlink="">
      <xdr:nvSpPr>
        <xdr:cNvPr id="372" name="テキスト ボックス 371"/>
        <xdr:cNvSpPr txBox="1"/>
      </xdr:nvSpPr>
      <xdr:spPr>
        <a:xfrm>
          <a:off x="9372111" y="915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45139</xdr:rowOff>
    </xdr:from>
    <xdr:to>
      <xdr:col>46</xdr:col>
      <xdr:colOff>38100</xdr:colOff>
      <xdr:row>53</xdr:row>
      <xdr:rowOff>146739</xdr:rowOff>
    </xdr:to>
    <xdr:sp macro="" textlink="">
      <xdr:nvSpPr>
        <xdr:cNvPr id="373" name="楕円 372"/>
        <xdr:cNvSpPr/>
      </xdr:nvSpPr>
      <xdr:spPr>
        <a:xfrm>
          <a:off x="8699500" y="913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163266</xdr:rowOff>
    </xdr:from>
    <xdr:ext cx="534377" cy="259045"/>
    <xdr:sp macro="" textlink="">
      <xdr:nvSpPr>
        <xdr:cNvPr id="374" name="テキスト ボックス 373"/>
        <xdr:cNvSpPr txBox="1"/>
      </xdr:nvSpPr>
      <xdr:spPr>
        <a:xfrm>
          <a:off x="8483111" y="890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150540</xdr:rowOff>
    </xdr:from>
    <xdr:to>
      <xdr:col>41</xdr:col>
      <xdr:colOff>101600</xdr:colOff>
      <xdr:row>56</xdr:row>
      <xdr:rowOff>80690</xdr:rowOff>
    </xdr:to>
    <xdr:sp macro="" textlink="">
      <xdr:nvSpPr>
        <xdr:cNvPr id="375" name="楕円 374"/>
        <xdr:cNvSpPr/>
      </xdr:nvSpPr>
      <xdr:spPr>
        <a:xfrm>
          <a:off x="7810500" y="958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97217</xdr:rowOff>
    </xdr:from>
    <xdr:ext cx="534377" cy="259045"/>
    <xdr:sp macro="" textlink="">
      <xdr:nvSpPr>
        <xdr:cNvPr id="376" name="テキスト ボックス 375"/>
        <xdr:cNvSpPr txBox="1"/>
      </xdr:nvSpPr>
      <xdr:spPr>
        <a:xfrm>
          <a:off x="7594111" y="93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74400</xdr:rowOff>
    </xdr:from>
    <xdr:to>
      <xdr:col>36</xdr:col>
      <xdr:colOff>165100</xdr:colOff>
      <xdr:row>56</xdr:row>
      <xdr:rowOff>4550</xdr:rowOff>
    </xdr:to>
    <xdr:sp macro="" textlink="">
      <xdr:nvSpPr>
        <xdr:cNvPr id="377" name="楕円 376"/>
        <xdr:cNvSpPr/>
      </xdr:nvSpPr>
      <xdr:spPr>
        <a:xfrm>
          <a:off x="6921500" y="950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21077</xdr:rowOff>
    </xdr:from>
    <xdr:ext cx="534377" cy="259045"/>
    <xdr:sp macro="" textlink="">
      <xdr:nvSpPr>
        <xdr:cNvPr id="378" name="テキスト ボックス 377"/>
        <xdr:cNvSpPr txBox="1"/>
      </xdr:nvSpPr>
      <xdr:spPr>
        <a:xfrm>
          <a:off x="6705111" y="92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41500</xdr:rowOff>
    </xdr:from>
    <xdr:to>
      <xdr:col>55</xdr:col>
      <xdr:colOff>0</xdr:colOff>
      <xdr:row>77</xdr:row>
      <xdr:rowOff>126964</xdr:rowOff>
    </xdr:to>
    <xdr:cxnSp macro="">
      <xdr:nvCxnSpPr>
        <xdr:cNvPr id="409" name="直線コネクタ 408"/>
        <xdr:cNvCxnSpPr/>
      </xdr:nvCxnSpPr>
      <xdr:spPr>
        <a:xfrm>
          <a:off x="9639300" y="13071700"/>
          <a:ext cx="838200" cy="25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161841</xdr:rowOff>
    </xdr:from>
    <xdr:to>
      <xdr:col>50</xdr:col>
      <xdr:colOff>114300</xdr:colOff>
      <xdr:row>76</xdr:row>
      <xdr:rowOff>41500</xdr:rowOff>
    </xdr:to>
    <xdr:cxnSp macro="">
      <xdr:nvCxnSpPr>
        <xdr:cNvPr id="412" name="直線コネクタ 411"/>
        <xdr:cNvCxnSpPr/>
      </xdr:nvCxnSpPr>
      <xdr:spPr>
        <a:xfrm>
          <a:off x="8750300" y="13020591"/>
          <a:ext cx="889000" cy="5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154064</xdr:rowOff>
    </xdr:from>
    <xdr:ext cx="534377" cy="259045"/>
    <xdr:sp macro="" textlink="">
      <xdr:nvSpPr>
        <xdr:cNvPr id="414" name="テキスト ボックス 413"/>
        <xdr:cNvSpPr txBox="1"/>
      </xdr:nvSpPr>
      <xdr:spPr>
        <a:xfrm>
          <a:off x="9372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161841</xdr:rowOff>
    </xdr:from>
    <xdr:to>
      <xdr:col>45</xdr:col>
      <xdr:colOff>177800</xdr:colOff>
      <xdr:row>76</xdr:row>
      <xdr:rowOff>95123</xdr:rowOff>
    </xdr:to>
    <xdr:cxnSp macro="">
      <xdr:nvCxnSpPr>
        <xdr:cNvPr id="415" name="直線コネクタ 414"/>
        <xdr:cNvCxnSpPr/>
      </xdr:nvCxnSpPr>
      <xdr:spPr>
        <a:xfrm flipV="1">
          <a:off x="7861300" y="13020591"/>
          <a:ext cx="889000" cy="10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114746</xdr:rowOff>
    </xdr:from>
    <xdr:ext cx="534377" cy="259045"/>
    <xdr:sp macro="" textlink="">
      <xdr:nvSpPr>
        <xdr:cNvPr id="417" name="テキスト ボックス 416"/>
        <xdr:cNvSpPr txBox="1"/>
      </xdr:nvSpPr>
      <xdr:spPr>
        <a:xfrm>
          <a:off x="8483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39345</xdr:rowOff>
    </xdr:from>
    <xdr:to>
      <xdr:col>41</xdr:col>
      <xdr:colOff>50800</xdr:colOff>
      <xdr:row>76</xdr:row>
      <xdr:rowOff>95123</xdr:rowOff>
    </xdr:to>
    <xdr:cxnSp macro="">
      <xdr:nvCxnSpPr>
        <xdr:cNvPr id="418" name="直線コネクタ 417"/>
        <xdr:cNvCxnSpPr/>
      </xdr:nvCxnSpPr>
      <xdr:spPr>
        <a:xfrm>
          <a:off x="6972300" y="12898095"/>
          <a:ext cx="889000" cy="2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63440</xdr:rowOff>
    </xdr:from>
    <xdr:ext cx="534377" cy="259045"/>
    <xdr:sp macro="" textlink="">
      <xdr:nvSpPr>
        <xdr:cNvPr id="420" name="テキスト ボックス 419"/>
        <xdr:cNvSpPr txBox="1"/>
      </xdr:nvSpPr>
      <xdr:spPr>
        <a:xfrm>
          <a:off x="7594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65205</xdr:rowOff>
    </xdr:from>
    <xdr:ext cx="534377" cy="259045"/>
    <xdr:sp macro="" textlink="">
      <xdr:nvSpPr>
        <xdr:cNvPr id="422" name="テキスト ボックス 421"/>
        <xdr:cNvSpPr txBox="1"/>
      </xdr:nvSpPr>
      <xdr:spPr>
        <a:xfrm>
          <a:off x="6705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76164</xdr:rowOff>
    </xdr:from>
    <xdr:to>
      <xdr:col>55</xdr:col>
      <xdr:colOff>50800</xdr:colOff>
      <xdr:row>78</xdr:row>
      <xdr:rowOff>6314</xdr:rowOff>
    </xdr:to>
    <xdr:sp macro="" textlink="">
      <xdr:nvSpPr>
        <xdr:cNvPr id="428" name="楕円 427"/>
        <xdr:cNvSpPr/>
      </xdr:nvSpPr>
      <xdr:spPr>
        <a:xfrm>
          <a:off x="10426700" y="132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54591</xdr:rowOff>
    </xdr:from>
    <xdr:ext cx="469744" cy="259045"/>
    <xdr:sp macro="" textlink="">
      <xdr:nvSpPr>
        <xdr:cNvPr id="429" name="普通建設事業費 （ うち新規整備　）該当値テキスト"/>
        <xdr:cNvSpPr txBox="1"/>
      </xdr:nvSpPr>
      <xdr:spPr>
        <a:xfrm>
          <a:off x="10528300" y="132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162150</xdr:rowOff>
    </xdr:from>
    <xdr:to>
      <xdr:col>50</xdr:col>
      <xdr:colOff>165100</xdr:colOff>
      <xdr:row>76</xdr:row>
      <xdr:rowOff>92300</xdr:rowOff>
    </xdr:to>
    <xdr:sp macro="" textlink="">
      <xdr:nvSpPr>
        <xdr:cNvPr id="430" name="楕円 429"/>
        <xdr:cNvSpPr/>
      </xdr:nvSpPr>
      <xdr:spPr>
        <a:xfrm>
          <a:off x="9588500" y="130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108827</xdr:rowOff>
    </xdr:from>
    <xdr:ext cx="534377" cy="259045"/>
    <xdr:sp macro="" textlink="">
      <xdr:nvSpPr>
        <xdr:cNvPr id="431" name="テキスト ボックス 430"/>
        <xdr:cNvSpPr txBox="1"/>
      </xdr:nvSpPr>
      <xdr:spPr>
        <a:xfrm>
          <a:off x="9372111" y="1279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111041</xdr:rowOff>
    </xdr:from>
    <xdr:to>
      <xdr:col>46</xdr:col>
      <xdr:colOff>38100</xdr:colOff>
      <xdr:row>76</xdr:row>
      <xdr:rowOff>41191</xdr:rowOff>
    </xdr:to>
    <xdr:sp macro="" textlink="">
      <xdr:nvSpPr>
        <xdr:cNvPr id="432" name="楕円 431"/>
        <xdr:cNvSpPr/>
      </xdr:nvSpPr>
      <xdr:spPr>
        <a:xfrm>
          <a:off x="8699500" y="1296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57718</xdr:rowOff>
    </xdr:from>
    <xdr:ext cx="534377" cy="259045"/>
    <xdr:sp macro="" textlink="">
      <xdr:nvSpPr>
        <xdr:cNvPr id="433" name="テキスト ボックス 432"/>
        <xdr:cNvSpPr txBox="1"/>
      </xdr:nvSpPr>
      <xdr:spPr>
        <a:xfrm>
          <a:off x="8483111" y="127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44323</xdr:rowOff>
    </xdr:from>
    <xdr:to>
      <xdr:col>41</xdr:col>
      <xdr:colOff>101600</xdr:colOff>
      <xdr:row>76</xdr:row>
      <xdr:rowOff>145923</xdr:rowOff>
    </xdr:to>
    <xdr:sp macro="" textlink="">
      <xdr:nvSpPr>
        <xdr:cNvPr id="434" name="楕円 433"/>
        <xdr:cNvSpPr/>
      </xdr:nvSpPr>
      <xdr:spPr>
        <a:xfrm>
          <a:off x="7810500" y="130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162450</xdr:rowOff>
    </xdr:from>
    <xdr:ext cx="534377" cy="259045"/>
    <xdr:sp macro="" textlink="">
      <xdr:nvSpPr>
        <xdr:cNvPr id="435" name="テキスト ボックス 434"/>
        <xdr:cNvSpPr txBox="1"/>
      </xdr:nvSpPr>
      <xdr:spPr>
        <a:xfrm>
          <a:off x="7594111" y="128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159995</xdr:rowOff>
    </xdr:from>
    <xdr:to>
      <xdr:col>36</xdr:col>
      <xdr:colOff>165100</xdr:colOff>
      <xdr:row>75</xdr:row>
      <xdr:rowOff>90145</xdr:rowOff>
    </xdr:to>
    <xdr:sp macro="" textlink="">
      <xdr:nvSpPr>
        <xdr:cNvPr id="436" name="楕円 435"/>
        <xdr:cNvSpPr/>
      </xdr:nvSpPr>
      <xdr:spPr>
        <a:xfrm>
          <a:off x="6921500" y="128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106672</xdr:rowOff>
    </xdr:from>
    <xdr:ext cx="534377" cy="259045"/>
    <xdr:sp macro="" textlink="">
      <xdr:nvSpPr>
        <xdr:cNvPr id="437" name="テキスト ボックス 436"/>
        <xdr:cNvSpPr txBox="1"/>
      </xdr:nvSpPr>
      <xdr:spPr>
        <a:xfrm>
          <a:off x="6705111" y="1262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166008</xdr:rowOff>
    </xdr:from>
    <xdr:to>
      <xdr:col>55</xdr:col>
      <xdr:colOff>0</xdr:colOff>
      <xdr:row>95</xdr:row>
      <xdr:rowOff>3663</xdr:rowOff>
    </xdr:to>
    <xdr:cxnSp macro="">
      <xdr:nvCxnSpPr>
        <xdr:cNvPr id="466" name="直線コネクタ 465"/>
        <xdr:cNvCxnSpPr/>
      </xdr:nvCxnSpPr>
      <xdr:spPr>
        <a:xfrm flipV="1">
          <a:off x="9639300" y="15939408"/>
          <a:ext cx="838200" cy="35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171247</xdr:rowOff>
    </xdr:from>
    <xdr:to>
      <xdr:col>50</xdr:col>
      <xdr:colOff>114300</xdr:colOff>
      <xdr:row>95</xdr:row>
      <xdr:rowOff>3663</xdr:rowOff>
    </xdr:to>
    <xdr:cxnSp macro="">
      <xdr:nvCxnSpPr>
        <xdr:cNvPr id="469" name="直線コネクタ 468"/>
        <xdr:cNvCxnSpPr/>
      </xdr:nvCxnSpPr>
      <xdr:spPr>
        <a:xfrm>
          <a:off x="8750300" y="16116097"/>
          <a:ext cx="889000" cy="17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171247</xdr:rowOff>
    </xdr:from>
    <xdr:to>
      <xdr:col>45</xdr:col>
      <xdr:colOff>177800</xdr:colOff>
      <xdr:row>96</xdr:row>
      <xdr:rowOff>1339</xdr:rowOff>
    </xdr:to>
    <xdr:cxnSp macro="">
      <xdr:nvCxnSpPr>
        <xdr:cNvPr id="472" name="直線コネクタ 471"/>
        <xdr:cNvCxnSpPr/>
      </xdr:nvCxnSpPr>
      <xdr:spPr>
        <a:xfrm flipV="1">
          <a:off x="7861300" y="16116097"/>
          <a:ext cx="889000" cy="3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4" name="テキスト ボックス 473"/>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1339</xdr:rowOff>
    </xdr:from>
    <xdr:to>
      <xdr:col>41</xdr:col>
      <xdr:colOff>50800</xdr:colOff>
      <xdr:row>96</xdr:row>
      <xdr:rowOff>113697</xdr:rowOff>
    </xdr:to>
    <xdr:cxnSp macro="">
      <xdr:nvCxnSpPr>
        <xdr:cNvPr id="475" name="直線コネクタ 474"/>
        <xdr:cNvCxnSpPr/>
      </xdr:nvCxnSpPr>
      <xdr:spPr>
        <a:xfrm flipV="1">
          <a:off x="6972300" y="16460539"/>
          <a:ext cx="889000" cy="1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7" name="テキスト ボックス 476"/>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115208</xdr:rowOff>
    </xdr:from>
    <xdr:to>
      <xdr:col>55</xdr:col>
      <xdr:colOff>50800</xdr:colOff>
      <xdr:row>93</xdr:row>
      <xdr:rowOff>45358</xdr:rowOff>
    </xdr:to>
    <xdr:sp macro="" textlink="">
      <xdr:nvSpPr>
        <xdr:cNvPr id="485" name="楕円 484"/>
        <xdr:cNvSpPr/>
      </xdr:nvSpPr>
      <xdr:spPr>
        <a:xfrm>
          <a:off x="10426700" y="158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138085</xdr:rowOff>
    </xdr:from>
    <xdr:ext cx="534377" cy="259045"/>
    <xdr:sp macro="" textlink="">
      <xdr:nvSpPr>
        <xdr:cNvPr id="486" name="普通建設事業費 （ うち更新整備　）該当値テキスト"/>
        <xdr:cNvSpPr txBox="1"/>
      </xdr:nvSpPr>
      <xdr:spPr>
        <a:xfrm>
          <a:off x="10528300" y="157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124313</xdr:rowOff>
    </xdr:from>
    <xdr:to>
      <xdr:col>50</xdr:col>
      <xdr:colOff>165100</xdr:colOff>
      <xdr:row>95</xdr:row>
      <xdr:rowOff>54463</xdr:rowOff>
    </xdr:to>
    <xdr:sp macro="" textlink="">
      <xdr:nvSpPr>
        <xdr:cNvPr id="487" name="楕円 486"/>
        <xdr:cNvSpPr/>
      </xdr:nvSpPr>
      <xdr:spPr>
        <a:xfrm>
          <a:off x="9588500" y="16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70990</xdr:rowOff>
    </xdr:from>
    <xdr:ext cx="534377" cy="259045"/>
    <xdr:sp macro="" textlink="">
      <xdr:nvSpPr>
        <xdr:cNvPr id="488" name="テキスト ボックス 487"/>
        <xdr:cNvSpPr txBox="1"/>
      </xdr:nvSpPr>
      <xdr:spPr>
        <a:xfrm>
          <a:off x="9372111" y="1601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120447</xdr:rowOff>
    </xdr:from>
    <xdr:to>
      <xdr:col>46</xdr:col>
      <xdr:colOff>38100</xdr:colOff>
      <xdr:row>94</xdr:row>
      <xdr:rowOff>50597</xdr:rowOff>
    </xdr:to>
    <xdr:sp macro="" textlink="">
      <xdr:nvSpPr>
        <xdr:cNvPr id="489" name="楕円 488"/>
        <xdr:cNvSpPr/>
      </xdr:nvSpPr>
      <xdr:spPr>
        <a:xfrm>
          <a:off x="8699500" y="160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67124</xdr:rowOff>
    </xdr:from>
    <xdr:ext cx="534377" cy="259045"/>
    <xdr:sp macro="" textlink="">
      <xdr:nvSpPr>
        <xdr:cNvPr id="490" name="テキスト ボックス 489"/>
        <xdr:cNvSpPr txBox="1"/>
      </xdr:nvSpPr>
      <xdr:spPr>
        <a:xfrm>
          <a:off x="8483111" y="158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121989</xdr:rowOff>
    </xdr:from>
    <xdr:to>
      <xdr:col>41</xdr:col>
      <xdr:colOff>101600</xdr:colOff>
      <xdr:row>96</xdr:row>
      <xdr:rowOff>52139</xdr:rowOff>
    </xdr:to>
    <xdr:sp macro="" textlink="">
      <xdr:nvSpPr>
        <xdr:cNvPr id="491" name="楕円 490"/>
        <xdr:cNvSpPr/>
      </xdr:nvSpPr>
      <xdr:spPr>
        <a:xfrm>
          <a:off x="7810500" y="1640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68666</xdr:rowOff>
    </xdr:from>
    <xdr:ext cx="534377" cy="259045"/>
    <xdr:sp macro="" textlink="">
      <xdr:nvSpPr>
        <xdr:cNvPr id="492" name="テキスト ボックス 491"/>
        <xdr:cNvSpPr txBox="1"/>
      </xdr:nvSpPr>
      <xdr:spPr>
        <a:xfrm>
          <a:off x="7594111" y="1618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62897</xdr:rowOff>
    </xdr:from>
    <xdr:to>
      <xdr:col>36</xdr:col>
      <xdr:colOff>165100</xdr:colOff>
      <xdr:row>96</xdr:row>
      <xdr:rowOff>164497</xdr:rowOff>
    </xdr:to>
    <xdr:sp macro="" textlink="">
      <xdr:nvSpPr>
        <xdr:cNvPr id="493" name="楕円 492"/>
        <xdr:cNvSpPr/>
      </xdr:nvSpPr>
      <xdr:spPr>
        <a:xfrm>
          <a:off x="6921500" y="165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9574</xdr:rowOff>
    </xdr:from>
    <xdr:ext cx="534377" cy="259045"/>
    <xdr:sp macro="" textlink="">
      <xdr:nvSpPr>
        <xdr:cNvPr id="494" name="テキスト ボックス 493"/>
        <xdr:cNvSpPr txBox="1"/>
      </xdr:nvSpPr>
      <xdr:spPr>
        <a:xfrm>
          <a:off x="6705111" y="1629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68736</xdr:rowOff>
    </xdr:from>
    <xdr:to>
      <xdr:col>85</xdr:col>
      <xdr:colOff>127000</xdr:colOff>
      <xdr:row>39</xdr:row>
      <xdr:rowOff>72982</xdr:rowOff>
    </xdr:to>
    <xdr:cxnSp macro="">
      <xdr:nvCxnSpPr>
        <xdr:cNvPr id="525" name="直線コネクタ 524"/>
        <xdr:cNvCxnSpPr/>
      </xdr:nvCxnSpPr>
      <xdr:spPr>
        <a:xfrm flipV="1">
          <a:off x="15481300" y="6755286"/>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72982</xdr:rowOff>
    </xdr:from>
    <xdr:to>
      <xdr:col>81</xdr:col>
      <xdr:colOff>50800</xdr:colOff>
      <xdr:row>39</xdr:row>
      <xdr:rowOff>80264</xdr:rowOff>
    </xdr:to>
    <xdr:cxnSp macro="">
      <xdr:nvCxnSpPr>
        <xdr:cNvPr id="528" name="直線コネクタ 527"/>
        <xdr:cNvCxnSpPr/>
      </xdr:nvCxnSpPr>
      <xdr:spPr>
        <a:xfrm flipV="1">
          <a:off x="14592300" y="6759532"/>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80264</xdr:rowOff>
    </xdr:from>
    <xdr:to>
      <xdr:col>76</xdr:col>
      <xdr:colOff>114300</xdr:colOff>
      <xdr:row>39</xdr:row>
      <xdr:rowOff>86992</xdr:rowOff>
    </xdr:to>
    <xdr:cxnSp macro="">
      <xdr:nvCxnSpPr>
        <xdr:cNvPr id="531" name="直線コネクタ 530"/>
        <xdr:cNvCxnSpPr/>
      </xdr:nvCxnSpPr>
      <xdr:spPr>
        <a:xfrm flipV="1">
          <a:off x="13703300" y="6766814"/>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30886</xdr:rowOff>
    </xdr:from>
    <xdr:to>
      <xdr:col>71</xdr:col>
      <xdr:colOff>177800</xdr:colOff>
      <xdr:row>39</xdr:row>
      <xdr:rowOff>86992</xdr:rowOff>
    </xdr:to>
    <xdr:cxnSp macro="">
      <xdr:nvCxnSpPr>
        <xdr:cNvPr id="534" name="直線コネクタ 533"/>
        <xdr:cNvCxnSpPr/>
      </xdr:nvCxnSpPr>
      <xdr:spPr>
        <a:xfrm>
          <a:off x="12814300" y="6717436"/>
          <a:ext cx="889000" cy="5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107234</xdr:rowOff>
    </xdr:from>
    <xdr:ext cx="469744" cy="259045"/>
    <xdr:sp macro="" textlink="">
      <xdr:nvSpPr>
        <xdr:cNvPr id="538" name="テキスト ボックス 537"/>
        <xdr:cNvSpPr txBox="1"/>
      </xdr:nvSpPr>
      <xdr:spPr>
        <a:xfrm>
          <a:off x="12579428" y="679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17936</xdr:rowOff>
    </xdr:from>
    <xdr:to>
      <xdr:col>85</xdr:col>
      <xdr:colOff>177800</xdr:colOff>
      <xdr:row>39</xdr:row>
      <xdr:rowOff>119536</xdr:rowOff>
    </xdr:to>
    <xdr:sp macro="" textlink="">
      <xdr:nvSpPr>
        <xdr:cNvPr id="544" name="楕円 543"/>
        <xdr:cNvSpPr/>
      </xdr:nvSpPr>
      <xdr:spPr>
        <a:xfrm>
          <a:off x="16268700" y="670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113733</xdr:rowOff>
    </xdr:from>
    <xdr:ext cx="378565" cy="259045"/>
    <xdr:sp macro="" textlink="">
      <xdr:nvSpPr>
        <xdr:cNvPr id="545" name="災害復旧事業費該当値テキスト"/>
        <xdr:cNvSpPr txBox="1"/>
      </xdr:nvSpPr>
      <xdr:spPr>
        <a:xfrm>
          <a:off x="16370300" y="6628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22182</xdr:rowOff>
    </xdr:from>
    <xdr:to>
      <xdr:col>81</xdr:col>
      <xdr:colOff>101600</xdr:colOff>
      <xdr:row>39</xdr:row>
      <xdr:rowOff>123782</xdr:rowOff>
    </xdr:to>
    <xdr:sp macro="" textlink="">
      <xdr:nvSpPr>
        <xdr:cNvPr id="546" name="楕円 545"/>
        <xdr:cNvSpPr/>
      </xdr:nvSpPr>
      <xdr:spPr>
        <a:xfrm>
          <a:off x="15430500" y="67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114909</xdr:rowOff>
    </xdr:from>
    <xdr:ext cx="378565" cy="259045"/>
    <xdr:sp macro="" textlink="">
      <xdr:nvSpPr>
        <xdr:cNvPr id="547" name="テキスト ボックス 546"/>
        <xdr:cNvSpPr txBox="1"/>
      </xdr:nvSpPr>
      <xdr:spPr>
        <a:xfrm>
          <a:off x="15292017" y="6801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29464</xdr:rowOff>
    </xdr:from>
    <xdr:to>
      <xdr:col>76</xdr:col>
      <xdr:colOff>165100</xdr:colOff>
      <xdr:row>39</xdr:row>
      <xdr:rowOff>131064</xdr:rowOff>
    </xdr:to>
    <xdr:sp macro="" textlink="">
      <xdr:nvSpPr>
        <xdr:cNvPr id="548" name="楕円 547"/>
        <xdr:cNvSpPr/>
      </xdr:nvSpPr>
      <xdr:spPr>
        <a:xfrm>
          <a:off x="145415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122191</xdr:rowOff>
    </xdr:from>
    <xdr:ext cx="378565" cy="259045"/>
    <xdr:sp macro="" textlink="">
      <xdr:nvSpPr>
        <xdr:cNvPr id="549" name="テキスト ボックス 548"/>
        <xdr:cNvSpPr txBox="1"/>
      </xdr:nvSpPr>
      <xdr:spPr>
        <a:xfrm>
          <a:off x="14403017" y="6808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36192</xdr:rowOff>
    </xdr:from>
    <xdr:to>
      <xdr:col>72</xdr:col>
      <xdr:colOff>38100</xdr:colOff>
      <xdr:row>39</xdr:row>
      <xdr:rowOff>137792</xdr:rowOff>
    </xdr:to>
    <xdr:sp macro="" textlink="">
      <xdr:nvSpPr>
        <xdr:cNvPr id="550" name="楕円 549"/>
        <xdr:cNvSpPr/>
      </xdr:nvSpPr>
      <xdr:spPr>
        <a:xfrm>
          <a:off x="13652500" y="672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128919</xdr:rowOff>
    </xdr:from>
    <xdr:ext cx="378565" cy="259045"/>
    <xdr:sp macro="" textlink="">
      <xdr:nvSpPr>
        <xdr:cNvPr id="551" name="テキスト ボックス 550"/>
        <xdr:cNvSpPr txBox="1"/>
      </xdr:nvSpPr>
      <xdr:spPr>
        <a:xfrm>
          <a:off x="13514017" y="6815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151536</xdr:rowOff>
    </xdr:from>
    <xdr:to>
      <xdr:col>67</xdr:col>
      <xdr:colOff>101600</xdr:colOff>
      <xdr:row>39</xdr:row>
      <xdr:rowOff>81686</xdr:rowOff>
    </xdr:to>
    <xdr:sp macro="" textlink="">
      <xdr:nvSpPr>
        <xdr:cNvPr id="552" name="楕円 551"/>
        <xdr:cNvSpPr/>
      </xdr:nvSpPr>
      <xdr:spPr>
        <a:xfrm>
          <a:off x="12763500" y="66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98213</xdr:rowOff>
    </xdr:from>
    <xdr:ext cx="469744" cy="259045"/>
    <xdr:sp macro="" textlink="">
      <xdr:nvSpPr>
        <xdr:cNvPr id="553" name="テキスト ボックス 552"/>
        <xdr:cNvSpPr txBox="1"/>
      </xdr:nvSpPr>
      <xdr:spPr>
        <a:xfrm>
          <a:off x="12579428" y="644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8484</xdr:rowOff>
    </xdr:from>
    <xdr:to>
      <xdr:col>85</xdr:col>
      <xdr:colOff>126364</xdr:colOff>
      <xdr:row>79</xdr:row>
      <xdr:rowOff>51209</xdr:rowOff>
    </xdr:to>
    <xdr:cxnSp macro="">
      <xdr:nvCxnSpPr>
        <xdr:cNvPr id="625" name="直線コネクタ 624"/>
        <xdr:cNvCxnSpPr/>
      </xdr:nvCxnSpPr>
      <xdr:spPr>
        <a:xfrm flipV="1">
          <a:off x="16317595" y="12524334"/>
          <a:ext cx="1269" cy="107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55036</xdr:rowOff>
    </xdr:from>
    <xdr:ext cx="534377" cy="259045"/>
    <xdr:sp macro="" textlink="">
      <xdr:nvSpPr>
        <xdr:cNvPr id="626" name="公債費最小値テキスト"/>
        <xdr:cNvSpPr txBox="1"/>
      </xdr:nvSpPr>
      <xdr:spPr>
        <a:xfrm>
          <a:off x="16370300" y="1359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51209</xdr:rowOff>
    </xdr:from>
    <xdr:to>
      <xdr:col>86</xdr:col>
      <xdr:colOff>25400</xdr:colOff>
      <xdr:row>79</xdr:row>
      <xdr:rowOff>51209</xdr:rowOff>
    </xdr:to>
    <xdr:cxnSp macro="">
      <xdr:nvCxnSpPr>
        <xdr:cNvPr id="627" name="直線コネクタ 626"/>
        <xdr:cNvCxnSpPr/>
      </xdr:nvCxnSpPr>
      <xdr:spPr>
        <a:xfrm>
          <a:off x="16230600" y="13595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126611</xdr:rowOff>
    </xdr:from>
    <xdr:ext cx="534377" cy="259045"/>
    <xdr:sp macro="" textlink="">
      <xdr:nvSpPr>
        <xdr:cNvPr id="628" name="公債費最大値テキスト"/>
        <xdr:cNvSpPr txBox="1"/>
      </xdr:nvSpPr>
      <xdr:spPr>
        <a:xfrm>
          <a:off x="16370300" y="1229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8484</xdr:rowOff>
    </xdr:from>
    <xdr:to>
      <xdr:col>86</xdr:col>
      <xdr:colOff>25400</xdr:colOff>
      <xdr:row>73</xdr:row>
      <xdr:rowOff>8484</xdr:rowOff>
    </xdr:to>
    <xdr:cxnSp macro="">
      <xdr:nvCxnSpPr>
        <xdr:cNvPr id="629" name="直線コネクタ 628"/>
        <xdr:cNvCxnSpPr/>
      </xdr:nvCxnSpPr>
      <xdr:spPr>
        <a:xfrm>
          <a:off x="16230600" y="12524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27183</xdr:rowOff>
    </xdr:from>
    <xdr:to>
      <xdr:col>85</xdr:col>
      <xdr:colOff>127000</xdr:colOff>
      <xdr:row>74</xdr:row>
      <xdr:rowOff>37996</xdr:rowOff>
    </xdr:to>
    <xdr:cxnSp macro="">
      <xdr:nvCxnSpPr>
        <xdr:cNvPr id="630" name="直線コネクタ 629"/>
        <xdr:cNvCxnSpPr/>
      </xdr:nvCxnSpPr>
      <xdr:spPr>
        <a:xfrm>
          <a:off x="15481300" y="12714483"/>
          <a:ext cx="8382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12211</xdr:rowOff>
    </xdr:from>
    <xdr:ext cx="534377" cy="259045"/>
    <xdr:sp macro="" textlink="">
      <xdr:nvSpPr>
        <xdr:cNvPr id="631" name="公債費平均値テキスト"/>
        <xdr:cNvSpPr txBox="1"/>
      </xdr:nvSpPr>
      <xdr:spPr>
        <a:xfrm>
          <a:off x="16370300" y="13042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33784</xdr:rowOff>
    </xdr:from>
    <xdr:to>
      <xdr:col>85</xdr:col>
      <xdr:colOff>177800</xdr:colOff>
      <xdr:row>76</xdr:row>
      <xdr:rowOff>135384</xdr:rowOff>
    </xdr:to>
    <xdr:sp macro="" textlink="">
      <xdr:nvSpPr>
        <xdr:cNvPr id="632" name="フローチャート: 判断 631"/>
        <xdr:cNvSpPr/>
      </xdr:nvSpPr>
      <xdr:spPr>
        <a:xfrm>
          <a:off x="162687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27183</xdr:rowOff>
    </xdr:from>
    <xdr:to>
      <xdr:col>81</xdr:col>
      <xdr:colOff>50800</xdr:colOff>
      <xdr:row>74</xdr:row>
      <xdr:rowOff>30041</xdr:rowOff>
    </xdr:to>
    <xdr:cxnSp macro="">
      <xdr:nvCxnSpPr>
        <xdr:cNvPr id="633" name="直線コネクタ 632"/>
        <xdr:cNvCxnSpPr/>
      </xdr:nvCxnSpPr>
      <xdr:spPr>
        <a:xfrm flipV="1">
          <a:off x="14592300" y="1271448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20251</xdr:rowOff>
    </xdr:from>
    <xdr:to>
      <xdr:col>81</xdr:col>
      <xdr:colOff>101600</xdr:colOff>
      <xdr:row>76</xdr:row>
      <xdr:rowOff>121851</xdr:rowOff>
    </xdr:to>
    <xdr:sp macro="" textlink="">
      <xdr:nvSpPr>
        <xdr:cNvPr id="634" name="フローチャート: 判断 633"/>
        <xdr:cNvSpPr/>
      </xdr:nvSpPr>
      <xdr:spPr>
        <a:xfrm>
          <a:off x="15430500" y="1305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112978</xdr:rowOff>
    </xdr:from>
    <xdr:ext cx="534377" cy="259045"/>
    <xdr:sp macro="" textlink="">
      <xdr:nvSpPr>
        <xdr:cNvPr id="635" name="テキスト ボックス 634"/>
        <xdr:cNvSpPr txBox="1"/>
      </xdr:nvSpPr>
      <xdr:spPr>
        <a:xfrm>
          <a:off x="15214111" y="1314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117640</xdr:rowOff>
    </xdr:from>
    <xdr:to>
      <xdr:col>76</xdr:col>
      <xdr:colOff>114300</xdr:colOff>
      <xdr:row>74</xdr:row>
      <xdr:rowOff>30041</xdr:rowOff>
    </xdr:to>
    <xdr:cxnSp macro="">
      <xdr:nvCxnSpPr>
        <xdr:cNvPr id="636" name="直線コネクタ 635"/>
        <xdr:cNvCxnSpPr/>
      </xdr:nvCxnSpPr>
      <xdr:spPr>
        <a:xfrm>
          <a:off x="13703300" y="12633490"/>
          <a:ext cx="889000" cy="8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19314</xdr:rowOff>
    </xdr:from>
    <xdr:to>
      <xdr:col>76</xdr:col>
      <xdr:colOff>165100</xdr:colOff>
      <xdr:row>76</xdr:row>
      <xdr:rowOff>120914</xdr:rowOff>
    </xdr:to>
    <xdr:sp macro="" textlink="">
      <xdr:nvSpPr>
        <xdr:cNvPr id="637" name="フローチャート: 判断 636"/>
        <xdr:cNvSpPr/>
      </xdr:nvSpPr>
      <xdr:spPr>
        <a:xfrm>
          <a:off x="14541500" y="1304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112041</xdr:rowOff>
    </xdr:from>
    <xdr:ext cx="534377" cy="259045"/>
    <xdr:sp macro="" textlink="">
      <xdr:nvSpPr>
        <xdr:cNvPr id="638" name="テキスト ボックス 637"/>
        <xdr:cNvSpPr txBox="1"/>
      </xdr:nvSpPr>
      <xdr:spPr>
        <a:xfrm>
          <a:off x="14325111" y="131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71257</xdr:rowOff>
    </xdr:from>
    <xdr:to>
      <xdr:col>71</xdr:col>
      <xdr:colOff>177800</xdr:colOff>
      <xdr:row>73</xdr:row>
      <xdr:rowOff>117640</xdr:rowOff>
    </xdr:to>
    <xdr:cxnSp macro="">
      <xdr:nvCxnSpPr>
        <xdr:cNvPr id="639" name="直線コネクタ 638"/>
        <xdr:cNvCxnSpPr/>
      </xdr:nvCxnSpPr>
      <xdr:spPr>
        <a:xfrm>
          <a:off x="12814300" y="12415657"/>
          <a:ext cx="889000" cy="21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10719</xdr:rowOff>
    </xdr:from>
    <xdr:to>
      <xdr:col>72</xdr:col>
      <xdr:colOff>38100</xdr:colOff>
      <xdr:row>76</xdr:row>
      <xdr:rowOff>112319</xdr:rowOff>
    </xdr:to>
    <xdr:sp macro="" textlink="">
      <xdr:nvSpPr>
        <xdr:cNvPr id="640" name="フローチャート: 判断 639"/>
        <xdr:cNvSpPr/>
      </xdr:nvSpPr>
      <xdr:spPr>
        <a:xfrm>
          <a:off x="136525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103446</xdr:rowOff>
    </xdr:from>
    <xdr:ext cx="534377" cy="259045"/>
    <xdr:sp macro="" textlink="">
      <xdr:nvSpPr>
        <xdr:cNvPr id="641" name="テキスト ボックス 640"/>
        <xdr:cNvSpPr txBox="1"/>
      </xdr:nvSpPr>
      <xdr:spPr>
        <a:xfrm>
          <a:off x="13436111" y="131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6810</xdr:rowOff>
    </xdr:from>
    <xdr:to>
      <xdr:col>67</xdr:col>
      <xdr:colOff>101600</xdr:colOff>
      <xdr:row>76</xdr:row>
      <xdr:rowOff>108410</xdr:rowOff>
    </xdr:to>
    <xdr:sp macro="" textlink="">
      <xdr:nvSpPr>
        <xdr:cNvPr id="642" name="フローチャート: 判断 641"/>
        <xdr:cNvSpPr/>
      </xdr:nvSpPr>
      <xdr:spPr>
        <a:xfrm>
          <a:off x="127635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99537</xdr:rowOff>
    </xdr:from>
    <xdr:ext cx="534377" cy="259045"/>
    <xdr:sp macro="" textlink="">
      <xdr:nvSpPr>
        <xdr:cNvPr id="643" name="テキスト ボックス 642"/>
        <xdr:cNvSpPr txBox="1"/>
      </xdr:nvSpPr>
      <xdr:spPr>
        <a:xfrm>
          <a:off x="12547111" y="1312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158646</xdr:rowOff>
    </xdr:from>
    <xdr:to>
      <xdr:col>85</xdr:col>
      <xdr:colOff>177800</xdr:colOff>
      <xdr:row>74</xdr:row>
      <xdr:rowOff>88796</xdr:rowOff>
    </xdr:to>
    <xdr:sp macro="" textlink="">
      <xdr:nvSpPr>
        <xdr:cNvPr id="649" name="楕円 648"/>
        <xdr:cNvSpPr/>
      </xdr:nvSpPr>
      <xdr:spPr>
        <a:xfrm>
          <a:off x="16268700" y="126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10073</xdr:rowOff>
    </xdr:from>
    <xdr:ext cx="534377" cy="259045"/>
    <xdr:sp macro="" textlink="">
      <xdr:nvSpPr>
        <xdr:cNvPr id="650" name="公債費該当値テキスト"/>
        <xdr:cNvSpPr txBox="1"/>
      </xdr:nvSpPr>
      <xdr:spPr>
        <a:xfrm>
          <a:off x="16370300" y="1252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147833</xdr:rowOff>
    </xdr:from>
    <xdr:to>
      <xdr:col>81</xdr:col>
      <xdr:colOff>101600</xdr:colOff>
      <xdr:row>74</xdr:row>
      <xdr:rowOff>77983</xdr:rowOff>
    </xdr:to>
    <xdr:sp macro="" textlink="">
      <xdr:nvSpPr>
        <xdr:cNvPr id="651" name="楕円 650"/>
        <xdr:cNvSpPr/>
      </xdr:nvSpPr>
      <xdr:spPr>
        <a:xfrm>
          <a:off x="15430500" y="1266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94510</xdr:rowOff>
    </xdr:from>
    <xdr:ext cx="534377" cy="259045"/>
    <xdr:sp macro="" textlink="">
      <xdr:nvSpPr>
        <xdr:cNvPr id="652" name="テキスト ボックス 651"/>
        <xdr:cNvSpPr txBox="1"/>
      </xdr:nvSpPr>
      <xdr:spPr>
        <a:xfrm>
          <a:off x="15214111" y="1243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150691</xdr:rowOff>
    </xdr:from>
    <xdr:to>
      <xdr:col>76</xdr:col>
      <xdr:colOff>165100</xdr:colOff>
      <xdr:row>74</xdr:row>
      <xdr:rowOff>80841</xdr:rowOff>
    </xdr:to>
    <xdr:sp macro="" textlink="">
      <xdr:nvSpPr>
        <xdr:cNvPr id="653" name="楕円 652"/>
        <xdr:cNvSpPr/>
      </xdr:nvSpPr>
      <xdr:spPr>
        <a:xfrm>
          <a:off x="14541500" y="126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97368</xdr:rowOff>
    </xdr:from>
    <xdr:ext cx="534377" cy="259045"/>
    <xdr:sp macro="" textlink="">
      <xdr:nvSpPr>
        <xdr:cNvPr id="654" name="テキスト ボックス 653"/>
        <xdr:cNvSpPr txBox="1"/>
      </xdr:nvSpPr>
      <xdr:spPr>
        <a:xfrm>
          <a:off x="14325111" y="124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66840</xdr:rowOff>
    </xdr:from>
    <xdr:to>
      <xdr:col>72</xdr:col>
      <xdr:colOff>38100</xdr:colOff>
      <xdr:row>73</xdr:row>
      <xdr:rowOff>168440</xdr:rowOff>
    </xdr:to>
    <xdr:sp macro="" textlink="">
      <xdr:nvSpPr>
        <xdr:cNvPr id="655" name="楕円 654"/>
        <xdr:cNvSpPr/>
      </xdr:nvSpPr>
      <xdr:spPr>
        <a:xfrm>
          <a:off x="13652500" y="125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13517</xdr:rowOff>
    </xdr:from>
    <xdr:ext cx="534377" cy="259045"/>
    <xdr:sp macro="" textlink="">
      <xdr:nvSpPr>
        <xdr:cNvPr id="656" name="テキスト ボックス 655"/>
        <xdr:cNvSpPr txBox="1"/>
      </xdr:nvSpPr>
      <xdr:spPr>
        <a:xfrm>
          <a:off x="13436111" y="1235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20457</xdr:rowOff>
    </xdr:from>
    <xdr:to>
      <xdr:col>67</xdr:col>
      <xdr:colOff>101600</xdr:colOff>
      <xdr:row>72</xdr:row>
      <xdr:rowOff>122057</xdr:rowOff>
    </xdr:to>
    <xdr:sp macro="" textlink="">
      <xdr:nvSpPr>
        <xdr:cNvPr id="657" name="楕円 656"/>
        <xdr:cNvSpPr/>
      </xdr:nvSpPr>
      <xdr:spPr>
        <a:xfrm>
          <a:off x="12763500" y="123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138584</xdr:rowOff>
    </xdr:from>
    <xdr:ext cx="534377" cy="259045"/>
    <xdr:sp macro="" textlink="">
      <xdr:nvSpPr>
        <xdr:cNvPr id="658" name="テキスト ボックス 657"/>
        <xdr:cNvSpPr txBox="1"/>
      </xdr:nvSpPr>
      <xdr:spPr>
        <a:xfrm>
          <a:off x="12547111" y="1214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0" name="直線コネクタ 679"/>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1"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2" name="直線コネクタ 681"/>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3"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84" name="直線コネクタ 683"/>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53656</xdr:rowOff>
    </xdr:from>
    <xdr:to>
      <xdr:col>85</xdr:col>
      <xdr:colOff>127000</xdr:colOff>
      <xdr:row>98</xdr:row>
      <xdr:rowOff>120132</xdr:rowOff>
    </xdr:to>
    <xdr:cxnSp macro="">
      <xdr:nvCxnSpPr>
        <xdr:cNvPr id="685" name="直線コネクタ 684"/>
        <xdr:cNvCxnSpPr/>
      </xdr:nvCxnSpPr>
      <xdr:spPr>
        <a:xfrm flipV="1">
          <a:off x="15481300" y="16855756"/>
          <a:ext cx="838200" cy="6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86"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87" name="フローチャート: 判断 686"/>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92015</xdr:rowOff>
    </xdr:from>
    <xdr:to>
      <xdr:col>81</xdr:col>
      <xdr:colOff>50800</xdr:colOff>
      <xdr:row>98</xdr:row>
      <xdr:rowOff>120132</xdr:rowOff>
    </xdr:to>
    <xdr:cxnSp macro="">
      <xdr:nvCxnSpPr>
        <xdr:cNvPr id="688" name="直線コネクタ 687"/>
        <xdr:cNvCxnSpPr/>
      </xdr:nvCxnSpPr>
      <xdr:spPr>
        <a:xfrm>
          <a:off x="14592300" y="16894115"/>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89" name="フローチャート: 判断 688"/>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0" name="テキスト ボックス 689"/>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51050</xdr:rowOff>
    </xdr:from>
    <xdr:to>
      <xdr:col>76</xdr:col>
      <xdr:colOff>114300</xdr:colOff>
      <xdr:row>98</xdr:row>
      <xdr:rowOff>92015</xdr:rowOff>
    </xdr:to>
    <xdr:cxnSp macro="">
      <xdr:nvCxnSpPr>
        <xdr:cNvPr id="691" name="直線コネクタ 690"/>
        <xdr:cNvCxnSpPr/>
      </xdr:nvCxnSpPr>
      <xdr:spPr>
        <a:xfrm>
          <a:off x="13703300" y="16853150"/>
          <a:ext cx="8890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2" name="フローチャート: 判断 691"/>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3" name="テキスト ボックス 692"/>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29789</xdr:rowOff>
    </xdr:from>
    <xdr:to>
      <xdr:col>71</xdr:col>
      <xdr:colOff>177800</xdr:colOff>
      <xdr:row>98</xdr:row>
      <xdr:rowOff>51050</xdr:rowOff>
    </xdr:to>
    <xdr:cxnSp macro="">
      <xdr:nvCxnSpPr>
        <xdr:cNvPr id="694" name="直線コネクタ 693"/>
        <xdr:cNvCxnSpPr/>
      </xdr:nvCxnSpPr>
      <xdr:spPr>
        <a:xfrm>
          <a:off x="12814300" y="16831889"/>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695" name="フローチャート: 判断 694"/>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696" name="テキスト ボックス 695"/>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697" name="フローチャート: 判断 696"/>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698" name="テキスト ボックス 697"/>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2856</xdr:rowOff>
    </xdr:from>
    <xdr:to>
      <xdr:col>85</xdr:col>
      <xdr:colOff>177800</xdr:colOff>
      <xdr:row>98</xdr:row>
      <xdr:rowOff>104456</xdr:rowOff>
    </xdr:to>
    <xdr:sp macro="" textlink="">
      <xdr:nvSpPr>
        <xdr:cNvPr id="704" name="楕円 703"/>
        <xdr:cNvSpPr/>
      </xdr:nvSpPr>
      <xdr:spPr>
        <a:xfrm>
          <a:off x="16268700" y="1680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89233</xdr:rowOff>
    </xdr:from>
    <xdr:ext cx="469744" cy="259045"/>
    <xdr:sp macro="" textlink="">
      <xdr:nvSpPr>
        <xdr:cNvPr id="705" name="積立金該当値テキスト"/>
        <xdr:cNvSpPr txBox="1"/>
      </xdr:nvSpPr>
      <xdr:spPr>
        <a:xfrm>
          <a:off x="16370300" y="167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69332</xdr:rowOff>
    </xdr:from>
    <xdr:to>
      <xdr:col>81</xdr:col>
      <xdr:colOff>101600</xdr:colOff>
      <xdr:row>98</xdr:row>
      <xdr:rowOff>170932</xdr:rowOff>
    </xdr:to>
    <xdr:sp macro="" textlink="">
      <xdr:nvSpPr>
        <xdr:cNvPr id="706" name="楕円 705"/>
        <xdr:cNvSpPr/>
      </xdr:nvSpPr>
      <xdr:spPr>
        <a:xfrm>
          <a:off x="15430500" y="168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162059</xdr:rowOff>
    </xdr:from>
    <xdr:ext cx="378565" cy="259045"/>
    <xdr:sp macro="" textlink="">
      <xdr:nvSpPr>
        <xdr:cNvPr id="707" name="テキスト ボックス 706"/>
        <xdr:cNvSpPr txBox="1"/>
      </xdr:nvSpPr>
      <xdr:spPr>
        <a:xfrm>
          <a:off x="15292017" y="1696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41215</xdr:rowOff>
    </xdr:from>
    <xdr:to>
      <xdr:col>76</xdr:col>
      <xdr:colOff>165100</xdr:colOff>
      <xdr:row>98</xdr:row>
      <xdr:rowOff>142815</xdr:rowOff>
    </xdr:to>
    <xdr:sp macro="" textlink="">
      <xdr:nvSpPr>
        <xdr:cNvPr id="708" name="楕円 707"/>
        <xdr:cNvSpPr/>
      </xdr:nvSpPr>
      <xdr:spPr>
        <a:xfrm>
          <a:off x="14541500" y="1684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133942</xdr:rowOff>
    </xdr:from>
    <xdr:ext cx="469744" cy="259045"/>
    <xdr:sp macro="" textlink="">
      <xdr:nvSpPr>
        <xdr:cNvPr id="709" name="テキスト ボックス 708"/>
        <xdr:cNvSpPr txBox="1"/>
      </xdr:nvSpPr>
      <xdr:spPr>
        <a:xfrm>
          <a:off x="14357428" y="1693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250</xdr:rowOff>
    </xdr:from>
    <xdr:to>
      <xdr:col>72</xdr:col>
      <xdr:colOff>38100</xdr:colOff>
      <xdr:row>98</xdr:row>
      <xdr:rowOff>101850</xdr:rowOff>
    </xdr:to>
    <xdr:sp macro="" textlink="">
      <xdr:nvSpPr>
        <xdr:cNvPr id="710" name="楕円 709"/>
        <xdr:cNvSpPr/>
      </xdr:nvSpPr>
      <xdr:spPr>
        <a:xfrm>
          <a:off x="13652500" y="168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92977</xdr:rowOff>
    </xdr:from>
    <xdr:ext cx="469744" cy="259045"/>
    <xdr:sp macro="" textlink="">
      <xdr:nvSpPr>
        <xdr:cNvPr id="711" name="テキスト ボックス 710"/>
        <xdr:cNvSpPr txBox="1"/>
      </xdr:nvSpPr>
      <xdr:spPr>
        <a:xfrm>
          <a:off x="13468428" y="168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150439</xdr:rowOff>
    </xdr:from>
    <xdr:to>
      <xdr:col>67</xdr:col>
      <xdr:colOff>101600</xdr:colOff>
      <xdr:row>98</xdr:row>
      <xdr:rowOff>80589</xdr:rowOff>
    </xdr:to>
    <xdr:sp macro="" textlink="">
      <xdr:nvSpPr>
        <xdr:cNvPr id="712" name="楕円 711"/>
        <xdr:cNvSpPr/>
      </xdr:nvSpPr>
      <xdr:spPr>
        <a:xfrm>
          <a:off x="12763500" y="167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71716</xdr:rowOff>
    </xdr:from>
    <xdr:ext cx="469744" cy="259045"/>
    <xdr:sp macro="" textlink="">
      <xdr:nvSpPr>
        <xdr:cNvPr id="713" name="テキスト ボックス 712"/>
        <xdr:cNvSpPr txBox="1"/>
      </xdr:nvSpPr>
      <xdr:spPr>
        <a:xfrm>
          <a:off x="12579428" y="168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37" name="直線コネクタ 736"/>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0"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1" name="直線コネクタ 740"/>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76581</xdr:rowOff>
    </xdr:from>
    <xdr:to>
      <xdr:col>116</xdr:col>
      <xdr:colOff>63500</xdr:colOff>
      <xdr:row>35</xdr:row>
      <xdr:rowOff>144272</xdr:rowOff>
    </xdr:to>
    <xdr:cxnSp macro="">
      <xdr:nvCxnSpPr>
        <xdr:cNvPr id="742" name="直線コネクタ 741"/>
        <xdr:cNvCxnSpPr/>
      </xdr:nvCxnSpPr>
      <xdr:spPr>
        <a:xfrm>
          <a:off x="21323300" y="6077331"/>
          <a:ext cx="838200" cy="6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43" name="投資及び出資金平均値テキスト"/>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44" name="フローチャート: 判断 743"/>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76581</xdr:rowOff>
    </xdr:from>
    <xdr:to>
      <xdr:col>111</xdr:col>
      <xdr:colOff>177800</xdr:colOff>
      <xdr:row>38</xdr:row>
      <xdr:rowOff>11684</xdr:rowOff>
    </xdr:to>
    <xdr:cxnSp macro="">
      <xdr:nvCxnSpPr>
        <xdr:cNvPr id="745" name="直線コネクタ 744"/>
        <xdr:cNvCxnSpPr/>
      </xdr:nvCxnSpPr>
      <xdr:spPr>
        <a:xfrm flipV="1">
          <a:off x="20434300" y="6077331"/>
          <a:ext cx="889000" cy="4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46" name="フローチャート: 判断 745"/>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47" name="テキスト ボックス 746"/>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11684</xdr:rowOff>
    </xdr:from>
    <xdr:to>
      <xdr:col>107</xdr:col>
      <xdr:colOff>50800</xdr:colOff>
      <xdr:row>38</xdr:row>
      <xdr:rowOff>112268</xdr:rowOff>
    </xdr:to>
    <xdr:cxnSp macro="">
      <xdr:nvCxnSpPr>
        <xdr:cNvPr id="748" name="直線コネクタ 747"/>
        <xdr:cNvCxnSpPr/>
      </xdr:nvCxnSpPr>
      <xdr:spPr>
        <a:xfrm flipV="1">
          <a:off x="19545300" y="65267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49" name="フローチャート: 判断 748"/>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0" name="テキスト ボックス 749"/>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149479</xdr:rowOff>
    </xdr:from>
    <xdr:to>
      <xdr:col>102</xdr:col>
      <xdr:colOff>114300</xdr:colOff>
      <xdr:row>38</xdr:row>
      <xdr:rowOff>112268</xdr:rowOff>
    </xdr:to>
    <xdr:cxnSp macro="">
      <xdr:nvCxnSpPr>
        <xdr:cNvPr id="751" name="直線コネクタ 750"/>
        <xdr:cNvCxnSpPr/>
      </xdr:nvCxnSpPr>
      <xdr:spPr>
        <a:xfrm>
          <a:off x="18656300" y="6493129"/>
          <a:ext cx="889000" cy="13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2" name="フローチャート: 判断 751"/>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3" name="テキスト ボックス 752"/>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54" name="フローチャート: 判断 753"/>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24655</xdr:rowOff>
    </xdr:from>
    <xdr:ext cx="469744" cy="259045"/>
    <xdr:sp macro="" textlink="">
      <xdr:nvSpPr>
        <xdr:cNvPr id="755" name="テキスト ボックス 754"/>
        <xdr:cNvSpPr txBox="1"/>
      </xdr:nvSpPr>
      <xdr:spPr>
        <a:xfrm>
          <a:off x="18421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93472</xdr:rowOff>
    </xdr:from>
    <xdr:to>
      <xdr:col>116</xdr:col>
      <xdr:colOff>114300</xdr:colOff>
      <xdr:row>36</xdr:row>
      <xdr:rowOff>23622</xdr:rowOff>
    </xdr:to>
    <xdr:sp macro="" textlink="">
      <xdr:nvSpPr>
        <xdr:cNvPr id="761" name="楕円 760"/>
        <xdr:cNvSpPr/>
      </xdr:nvSpPr>
      <xdr:spPr>
        <a:xfrm>
          <a:off x="221107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116349</xdr:rowOff>
    </xdr:from>
    <xdr:ext cx="469744" cy="259045"/>
    <xdr:sp macro="" textlink="">
      <xdr:nvSpPr>
        <xdr:cNvPr id="762" name="投資及び出資金該当値テキスト"/>
        <xdr:cNvSpPr txBox="1"/>
      </xdr:nvSpPr>
      <xdr:spPr>
        <a:xfrm>
          <a:off x="22212300" y="594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25781</xdr:rowOff>
    </xdr:from>
    <xdr:to>
      <xdr:col>112</xdr:col>
      <xdr:colOff>38100</xdr:colOff>
      <xdr:row>35</xdr:row>
      <xdr:rowOff>127381</xdr:rowOff>
    </xdr:to>
    <xdr:sp macro="" textlink="">
      <xdr:nvSpPr>
        <xdr:cNvPr id="763" name="楕円 762"/>
        <xdr:cNvSpPr/>
      </xdr:nvSpPr>
      <xdr:spPr>
        <a:xfrm>
          <a:off x="21272500" y="60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143908</xdr:rowOff>
    </xdr:from>
    <xdr:ext cx="469744" cy="259045"/>
    <xdr:sp macro="" textlink="">
      <xdr:nvSpPr>
        <xdr:cNvPr id="764" name="テキスト ボックス 763"/>
        <xdr:cNvSpPr txBox="1"/>
      </xdr:nvSpPr>
      <xdr:spPr>
        <a:xfrm>
          <a:off x="21088428" y="580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132334</xdr:rowOff>
    </xdr:from>
    <xdr:to>
      <xdr:col>107</xdr:col>
      <xdr:colOff>101600</xdr:colOff>
      <xdr:row>38</xdr:row>
      <xdr:rowOff>62485</xdr:rowOff>
    </xdr:to>
    <xdr:sp macro="" textlink="">
      <xdr:nvSpPr>
        <xdr:cNvPr id="765" name="楕円 764"/>
        <xdr:cNvSpPr/>
      </xdr:nvSpPr>
      <xdr:spPr>
        <a:xfrm>
          <a:off x="20383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53611</xdr:rowOff>
    </xdr:from>
    <xdr:ext cx="469744" cy="259045"/>
    <xdr:sp macro="" textlink="">
      <xdr:nvSpPr>
        <xdr:cNvPr id="766" name="テキスト ボックス 765"/>
        <xdr:cNvSpPr txBox="1"/>
      </xdr:nvSpPr>
      <xdr:spPr>
        <a:xfrm>
          <a:off x="20199428" y="65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61468</xdr:rowOff>
    </xdr:from>
    <xdr:to>
      <xdr:col>102</xdr:col>
      <xdr:colOff>165100</xdr:colOff>
      <xdr:row>38</xdr:row>
      <xdr:rowOff>163068</xdr:rowOff>
    </xdr:to>
    <xdr:sp macro="" textlink="">
      <xdr:nvSpPr>
        <xdr:cNvPr id="767" name="楕円 766"/>
        <xdr:cNvSpPr/>
      </xdr:nvSpPr>
      <xdr:spPr>
        <a:xfrm>
          <a:off x="19494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154195</xdr:rowOff>
    </xdr:from>
    <xdr:ext cx="378565" cy="259045"/>
    <xdr:sp macro="" textlink="">
      <xdr:nvSpPr>
        <xdr:cNvPr id="768" name="テキスト ボックス 767"/>
        <xdr:cNvSpPr txBox="1"/>
      </xdr:nvSpPr>
      <xdr:spPr>
        <a:xfrm>
          <a:off x="19356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98679</xdr:rowOff>
    </xdr:from>
    <xdr:to>
      <xdr:col>98</xdr:col>
      <xdr:colOff>38100</xdr:colOff>
      <xdr:row>38</xdr:row>
      <xdr:rowOff>28829</xdr:rowOff>
    </xdr:to>
    <xdr:sp macro="" textlink="">
      <xdr:nvSpPr>
        <xdr:cNvPr id="769" name="楕円 768"/>
        <xdr:cNvSpPr/>
      </xdr:nvSpPr>
      <xdr:spPr>
        <a:xfrm>
          <a:off x="18605500" y="64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45356</xdr:rowOff>
    </xdr:from>
    <xdr:ext cx="469744" cy="259045"/>
    <xdr:sp macro="" textlink="">
      <xdr:nvSpPr>
        <xdr:cNvPr id="770" name="テキスト ボックス 769"/>
        <xdr:cNvSpPr txBox="1"/>
      </xdr:nvSpPr>
      <xdr:spPr>
        <a:xfrm>
          <a:off x="18421428" y="621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794" name="直線コネクタ 793"/>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795"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796" name="直線コネクタ 795"/>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797"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798" name="直線コネクタ 797"/>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15951</xdr:rowOff>
    </xdr:from>
    <xdr:to>
      <xdr:col>116</xdr:col>
      <xdr:colOff>63500</xdr:colOff>
      <xdr:row>59</xdr:row>
      <xdr:rowOff>20485</xdr:rowOff>
    </xdr:to>
    <xdr:cxnSp macro="">
      <xdr:nvCxnSpPr>
        <xdr:cNvPr id="799" name="直線コネクタ 798"/>
        <xdr:cNvCxnSpPr/>
      </xdr:nvCxnSpPr>
      <xdr:spPr>
        <a:xfrm flipV="1">
          <a:off x="21323300" y="10131501"/>
          <a:ext cx="8382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0"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1" name="フローチャート: 判断 800"/>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20485</xdr:rowOff>
    </xdr:from>
    <xdr:to>
      <xdr:col>111</xdr:col>
      <xdr:colOff>177800</xdr:colOff>
      <xdr:row>59</xdr:row>
      <xdr:rowOff>20524</xdr:rowOff>
    </xdr:to>
    <xdr:cxnSp macro="">
      <xdr:nvCxnSpPr>
        <xdr:cNvPr id="802" name="直線コネクタ 801"/>
        <xdr:cNvCxnSpPr/>
      </xdr:nvCxnSpPr>
      <xdr:spPr>
        <a:xfrm flipV="1">
          <a:off x="20434300" y="10136035"/>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3" name="フローチャート: 判断 802"/>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04" name="テキスト ボックス 803"/>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19838</xdr:rowOff>
    </xdr:from>
    <xdr:to>
      <xdr:col>107</xdr:col>
      <xdr:colOff>50800</xdr:colOff>
      <xdr:row>59</xdr:row>
      <xdr:rowOff>20524</xdr:rowOff>
    </xdr:to>
    <xdr:cxnSp macro="">
      <xdr:nvCxnSpPr>
        <xdr:cNvPr id="805" name="直線コネクタ 804"/>
        <xdr:cNvCxnSpPr/>
      </xdr:nvCxnSpPr>
      <xdr:spPr>
        <a:xfrm>
          <a:off x="19545300" y="1013538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06" name="フローチャート: 判断 805"/>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07" name="テキスト ボックス 806"/>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16484</xdr:rowOff>
    </xdr:from>
    <xdr:to>
      <xdr:col>102</xdr:col>
      <xdr:colOff>114300</xdr:colOff>
      <xdr:row>59</xdr:row>
      <xdr:rowOff>19838</xdr:rowOff>
    </xdr:to>
    <xdr:cxnSp macro="">
      <xdr:nvCxnSpPr>
        <xdr:cNvPr id="808" name="直線コネクタ 807"/>
        <xdr:cNvCxnSpPr/>
      </xdr:nvCxnSpPr>
      <xdr:spPr>
        <a:xfrm>
          <a:off x="18656300" y="10132034"/>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09" name="フローチャート: 判断 808"/>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0" name="テキスト ボックス 809"/>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1" name="フローチャート: 判断 810"/>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2" name="テキスト ボックス 811"/>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136601</xdr:rowOff>
    </xdr:from>
    <xdr:to>
      <xdr:col>116</xdr:col>
      <xdr:colOff>114300</xdr:colOff>
      <xdr:row>59</xdr:row>
      <xdr:rowOff>66751</xdr:rowOff>
    </xdr:to>
    <xdr:sp macro="" textlink="">
      <xdr:nvSpPr>
        <xdr:cNvPr id="818" name="楕円 817"/>
        <xdr:cNvSpPr/>
      </xdr:nvSpPr>
      <xdr:spPr>
        <a:xfrm>
          <a:off x="22110700" y="100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51528</xdr:rowOff>
    </xdr:from>
    <xdr:ext cx="378565" cy="259045"/>
    <xdr:sp macro="" textlink="">
      <xdr:nvSpPr>
        <xdr:cNvPr id="819" name="貸付金該当値テキスト"/>
        <xdr:cNvSpPr txBox="1"/>
      </xdr:nvSpPr>
      <xdr:spPr>
        <a:xfrm>
          <a:off x="22212300" y="999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141135</xdr:rowOff>
    </xdr:from>
    <xdr:to>
      <xdr:col>112</xdr:col>
      <xdr:colOff>38100</xdr:colOff>
      <xdr:row>59</xdr:row>
      <xdr:rowOff>71285</xdr:rowOff>
    </xdr:to>
    <xdr:sp macro="" textlink="">
      <xdr:nvSpPr>
        <xdr:cNvPr id="820" name="楕円 819"/>
        <xdr:cNvSpPr/>
      </xdr:nvSpPr>
      <xdr:spPr>
        <a:xfrm>
          <a:off x="21272500" y="100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62412</xdr:rowOff>
    </xdr:from>
    <xdr:ext cx="378565" cy="259045"/>
    <xdr:sp macro="" textlink="">
      <xdr:nvSpPr>
        <xdr:cNvPr id="821" name="テキスト ボックス 820"/>
        <xdr:cNvSpPr txBox="1"/>
      </xdr:nvSpPr>
      <xdr:spPr>
        <a:xfrm>
          <a:off x="21134017" y="10177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141174</xdr:rowOff>
    </xdr:from>
    <xdr:to>
      <xdr:col>107</xdr:col>
      <xdr:colOff>101600</xdr:colOff>
      <xdr:row>59</xdr:row>
      <xdr:rowOff>71324</xdr:rowOff>
    </xdr:to>
    <xdr:sp macro="" textlink="">
      <xdr:nvSpPr>
        <xdr:cNvPr id="822" name="楕円 821"/>
        <xdr:cNvSpPr/>
      </xdr:nvSpPr>
      <xdr:spPr>
        <a:xfrm>
          <a:off x="20383500" y="100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62451</xdr:rowOff>
    </xdr:from>
    <xdr:ext cx="378565" cy="259045"/>
    <xdr:sp macro="" textlink="">
      <xdr:nvSpPr>
        <xdr:cNvPr id="823" name="テキスト ボックス 822"/>
        <xdr:cNvSpPr txBox="1"/>
      </xdr:nvSpPr>
      <xdr:spPr>
        <a:xfrm>
          <a:off x="20245017" y="10178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140488</xdr:rowOff>
    </xdr:from>
    <xdr:to>
      <xdr:col>102</xdr:col>
      <xdr:colOff>165100</xdr:colOff>
      <xdr:row>59</xdr:row>
      <xdr:rowOff>70638</xdr:rowOff>
    </xdr:to>
    <xdr:sp macro="" textlink="">
      <xdr:nvSpPr>
        <xdr:cNvPr id="824" name="楕円 823"/>
        <xdr:cNvSpPr/>
      </xdr:nvSpPr>
      <xdr:spPr>
        <a:xfrm>
          <a:off x="19494500" y="100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61765</xdr:rowOff>
    </xdr:from>
    <xdr:ext cx="378565" cy="259045"/>
    <xdr:sp macro="" textlink="">
      <xdr:nvSpPr>
        <xdr:cNvPr id="825" name="テキスト ボックス 824"/>
        <xdr:cNvSpPr txBox="1"/>
      </xdr:nvSpPr>
      <xdr:spPr>
        <a:xfrm>
          <a:off x="19356017" y="10177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137134</xdr:rowOff>
    </xdr:from>
    <xdr:to>
      <xdr:col>98</xdr:col>
      <xdr:colOff>38100</xdr:colOff>
      <xdr:row>59</xdr:row>
      <xdr:rowOff>67284</xdr:rowOff>
    </xdr:to>
    <xdr:sp macro="" textlink="">
      <xdr:nvSpPr>
        <xdr:cNvPr id="826" name="楕円 825"/>
        <xdr:cNvSpPr/>
      </xdr:nvSpPr>
      <xdr:spPr>
        <a:xfrm>
          <a:off x="18605500" y="100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58411</xdr:rowOff>
    </xdr:from>
    <xdr:ext cx="378565" cy="259045"/>
    <xdr:sp macro="" textlink="">
      <xdr:nvSpPr>
        <xdr:cNvPr id="827" name="テキスト ボックス 826"/>
        <xdr:cNvSpPr txBox="1"/>
      </xdr:nvSpPr>
      <xdr:spPr>
        <a:xfrm>
          <a:off x="18467017" y="1017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0" name="直線コネクタ 849"/>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1"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2" name="直線コネクタ 851"/>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3"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54" name="直線コネクタ 853"/>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119629</xdr:rowOff>
    </xdr:from>
    <xdr:to>
      <xdr:col>116</xdr:col>
      <xdr:colOff>63500</xdr:colOff>
      <xdr:row>72</xdr:row>
      <xdr:rowOff>158811</xdr:rowOff>
    </xdr:to>
    <xdr:cxnSp macro="">
      <xdr:nvCxnSpPr>
        <xdr:cNvPr id="855" name="直線コネクタ 854"/>
        <xdr:cNvCxnSpPr/>
      </xdr:nvCxnSpPr>
      <xdr:spPr>
        <a:xfrm flipV="1">
          <a:off x="21323300" y="12464029"/>
          <a:ext cx="8382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56"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57" name="フローチャート: 判断 856"/>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156251</xdr:rowOff>
    </xdr:from>
    <xdr:to>
      <xdr:col>111</xdr:col>
      <xdr:colOff>177800</xdr:colOff>
      <xdr:row>72</xdr:row>
      <xdr:rowOff>158811</xdr:rowOff>
    </xdr:to>
    <xdr:cxnSp macro="">
      <xdr:nvCxnSpPr>
        <xdr:cNvPr id="858" name="直線コネクタ 857"/>
        <xdr:cNvCxnSpPr/>
      </xdr:nvCxnSpPr>
      <xdr:spPr>
        <a:xfrm>
          <a:off x="20434300" y="12500651"/>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59" name="フローチャート: 判断 858"/>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0" name="テキスト ボックス 859"/>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156251</xdr:rowOff>
    </xdr:from>
    <xdr:to>
      <xdr:col>107</xdr:col>
      <xdr:colOff>50800</xdr:colOff>
      <xdr:row>73</xdr:row>
      <xdr:rowOff>28646</xdr:rowOff>
    </xdr:to>
    <xdr:cxnSp macro="">
      <xdr:nvCxnSpPr>
        <xdr:cNvPr id="861" name="直線コネクタ 860"/>
        <xdr:cNvCxnSpPr/>
      </xdr:nvCxnSpPr>
      <xdr:spPr>
        <a:xfrm flipV="1">
          <a:off x="19545300" y="12500651"/>
          <a:ext cx="889000" cy="4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2" name="フローチャート: 判断 861"/>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114556</xdr:rowOff>
    </xdr:from>
    <xdr:ext cx="534377" cy="259045"/>
    <xdr:sp macro="" textlink="">
      <xdr:nvSpPr>
        <xdr:cNvPr id="863" name="テキスト ボックス 862"/>
        <xdr:cNvSpPr txBox="1"/>
      </xdr:nvSpPr>
      <xdr:spPr>
        <a:xfrm>
          <a:off x="20167111" y="128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28646</xdr:rowOff>
    </xdr:from>
    <xdr:to>
      <xdr:col>102</xdr:col>
      <xdr:colOff>114300</xdr:colOff>
      <xdr:row>73</xdr:row>
      <xdr:rowOff>86664</xdr:rowOff>
    </xdr:to>
    <xdr:cxnSp macro="">
      <xdr:nvCxnSpPr>
        <xdr:cNvPr id="864" name="直線コネクタ 863"/>
        <xdr:cNvCxnSpPr/>
      </xdr:nvCxnSpPr>
      <xdr:spPr>
        <a:xfrm flipV="1">
          <a:off x="18656300" y="12544496"/>
          <a:ext cx="889000" cy="5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65" name="フローチャート: 判断 864"/>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123882</xdr:rowOff>
    </xdr:from>
    <xdr:ext cx="534377" cy="259045"/>
    <xdr:sp macro="" textlink="">
      <xdr:nvSpPr>
        <xdr:cNvPr id="866" name="テキスト ボックス 865"/>
        <xdr:cNvSpPr txBox="1"/>
      </xdr:nvSpPr>
      <xdr:spPr>
        <a:xfrm>
          <a:off x="19278111" y="128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67" name="フローチャート: 判断 866"/>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68" name="テキスト ボックス 867"/>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68829</xdr:rowOff>
    </xdr:from>
    <xdr:to>
      <xdr:col>116</xdr:col>
      <xdr:colOff>114300</xdr:colOff>
      <xdr:row>72</xdr:row>
      <xdr:rowOff>170429</xdr:rowOff>
    </xdr:to>
    <xdr:sp macro="" textlink="">
      <xdr:nvSpPr>
        <xdr:cNvPr id="874" name="楕円 873"/>
        <xdr:cNvSpPr/>
      </xdr:nvSpPr>
      <xdr:spPr>
        <a:xfrm>
          <a:off x="22110700" y="1241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91706</xdr:rowOff>
    </xdr:from>
    <xdr:ext cx="534377" cy="259045"/>
    <xdr:sp macro="" textlink="">
      <xdr:nvSpPr>
        <xdr:cNvPr id="875" name="繰出金該当値テキスト"/>
        <xdr:cNvSpPr txBox="1"/>
      </xdr:nvSpPr>
      <xdr:spPr>
        <a:xfrm>
          <a:off x="22212300" y="122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108011</xdr:rowOff>
    </xdr:from>
    <xdr:to>
      <xdr:col>112</xdr:col>
      <xdr:colOff>38100</xdr:colOff>
      <xdr:row>73</xdr:row>
      <xdr:rowOff>38161</xdr:rowOff>
    </xdr:to>
    <xdr:sp macro="" textlink="">
      <xdr:nvSpPr>
        <xdr:cNvPr id="876" name="楕円 875"/>
        <xdr:cNvSpPr/>
      </xdr:nvSpPr>
      <xdr:spPr>
        <a:xfrm>
          <a:off x="21272500" y="1245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54688</xdr:rowOff>
    </xdr:from>
    <xdr:ext cx="534377" cy="259045"/>
    <xdr:sp macro="" textlink="">
      <xdr:nvSpPr>
        <xdr:cNvPr id="877" name="テキスト ボックス 876"/>
        <xdr:cNvSpPr txBox="1"/>
      </xdr:nvSpPr>
      <xdr:spPr>
        <a:xfrm>
          <a:off x="21056111" y="1222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105451</xdr:rowOff>
    </xdr:from>
    <xdr:to>
      <xdr:col>107</xdr:col>
      <xdr:colOff>101600</xdr:colOff>
      <xdr:row>73</xdr:row>
      <xdr:rowOff>35601</xdr:rowOff>
    </xdr:to>
    <xdr:sp macro="" textlink="">
      <xdr:nvSpPr>
        <xdr:cNvPr id="878" name="楕円 877"/>
        <xdr:cNvSpPr/>
      </xdr:nvSpPr>
      <xdr:spPr>
        <a:xfrm>
          <a:off x="20383500" y="124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52128</xdr:rowOff>
    </xdr:from>
    <xdr:ext cx="534377" cy="259045"/>
    <xdr:sp macro="" textlink="">
      <xdr:nvSpPr>
        <xdr:cNvPr id="879" name="テキスト ボックス 878"/>
        <xdr:cNvSpPr txBox="1"/>
      </xdr:nvSpPr>
      <xdr:spPr>
        <a:xfrm>
          <a:off x="20167111" y="1222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149296</xdr:rowOff>
    </xdr:from>
    <xdr:to>
      <xdr:col>102</xdr:col>
      <xdr:colOff>165100</xdr:colOff>
      <xdr:row>73</xdr:row>
      <xdr:rowOff>79446</xdr:rowOff>
    </xdr:to>
    <xdr:sp macro="" textlink="">
      <xdr:nvSpPr>
        <xdr:cNvPr id="880" name="楕円 879"/>
        <xdr:cNvSpPr/>
      </xdr:nvSpPr>
      <xdr:spPr>
        <a:xfrm>
          <a:off x="19494500" y="124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95973</xdr:rowOff>
    </xdr:from>
    <xdr:ext cx="534377" cy="259045"/>
    <xdr:sp macro="" textlink="">
      <xdr:nvSpPr>
        <xdr:cNvPr id="881" name="テキスト ボックス 880"/>
        <xdr:cNvSpPr txBox="1"/>
      </xdr:nvSpPr>
      <xdr:spPr>
        <a:xfrm>
          <a:off x="19278111" y="1226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35864</xdr:rowOff>
    </xdr:from>
    <xdr:to>
      <xdr:col>98</xdr:col>
      <xdr:colOff>38100</xdr:colOff>
      <xdr:row>73</xdr:row>
      <xdr:rowOff>137464</xdr:rowOff>
    </xdr:to>
    <xdr:sp macro="" textlink="">
      <xdr:nvSpPr>
        <xdr:cNvPr id="882" name="楕円 881"/>
        <xdr:cNvSpPr/>
      </xdr:nvSpPr>
      <xdr:spPr>
        <a:xfrm>
          <a:off x="18605500" y="125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153991</xdr:rowOff>
    </xdr:from>
    <xdr:ext cx="534377" cy="259045"/>
    <xdr:sp macro="" textlink="">
      <xdr:nvSpPr>
        <xdr:cNvPr id="883" name="テキスト ボックス 882"/>
        <xdr:cNvSpPr txBox="1"/>
      </xdr:nvSpPr>
      <xdr:spPr>
        <a:xfrm>
          <a:off x="18389111" y="12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481,642</a:t>
          </a:r>
          <a:r>
            <a:rPr kumimoji="1" lang="ja-JP" altLang="en-US" sz="1200">
              <a:latin typeface="ＭＳ Ｐゴシック" panose="020B0600070205080204" pitchFamily="50" charset="-128"/>
              <a:ea typeface="ＭＳ Ｐゴシック" panose="020B0600070205080204" pitchFamily="50" charset="-128"/>
            </a:rPr>
            <a:t>円となっている。</a:t>
          </a:r>
        </a:p>
        <a:p>
          <a:r>
            <a:rPr kumimoji="1" lang="ja-JP" altLang="en-US" sz="1200">
              <a:latin typeface="ＭＳ Ｐゴシック" panose="020B0600070205080204" pitchFamily="50" charset="-128"/>
              <a:ea typeface="ＭＳ Ｐゴシック" panose="020B0600070205080204" pitchFamily="50" charset="-128"/>
            </a:rPr>
            <a:t>そのうち、約１／３を占める扶助費については、生活保護率が高いことや介護給付・訓練等給付の増加等により、類似団体の平均よりも高い水準で推移している。</a:t>
          </a:r>
        </a:p>
        <a:p>
          <a:r>
            <a:rPr kumimoji="1" lang="ja-JP" altLang="en-US" sz="1200">
              <a:latin typeface="ＭＳ Ｐゴシック" panose="020B0600070205080204" pitchFamily="50" charset="-128"/>
              <a:ea typeface="ＭＳ Ｐゴシック" panose="020B0600070205080204" pitchFamily="50" charset="-128"/>
            </a:rPr>
            <a:t>普通建設事業費は、新庁舎や中央消防署建設をはじめとした南海地震対策等により、類似団体よりも高い水準となった。</a:t>
          </a:r>
        </a:p>
        <a:p>
          <a:r>
            <a:rPr kumimoji="1" lang="ja-JP" altLang="en-US" sz="1200">
              <a:latin typeface="ＭＳ Ｐゴシック" panose="020B0600070205080204" pitchFamily="50" charset="-128"/>
              <a:ea typeface="ＭＳ Ｐゴシック" panose="020B0600070205080204" pitchFamily="50" charset="-128"/>
            </a:rPr>
            <a:t>また、公債費においては、近年減少傾向であったが、南海トラフ地震対策に集中的に取り組んだ結果高水準で推移し、類似団体内でも高い水準となっている。</a:t>
          </a:r>
        </a:p>
        <a:p>
          <a:r>
            <a:rPr kumimoji="1" lang="ja-JP" altLang="en-US" sz="1200">
              <a:latin typeface="ＭＳ Ｐゴシック" panose="020B0600070205080204" pitchFamily="50" charset="-128"/>
              <a:ea typeface="ＭＳ Ｐゴシック" panose="020B0600070205080204" pitchFamily="50" charset="-128"/>
            </a:rPr>
            <a:t>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a:t>
          </a:r>
        </a:p>
        <a:p>
          <a:r>
            <a:rPr kumimoji="1" lang="ja-JP" altLang="en-US" sz="1200">
              <a:latin typeface="ＭＳ Ｐゴシック" panose="020B0600070205080204" pitchFamily="50" charset="-128"/>
              <a:ea typeface="ＭＳ Ｐゴシック" panose="020B0600070205080204" pitchFamily="50" charset="-128"/>
            </a:rPr>
            <a:t>その他の経費についても、公共施設マネジメントの推進や事務事業の見直し等により可能な限り削減に努める。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327,575
325,748
309.00
159,101,814
157,773,862
405,614
78,603,438
210,720,969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30734</xdr:rowOff>
    </xdr:from>
    <xdr:to>
      <xdr:col>24</xdr:col>
      <xdr:colOff>63500</xdr:colOff>
      <xdr:row>35</xdr:row>
      <xdr:rowOff>40640</xdr:rowOff>
    </xdr:to>
    <xdr:cxnSp macro="">
      <xdr:nvCxnSpPr>
        <xdr:cNvPr id="61" name="直線コネクタ 60"/>
        <xdr:cNvCxnSpPr/>
      </xdr:nvCxnSpPr>
      <xdr:spPr>
        <a:xfrm>
          <a:off x="3797300" y="6031484"/>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26924</xdr:rowOff>
    </xdr:from>
    <xdr:to>
      <xdr:col>19</xdr:col>
      <xdr:colOff>177800</xdr:colOff>
      <xdr:row>35</xdr:row>
      <xdr:rowOff>30734</xdr:rowOff>
    </xdr:to>
    <xdr:cxnSp macro="">
      <xdr:nvCxnSpPr>
        <xdr:cNvPr id="64" name="直線コネクタ 63"/>
        <xdr:cNvCxnSpPr/>
      </xdr:nvCxnSpPr>
      <xdr:spPr>
        <a:xfrm>
          <a:off x="2908300" y="602767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26924</xdr:rowOff>
    </xdr:from>
    <xdr:to>
      <xdr:col>15</xdr:col>
      <xdr:colOff>50800</xdr:colOff>
      <xdr:row>35</xdr:row>
      <xdr:rowOff>38354</xdr:rowOff>
    </xdr:to>
    <xdr:cxnSp macro="">
      <xdr:nvCxnSpPr>
        <xdr:cNvPr id="67" name="直線コネクタ 66"/>
        <xdr:cNvCxnSpPr/>
      </xdr:nvCxnSpPr>
      <xdr:spPr>
        <a:xfrm flipV="1">
          <a:off x="2019300" y="60276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151892</xdr:rowOff>
    </xdr:from>
    <xdr:to>
      <xdr:col>10</xdr:col>
      <xdr:colOff>114300</xdr:colOff>
      <xdr:row>35</xdr:row>
      <xdr:rowOff>38354</xdr:rowOff>
    </xdr:to>
    <xdr:cxnSp macro="">
      <xdr:nvCxnSpPr>
        <xdr:cNvPr id="70" name="直線コネクタ 69"/>
        <xdr:cNvCxnSpPr/>
      </xdr:nvCxnSpPr>
      <xdr:spPr>
        <a:xfrm>
          <a:off x="1130300" y="598119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161290</xdr:rowOff>
    </xdr:from>
    <xdr:to>
      <xdr:col>24</xdr:col>
      <xdr:colOff>114300</xdr:colOff>
      <xdr:row>35</xdr:row>
      <xdr:rowOff>91440</xdr:rowOff>
    </xdr:to>
    <xdr:sp macro="" textlink="">
      <xdr:nvSpPr>
        <xdr:cNvPr id="80" name="楕円 79"/>
        <xdr:cNvSpPr/>
      </xdr:nvSpPr>
      <xdr:spPr>
        <a:xfrm>
          <a:off x="45847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469744" cy="259045"/>
    <xdr:sp macro="" textlink="">
      <xdr:nvSpPr>
        <xdr:cNvPr id="81" name="議会費該当値テキスト"/>
        <xdr:cNvSpPr txBox="1"/>
      </xdr:nvSpPr>
      <xdr:spPr>
        <a:xfrm>
          <a:off x="4686300"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151384</xdr:rowOff>
    </xdr:from>
    <xdr:to>
      <xdr:col>20</xdr:col>
      <xdr:colOff>38100</xdr:colOff>
      <xdr:row>35</xdr:row>
      <xdr:rowOff>81534</xdr:rowOff>
    </xdr:to>
    <xdr:sp macro="" textlink="">
      <xdr:nvSpPr>
        <xdr:cNvPr id="82" name="楕円 81"/>
        <xdr:cNvSpPr/>
      </xdr:nvSpPr>
      <xdr:spPr>
        <a:xfrm>
          <a:off x="3746500" y="59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98061</xdr:rowOff>
    </xdr:from>
    <xdr:ext cx="469744" cy="259045"/>
    <xdr:sp macro="" textlink="">
      <xdr:nvSpPr>
        <xdr:cNvPr id="83" name="テキスト ボックス 82"/>
        <xdr:cNvSpPr txBox="1"/>
      </xdr:nvSpPr>
      <xdr:spPr>
        <a:xfrm>
          <a:off x="3562428" y="575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147574</xdr:rowOff>
    </xdr:from>
    <xdr:to>
      <xdr:col>15</xdr:col>
      <xdr:colOff>101600</xdr:colOff>
      <xdr:row>35</xdr:row>
      <xdr:rowOff>77724</xdr:rowOff>
    </xdr:to>
    <xdr:sp macro="" textlink="">
      <xdr:nvSpPr>
        <xdr:cNvPr id="84" name="楕円 83"/>
        <xdr:cNvSpPr/>
      </xdr:nvSpPr>
      <xdr:spPr>
        <a:xfrm>
          <a:off x="2857500" y="59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94251</xdr:rowOff>
    </xdr:from>
    <xdr:ext cx="469744" cy="259045"/>
    <xdr:sp macro="" textlink="">
      <xdr:nvSpPr>
        <xdr:cNvPr id="85" name="テキスト ボックス 84"/>
        <xdr:cNvSpPr txBox="1"/>
      </xdr:nvSpPr>
      <xdr:spPr>
        <a:xfrm>
          <a:off x="2673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159004</xdr:rowOff>
    </xdr:from>
    <xdr:to>
      <xdr:col>10</xdr:col>
      <xdr:colOff>165100</xdr:colOff>
      <xdr:row>35</xdr:row>
      <xdr:rowOff>89154</xdr:rowOff>
    </xdr:to>
    <xdr:sp macro="" textlink="">
      <xdr:nvSpPr>
        <xdr:cNvPr id="86" name="楕円 85"/>
        <xdr:cNvSpPr/>
      </xdr:nvSpPr>
      <xdr:spPr>
        <a:xfrm>
          <a:off x="1968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87" name="テキスト ボックス 86"/>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88" name="楕円 87"/>
        <xdr:cNvSpPr/>
      </xdr:nvSpPr>
      <xdr:spPr>
        <a:xfrm>
          <a:off x="1079500" y="59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89" name="テキスト ボックス 88"/>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57309</xdr:rowOff>
    </xdr:from>
    <xdr:to>
      <xdr:col>24</xdr:col>
      <xdr:colOff>63500</xdr:colOff>
      <xdr:row>56</xdr:row>
      <xdr:rowOff>138023</xdr:rowOff>
    </xdr:to>
    <xdr:cxnSp macro="">
      <xdr:nvCxnSpPr>
        <xdr:cNvPr id="119" name="直線コネクタ 118"/>
        <xdr:cNvCxnSpPr/>
      </xdr:nvCxnSpPr>
      <xdr:spPr>
        <a:xfrm flipV="1">
          <a:off x="3797300" y="9487059"/>
          <a:ext cx="838200" cy="25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138023</xdr:rowOff>
    </xdr:from>
    <xdr:to>
      <xdr:col>19</xdr:col>
      <xdr:colOff>177800</xdr:colOff>
      <xdr:row>58</xdr:row>
      <xdr:rowOff>67901</xdr:rowOff>
    </xdr:to>
    <xdr:cxnSp macro="">
      <xdr:nvCxnSpPr>
        <xdr:cNvPr id="122" name="直線コネクタ 121"/>
        <xdr:cNvCxnSpPr/>
      </xdr:nvCxnSpPr>
      <xdr:spPr>
        <a:xfrm flipV="1">
          <a:off x="2908300" y="9739223"/>
          <a:ext cx="889000" cy="27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37287</xdr:rowOff>
    </xdr:from>
    <xdr:to>
      <xdr:col>15</xdr:col>
      <xdr:colOff>50800</xdr:colOff>
      <xdr:row>58</xdr:row>
      <xdr:rowOff>67901</xdr:rowOff>
    </xdr:to>
    <xdr:cxnSp macro="">
      <xdr:nvCxnSpPr>
        <xdr:cNvPr id="125" name="直線コネクタ 124"/>
        <xdr:cNvCxnSpPr/>
      </xdr:nvCxnSpPr>
      <xdr:spPr>
        <a:xfrm>
          <a:off x="2019300" y="9981387"/>
          <a:ext cx="889000" cy="3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37287</xdr:rowOff>
    </xdr:from>
    <xdr:to>
      <xdr:col>10</xdr:col>
      <xdr:colOff>114300</xdr:colOff>
      <xdr:row>58</xdr:row>
      <xdr:rowOff>45003</xdr:rowOff>
    </xdr:to>
    <xdr:cxnSp macro="">
      <xdr:nvCxnSpPr>
        <xdr:cNvPr id="128" name="直線コネクタ 127"/>
        <xdr:cNvCxnSpPr/>
      </xdr:nvCxnSpPr>
      <xdr:spPr>
        <a:xfrm flipV="1">
          <a:off x="1130300" y="9981387"/>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6509</xdr:rowOff>
    </xdr:from>
    <xdr:to>
      <xdr:col>24</xdr:col>
      <xdr:colOff>114300</xdr:colOff>
      <xdr:row>55</xdr:row>
      <xdr:rowOff>108109</xdr:rowOff>
    </xdr:to>
    <xdr:sp macro="" textlink="">
      <xdr:nvSpPr>
        <xdr:cNvPr id="138" name="楕円 137"/>
        <xdr:cNvSpPr/>
      </xdr:nvSpPr>
      <xdr:spPr>
        <a:xfrm>
          <a:off x="4584700" y="94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29386</xdr:rowOff>
    </xdr:from>
    <xdr:ext cx="534377" cy="259045"/>
    <xdr:sp macro="" textlink="">
      <xdr:nvSpPr>
        <xdr:cNvPr id="139" name="総務費該当値テキスト"/>
        <xdr:cNvSpPr txBox="1"/>
      </xdr:nvSpPr>
      <xdr:spPr>
        <a:xfrm>
          <a:off x="4686300" y="928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87223</xdr:rowOff>
    </xdr:from>
    <xdr:to>
      <xdr:col>20</xdr:col>
      <xdr:colOff>38100</xdr:colOff>
      <xdr:row>57</xdr:row>
      <xdr:rowOff>17373</xdr:rowOff>
    </xdr:to>
    <xdr:sp macro="" textlink="">
      <xdr:nvSpPr>
        <xdr:cNvPr id="140" name="楕円 139"/>
        <xdr:cNvSpPr/>
      </xdr:nvSpPr>
      <xdr:spPr>
        <a:xfrm>
          <a:off x="3746500" y="96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33900</xdr:rowOff>
    </xdr:from>
    <xdr:ext cx="534377" cy="259045"/>
    <xdr:sp macro="" textlink="">
      <xdr:nvSpPr>
        <xdr:cNvPr id="141" name="テキスト ボックス 140"/>
        <xdr:cNvSpPr txBox="1"/>
      </xdr:nvSpPr>
      <xdr:spPr>
        <a:xfrm>
          <a:off x="3530111" y="94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17101</xdr:rowOff>
    </xdr:from>
    <xdr:to>
      <xdr:col>15</xdr:col>
      <xdr:colOff>101600</xdr:colOff>
      <xdr:row>58</xdr:row>
      <xdr:rowOff>118701</xdr:rowOff>
    </xdr:to>
    <xdr:sp macro="" textlink="">
      <xdr:nvSpPr>
        <xdr:cNvPr id="142" name="楕円 141"/>
        <xdr:cNvSpPr/>
      </xdr:nvSpPr>
      <xdr:spPr>
        <a:xfrm>
          <a:off x="2857500" y="99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109828</xdr:rowOff>
    </xdr:from>
    <xdr:ext cx="534377" cy="259045"/>
    <xdr:sp macro="" textlink="">
      <xdr:nvSpPr>
        <xdr:cNvPr id="143" name="テキスト ボックス 142"/>
        <xdr:cNvSpPr txBox="1"/>
      </xdr:nvSpPr>
      <xdr:spPr>
        <a:xfrm>
          <a:off x="2641111" y="1005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157937</xdr:rowOff>
    </xdr:from>
    <xdr:to>
      <xdr:col>10</xdr:col>
      <xdr:colOff>165100</xdr:colOff>
      <xdr:row>58</xdr:row>
      <xdr:rowOff>88087</xdr:rowOff>
    </xdr:to>
    <xdr:sp macro="" textlink="">
      <xdr:nvSpPr>
        <xdr:cNvPr id="144" name="楕円 143"/>
        <xdr:cNvSpPr/>
      </xdr:nvSpPr>
      <xdr:spPr>
        <a:xfrm>
          <a:off x="1968500" y="993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79214</xdr:rowOff>
    </xdr:from>
    <xdr:ext cx="534377" cy="259045"/>
    <xdr:sp macro="" textlink="">
      <xdr:nvSpPr>
        <xdr:cNvPr id="145" name="テキスト ボックス 144"/>
        <xdr:cNvSpPr txBox="1"/>
      </xdr:nvSpPr>
      <xdr:spPr>
        <a:xfrm>
          <a:off x="1752111" y="1002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165653</xdr:rowOff>
    </xdr:from>
    <xdr:to>
      <xdr:col>6</xdr:col>
      <xdr:colOff>38100</xdr:colOff>
      <xdr:row>58</xdr:row>
      <xdr:rowOff>95803</xdr:rowOff>
    </xdr:to>
    <xdr:sp macro="" textlink="">
      <xdr:nvSpPr>
        <xdr:cNvPr id="146" name="楕円 145"/>
        <xdr:cNvSpPr/>
      </xdr:nvSpPr>
      <xdr:spPr>
        <a:xfrm>
          <a:off x="1079500" y="993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86930</xdr:rowOff>
    </xdr:from>
    <xdr:ext cx="534377" cy="259045"/>
    <xdr:sp macro="" textlink="">
      <xdr:nvSpPr>
        <xdr:cNvPr id="147" name="テキスト ボックス 146"/>
        <xdr:cNvSpPr txBox="1"/>
      </xdr:nvSpPr>
      <xdr:spPr>
        <a:xfrm>
          <a:off x="863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138303</xdr:rowOff>
    </xdr:from>
    <xdr:to>
      <xdr:col>24</xdr:col>
      <xdr:colOff>63500</xdr:colOff>
      <xdr:row>72</xdr:row>
      <xdr:rowOff>34404</xdr:rowOff>
    </xdr:to>
    <xdr:cxnSp macro="">
      <xdr:nvCxnSpPr>
        <xdr:cNvPr id="177" name="直線コネクタ 176"/>
        <xdr:cNvCxnSpPr/>
      </xdr:nvCxnSpPr>
      <xdr:spPr>
        <a:xfrm flipV="1">
          <a:off x="3797300" y="12311253"/>
          <a:ext cx="8382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163233</xdr:rowOff>
    </xdr:from>
    <xdr:to>
      <xdr:col>19</xdr:col>
      <xdr:colOff>177800</xdr:colOff>
      <xdr:row>72</xdr:row>
      <xdr:rowOff>34404</xdr:rowOff>
    </xdr:to>
    <xdr:cxnSp macro="">
      <xdr:nvCxnSpPr>
        <xdr:cNvPr id="180" name="直線コネクタ 179"/>
        <xdr:cNvCxnSpPr/>
      </xdr:nvCxnSpPr>
      <xdr:spPr>
        <a:xfrm>
          <a:off x="2908300" y="12336183"/>
          <a:ext cx="889000" cy="4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163233</xdr:rowOff>
    </xdr:from>
    <xdr:to>
      <xdr:col>15</xdr:col>
      <xdr:colOff>50800</xdr:colOff>
      <xdr:row>72</xdr:row>
      <xdr:rowOff>15951</xdr:rowOff>
    </xdr:to>
    <xdr:cxnSp macro="">
      <xdr:nvCxnSpPr>
        <xdr:cNvPr id="183" name="直線コネクタ 182"/>
        <xdr:cNvCxnSpPr/>
      </xdr:nvCxnSpPr>
      <xdr:spPr>
        <a:xfrm flipV="1">
          <a:off x="2019300" y="12336183"/>
          <a:ext cx="889000" cy="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15951</xdr:rowOff>
    </xdr:from>
    <xdr:to>
      <xdr:col>10</xdr:col>
      <xdr:colOff>114300</xdr:colOff>
      <xdr:row>72</xdr:row>
      <xdr:rowOff>94196</xdr:rowOff>
    </xdr:to>
    <xdr:cxnSp macro="">
      <xdr:nvCxnSpPr>
        <xdr:cNvPr id="186" name="直線コネクタ 185"/>
        <xdr:cNvCxnSpPr/>
      </xdr:nvCxnSpPr>
      <xdr:spPr>
        <a:xfrm flipV="1">
          <a:off x="1130300" y="12360351"/>
          <a:ext cx="889000" cy="7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87503</xdr:rowOff>
    </xdr:from>
    <xdr:to>
      <xdr:col>24</xdr:col>
      <xdr:colOff>114300</xdr:colOff>
      <xdr:row>72</xdr:row>
      <xdr:rowOff>17653</xdr:rowOff>
    </xdr:to>
    <xdr:sp macro="" textlink="">
      <xdr:nvSpPr>
        <xdr:cNvPr id="196" name="楕円 195"/>
        <xdr:cNvSpPr/>
      </xdr:nvSpPr>
      <xdr:spPr>
        <a:xfrm>
          <a:off x="4584700" y="1226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110380</xdr:rowOff>
    </xdr:from>
    <xdr:ext cx="599010" cy="259045"/>
    <xdr:sp macro="" textlink="">
      <xdr:nvSpPr>
        <xdr:cNvPr id="197" name="民生費該当値テキスト"/>
        <xdr:cNvSpPr txBox="1"/>
      </xdr:nvSpPr>
      <xdr:spPr>
        <a:xfrm>
          <a:off x="4686300" y="1211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155054</xdr:rowOff>
    </xdr:from>
    <xdr:to>
      <xdr:col>20</xdr:col>
      <xdr:colOff>38100</xdr:colOff>
      <xdr:row>72</xdr:row>
      <xdr:rowOff>85204</xdr:rowOff>
    </xdr:to>
    <xdr:sp macro="" textlink="">
      <xdr:nvSpPr>
        <xdr:cNvPr id="198" name="楕円 197"/>
        <xdr:cNvSpPr/>
      </xdr:nvSpPr>
      <xdr:spPr>
        <a:xfrm>
          <a:off x="3746500" y="123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101731</xdr:rowOff>
    </xdr:from>
    <xdr:ext cx="599010" cy="259045"/>
    <xdr:sp macro="" textlink="">
      <xdr:nvSpPr>
        <xdr:cNvPr id="199" name="テキスト ボックス 198"/>
        <xdr:cNvSpPr txBox="1"/>
      </xdr:nvSpPr>
      <xdr:spPr>
        <a:xfrm>
          <a:off x="3497795" y="121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112433</xdr:rowOff>
    </xdr:from>
    <xdr:to>
      <xdr:col>15</xdr:col>
      <xdr:colOff>101600</xdr:colOff>
      <xdr:row>72</xdr:row>
      <xdr:rowOff>42583</xdr:rowOff>
    </xdr:to>
    <xdr:sp macro="" textlink="">
      <xdr:nvSpPr>
        <xdr:cNvPr id="200" name="楕円 199"/>
        <xdr:cNvSpPr/>
      </xdr:nvSpPr>
      <xdr:spPr>
        <a:xfrm>
          <a:off x="2857500" y="122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59110</xdr:rowOff>
    </xdr:from>
    <xdr:ext cx="599010" cy="259045"/>
    <xdr:sp macro="" textlink="">
      <xdr:nvSpPr>
        <xdr:cNvPr id="201" name="テキスト ボックス 200"/>
        <xdr:cNvSpPr txBox="1"/>
      </xdr:nvSpPr>
      <xdr:spPr>
        <a:xfrm>
          <a:off x="2608795" y="1206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136601</xdr:rowOff>
    </xdr:from>
    <xdr:to>
      <xdr:col>10</xdr:col>
      <xdr:colOff>165100</xdr:colOff>
      <xdr:row>72</xdr:row>
      <xdr:rowOff>66751</xdr:rowOff>
    </xdr:to>
    <xdr:sp macro="" textlink="">
      <xdr:nvSpPr>
        <xdr:cNvPr id="202" name="楕円 201"/>
        <xdr:cNvSpPr/>
      </xdr:nvSpPr>
      <xdr:spPr>
        <a:xfrm>
          <a:off x="1968500" y="1230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83278</xdr:rowOff>
    </xdr:from>
    <xdr:ext cx="599010" cy="259045"/>
    <xdr:sp macro="" textlink="">
      <xdr:nvSpPr>
        <xdr:cNvPr id="203" name="テキスト ボックス 202"/>
        <xdr:cNvSpPr txBox="1"/>
      </xdr:nvSpPr>
      <xdr:spPr>
        <a:xfrm>
          <a:off x="1719795" y="1208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43396</xdr:rowOff>
    </xdr:from>
    <xdr:to>
      <xdr:col>6</xdr:col>
      <xdr:colOff>38100</xdr:colOff>
      <xdr:row>72</xdr:row>
      <xdr:rowOff>144996</xdr:rowOff>
    </xdr:to>
    <xdr:sp macro="" textlink="">
      <xdr:nvSpPr>
        <xdr:cNvPr id="204" name="楕円 203"/>
        <xdr:cNvSpPr/>
      </xdr:nvSpPr>
      <xdr:spPr>
        <a:xfrm>
          <a:off x="1079500" y="123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161523</xdr:rowOff>
    </xdr:from>
    <xdr:ext cx="599010" cy="259045"/>
    <xdr:sp macro="" textlink="">
      <xdr:nvSpPr>
        <xdr:cNvPr id="205" name="テキスト ボックス 204"/>
        <xdr:cNvSpPr txBox="1"/>
      </xdr:nvSpPr>
      <xdr:spPr>
        <a:xfrm>
          <a:off x="830795" y="1216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161165</xdr:rowOff>
    </xdr:from>
    <xdr:to>
      <xdr:col>24</xdr:col>
      <xdr:colOff>63500</xdr:colOff>
      <xdr:row>97</xdr:row>
      <xdr:rowOff>13467</xdr:rowOff>
    </xdr:to>
    <xdr:cxnSp macro="">
      <xdr:nvCxnSpPr>
        <xdr:cNvPr id="233" name="直線コネクタ 232"/>
        <xdr:cNvCxnSpPr/>
      </xdr:nvCxnSpPr>
      <xdr:spPr>
        <a:xfrm flipV="1">
          <a:off x="3797300" y="16620365"/>
          <a:ext cx="8382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13467</xdr:rowOff>
    </xdr:from>
    <xdr:to>
      <xdr:col>19</xdr:col>
      <xdr:colOff>177800</xdr:colOff>
      <xdr:row>97</xdr:row>
      <xdr:rowOff>113846</xdr:rowOff>
    </xdr:to>
    <xdr:cxnSp macro="">
      <xdr:nvCxnSpPr>
        <xdr:cNvPr id="236" name="直線コネクタ 235"/>
        <xdr:cNvCxnSpPr/>
      </xdr:nvCxnSpPr>
      <xdr:spPr>
        <a:xfrm flipV="1">
          <a:off x="2908300" y="16644117"/>
          <a:ext cx="889000" cy="10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113846</xdr:rowOff>
    </xdr:from>
    <xdr:to>
      <xdr:col>15</xdr:col>
      <xdr:colOff>50800</xdr:colOff>
      <xdr:row>97</xdr:row>
      <xdr:rowOff>143061</xdr:rowOff>
    </xdr:to>
    <xdr:cxnSp macro="">
      <xdr:nvCxnSpPr>
        <xdr:cNvPr id="239" name="直線コネクタ 238"/>
        <xdr:cNvCxnSpPr/>
      </xdr:nvCxnSpPr>
      <xdr:spPr>
        <a:xfrm flipV="1">
          <a:off x="2019300" y="16744496"/>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124544</xdr:rowOff>
    </xdr:from>
    <xdr:to>
      <xdr:col>10</xdr:col>
      <xdr:colOff>114300</xdr:colOff>
      <xdr:row>97</xdr:row>
      <xdr:rowOff>143061</xdr:rowOff>
    </xdr:to>
    <xdr:cxnSp macro="">
      <xdr:nvCxnSpPr>
        <xdr:cNvPr id="242" name="直線コネクタ 241"/>
        <xdr:cNvCxnSpPr/>
      </xdr:nvCxnSpPr>
      <xdr:spPr>
        <a:xfrm>
          <a:off x="1130300" y="16755194"/>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110365</xdr:rowOff>
    </xdr:from>
    <xdr:to>
      <xdr:col>24</xdr:col>
      <xdr:colOff>114300</xdr:colOff>
      <xdr:row>97</xdr:row>
      <xdr:rowOff>40515</xdr:rowOff>
    </xdr:to>
    <xdr:sp macro="" textlink="">
      <xdr:nvSpPr>
        <xdr:cNvPr id="252" name="楕円 251"/>
        <xdr:cNvSpPr/>
      </xdr:nvSpPr>
      <xdr:spPr>
        <a:xfrm>
          <a:off x="4584700" y="165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88792</xdr:rowOff>
    </xdr:from>
    <xdr:ext cx="534377" cy="259045"/>
    <xdr:sp macro="" textlink="">
      <xdr:nvSpPr>
        <xdr:cNvPr id="253" name="衛生費該当値テキスト"/>
        <xdr:cNvSpPr txBox="1"/>
      </xdr:nvSpPr>
      <xdr:spPr>
        <a:xfrm>
          <a:off x="4686300" y="165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134117</xdr:rowOff>
    </xdr:from>
    <xdr:to>
      <xdr:col>20</xdr:col>
      <xdr:colOff>38100</xdr:colOff>
      <xdr:row>97</xdr:row>
      <xdr:rowOff>64267</xdr:rowOff>
    </xdr:to>
    <xdr:sp macro="" textlink="">
      <xdr:nvSpPr>
        <xdr:cNvPr id="254" name="楕円 253"/>
        <xdr:cNvSpPr/>
      </xdr:nvSpPr>
      <xdr:spPr>
        <a:xfrm>
          <a:off x="3746500" y="1659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55394</xdr:rowOff>
    </xdr:from>
    <xdr:ext cx="534377" cy="259045"/>
    <xdr:sp macro="" textlink="">
      <xdr:nvSpPr>
        <xdr:cNvPr id="255" name="テキスト ボックス 254"/>
        <xdr:cNvSpPr txBox="1"/>
      </xdr:nvSpPr>
      <xdr:spPr>
        <a:xfrm>
          <a:off x="3530111" y="166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63046</xdr:rowOff>
    </xdr:from>
    <xdr:to>
      <xdr:col>15</xdr:col>
      <xdr:colOff>101600</xdr:colOff>
      <xdr:row>97</xdr:row>
      <xdr:rowOff>164646</xdr:rowOff>
    </xdr:to>
    <xdr:sp macro="" textlink="">
      <xdr:nvSpPr>
        <xdr:cNvPr id="256" name="楕円 255"/>
        <xdr:cNvSpPr/>
      </xdr:nvSpPr>
      <xdr:spPr>
        <a:xfrm>
          <a:off x="2857500" y="166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155773</xdr:rowOff>
    </xdr:from>
    <xdr:ext cx="534377" cy="259045"/>
    <xdr:sp macro="" textlink="">
      <xdr:nvSpPr>
        <xdr:cNvPr id="257" name="テキスト ボックス 256"/>
        <xdr:cNvSpPr txBox="1"/>
      </xdr:nvSpPr>
      <xdr:spPr>
        <a:xfrm>
          <a:off x="2641111" y="1678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92261</xdr:rowOff>
    </xdr:from>
    <xdr:to>
      <xdr:col>10</xdr:col>
      <xdr:colOff>165100</xdr:colOff>
      <xdr:row>98</xdr:row>
      <xdr:rowOff>22411</xdr:rowOff>
    </xdr:to>
    <xdr:sp macro="" textlink="">
      <xdr:nvSpPr>
        <xdr:cNvPr id="258" name="楕円 257"/>
        <xdr:cNvSpPr/>
      </xdr:nvSpPr>
      <xdr:spPr>
        <a:xfrm>
          <a:off x="1968500" y="167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13538</xdr:rowOff>
    </xdr:from>
    <xdr:ext cx="534377" cy="259045"/>
    <xdr:sp macro="" textlink="">
      <xdr:nvSpPr>
        <xdr:cNvPr id="259" name="テキスト ボックス 258"/>
        <xdr:cNvSpPr txBox="1"/>
      </xdr:nvSpPr>
      <xdr:spPr>
        <a:xfrm>
          <a:off x="1752111" y="1681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73744</xdr:rowOff>
    </xdr:from>
    <xdr:to>
      <xdr:col>6</xdr:col>
      <xdr:colOff>38100</xdr:colOff>
      <xdr:row>98</xdr:row>
      <xdr:rowOff>3894</xdr:rowOff>
    </xdr:to>
    <xdr:sp macro="" textlink="">
      <xdr:nvSpPr>
        <xdr:cNvPr id="260" name="楕円 259"/>
        <xdr:cNvSpPr/>
      </xdr:nvSpPr>
      <xdr:spPr>
        <a:xfrm>
          <a:off x="1079500" y="167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166471</xdr:rowOff>
    </xdr:from>
    <xdr:ext cx="534377" cy="259045"/>
    <xdr:sp macro="" textlink="">
      <xdr:nvSpPr>
        <xdr:cNvPr id="261" name="テキスト ボックス 260"/>
        <xdr:cNvSpPr txBox="1"/>
      </xdr:nvSpPr>
      <xdr:spPr>
        <a:xfrm>
          <a:off x="863111" y="1679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168961</xdr:rowOff>
    </xdr:from>
    <xdr:to>
      <xdr:col>55</xdr:col>
      <xdr:colOff>0</xdr:colOff>
      <xdr:row>37</xdr:row>
      <xdr:rowOff>80264</xdr:rowOff>
    </xdr:to>
    <xdr:cxnSp macro="">
      <xdr:nvCxnSpPr>
        <xdr:cNvPr id="288" name="直線コネクタ 287"/>
        <xdr:cNvCxnSpPr/>
      </xdr:nvCxnSpPr>
      <xdr:spPr>
        <a:xfrm>
          <a:off x="9639300" y="6341161"/>
          <a:ext cx="8382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168961</xdr:rowOff>
    </xdr:from>
    <xdr:to>
      <xdr:col>50</xdr:col>
      <xdr:colOff>114300</xdr:colOff>
      <xdr:row>37</xdr:row>
      <xdr:rowOff>77064</xdr:rowOff>
    </xdr:to>
    <xdr:cxnSp macro="">
      <xdr:nvCxnSpPr>
        <xdr:cNvPr id="291" name="直線コネクタ 290"/>
        <xdr:cNvCxnSpPr/>
      </xdr:nvCxnSpPr>
      <xdr:spPr>
        <a:xfrm flipV="1">
          <a:off x="8750300" y="6341161"/>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77064</xdr:rowOff>
    </xdr:from>
    <xdr:to>
      <xdr:col>45</xdr:col>
      <xdr:colOff>177800</xdr:colOff>
      <xdr:row>37</xdr:row>
      <xdr:rowOff>77978</xdr:rowOff>
    </xdr:to>
    <xdr:cxnSp macro="">
      <xdr:nvCxnSpPr>
        <xdr:cNvPr id="294" name="直線コネクタ 293"/>
        <xdr:cNvCxnSpPr/>
      </xdr:nvCxnSpPr>
      <xdr:spPr>
        <a:xfrm flipV="1">
          <a:off x="7861300" y="642071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24028</xdr:rowOff>
    </xdr:from>
    <xdr:to>
      <xdr:col>41</xdr:col>
      <xdr:colOff>50800</xdr:colOff>
      <xdr:row>37</xdr:row>
      <xdr:rowOff>77978</xdr:rowOff>
    </xdr:to>
    <xdr:cxnSp macro="">
      <xdr:nvCxnSpPr>
        <xdr:cNvPr id="297" name="直線コネクタ 296"/>
        <xdr:cNvCxnSpPr/>
      </xdr:nvCxnSpPr>
      <xdr:spPr>
        <a:xfrm>
          <a:off x="6972300" y="6367678"/>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307" name="楕円 306"/>
        <xdr:cNvSpPr/>
      </xdr:nvSpPr>
      <xdr:spPr>
        <a:xfrm>
          <a:off x="104267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7891</xdr:rowOff>
    </xdr:from>
    <xdr:ext cx="378565" cy="259045"/>
    <xdr:sp macro="" textlink="">
      <xdr:nvSpPr>
        <xdr:cNvPr id="308" name="労働費該当値テキスト"/>
        <xdr:cNvSpPr txBox="1"/>
      </xdr:nvSpPr>
      <xdr:spPr>
        <a:xfrm>
          <a:off x="10528300" y="63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118161</xdr:rowOff>
    </xdr:from>
    <xdr:to>
      <xdr:col>50</xdr:col>
      <xdr:colOff>165100</xdr:colOff>
      <xdr:row>37</xdr:row>
      <xdr:rowOff>48311</xdr:rowOff>
    </xdr:to>
    <xdr:sp macro="" textlink="">
      <xdr:nvSpPr>
        <xdr:cNvPr id="309" name="楕円 308"/>
        <xdr:cNvSpPr/>
      </xdr:nvSpPr>
      <xdr:spPr>
        <a:xfrm>
          <a:off x="9588500" y="62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64838</xdr:rowOff>
    </xdr:from>
    <xdr:ext cx="378565" cy="259045"/>
    <xdr:sp macro="" textlink="">
      <xdr:nvSpPr>
        <xdr:cNvPr id="310" name="テキスト ボックス 309"/>
        <xdr:cNvSpPr txBox="1"/>
      </xdr:nvSpPr>
      <xdr:spPr>
        <a:xfrm>
          <a:off x="9450017" y="6065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26264</xdr:rowOff>
    </xdr:from>
    <xdr:to>
      <xdr:col>46</xdr:col>
      <xdr:colOff>38100</xdr:colOff>
      <xdr:row>37</xdr:row>
      <xdr:rowOff>127864</xdr:rowOff>
    </xdr:to>
    <xdr:sp macro="" textlink="">
      <xdr:nvSpPr>
        <xdr:cNvPr id="311" name="楕円 310"/>
        <xdr:cNvSpPr/>
      </xdr:nvSpPr>
      <xdr:spPr>
        <a:xfrm>
          <a:off x="8699500" y="63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118991</xdr:rowOff>
    </xdr:from>
    <xdr:ext cx="378565" cy="259045"/>
    <xdr:sp macro="" textlink="">
      <xdr:nvSpPr>
        <xdr:cNvPr id="312" name="テキスト ボックス 311"/>
        <xdr:cNvSpPr txBox="1"/>
      </xdr:nvSpPr>
      <xdr:spPr>
        <a:xfrm>
          <a:off x="8561017" y="64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27178</xdr:rowOff>
    </xdr:from>
    <xdr:to>
      <xdr:col>41</xdr:col>
      <xdr:colOff>101600</xdr:colOff>
      <xdr:row>37</xdr:row>
      <xdr:rowOff>128778</xdr:rowOff>
    </xdr:to>
    <xdr:sp macro="" textlink="">
      <xdr:nvSpPr>
        <xdr:cNvPr id="313" name="楕円 312"/>
        <xdr:cNvSpPr/>
      </xdr:nvSpPr>
      <xdr:spPr>
        <a:xfrm>
          <a:off x="7810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119905</xdr:rowOff>
    </xdr:from>
    <xdr:ext cx="378565" cy="259045"/>
    <xdr:sp macro="" textlink="">
      <xdr:nvSpPr>
        <xdr:cNvPr id="314" name="テキスト ボックス 313"/>
        <xdr:cNvSpPr txBox="1"/>
      </xdr:nvSpPr>
      <xdr:spPr>
        <a:xfrm>
          <a:off x="7672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144678</xdr:rowOff>
    </xdr:from>
    <xdr:to>
      <xdr:col>36</xdr:col>
      <xdr:colOff>165100</xdr:colOff>
      <xdr:row>37</xdr:row>
      <xdr:rowOff>74828</xdr:rowOff>
    </xdr:to>
    <xdr:sp macro="" textlink="">
      <xdr:nvSpPr>
        <xdr:cNvPr id="315" name="楕円 314"/>
        <xdr:cNvSpPr/>
      </xdr:nvSpPr>
      <xdr:spPr>
        <a:xfrm>
          <a:off x="6921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65955</xdr:rowOff>
    </xdr:from>
    <xdr:ext cx="378565" cy="259045"/>
    <xdr:sp macro="" textlink="">
      <xdr:nvSpPr>
        <xdr:cNvPr id="316" name="テキスト ボックス 315"/>
        <xdr:cNvSpPr txBox="1"/>
      </xdr:nvSpPr>
      <xdr:spPr>
        <a:xfrm>
          <a:off x="6783017" y="640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140309</xdr:rowOff>
    </xdr:from>
    <xdr:to>
      <xdr:col>55</xdr:col>
      <xdr:colOff>0</xdr:colOff>
      <xdr:row>56</xdr:row>
      <xdr:rowOff>35382</xdr:rowOff>
    </xdr:to>
    <xdr:cxnSp macro="">
      <xdr:nvCxnSpPr>
        <xdr:cNvPr id="345" name="直線コネクタ 344"/>
        <xdr:cNvCxnSpPr/>
      </xdr:nvCxnSpPr>
      <xdr:spPr>
        <a:xfrm flipV="1">
          <a:off x="9639300" y="9570059"/>
          <a:ext cx="8382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6" name="農林水産業費平均値テキスト"/>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120803</xdr:rowOff>
    </xdr:from>
    <xdr:to>
      <xdr:col>50</xdr:col>
      <xdr:colOff>114300</xdr:colOff>
      <xdr:row>56</xdr:row>
      <xdr:rowOff>35382</xdr:rowOff>
    </xdr:to>
    <xdr:cxnSp macro="">
      <xdr:nvCxnSpPr>
        <xdr:cNvPr id="348" name="直線コネクタ 347"/>
        <xdr:cNvCxnSpPr/>
      </xdr:nvCxnSpPr>
      <xdr:spPr>
        <a:xfrm>
          <a:off x="8750300" y="9550553"/>
          <a:ext cx="889000" cy="8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0" name="テキスト ボックス 349"/>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120803</xdr:rowOff>
    </xdr:from>
    <xdr:to>
      <xdr:col>45</xdr:col>
      <xdr:colOff>177800</xdr:colOff>
      <xdr:row>55</xdr:row>
      <xdr:rowOff>166827</xdr:rowOff>
    </xdr:to>
    <xdr:cxnSp macro="">
      <xdr:nvCxnSpPr>
        <xdr:cNvPr id="351" name="直線コネクタ 350"/>
        <xdr:cNvCxnSpPr/>
      </xdr:nvCxnSpPr>
      <xdr:spPr>
        <a:xfrm flipV="1">
          <a:off x="7861300" y="9550553"/>
          <a:ext cx="889000" cy="4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3" name="テキスト ボックス 352"/>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166827</xdr:rowOff>
    </xdr:from>
    <xdr:to>
      <xdr:col>41</xdr:col>
      <xdr:colOff>50800</xdr:colOff>
      <xdr:row>56</xdr:row>
      <xdr:rowOff>87732</xdr:rowOff>
    </xdr:to>
    <xdr:cxnSp macro="">
      <xdr:nvCxnSpPr>
        <xdr:cNvPr id="354" name="直線コネクタ 353"/>
        <xdr:cNvCxnSpPr/>
      </xdr:nvCxnSpPr>
      <xdr:spPr>
        <a:xfrm flipV="1">
          <a:off x="6972300" y="9596577"/>
          <a:ext cx="8890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6" name="テキスト ボックス 355"/>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58" name="テキスト ボックス 357"/>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89509</xdr:rowOff>
    </xdr:from>
    <xdr:to>
      <xdr:col>55</xdr:col>
      <xdr:colOff>50800</xdr:colOff>
      <xdr:row>56</xdr:row>
      <xdr:rowOff>19659</xdr:rowOff>
    </xdr:to>
    <xdr:sp macro="" textlink="">
      <xdr:nvSpPr>
        <xdr:cNvPr id="364" name="楕円 363"/>
        <xdr:cNvSpPr/>
      </xdr:nvSpPr>
      <xdr:spPr>
        <a:xfrm>
          <a:off x="10426700" y="95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112386</xdr:rowOff>
    </xdr:from>
    <xdr:ext cx="469744" cy="259045"/>
    <xdr:sp macro="" textlink="">
      <xdr:nvSpPr>
        <xdr:cNvPr id="365" name="農林水産業費該当値テキスト"/>
        <xdr:cNvSpPr txBox="1"/>
      </xdr:nvSpPr>
      <xdr:spPr>
        <a:xfrm>
          <a:off x="10528300" y="937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156032</xdr:rowOff>
    </xdr:from>
    <xdr:to>
      <xdr:col>50</xdr:col>
      <xdr:colOff>165100</xdr:colOff>
      <xdr:row>56</xdr:row>
      <xdr:rowOff>86182</xdr:rowOff>
    </xdr:to>
    <xdr:sp macro="" textlink="">
      <xdr:nvSpPr>
        <xdr:cNvPr id="366" name="楕円 365"/>
        <xdr:cNvSpPr/>
      </xdr:nvSpPr>
      <xdr:spPr>
        <a:xfrm>
          <a:off x="9588500" y="95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102709</xdr:rowOff>
    </xdr:from>
    <xdr:ext cx="469744" cy="259045"/>
    <xdr:sp macro="" textlink="">
      <xdr:nvSpPr>
        <xdr:cNvPr id="367" name="テキスト ボックス 366"/>
        <xdr:cNvSpPr txBox="1"/>
      </xdr:nvSpPr>
      <xdr:spPr>
        <a:xfrm>
          <a:off x="9404428" y="93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70003</xdr:rowOff>
    </xdr:from>
    <xdr:to>
      <xdr:col>46</xdr:col>
      <xdr:colOff>38100</xdr:colOff>
      <xdr:row>56</xdr:row>
      <xdr:rowOff>153</xdr:rowOff>
    </xdr:to>
    <xdr:sp macro="" textlink="">
      <xdr:nvSpPr>
        <xdr:cNvPr id="368" name="楕円 367"/>
        <xdr:cNvSpPr/>
      </xdr:nvSpPr>
      <xdr:spPr>
        <a:xfrm>
          <a:off x="8699500" y="949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16680</xdr:rowOff>
    </xdr:from>
    <xdr:ext cx="469744" cy="259045"/>
    <xdr:sp macro="" textlink="">
      <xdr:nvSpPr>
        <xdr:cNvPr id="369" name="テキスト ボックス 368"/>
        <xdr:cNvSpPr txBox="1"/>
      </xdr:nvSpPr>
      <xdr:spPr>
        <a:xfrm>
          <a:off x="8515428" y="927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116027</xdr:rowOff>
    </xdr:from>
    <xdr:to>
      <xdr:col>41</xdr:col>
      <xdr:colOff>101600</xdr:colOff>
      <xdr:row>56</xdr:row>
      <xdr:rowOff>46177</xdr:rowOff>
    </xdr:to>
    <xdr:sp macro="" textlink="">
      <xdr:nvSpPr>
        <xdr:cNvPr id="370" name="楕円 369"/>
        <xdr:cNvSpPr/>
      </xdr:nvSpPr>
      <xdr:spPr>
        <a:xfrm>
          <a:off x="7810500" y="95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62704</xdr:rowOff>
    </xdr:from>
    <xdr:ext cx="469744" cy="259045"/>
    <xdr:sp macro="" textlink="">
      <xdr:nvSpPr>
        <xdr:cNvPr id="371" name="テキスト ボックス 370"/>
        <xdr:cNvSpPr txBox="1"/>
      </xdr:nvSpPr>
      <xdr:spPr>
        <a:xfrm>
          <a:off x="7626428" y="932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36932</xdr:rowOff>
    </xdr:from>
    <xdr:to>
      <xdr:col>36</xdr:col>
      <xdr:colOff>165100</xdr:colOff>
      <xdr:row>56</xdr:row>
      <xdr:rowOff>138532</xdr:rowOff>
    </xdr:to>
    <xdr:sp macro="" textlink="">
      <xdr:nvSpPr>
        <xdr:cNvPr id="372" name="楕円 371"/>
        <xdr:cNvSpPr/>
      </xdr:nvSpPr>
      <xdr:spPr>
        <a:xfrm>
          <a:off x="6921500" y="96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155059</xdr:rowOff>
    </xdr:from>
    <xdr:ext cx="469744" cy="259045"/>
    <xdr:sp macro="" textlink="">
      <xdr:nvSpPr>
        <xdr:cNvPr id="373" name="テキスト ボックス 372"/>
        <xdr:cNvSpPr txBox="1"/>
      </xdr:nvSpPr>
      <xdr:spPr>
        <a:xfrm>
          <a:off x="6737428" y="941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73341</xdr:rowOff>
    </xdr:from>
    <xdr:to>
      <xdr:col>55</xdr:col>
      <xdr:colOff>0</xdr:colOff>
      <xdr:row>78</xdr:row>
      <xdr:rowOff>79938</xdr:rowOff>
    </xdr:to>
    <xdr:cxnSp macro="">
      <xdr:nvCxnSpPr>
        <xdr:cNvPr id="404" name="直線コネクタ 403"/>
        <xdr:cNvCxnSpPr/>
      </xdr:nvCxnSpPr>
      <xdr:spPr>
        <a:xfrm flipV="1">
          <a:off x="9639300" y="13446441"/>
          <a:ext cx="8382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24780</xdr:rowOff>
    </xdr:from>
    <xdr:to>
      <xdr:col>50</xdr:col>
      <xdr:colOff>114300</xdr:colOff>
      <xdr:row>78</xdr:row>
      <xdr:rowOff>79938</xdr:rowOff>
    </xdr:to>
    <xdr:cxnSp macro="">
      <xdr:nvCxnSpPr>
        <xdr:cNvPr id="407" name="直線コネクタ 406"/>
        <xdr:cNvCxnSpPr/>
      </xdr:nvCxnSpPr>
      <xdr:spPr>
        <a:xfrm>
          <a:off x="8750300" y="13397880"/>
          <a:ext cx="889000" cy="5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24780</xdr:rowOff>
    </xdr:from>
    <xdr:to>
      <xdr:col>45</xdr:col>
      <xdr:colOff>177800</xdr:colOff>
      <xdr:row>78</xdr:row>
      <xdr:rowOff>41010</xdr:rowOff>
    </xdr:to>
    <xdr:cxnSp macro="">
      <xdr:nvCxnSpPr>
        <xdr:cNvPr id="410" name="直線コネクタ 409"/>
        <xdr:cNvCxnSpPr/>
      </xdr:nvCxnSpPr>
      <xdr:spPr>
        <a:xfrm flipV="1">
          <a:off x="7861300" y="13397880"/>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41010</xdr:rowOff>
    </xdr:from>
    <xdr:to>
      <xdr:col>41</xdr:col>
      <xdr:colOff>50800</xdr:colOff>
      <xdr:row>78</xdr:row>
      <xdr:rowOff>43264</xdr:rowOff>
    </xdr:to>
    <xdr:cxnSp macro="">
      <xdr:nvCxnSpPr>
        <xdr:cNvPr id="413" name="直線コネクタ 412"/>
        <xdr:cNvCxnSpPr/>
      </xdr:nvCxnSpPr>
      <xdr:spPr>
        <a:xfrm flipV="1">
          <a:off x="6972300" y="13414110"/>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22541</xdr:rowOff>
    </xdr:from>
    <xdr:to>
      <xdr:col>55</xdr:col>
      <xdr:colOff>50800</xdr:colOff>
      <xdr:row>78</xdr:row>
      <xdr:rowOff>124141</xdr:rowOff>
    </xdr:to>
    <xdr:sp macro="" textlink="">
      <xdr:nvSpPr>
        <xdr:cNvPr id="423" name="楕円 422"/>
        <xdr:cNvSpPr/>
      </xdr:nvSpPr>
      <xdr:spPr>
        <a:xfrm>
          <a:off x="10426700" y="1339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968</xdr:rowOff>
    </xdr:from>
    <xdr:ext cx="469744" cy="259045"/>
    <xdr:sp macro="" textlink="">
      <xdr:nvSpPr>
        <xdr:cNvPr id="424" name="商工費該当値テキスト"/>
        <xdr:cNvSpPr txBox="1"/>
      </xdr:nvSpPr>
      <xdr:spPr>
        <a:xfrm>
          <a:off x="10528300" y="1337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29138</xdr:rowOff>
    </xdr:from>
    <xdr:to>
      <xdr:col>50</xdr:col>
      <xdr:colOff>165100</xdr:colOff>
      <xdr:row>78</xdr:row>
      <xdr:rowOff>130738</xdr:rowOff>
    </xdr:to>
    <xdr:sp macro="" textlink="">
      <xdr:nvSpPr>
        <xdr:cNvPr id="425" name="楕円 424"/>
        <xdr:cNvSpPr/>
      </xdr:nvSpPr>
      <xdr:spPr>
        <a:xfrm>
          <a:off x="9588500" y="1340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121865</xdr:rowOff>
    </xdr:from>
    <xdr:ext cx="469744" cy="259045"/>
    <xdr:sp macro="" textlink="">
      <xdr:nvSpPr>
        <xdr:cNvPr id="426" name="テキスト ボックス 425"/>
        <xdr:cNvSpPr txBox="1"/>
      </xdr:nvSpPr>
      <xdr:spPr>
        <a:xfrm>
          <a:off x="9404428" y="1349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145430</xdr:rowOff>
    </xdr:from>
    <xdr:to>
      <xdr:col>46</xdr:col>
      <xdr:colOff>38100</xdr:colOff>
      <xdr:row>78</xdr:row>
      <xdr:rowOff>75580</xdr:rowOff>
    </xdr:to>
    <xdr:sp macro="" textlink="">
      <xdr:nvSpPr>
        <xdr:cNvPr id="427" name="楕円 426"/>
        <xdr:cNvSpPr/>
      </xdr:nvSpPr>
      <xdr:spPr>
        <a:xfrm>
          <a:off x="8699500" y="133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66707</xdr:rowOff>
    </xdr:from>
    <xdr:ext cx="469744" cy="259045"/>
    <xdr:sp macro="" textlink="">
      <xdr:nvSpPr>
        <xdr:cNvPr id="428" name="テキスト ボックス 427"/>
        <xdr:cNvSpPr txBox="1"/>
      </xdr:nvSpPr>
      <xdr:spPr>
        <a:xfrm>
          <a:off x="8515428" y="1343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161660</xdr:rowOff>
    </xdr:from>
    <xdr:to>
      <xdr:col>41</xdr:col>
      <xdr:colOff>101600</xdr:colOff>
      <xdr:row>78</xdr:row>
      <xdr:rowOff>91810</xdr:rowOff>
    </xdr:to>
    <xdr:sp macro="" textlink="">
      <xdr:nvSpPr>
        <xdr:cNvPr id="429" name="楕円 428"/>
        <xdr:cNvSpPr/>
      </xdr:nvSpPr>
      <xdr:spPr>
        <a:xfrm>
          <a:off x="7810500" y="133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82937</xdr:rowOff>
    </xdr:from>
    <xdr:ext cx="469744" cy="259045"/>
    <xdr:sp macro="" textlink="">
      <xdr:nvSpPr>
        <xdr:cNvPr id="430" name="テキスト ボックス 429"/>
        <xdr:cNvSpPr txBox="1"/>
      </xdr:nvSpPr>
      <xdr:spPr>
        <a:xfrm>
          <a:off x="7626428" y="1345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163914</xdr:rowOff>
    </xdr:from>
    <xdr:to>
      <xdr:col>36</xdr:col>
      <xdr:colOff>165100</xdr:colOff>
      <xdr:row>78</xdr:row>
      <xdr:rowOff>94064</xdr:rowOff>
    </xdr:to>
    <xdr:sp macro="" textlink="">
      <xdr:nvSpPr>
        <xdr:cNvPr id="431" name="楕円 430"/>
        <xdr:cNvSpPr/>
      </xdr:nvSpPr>
      <xdr:spPr>
        <a:xfrm>
          <a:off x="6921500" y="1336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85191</xdr:rowOff>
    </xdr:from>
    <xdr:ext cx="469744" cy="259045"/>
    <xdr:sp macro="" textlink="">
      <xdr:nvSpPr>
        <xdr:cNvPr id="432" name="テキスト ボックス 431"/>
        <xdr:cNvSpPr txBox="1"/>
      </xdr:nvSpPr>
      <xdr:spPr>
        <a:xfrm>
          <a:off x="6737428" y="1345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60147</xdr:rowOff>
    </xdr:from>
    <xdr:to>
      <xdr:col>55</xdr:col>
      <xdr:colOff>0</xdr:colOff>
      <xdr:row>95</xdr:row>
      <xdr:rowOff>164548</xdr:rowOff>
    </xdr:to>
    <xdr:cxnSp macro="">
      <xdr:nvCxnSpPr>
        <xdr:cNvPr id="460" name="直線コネクタ 459"/>
        <xdr:cNvCxnSpPr/>
      </xdr:nvCxnSpPr>
      <xdr:spPr>
        <a:xfrm>
          <a:off x="9639300" y="16347897"/>
          <a:ext cx="838200" cy="10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61770</xdr:rowOff>
    </xdr:from>
    <xdr:to>
      <xdr:col>50</xdr:col>
      <xdr:colOff>114300</xdr:colOff>
      <xdr:row>95</xdr:row>
      <xdr:rowOff>60147</xdr:rowOff>
    </xdr:to>
    <xdr:cxnSp macro="">
      <xdr:nvCxnSpPr>
        <xdr:cNvPr id="463" name="直線コネクタ 462"/>
        <xdr:cNvCxnSpPr/>
      </xdr:nvCxnSpPr>
      <xdr:spPr>
        <a:xfrm>
          <a:off x="8750300" y="16178070"/>
          <a:ext cx="889000" cy="16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5" name="テキスト ボックス 464"/>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61770</xdr:rowOff>
    </xdr:from>
    <xdr:to>
      <xdr:col>45</xdr:col>
      <xdr:colOff>177800</xdr:colOff>
      <xdr:row>96</xdr:row>
      <xdr:rowOff>68835</xdr:rowOff>
    </xdr:to>
    <xdr:cxnSp macro="">
      <xdr:nvCxnSpPr>
        <xdr:cNvPr id="466" name="直線コネクタ 465"/>
        <xdr:cNvCxnSpPr/>
      </xdr:nvCxnSpPr>
      <xdr:spPr>
        <a:xfrm flipV="1">
          <a:off x="7861300" y="16178070"/>
          <a:ext cx="889000" cy="3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140822</xdr:rowOff>
    </xdr:from>
    <xdr:ext cx="534377" cy="259045"/>
    <xdr:sp macro="" textlink="">
      <xdr:nvSpPr>
        <xdr:cNvPr id="468" name="テキスト ボックス 467"/>
        <xdr:cNvSpPr txBox="1"/>
      </xdr:nvSpPr>
      <xdr:spPr>
        <a:xfrm>
          <a:off x="8483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55209</xdr:rowOff>
    </xdr:from>
    <xdr:to>
      <xdr:col>41</xdr:col>
      <xdr:colOff>50800</xdr:colOff>
      <xdr:row>96</xdr:row>
      <xdr:rowOff>68835</xdr:rowOff>
    </xdr:to>
    <xdr:cxnSp macro="">
      <xdr:nvCxnSpPr>
        <xdr:cNvPr id="469" name="直線コネクタ 468"/>
        <xdr:cNvCxnSpPr/>
      </xdr:nvCxnSpPr>
      <xdr:spPr>
        <a:xfrm>
          <a:off x="6972300" y="16514409"/>
          <a:ext cx="889000" cy="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113748</xdr:rowOff>
    </xdr:from>
    <xdr:to>
      <xdr:col>55</xdr:col>
      <xdr:colOff>50800</xdr:colOff>
      <xdr:row>96</xdr:row>
      <xdr:rowOff>43898</xdr:rowOff>
    </xdr:to>
    <xdr:sp macro="" textlink="">
      <xdr:nvSpPr>
        <xdr:cNvPr id="479" name="楕円 478"/>
        <xdr:cNvSpPr/>
      </xdr:nvSpPr>
      <xdr:spPr>
        <a:xfrm>
          <a:off x="10426700" y="164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92175</xdr:rowOff>
    </xdr:from>
    <xdr:ext cx="534377" cy="259045"/>
    <xdr:sp macro="" textlink="">
      <xdr:nvSpPr>
        <xdr:cNvPr id="480" name="土木費該当値テキスト"/>
        <xdr:cNvSpPr txBox="1"/>
      </xdr:nvSpPr>
      <xdr:spPr>
        <a:xfrm>
          <a:off x="10528300" y="163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9347</xdr:rowOff>
    </xdr:from>
    <xdr:to>
      <xdr:col>50</xdr:col>
      <xdr:colOff>165100</xdr:colOff>
      <xdr:row>95</xdr:row>
      <xdr:rowOff>110947</xdr:rowOff>
    </xdr:to>
    <xdr:sp macro="" textlink="">
      <xdr:nvSpPr>
        <xdr:cNvPr id="481" name="楕円 480"/>
        <xdr:cNvSpPr/>
      </xdr:nvSpPr>
      <xdr:spPr>
        <a:xfrm>
          <a:off x="9588500" y="162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127474</xdr:rowOff>
    </xdr:from>
    <xdr:ext cx="534377" cy="259045"/>
    <xdr:sp macro="" textlink="">
      <xdr:nvSpPr>
        <xdr:cNvPr id="482" name="テキスト ボックス 481"/>
        <xdr:cNvSpPr txBox="1"/>
      </xdr:nvSpPr>
      <xdr:spPr>
        <a:xfrm>
          <a:off x="9372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10970</xdr:rowOff>
    </xdr:from>
    <xdr:to>
      <xdr:col>46</xdr:col>
      <xdr:colOff>38100</xdr:colOff>
      <xdr:row>94</xdr:row>
      <xdr:rowOff>112570</xdr:rowOff>
    </xdr:to>
    <xdr:sp macro="" textlink="">
      <xdr:nvSpPr>
        <xdr:cNvPr id="483" name="楕円 482"/>
        <xdr:cNvSpPr/>
      </xdr:nvSpPr>
      <xdr:spPr>
        <a:xfrm>
          <a:off x="8699500" y="1612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129097</xdr:rowOff>
    </xdr:from>
    <xdr:ext cx="534377" cy="259045"/>
    <xdr:sp macro="" textlink="">
      <xdr:nvSpPr>
        <xdr:cNvPr id="484" name="テキスト ボックス 483"/>
        <xdr:cNvSpPr txBox="1"/>
      </xdr:nvSpPr>
      <xdr:spPr>
        <a:xfrm>
          <a:off x="8483111" y="1590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18035</xdr:rowOff>
    </xdr:from>
    <xdr:to>
      <xdr:col>41</xdr:col>
      <xdr:colOff>101600</xdr:colOff>
      <xdr:row>96</xdr:row>
      <xdr:rowOff>119635</xdr:rowOff>
    </xdr:to>
    <xdr:sp macro="" textlink="">
      <xdr:nvSpPr>
        <xdr:cNvPr id="485" name="楕円 484"/>
        <xdr:cNvSpPr/>
      </xdr:nvSpPr>
      <xdr:spPr>
        <a:xfrm>
          <a:off x="7810500" y="164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110762</xdr:rowOff>
    </xdr:from>
    <xdr:ext cx="534377" cy="259045"/>
    <xdr:sp macro="" textlink="">
      <xdr:nvSpPr>
        <xdr:cNvPr id="486" name="テキスト ボックス 485"/>
        <xdr:cNvSpPr txBox="1"/>
      </xdr:nvSpPr>
      <xdr:spPr>
        <a:xfrm>
          <a:off x="7594111" y="1656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4409</xdr:rowOff>
    </xdr:from>
    <xdr:to>
      <xdr:col>36</xdr:col>
      <xdr:colOff>165100</xdr:colOff>
      <xdr:row>96</xdr:row>
      <xdr:rowOff>106009</xdr:rowOff>
    </xdr:to>
    <xdr:sp macro="" textlink="">
      <xdr:nvSpPr>
        <xdr:cNvPr id="487" name="楕円 486"/>
        <xdr:cNvSpPr/>
      </xdr:nvSpPr>
      <xdr:spPr>
        <a:xfrm>
          <a:off x="6921500" y="1646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97136</xdr:rowOff>
    </xdr:from>
    <xdr:ext cx="534377" cy="259045"/>
    <xdr:sp macro="" textlink="">
      <xdr:nvSpPr>
        <xdr:cNvPr id="488" name="テキスト ボックス 487"/>
        <xdr:cNvSpPr txBox="1"/>
      </xdr:nvSpPr>
      <xdr:spPr>
        <a:xfrm>
          <a:off x="6705111" y="1655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106281</xdr:rowOff>
    </xdr:from>
    <xdr:to>
      <xdr:col>85</xdr:col>
      <xdr:colOff>127000</xdr:colOff>
      <xdr:row>35</xdr:row>
      <xdr:rowOff>35850</xdr:rowOff>
    </xdr:to>
    <xdr:cxnSp macro="">
      <xdr:nvCxnSpPr>
        <xdr:cNvPr id="520" name="直線コネクタ 519"/>
        <xdr:cNvCxnSpPr/>
      </xdr:nvCxnSpPr>
      <xdr:spPr>
        <a:xfrm flipV="1">
          <a:off x="15481300" y="5935581"/>
          <a:ext cx="838200" cy="10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1" name="消防費平均値テキスト"/>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68834</xdr:rowOff>
    </xdr:from>
    <xdr:to>
      <xdr:col>81</xdr:col>
      <xdr:colOff>50800</xdr:colOff>
      <xdr:row>35</xdr:row>
      <xdr:rowOff>35850</xdr:rowOff>
    </xdr:to>
    <xdr:cxnSp macro="">
      <xdr:nvCxnSpPr>
        <xdr:cNvPr id="523" name="直線コネクタ 522"/>
        <xdr:cNvCxnSpPr/>
      </xdr:nvCxnSpPr>
      <xdr:spPr>
        <a:xfrm>
          <a:off x="14592300" y="5898134"/>
          <a:ext cx="889000" cy="1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5" name="テキスト ボックス 524"/>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118690</xdr:rowOff>
    </xdr:from>
    <xdr:to>
      <xdr:col>76</xdr:col>
      <xdr:colOff>114300</xdr:colOff>
      <xdr:row>34</xdr:row>
      <xdr:rowOff>68834</xdr:rowOff>
    </xdr:to>
    <xdr:cxnSp macro="">
      <xdr:nvCxnSpPr>
        <xdr:cNvPr id="526" name="直線コネクタ 525"/>
        <xdr:cNvCxnSpPr/>
      </xdr:nvCxnSpPr>
      <xdr:spPr>
        <a:xfrm>
          <a:off x="13703300" y="5776540"/>
          <a:ext cx="889000" cy="12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163649</xdr:rowOff>
    </xdr:from>
    <xdr:to>
      <xdr:col>71</xdr:col>
      <xdr:colOff>177800</xdr:colOff>
      <xdr:row>33</xdr:row>
      <xdr:rowOff>118690</xdr:rowOff>
    </xdr:to>
    <xdr:cxnSp macro="">
      <xdr:nvCxnSpPr>
        <xdr:cNvPr id="529" name="直線コネクタ 528"/>
        <xdr:cNvCxnSpPr/>
      </xdr:nvCxnSpPr>
      <xdr:spPr>
        <a:xfrm>
          <a:off x="12814300" y="5135699"/>
          <a:ext cx="889000" cy="64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1" name="テキスト ボックス 530"/>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3" name="テキスト ボックス 532"/>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55481</xdr:rowOff>
    </xdr:from>
    <xdr:to>
      <xdr:col>85</xdr:col>
      <xdr:colOff>177800</xdr:colOff>
      <xdr:row>34</xdr:row>
      <xdr:rowOff>157081</xdr:rowOff>
    </xdr:to>
    <xdr:sp macro="" textlink="">
      <xdr:nvSpPr>
        <xdr:cNvPr id="539" name="楕円 538"/>
        <xdr:cNvSpPr/>
      </xdr:nvSpPr>
      <xdr:spPr>
        <a:xfrm>
          <a:off x="16268700" y="58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78358</xdr:rowOff>
    </xdr:from>
    <xdr:ext cx="534377" cy="259045"/>
    <xdr:sp macro="" textlink="">
      <xdr:nvSpPr>
        <xdr:cNvPr id="540" name="消防費該当値テキスト"/>
        <xdr:cNvSpPr txBox="1"/>
      </xdr:nvSpPr>
      <xdr:spPr>
        <a:xfrm>
          <a:off x="16370300" y="573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156500</xdr:rowOff>
    </xdr:from>
    <xdr:to>
      <xdr:col>81</xdr:col>
      <xdr:colOff>101600</xdr:colOff>
      <xdr:row>35</xdr:row>
      <xdr:rowOff>86650</xdr:rowOff>
    </xdr:to>
    <xdr:sp macro="" textlink="">
      <xdr:nvSpPr>
        <xdr:cNvPr id="541" name="楕円 540"/>
        <xdr:cNvSpPr/>
      </xdr:nvSpPr>
      <xdr:spPr>
        <a:xfrm>
          <a:off x="15430500" y="59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103177</xdr:rowOff>
    </xdr:from>
    <xdr:ext cx="534377" cy="259045"/>
    <xdr:sp macro="" textlink="">
      <xdr:nvSpPr>
        <xdr:cNvPr id="542" name="テキスト ボックス 541"/>
        <xdr:cNvSpPr txBox="1"/>
      </xdr:nvSpPr>
      <xdr:spPr>
        <a:xfrm>
          <a:off x="15214111" y="57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18034</xdr:rowOff>
    </xdr:from>
    <xdr:to>
      <xdr:col>76</xdr:col>
      <xdr:colOff>165100</xdr:colOff>
      <xdr:row>34</xdr:row>
      <xdr:rowOff>119634</xdr:rowOff>
    </xdr:to>
    <xdr:sp macro="" textlink="">
      <xdr:nvSpPr>
        <xdr:cNvPr id="543" name="楕円 542"/>
        <xdr:cNvSpPr/>
      </xdr:nvSpPr>
      <xdr:spPr>
        <a:xfrm>
          <a:off x="14541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136161</xdr:rowOff>
    </xdr:from>
    <xdr:ext cx="534377" cy="259045"/>
    <xdr:sp macro="" textlink="">
      <xdr:nvSpPr>
        <xdr:cNvPr id="544" name="テキスト ボックス 543"/>
        <xdr:cNvSpPr txBox="1"/>
      </xdr:nvSpPr>
      <xdr:spPr>
        <a:xfrm>
          <a:off x="14325111" y="562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67890</xdr:rowOff>
    </xdr:from>
    <xdr:to>
      <xdr:col>72</xdr:col>
      <xdr:colOff>38100</xdr:colOff>
      <xdr:row>33</xdr:row>
      <xdr:rowOff>169490</xdr:rowOff>
    </xdr:to>
    <xdr:sp macro="" textlink="">
      <xdr:nvSpPr>
        <xdr:cNvPr id="545" name="楕円 544"/>
        <xdr:cNvSpPr/>
      </xdr:nvSpPr>
      <xdr:spPr>
        <a:xfrm>
          <a:off x="13652500" y="572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14567</xdr:rowOff>
    </xdr:from>
    <xdr:ext cx="534377" cy="259045"/>
    <xdr:sp macro="" textlink="">
      <xdr:nvSpPr>
        <xdr:cNvPr id="546" name="テキスト ボックス 545"/>
        <xdr:cNvSpPr txBox="1"/>
      </xdr:nvSpPr>
      <xdr:spPr>
        <a:xfrm>
          <a:off x="13436111" y="550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112849</xdr:rowOff>
    </xdr:from>
    <xdr:to>
      <xdr:col>67</xdr:col>
      <xdr:colOff>101600</xdr:colOff>
      <xdr:row>30</xdr:row>
      <xdr:rowOff>42999</xdr:rowOff>
    </xdr:to>
    <xdr:sp macro="" textlink="">
      <xdr:nvSpPr>
        <xdr:cNvPr id="547" name="楕円 546"/>
        <xdr:cNvSpPr/>
      </xdr:nvSpPr>
      <xdr:spPr>
        <a:xfrm>
          <a:off x="12763500" y="508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59526</xdr:rowOff>
    </xdr:from>
    <xdr:ext cx="534377" cy="259045"/>
    <xdr:sp macro="" textlink="">
      <xdr:nvSpPr>
        <xdr:cNvPr id="548" name="テキスト ボックス 547"/>
        <xdr:cNvSpPr txBox="1"/>
      </xdr:nvSpPr>
      <xdr:spPr>
        <a:xfrm>
          <a:off x="12547111" y="486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154101</xdr:rowOff>
    </xdr:from>
    <xdr:to>
      <xdr:col>85</xdr:col>
      <xdr:colOff>127000</xdr:colOff>
      <xdr:row>56</xdr:row>
      <xdr:rowOff>20325</xdr:rowOff>
    </xdr:to>
    <xdr:cxnSp macro="">
      <xdr:nvCxnSpPr>
        <xdr:cNvPr id="576" name="直線コネクタ 575"/>
        <xdr:cNvCxnSpPr/>
      </xdr:nvCxnSpPr>
      <xdr:spPr>
        <a:xfrm flipV="1">
          <a:off x="15481300" y="9583851"/>
          <a:ext cx="8382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63233</xdr:rowOff>
    </xdr:from>
    <xdr:to>
      <xdr:col>81</xdr:col>
      <xdr:colOff>50800</xdr:colOff>
      <xdr:row>56</xdr:row>
      <xdr:rowOff>20325</xdr:rowOff>
    </xdr:to>
    <xdr:cxnSp macro="">
      <xdr:nvCxnSpPr>
        <xdr:cNvPr id="579" name="直線コネクタ 578"/>
        <xdr:cNvCxnSpPr/>
      </xdr:nvCxnSpPr>
      <xdr:spPr>
        <a:xfrm>
          <a:off x="14592300" y="9321533"/>
          <a:ext cx="889000" cy="29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81" name="テキスト ボックス 580"/>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63233</xdr:rowOff>
    </xdr:from>
    <xdr:to>
      <xdr:col>76</xdr:col>
      <xdr:colOff>114300</xdr:colOff>
      <xdr:row>56</xdr:row>
      <xdr:rowOff>30680</xdr:rowOff>
    </xdr:to>
    <xdr:cxnSp macro="">
      <xdr:nvCxnSpPr>
        <xdr:cNvPr id="582" name="直線コネクタ 581"/>
        <xdr:cNvCxnSpPr/>
      </xdr:nvCxnSpPr>
      <xdr:spPr>
        <a:xfrm flipV="1">
          <a:off x="13703300" y="9321533"/>
          <a:ext cx="889000" cy="3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4" name="テキスト ボックス 583"/>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24646</xdr:rowOff>
    </xdr:from>
    <xdr:to>
      <xdr:col>71</xdr:col>
      <xdr:colOff>177800</xdr:colOff>
      <xdr:row>56</xdr:row>
      <xdr:rowOff>30680</xdr:rowOff>
    </xdr:to>
    <xdr:cxnSp macro="">
      <xdr:nvCxnSpPr>
        <xdr:cNvPr id="585" name="直線コネクタ 584"/>
        <xdr:cNvCxnSpPr/>
      </xdr:nvCxnSpPr>
      <xdr:spPr>
        <a:xfrm>
          <a:off x="12814300" y="9625846"/>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103301</xdr:rowOff>
    </xdr:from>
    <xdr:to>
      <xdr:col>85</xdr:col>
      <xdr:colOff>177800</xdr:colOff>
      <xdr:row>56</xdr:row>
      <xdr:rowOff>33451</xdr:rowOff>
    </xdr:to>
    <xdr:sp macro="" textlink="">
      <xdr:nvSpPr>
        <xdr:cNvPr id="595" name="楕円 594"/>
        <xdr:cNvSpPr/>
      </xdr:nvSpPr>
      <xdr:spPr>
        <a:xfrm>
          <a:off x="16268700" y="953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81728</xdr:rowOff>
    </xdr:from>
    <xdr:ext cx="534377" cy="259045"/>
    <xdr:sp macro="" textlink="">
      <xdr:nvSpPr>
        <xdr:cNvPr id="596" name="教育費該当値テキスト"/>
        <xdr:cNvSpPr txBox="1"/>
      </xdr:nvSpPr>
      <xdr:spPr>
        <a:xfrm>
          <a:off x="16370300" y="95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140975</xdr:rowOff>
    </xdr:from>
    <xdr:to>
      <xdr:col>81</xdr:col>
      <xdr:colOff>101600</xdr:colOff>
      <xdr:row>56</xdr:row>
      <xdr:rowOff>71125</xdr:rowOff>
    </xdr:to>
    <xdr:sp macro="" textlink="">
      <xdr:nvSpPr>
        <xdr:cNvPr id="597" name="楕円 596"/>
        <xdr:cNvSpPr/>
      </xdr:nvSpPr>
      <xdr:spPr>
        <a:xfrm>
          <a:off x="15430500" y="957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87652</xdr:rowOff>
    </xdr:from>
    <xdr:ext cx="534377" cy="259045"/>
    <xdr:sp macro="" textlink="">
      <xdr:nvSpPr>
        <xdr:cNvPr id="598" name="テキスト ボックス 597"/>
        <xdr:cNvSpPr txBox="1"/>
      </xdr:nvSpPr>
      <xdr:spPr>
        <a:xfrm>
          <a:off x="15214111" y="93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12433</xdr:rowOff>
    </xdr:from>
    <xdr:to>
      <xdr:col>76</xdr:col>
      <xdr:colOff>165100</xdr:colOff>
      <xdr:row>54</xdr:row>
      <xdr:rowOff>114033</xdr:rowOff>
    </xdr:to>
    <xdr:sp macro="" textlink="">
      <xdr:nvSpPr>
        <xdr:cNvPr id="599" name="楕円 598"/>
        <xdr:cNvSpPr/>
      </xdr:nvSpPr>
      <xdr:spPr>
        <a:xfrm>
          <a:off x="14541500" y="92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130560</xdr:rowOff>
    </xdr:from>
    <xdr:ext cx="534377" cy="259045"/>
    <xdr:sp macro="" textlink="">
      <xdr:nvSpPr>
        <xdr:cNvPr id="600" name="テキスト ボックス 599"/>
        <xdr:cNvSpPr txBox="1"/>
      </xdr:nvSpPr>
      <xdr:spPr>
        <a:xfrm>
          <a:off x="14325111" y="90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151330</xdr:rowOff>
    </xdr:from>
    <xdr:to>
      <xdr:col>72</xdr:col>
      <xdr:colOff>38100</xdr:colOff>
      <xdr:row>56</xdr:row>
      <xdr:rowOff>81480</xdr:rowOff>
    </xdr:to>
    <xdr:sp macro="" textlink="">
      <xdr:nvSpPr>
        <xdr:cNvPr id="601" name="楕円 600"/>
        <xdr:cNvSpPr/>
      </xdr:nvSpPr>
      <xdr:spPr>
        <a:xfrm>
          <a:off x="13652500" y="958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72607</xdr:rowOff>
    </xdr:from>
    <xdr:ext cx="534377" cy="259045"/>
    <xdr:sp macro="" textlink="">
      <xdr:nvSpPr>
        <xdr:cNvPr id="602" name="テキスト ボックス 601"/>
        <xdr:cNvSpPr txBox="1"/>
      </xdr:nvSpPr>
      <xdr:spPr>
        <a:xfrm>
          <a:off x="13436111" y="967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145296</xdr:rowOff>
    </xdr:from>
    <xdr:to>
      <xdr:col>67</xdr:col>
      <xdr:colOff>101600</xdr:colOff>
      <xdr:row>56</xdr:row>
      <xdr:rowOff>75446</xdr:rowOff>
    </xdr:to>
    <xdr:sp macro="" textlink="">
      <xdr:nvSpPr>
        <xdr:cNvPr id="603" name="楕円 602"/>
        <xdr:cNvSpPr/>
      </xdr:nvSpPr>
      <xdr:spPr>
        <a:xfrm>
          <a:off x="12763500" y="95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66573</xdr:rowOff>
    </xdr:from>
    <xdr:ext cx="534377" cy="259045"/>
    <xdr:sp macro="" textlink="">
      <xdr:nvSpPr>
        <xdr:cNvPr id="604" name="テキスト ボックス 603"/>
        <xdr:cNvSpPr txBox="1"/>
      </xdr:nvSpPr>
      <xdr:spPr>
        <a:xfrm>
          <a:off x="12547111" y="966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68735</xdr:rowOff>
    </xdr:from>
    <xdr:to>
      <xdr:col>85</xdr:col>
      <xdr:colOff>127000</xdr:colOff>
      <xdr:row>79</xdr:row>
      <xdr:rowOff>72982</xdr:rowOff>
    </xdr:to>
    <xdr:cxnSp macro="">
      <xdr:nvCxnSpPr>
        <xdr:cNvPr id="635" name="直線コネクタ 634"/>
        <xdr:cNvCxnSpPr/>
      </xdr:nvCxnSpPr>
      <xdr:spPr>
        <a:xfrm flipV="1">
          <a:off x="15481300" y="13613285"/>
          <a:ext cx="8382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72982</xdr:rowOff>
    </xdr:from>
    <xdr:to>
      <xdr:col>81</xdr:col>
      <xdr:colOff>50800</xdr:colOff>
      <xdr:row>79</xdr:row>
      <xdr:rowOff>80263</xdr:rowOff>
    </xdr:to>
    <xdr:cxnSp macro="">
      <xdr:nvCxnSpPr>
        <xdr:cNvPr id="638" name="直線コネクタ 637"/>
        <xdr:cNvCxnSpPr/>
      </xdr:nvCxnSpPr>
      <xdr:spPr>
        <a:xfrm flipV="1">
          <a:off x="14592300" y="13617532"/>
          <a:ext cx="889000" cy="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80263</xdr:rowOff>
    </xdr:from>
    <xdr:to>
      <xdr:col>76</xdr:col>
      <xdr:colOff>114300</xdr:colOff>
      <xdr:row>79</xdr:row>
      <xdr:rowOff>86992</xdr:rowOff>
    </xdr:to>
    <xdr:cxnSp macro="">
      <xdr:nvCxnSpPr>
        <xdr:cNvPr id="641" name="直線コネクタ 640"/>
        <xdr:cNvCxnSpPr/>
      </xdr:nvCxnSpPr>
      <xdr:spPr>
        <a:xfrm flipV="1">
          <a:off x="13703300" y="13624813"/>
          <a:ext cx="8890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30886</xdr:rowOff>
    </xdr:from>
    <xdr:to>
      <xdr:col>71</xdr:col>
      <xdr:colOff>177800</xdr:colOff>
      <xdr:row>79</xdr:row>
      <xdr:rowOff>86992</xdr:rowOff>
    </xdr:to>
    <xdr:cxnSp macro="">
      <xdr:nvCxnSpPr>
        <xdr:cNvPr id="644" name="直線コネクタ 643"/>
        <xdr:cNvCxnSpPr/>
      </xdr:nvCxnSpPr>
      <xdr:spPr>
        <a:xfrm>
          <a:off x="12814300" y="13575436"/>
          <a:ext cx="889000" cy="5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107235</xdr:rowOff>
    </xdr:from>
    <xdr:ext cx="469744" cy="259045"/>
    <xdr:sp macro="" textlink="">
      <xdr:nvSpPr>
        <xdr:cNvPr id="648" name="テキスト ボックス 647"/>
        <xdr:cNvSpPr txBox="1"/>
      </xdr:nvSpPr>
      <xdr:spPr>
        <a:xfrm>
          <a:off x="12579428" y="1365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17935</xdr:rowOff>
    </xdr:from>
    <xdr:to>
      <xdr:col>85</xdr:col>
      <xdr:colOff>177800</xdr:colOff>
      <xdr:row>79</xdr:row>
      <xdr:rowOff>119535</xdr:rowOff>
    </xdr:to>
    <xdr:sp macro="" textlink="">
      <xdr:nvSpPr>
        <xdr:cNvPr id="654" name="楕円 653"/>
        <xdr:cNvSpPr/>
      </xdr:nvSpPr>
      <xdr:spPr>
        <a:xfrm>
          <a:off x="16268700" y="1356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113732</xdr:rowOff>
    </xdr:from>
    <xdr:ext cx="378565" cy="259045"/>
    <xdr:sp macro="" textlink="">
      <xdr:nvSpPr>
        <xdr:cNvPr id="655" name="災害復旧費該当値テキスト"/>
        <xdr:cNvSpPr txBox="1"/>
      </xdr:nvSpPr>
      <xdr:spPr>
        <a:xfrm>
          <a:off x="16370300" y="13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22182</xdr:rowOff>
    </xdr:from>
    <xdr:to>
      <xdr:col>81</xdr:col>
      <xdr:colOff>101600</xdr:colOff>
      <xdr:row>79</xdr:row>
      <xdr:rowOff>123782</xdr:rowOff>
    </xdr:to>
    <xdr:sp macro="" textlink="">
      <xdr:nvSpPr>
        <xdr:cNvPr id="656" name="楕円 655"/>
        <xdr:cNvSpPr/>
      </xdr:nvSpPr>
      <xdr:spPr>
        <a:xfrm>
          <a:off x="15430500" y="135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114909</xdr:rowOff>
    </xdr:from>
    <xdr:ext cx="378565" cy="259045"/>
    <xdr:sp macro="" textlink="">
      <xdr:nvSpPr>
        <xdr:cNvPr id="657" name="テキスト ボックス 656"/>
        <xdr:cNvSpPr txBox="1"/>
      </xdr:nvSpPr>
      <xdr:spPr>
        <a:xfrm>
          <a:off x="15292017" y="1365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29463</xdr:rowOff>
    </xdr:from>
    <xdr:to>
      <xdr:col>76</xdr:col>
      <xdr:colOff>165100</xdr:colOff>
      <xdr:row>79</xdr:row>
      <xdr:rowOff>131063</xdr:rowOff>
    </xdr:to>
    <xdr:sp macro="" textlink="">
      <xdr:nvSpPr>
        <xdr:cNvPr id="658" name="楕円 657"/>
        <xdr:cNvSpPr/>
      </xdr:nvSpPr>
      <xdr:spPr>
        <a:xfrm>
          <a:off x="14541500" y="135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122190</xdr:rowOff>
    </xdr:from>
    <xdr:ext cx="378565" cy="259045"/>
    <xdr:sp macro="" textlink="">
      <xdr:nvSpPr>
        <xdr:cNvPr id="659" name="テキスト ボックス 658"/>
        <xdr:cNvSpPr txBox="1"/>
      </xdr:nvSpPr>
      <xdr:spPr>
        <a:xfrm>
          <a:off x="14403017" y="13666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36192</xdr:rowOff>
    </xdr:from>
    <xdr:to>
      <xdr:col>72</xdr:col>
      <xdr:colOff>38100</xdr:colOff>
      <xdr:row>79</xdr:row>
      <xdr:rowOff>137792</xdr:rowOff>
    </xdr:to>
    <xdr:sp macro="" textlink="">
      <xdr:nvSpPr>
        <xdr:cNvPr id="660" name="楕円 659"/>
        <xdr:cNvSpPr/>
      </xdr:nvSpPr>
      <xdr:spPr>
        <a:xfrm>
          <a:off x="13652500" y="1358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128919</xdr:rowOff>
    </xdr:from>
    <xdr:ext cx="378565" cy="259045"/>
    <xdr:sp macro="" textlink="">
      <xdr:nvSpPr>
        <xdr:cNvPr id="661" name="テキスト ボックス 660"/>
        <xdr:cNvSpPr txBox="1"/>
      </xdr:nvSpPr>
      <xdr:spPr>
        <a:xfrm>
          <a:off x="13514017" y="13673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151536</xdr:rowOff>
    </xdr:from>
    <xdr:to>
      <xdr:col>67</xdr:col>
      <xdr:colOff>101600</xdr:colOff>
      <xdr:row>79</xdr:row>
      <xdr:rowOff>81686</xdr:rowOff>
    </xdr:to>
    <xdr:sp macro="" textlink="">
      <xdr:nvSpPr>
        <xdr:cNvPr id="662" name="楕円 661"/>
        <xdr:cNvSpPr/>
      </xdr:nvSpPr>
      <xdr:spPr>
        <a:xfrm>
          <a:off x="12763500" y="1352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98213</xdr:rowOff>
    </xdr:from>
    <xdr:ext cx="469744" cy="259045"/>
    <xdr:sp macro="" textlink="">
      <xdr:nvSpPr>
        <xdr:cNvPr id="663" name="テキスト ボックス 662"/>
        <xdr:cNvSpPr txBox="1"/>
      </xdr:nvSpPr>
      <xdr:spPr>
        <a:xfrm>
          <a:off x="12579428" y="1329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8461</xdr:rowOff>
    </xdr:from>
    <xdr:to>
      <xdr:col>85</xdr:col>
      <xdr:colOff>126364</xdr:colOff>
      <xdr:row>99</xdr:row>
      <xdr:rowOff>51209</xdr:rowOff>
    </xdr:to>
    <xdr:cxnSp macro="">
      <xdr:nvCxnSpPr>
        <xdr:cNvPr id="686" name="直線コネクタ 685"/>
        <xdr:cNvCxnSpPr/>
      </xdr:nvCxnSpPr>
      <xdr:spPr>
        <a:xfrm flipV="1">
          <a:off x="16317595" y="15953311"/>
          <a:ext cx="1269" cy="107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55036</xdr:rowOff>
    </xdr:from>
    <xdr:ext cx="534377" cy="259045"/>
    <xdr:sp macro="" textlink="">
      <xdr:nvSpPr>
        <xdr:cNvPr id="687" name="公債費最小値テキスト"/>
        <xdr:cNvSpPr txBox="1"/>
      </xdr:nvSpPr>
      <xdr:spPr>
        <a:xfrm>
          <a:off x="16370300" y="1702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51209</xdr:rowOff>
    </xdr:from>
    <xdr:to>
      <xdr:col>86</xdr:col>
      <xdr:colOff>25400</xdr:colOff>
      <xdr:row>99</xdr:row>
      <xdr:rowOff>51209</xdr:rowOff>
    </xdr:to>
    <xdr:cxnSp macro="">
      <xdr:nvCxnSpPr>
        <xdr:cNvPr id="688" name="直線コネクタ 687"/>
        <xdr:cNvCxnSpPr/>
      </xdr:nvCxnSpPr>
      <xdr:spPr>
        <a:xfrm>
          <a:off x="16230600" y="1702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126588</xdr:rowOff>
    </xdr:from>
    <xdr:ext cx="534377" cy="259045"/>
    <xdr:sp macro="" textlink="">
      <xdr:nvSpPr>
        <xdr:cNvPr id="689" name="公債費最大値テキスト"/>
        <xdr:cNvSpPr txBox="1"/>
      </xdr:nvSpPr>
      <xdr:spPr>
        <a:xfrm>
          <a:off x="16370300" y="1572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8461</xdr:rowOff>
    </xdr:from>
    <xdr:to>
      <xdr:col>86</xdr:col>
      <xdr:colOff>25400</xdr:colOff>
      <xdr:row>93</xdr:row>
      <xdr:rowOff>8461</xdr:rowOff>
    </xdr:to>
    <xdr:cxnSp macro="">
      <xdr:nvCxnSpPr>
        <xdr:cNvPr id="690" name="直線コネクタ 689"/>
        <xdr:cNvCxnSpPr/>
      </xdr:nvCxnSpPr>
      <xdr:spPr>
        <a:xfrm>
          <a:off x="16230600" y="15953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27183</xdr:rowOff>
    </xdr:from>
    <xdr:to>
      <xdr:col>85</xdr:col>
      <xdr:colOff>127000</xdr:colOff>
      <xdr:row>94</xdr:row>
      <xdr:rowOff>37996</xdr:rowOff>
    </xdr:to>
    <xdr:cxnSp macro="">
      <xdr:nvCxnSpPr>
        <xdr:cNvPr id="691" name="直線コネクタ 690"/>
        <xdr:cNvCxnSpPr/>
      </xdr:nvCxnSpPr>
      <xdr:spPr>
        <a:xfrm>
          <a:off x="15481300" y="16143483"/>
          <a:ext cx="8382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12189</xdr:rowOff>
    </xdr:from>
    <xdr:ext cx="534377" cy="259045"/>
    <xdr:sp macro="" textlink="">
      <xdr:nvSpPr>
        <xdr:cNvPr id="692" name="公債費平均値テキスト"/>
        <xdr:cNvSpPr txBox="1"/>
      </xdr:nvSpPr>
      <xdr:spPr>
        <a:xfrm>
          <a:off x="16370300" y="16471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33762</xdr:rowOff>
    </xdr:from>
    <xdr:to>
      <xdr:col>85</xdr:col>
      <xdr:colOff>177800</xdr:colOff>
      <xdr:row>96</xdr:row>
      <xdr:rowOff>135362</xdr:rowOff>
    </xdr:to>
    <xdr:sp macro="" textlink="">
      <xdr:nvSpPr>
        <xdr:cNvPr id="693" name="フローチャート: 判断 692"/>
        <xdr:cNvSpPr/>
      </xdr:nvSpPr>
      <xdr:spPr>
        <a:xfrm>
          <a:off x="16268700" y="1649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27183</xdr:rowOff>
    </xdr:from>
    <xdr:to>
      <xdr:col>81</xdr:col>
      <xdr:colOff>50800</xdr:colOff>
      <xdr:row>94</xdr:row>
      <xdr:rowOff>29606</xdr:rowOff>
    </xdr:to>
    <xdr:cxnSp macro="">
      <xdr:nvCxnSpPr>
        <xdr:cNvPr id="694" name="直線コネクタ 693"/>
        <xdr:cNvCxnSpPr/>
      </xdr:nvCxnSpPr>
      <xdr:spPr>
        <a:xfrm flipV="1">
          <a:off x="14592300" y="16143483"/>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20114</xdr:rowOff>
    </xdr:from>
    <xdr:to>
      <xdr:col>81</xdr:col>
      <xdr:colOff>101600</xdr:colOff>
      <xdr:row>96</xdr:row>
      <xdr:rowOff>121714</xdr:rowOff>
    </xdr:to>
    <xdr:sp macro="" textlink="">
      <xdr:nvSpPr>
        <xdr:cNvPr id="695" name="フローチャート: 判断 694"/>
        <xdr:cNvSpPr/>
      </xdr:nvSpPr>
      <xdr:spPr>
        <a:xfrm>
          <a:off x="15430500" y="1647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112841</xdr:rowOff>
    </xdr:from>
    <xdr:ext cx="534377" cy="259045"/>
    <xdr:sp macro="" textlink="">
      <xdr:nvSpPr>
        <xdr:cNvPr id="696" name="テキスト ボックス 695"/>
        <xdr:cNvSpPr txBox="1"/>
      </xdr:nvSpPr>
      <xdr:spPr>
        <a:xfrm>
          <a:off x="15214111" y="1657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117503</xdr:rowOff>
    </xdr:from>
    <xdr:to>
      <xdr:col>76</xdr:col>
      <xdr:colOff>114300</xdr:colOff>
      <xdr:row>94</xdr:row>
      <xdr:rowOff>29606</xdr:rowOff>
    </xdr:to>
    <xdr:cxnSp macro="">
      <xdr:nvCxnSpPr>
        <xdr:cNvPr id="697" name="直線コネクタ 696"/>
        <xdr:cNvCxnSpPr/>
      </xdr:nvCxnSpPr>
      <xdr:spPr>
        <a:xfrm>
          <a:off x="13703300" y="16062353"/>
          <a:ext cx="8890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19292</xdr:rowOff>
    </xdr:from>
    <xdr:to>
      <xdr:col>76</xdr:col>
      <xdr:colOff>165100</xdr:colOff>
      <xdr:row>96</xdr:row>
      <xdr:rowOff>120892</xdr:rowOff>
    </xdr:to>
    <xdr:sp macro="" textlink="">
      <xdr:nvSpPr>
        <xdr:cNvPr id="698" name="フローチャート: 判断 697"/>
        <xdr:cNvSpPr/>
      </xdr:nvSpPr>
      <xdr:spPr>
        <a:xfrm>
          <a:off x="14541500" y="1647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112019</xdr:rowOff>
    </xdr:from>
    <xdr:ext cx="534377" cy="259045"/>
    <xdr:sp macro="" textlink="">
      <xdr:nvSpPr>
        <xdr:cNvPr id="699" name="テキスト ボックス 698"/>
        <xdr:cNvSpPr txBox="1"/>
      </xdr:nvSpPr>
      <xdr:spPr>
        <a:xfrm>
          <a:off x="14325111" y="1657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70824</xdr:rowOff>
    </xdr:from>
    <xdr:to>
      <xdr:col>71</xdr:col>
      <xdr:colOff>177800</xdr:colOff>
      <xdr:row>93</xdr:row>
      <xdr:rowOff>117503</xdr:rowOff>
    </xdr:to>
    <xdr:cxnSp macro="">
      <xdr:nvCxnSpPr>
        <xdr:cNvPr id="700" name="直線コネクタ 699"/>
        <xdr:cNvCxnSpPr/>
      </xdr:nvCxnSpPr>
      <xdr:spPr>
        <a:xfrm>
          <a:off x="12814300" y="15844224"/>
          <a:ext cx="889000" cy="2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10695</xdr:rowOff>
    </xdr:from>
    <xdr:to>
      <xdr:col>72</xdr:col>
      <xdr:colOff>38100</xdr:colOff>
      <xdr:row>96</xdr:row>
      <xdr:rowOff>112295</xdr:rowOff>
    </xdr:to>
    <xdr:sp macro="" textlink="">
      <xdr:nvSpPr>
        <xdr:cNvPr id="701" name="フローチャート: 判断 700"/>
        <xdr:cNvSpPr/>
      </xdr:nvSpPr>
      <xdr:spPr>
        <a:xfrm>
          <a:off x="13652500" y="164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103422</xdr:rowOff>
    </xdr:from>
    <xdr:ext cx="534377" cy="259045"/>
    <xdr:sp macro="" textlink="">
      <xdr:nvSpPr>
        <xdr:cNvPr id="702" name="テキスト ボックス 701"/>
        <xdr:cNvSpPr txBox="1"/>
      </xdr:nvSpPr>
      <xdr:spPr>
        <a:xfrm>
          <a:off x="13436111" y="1656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6719</xdr:rowOff>
    </xdr:from>
    <xdr:to>
      <xdr:col>67</xdr:col>
      <xdr:colOff>101600</xdr:colOff>
      <xdr:row>96</xdr:row>
      <xdr:rowOff>108319</xdr:rowOff>
    </xdr:to>
    <xdr:sp macro="" textlink="">
      <xdr:nvSpPr>
        <xdr:cNvPr id="703" name="フローチャート: 判断 702"/>
        <xdr:cNvSpPr/>
      </xdr:nvSpPr>
      <xdr:spPr>
        <a:xfrm>
          <a:off x="127635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99446</xdr:rowOff>
    </xdr:from>
    <xdr:ext cx="534377" cy="259045"/>
    <xdr:sp macro="" textlink="">
      <xdr:nvSpPr>
        <xdr:cNvPr id="704" name="テキスト ボックス 703"/>
        <xdr:cNvSpPr txBox="1"/>
      </xdr:nvSpPr>
      <xdr:spPr>
        <a:xfrm>
          <a:off x="12547111" y="165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158646</xdr:rowOff>
    </xdr:from>
    <xdr:to>
      <xdr:col>85</xdr:col>
      <xdr:colOff>177800</xdr:colOff>
      <xdr:row>94</xdr:row>
      <xdr:rowOff>88796</xdr:rowOff>
    </xdr:to>
    <xdr:sp macro="" textlink="">
      <xdr:nvSpPr>
        <xdr:cNvPr id="710" name="楕円 709"/>
        <xdr:cNvSpPr/>
      </xdr:nvSpPr>
      <xdr:spPr>
        <a:xfrm>
          <a:off x="16268700" y="161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10073</xdr:rowOff>
    </xdr:from>
    <xdr:ext cx="534377" cy="259045"/>
    <xdr:sp macro="" textlink="">
      <xdr:nvSpPr>
        <xdr:cNvPr id="711" name="公債費該当値テキスト"/>
        <xdr:cNvSpPr txBox="1"/>
      </xdr:nvSpPr>
      <xdr:spPr>
        <a:xfrm>
          <a:off x="16370300" y="1595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147833</xdr:rowOff>
    </xdr:from>
    <xdr:to>
      <xdr:col>81</xdr:col>
      <xdr:colOff>101600</xdr:colOff>
      <xdr:row>94</xdr:row>
      <xdr:rowOff>77983</xdr:rowOff>
    </xdr:to>
    <xdr:sp macro="" textlink="">
      <xdr:nvSpPr>
        <xdr:cNvPr id="712" name="楕円 711"/>
        <xdr:cNvSpPr/>
      </xdr:nvSpPr>
      <xdr:spPr>
        <a:xfrm>
          <a:off x="15430500" y="1609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94510</xdr:rowOff>
    </xdr:from>
    <xdr:ext cx="534377" cy="259045"/>
    <xdr:sp macro="" textlink="">
      <xdr:nvSpPr>
        <xdr:cNvPr id="713" name="テキスト ボックス 712"/>
        <xdr:cNvSpPr txBox="1"/>
      </xdr:nvSpPr>
      <xdr:spPr>
        <a:xfrm>
          <a:off x="15214111" y="1586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150256</xdr:rowOff>
    </xdr:from>
    <xdr:to>
      <xdr:col>76</xdr:col>
      <xdr:colOff>165100</xdr:colOff>
      <xdr:row>94</xdr:row>
      <xdr:rowOff>80406</xdr:rowOff>
    </xdr:to>
    <xdr:sp macro="" textlink="">
      <xdr:nvSpPr>
        <xdr:cNvPr id="714" name="楕円 713"/>
        <xdr:cNvSpPr/>
      </xdr:nvSpPr>
      <xdr:spPr>
        <a:xfrm>
          <a:off x="14541500" y="1609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96933</xdr:rowOff>
    </xdr:from>
    <xdr:ext cx="534377" cy="259045"/>
    <xdr:sp macro="" textlink="">
      <xdr:nvSpPr>
        <xdr:cNvPr id="715" name="テキスト ボックス 714"/>
        <xdr:cNvSpPr txBox="1"/>
      </xdr:nvSpPr>
      <xdr:spPr>
        <a:xfrm>
          <a:off x="14325111" y="1587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66703</xdr:rowOff>
    </xdr:from>
    <xdr:to>
      <xdr:col>72</xdr:col>
      <xdr:colOff>38100</xdr:colOff>
      <xdr:row>93</xdr:row>
      <xdr:rowOff>168303</xdr:rowOff>
    </xdr:to>
    <xdr:sp macro="" textlink="">
      <xdr:nvSpPr>
        <xdr:cNvPr id="716" name="楕円 715"/>
        <xdr:cNvSpPr/>
      </xdr:nvSpPr>
      <xdr:spPr>
        <a:xfrm>
          <a:off x="13652500" y="160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13380</xdr:rowOff>
    </xdr:from>
    <xdr:ext cx="534377" cy="259045"/>
    <xdr:sp macro="" textlink="">
      <xdr:nvSpPr>
        <xdr:cNvPr id="717" name="テキスト ボックス 716"/>
        <xdr:cNvSpPr txBox="1"/>
      </xdr:nvSpPr>
      <xdr:spPr>
        <a:xfrm>
          <a:off x="13436111" y="1578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20024</xdr:rowOff>
    </xdr:from>
    <xdr:to>
      <xdr:col>67</xdr:col>
      <xdr:colOff>101600</xdr:colOff>
      <xdr:row>92</xdr:row>
      <xdr:rowOff>121624</xdr:rowOff>
    </xdr:to>
    <xdr:sp macro="" textlink="">
      <xdr:nvSpPr>
        <xdr:cNvPr id="718" name="楕円 717"/>
        <xdr:cNvSpPr/>
      </xdr:nvSpPr>
      <xdr:spPr>
        <a:xfrm>
          <a:off x="12763500" y="1579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138151</xdr:rowOff>
    </xdr:from>
    <xdr:ext cx="534377" cy="259045"/>
    <xdr:sp macro="" textlink="">
      <xdr:nvSpPr>
        <xdr:cNvPr id="719" name="テキスト ボックス 718"/>
        <xdr:cNvSpPr txBox="1"/>
      </xdr:nvSpPr>
      <xdr:spPr>
        <a:xfrm>
          <a:off x="12547111" y="155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1" name="直線コネクタ 740"/>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44"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45" name="直線コネクタ 744"/>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47"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48" name="フローチャート: 判断 747"/>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0" name="フローチャート: 判断 749"/>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1" name="テキスト ボックス 750"/>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3" name="フローチャート: 判断 752"/>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54" name="テキスト ボックス 753"/>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56" name="フローチャート: 判断 755"/>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57" name="テキスト ボックス 756"/>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58" name="フローチャート: 判断 757"/>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59" name="テキスト ボックス 758"/>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481,462</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総務費については、類似団体よりも低い水準で推移していたが、新庁舎建設等により平成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消防費については、類似団体の平均と比較して，大幅に高い水準となっているが，本市の喫緊の課題である南海トラフ地震対策や、署所再編に取り組んだものであり、高知県平均も全国平均より高い水準となっている。</a:t>
          </a:r>
        </a:p>
        <a:p>
          <a:r>
            <a:rPr kumimoji="1" lang="ja-JP" altLang="en-US" sz="1100">
              <a:latin typeface="ＭＳ Ｐゴシック" panose="020B0600070205080204" pitchFamily="50" charset="-128"/>
              <a:ea typeface="ＭＳ Ｐゴシック" panose="020B0600070205080204" pitchFamily="50" charset="-128"/>
            </a:rPr>
            <a:t>民生費については、性質別と同様に，生活保護率が高いことや介護給付・訓練等給付の増加等により、類似団体の平均よりも高い水準で推移している。</a:t>
          </a:r>
        </a:p>
        <a:p>
          <a:r>
            <a:rPr kumimoji="1" lang="ja-JP" altLang="en-US" sz="1100">
              <a:latin typeface="ＭＳ Ｐゴシック" panose="020B0600070205080204" pitchFamily="50" charset="-128"/>
              <a:ea typeface="ＭＳ Ｐゴシック" panose="020B0600070205080204" pitchFamily="50" charset="-128"/>
            </a:rPr>
            <a:t>公債費においては、依然として類似団体内でも高い水準となっており、引き続き義務的経費の縮減に向けた，投資事業の平準化と先送りによる起債発行額の抑制や、借入条件の見直しによる単年度元利償還金の縮減など、計画的な市債の発行を行う。</a:t>
          </a:r>
        </a:p>
        <a:p>
          <a:r>
            <a:rPr kumimoji="1" lang="ja-JP" altLang="en-US" sz="1100">
              <a:latin typeface="ＭＳ Ｐゴシック" panose="020B0600070205080204" pitchFamily="50" charset="-128"/>
              <a:ea typeface="ＭＳ Ｐゴシック" panose="020B0600070205080204" pitchFamily="50" charset="-128"/>
            </a:rPr>
            <a:t>その他の経費についても、公共施設マネジメントの推進や事務事業の見直し等により可能な限り削減に努める。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年度に地方消費税交付金の減等により、</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年ぶりに財政調整基金を繰り入れしたことに伴い、標準財政規模に対する財政調整基金残高の割合は依然低い水準となっている。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財政調整基金や減債基金を取り崩すことなく実質単年度収支の黒字を確保できたが、令和元年度は決算対策のために財政調整基金や減債基金の取り崩しにより実質収支は黒字を確保したものの、３年ぶりに実質単年度収支が赤字に転じる結果となった。</a:t>
          </a:r>
        </a:p>
        <a:p>
          <a:endParaRPr kumimoji="1" lang="ja-JP" altLang="en-US"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過去の施設建設経費等による多額の公債費負担が要因となり，収益事業，国民宿舎運営事業，駐車場事業の３特別会計が赤字となっているが，その他の会計は黒字を保っている。</a:t>
          </a:r>
        </a:p>
        <a:p>
          <a:r>
            <a:rPr kumimoji="1" lang="ja-JP" altLang="en-US" sz="1200">
              <a:latin typeface="ＭＳ ゴシック" pitchFamily="49" charset="-128"/>
              <a:ea typeface="ＭＳ ゴシック" pitchFamily="49" charset="-128"/>
            </a:rPr>
            <a:t>　収益事業については，平成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年度から包括委託制度を導入し経費削減を行った。単年度黒字の確保により累積赤字額の圧縮を目指し，今後もミッドナイト競輪の開催などによる売上の増加や経費の削減を図っていく。</a:t>
          </a:r>
        </a:p>
        <a:p>
          <a:r>
            <a:rPr kumimoji="1" lang="ja-JP" altLang="en-US" sz="1200">
              <a:latin typeface="ＭＳ ゴシック" pitchFamily="49" charset="-128"/>
              <a:ea typeface="ＭＳ ゴシック" pitchFamily="49" charset="-128"/>
            </a:rPr>
            <a:t>　駐車場事業については，平成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年度決算から単年度黒字となり，平成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年度で起債償還も終了したことから，累積赤字額は令和８年度に解消される見込みである。</a:t>
          </a:r>
        </a:p>
        <a:p>
          <a:r>
            <a:rPr kumimoji="1" lang="ja-JP" altLang="en-US" sz="1200">
              <a:latin typeface="ＭＳ ゴシック" pitchFamily="49" charset="-128"/>
              <a:ea typeface="ＭＳ ゴシック" pitchFamily="49" charset="-128"/>
            </a:rPr>
            <a:t>　国民宿舎運営事業については，平成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年３月に経営健全化計画を策定し，指定管理者制度の充実などによる経営改善やスポーツ合宿の誘致などによる収入確保に努めている。平成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年４月からの利用料金制導入により，資金不足比率が大幅に高まっており平成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から改築資金の起債元金を一般会計から繰り入れることにより令和元年度には経営健全化基準を下回る予定であったが、一般会計からの繰入れを６年間（令和元年度から令和６年度まで）に平準化したこと及び新型コロナウイルス感染症の影響による利用者の減少等を要因として指定管理者納付金を減額したこと，指定管理者納付金の納付を猶予したこと等により</a:t>
          </a:r>
          <a:r>
            <a:rPr kumimoji="1" lang="en-US" altLang="ja-JP" sz="1200">
              <a:latin typeface="ＭＳ ゴシック" pitchFamily="49" charset="-128"/>
              <a:ea typeface="ＭＳ ゴシック" pitchFamily="49" charset="-128"/>
            </a:rPr>
            <a:t>22.5</a:t>
          </a:r>
          <a:r>
            <a:rPr kumimoji="1" lang="ja-JP" altLang="en-US" sz="1200">
              <a:latin typeface="ＭＳ ゴシック" pitchFamily="49" charset="-128"/>
              <a:ea typeface="ＭＳ ゴシック" pitchFamily="49" charset="-128"/>
            </a:rPr>
            <a:t>％となった。</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159101814</v>
      </c>
      <c r="BO4" s="462"/>
      <c r="BP4" s="462"/>
      <c r="BQ4" s="462"/>
      <c r="BR4" s="462"/>
      <c r="BS4" s="462"/>
      <c r="BT4" s="462"/>
      <c r="BU4" s="463"/>
      <c r="BV4" s="461">
        <v>155405175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0.5</v>
      </c>
      <c r="CU4" s="646"/>
      <c r="CV4" s="646"/>
      <c r="CW4" s="646"/>
      <c r="CX4" s="646"/>
      <c r="CY4" s="646"/>
      <c r="CZ4" s="646"/>
      <c r="DA4" s="647"/>
      <c r="DB4" s="645">
        <v>0.6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157773862</v>
      </c>
      <c r="BO5" s="467"/>
      <c r="BP5" s="467"/>
      <c r="BQ5" s="467"/>
      <c r="BR5" s="467"/>
      <c r="BS5" s="467"/>
      <c r="BT5" s="467"/>
      <c r="BU5" s="468"/>
      <c r="BV5" s="466">
        <v>153032334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97.8</v>
      </c>
      <c r="CU5" s="437"/>
      <c r="CV5" s="437"/>
      <c r="CW5" s="437"/>
      <c r="CX5" s="437"/>
      <c r="CY5" s="437"/>
      <c r="CZ5" s="437"/>
      <c r="DA5" s="438"/>
      <c r="DB5" s="436">
        <v>98.4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1327952</v>
      </c>
      <c r="BO6" s="467"/>
      <c r="BP6" s="467"/>
      <c r="BQ6" s="467"/>
      <c r="BR6" s="467"/>
      <c r="BS6" s="467"/>
      <c r="BT6" s="467"/>
      <c r="BU6" s="468"/>
      <c r="BV6" s="466">
        <v>2372841</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103.8</v>
      </c>
      <c r="CU6" s="620"/>
      <c r="CV6" s="620"/>
      <c r="CW6" s="620"/>
      <c r="CX6" s="620"/>
      <c r="CY6" s="620"/>
      <c r="CZ6" s="620"/>
      <c r="DA6" s="621"/>
      <c r="DB6" s="619">
        <v>105.4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922338</v>
      </c>
      <c r="BO7" s="467"/>
      <c r="BP7" s="467"/>
      <c r="BQ7" s="467"/>
      <c r="BR7" s="467"/>
      <c r="BS7" s="467"/>
      <c r="BT7" s="467"/>
      <c r="BU7" s="468"/>
      <c r="BV7" s="466">
        <v>1898409</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78603438</v>
      </c>
      <c r="CU7" s="467"/>
      <c r="CV7" s="467"/>
      <c r="CW7" s="467"/>
      <c r="CX7" s="467"/>
      <c r="CY7" s="467"/>
      <c r="CZ7" s="467"/>
      <c r="DA7" s="468"/>
      <c r="DB7" s="466">
        <v>78427363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405614</v>
      </c>
      <c r="BO8" s="467"/>
      <c r="BP8" s="467"/>
      <c r="BQ8" s="467"/>
      <c r="BR8" s="467"/>
      <c r="BS8" s="467"/>
      <c r="BT8" s="467"/>
      <c r="BU8" s="468"/>
      <c r="BV8" s="466">
        <v>474432</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0.64</v>
      </c>
      <c r="CU8" s="580"/>
      <c r="CV8" s="580"/>
      <c r="CW8" s="580"/>
      <c r="CX8" s="580"/>
      <c r="CY8" s="580"/>
      <c r="CZ8" s="580"/>
      <c r="DA8" s="581"/>
      <c r="DB8" s="579">
        <v>0.64</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337190</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-68818</v>
      </c>
      <c r="BO9" s="467"/>
      <c r="BP9" s="467"/>
      <c r="BQ9" s="467"/>
      <c r="BR9" s="467"/>
      <c r="BS9" s="467"/>
      <c r="BT9" s="467"/>
      <c r="BU9" s="468"/>
      <c r="BV9" s="466">
        <v>81264</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19.8</v>
      </c>
      <c r="CU9" s="437"/>
      <c r="CV9" s="437"/>
      <c r="CW9" s="437"/>
      <c r="CX9" s="437"/>
      <c r="CY9" s="437"/>
      <c r="CZ9" s="437"/>
      <c r="DA9" s="438"/>
      <c r="DB9" s="436">
        <v>20.3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343393</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2343</v>
      </c>
      <c r="BO10" s="467"/>
      <c r="BP10" s="467"/>
      <c r="BQ10" s="467"/>
      <c r="BR10" s="467"/>
      <c r="BS10" s="467"/>
      <c r="BT10" s="467"/>
      <c r="BU10" s="468"/>
      <c r="BV10" s="466">
        <v>2287</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128</v>
      </c>
      <c r="AV11" s="524"/>
      <c r="AW11" s="524"/>
      <c r="AX11" s="524"/>
      <c r="AY11" s="446" t="s">
        <v>129</v>
      </c>
      <c r="AZ11" s="447"/>
      <c r="BA11" s="447"/>
      <c r="BB11" s="447"/>
      <c r="BC11" s="447"/>
      <c r="BD11" s="447"/>
      <c r="BE11" s="447"/>
      <c r="BF11" s="447"/>
      <c r="BG11" s="447"/>
      <c r="BH11" s="447"/>
      <c r="BI11" s="447"/>
      <c r="BJ11" s="447"/>
      <c r="BK11" s="447"/>
      <c r="BL11" s="447"/>
      <c r="BM11" s="448"/>
      <c r="BN11" s="466">
        <v>175</v>
      </c>
      <c r="BO11" s="467"/>
      <c r="BP11" s="467"/>
      <c r="BQ11" s="467"/>
      <c r="BR11" s="467"/>
      <c r="BS11" s="467"/>
      <c r="BT11" s="467"/>
      <c r="BU11" s="468"/>
      <c r="BV11" s="466">
        <v>0</v>
      </c>
      <c r="BW11" s="467"/>
      <c r="BX11" s="467"/>
      <c r="BY11" s="467"/>
      <c r="BZ11" s="467"/>
      <c r="CA11" s="467"/>
      <c r="CB11" s="467"/>
      <c r="CC11" s="468"/>
      <c r="CD11" s="475" t="s">
        <v>130</v>
      </c>
      <c r="CE11" s="476"/>
      <c r="CF11" s="476"/>
      <c r="CG11" s="476"/>
      <c r="CH11" s="476"/>
      <c r="CI11" s="476"/>
      <c r="CJ11" s="476"/>
      <c r="CK11" s="476"/>
      <c r="CL11" s="476"/>
      <c r="CM11" s="476"/>
      <c r="CN11" s="476"/>
      <c r="CO11" s="476"/>
      <c r="CP11" s="476"/>
      <c r="CQ11" s="476"/>
      <c r="CR11" s="476"/>
      <c r="CS11" s="477"/>
      <c r="CT11" s="579" t="s">
        <v>131</v>
      </c>
      <c r="CU11" s="580"/>
      <c r="CV11" s="580"/>
      <c r="CW11" s="580"/>
      <c r="CX11" s="580"/>
      <c r="CY11" s="580"/>
      <c r="CZ11" s="580"/>
      <c r="DA11" s="581"/>
      <c r="DB11" s="579" t="s">
        <v>132</v>
      </c>
      <c r="DC11" s="580"/>
      <c r="DD11" s="580"/>
      <c r="DE11" s="580"/>
      <c r="DF11" s="580"/>
      <c r="DG11" s="580"/>
      <c r="DH11" s="580"/>
      <c r="DI11" s="581"/>
      <c r="DJ11" s="186"/>
      <c r="DK11" s="186"/>
      <c r="DL11" s="186"/>
      <c r="DM11" s="186"/>
      <c r="DN11" s="186"/>
      <c r="DO11" s="186"/>
    </row>
    <row r="12" spans="1:119" ht="18.75" customHeight="1" x14ac:dyDescent="0.15">
      <c r="A12" s="187"/>
      <c r="B12" s="582" t="s">
        <v>133</v>
      </c>
      <c r="C12" s="583"/>
      <c r="D12" s="583"/>
      <c r="E12" s="583"/>
      <c r="F12" s="583"/>
      <c r="G12" s="583"/>
      <c r="H12" s="583"/>
      <c r="I12" s="583"/>
      <c r="J12" s="583"/>
      <c r="K12" s="584"/>
      <c r="L12" s="591" t="s">
        <v>134</v>
      </c>
      <c r="M12" s="592"/>
      <c r="N12" s="592"/>
      <c r="O12" s="592"/>
      <c r="P12" s="592"/>
      <c r="Q12" s="593"/>
      <c r="R12" s="594">
        <v>327575</v>
      </c>
      <c r="S12" s="595"/>
      <c r="T12" s="595"/>
      <c r="U12" s="595"/>
      <c r="V12" s="596"/>
      <c r="W12" s="597" t="s">
        <v>1</v>
      </c>
      <c r="X12" s="524"/>
      <c r="Y12" s="524"/>
      <c r="Z12" s="524"/>
      <c r="AA12" s="524"/>
      <c r="AB12" s="598"/>
      <c r="AC12" s="599" t="s">
        <v>135</v>
      </c>
      <c r="AD12" s="600"/>
      <c r="AE12" s="600"/>
      <c r="AF12" s="600"/>
      <c r="AG12" s="601"/>
      <c r="AH12" s="599" t="s">
        <v>136</v>
      </c>
      <c r="AI12" s="600"/>
      <c r="AJ12" s="600"/>
      <c r="AK12" s="600"/>
      <c r="AL12" s="602"/>
      <c r="AM12" s="535" t="s">
        <v>137</v>
      </c>
      <c r="AN12" s="440"/>
      <c r="AO12" s="440"/>
      <c r="AP12" s="440"/>
      <c r="AQ12" s="440"/>
      <c r="AR12" s="440"/>
      <c r="AS12" s="440"/>
      <c r="AT12" s="441"/>
      <c r="AU12" s="523" t="s">
        <v>122</v>
      </c>
      <c r="AV12" s="524"/>
      <c r="AW12" s="524"/>
      <c r="AX12" s="524"/>
      <c r="AY12" s="446" t="s">
        <v>138</v>
      </c>
      <c r="AZ12" s="447"/>
      <c r="BA12" s="447"/>
      <c r="BB12" s="447"/>
      <c r="BC12" s="447"/>
      <c r="BD12" s="447"/>
      <c r="BE12" s="447"/>
      <c r="BF12" s="447"/>
      <c r="BG12" s="447"/>
      <c r="BH12" s="447"/>
      <c r="BI12" s="447"/>
      <c r="BJ12" s="447"/>
      <c r="BK12" s="447"/>
      <c r="BL12" s="447"/>
      <c r="BM12" s="448"/>
      <c r="BN12" s="466">
        <v>300000</v>
      </c>
      <c r="BO12" s="467"/>
      <c r="BP12" s="467"/>
      <c r="BQ12" s="467"/>
      <c r="BR12" s="467"/>
      <c r="BS12" s="467"/>
      <c r="BT12" s="467"/>
      <c r="BU12" s="468"/>
      <c r="BV12" s="466">
        <v>0</v>
      </c>
      <c r="BW12" s="467"/>
      <c r="BX12" s="467"/>
      <c r="BY12" s="467"/>
      <c r="BZ12" s="467"/>
      <c r="CA12" s="467"/>
      <c r="CB12" s="467"/>
      <c r="CC12" s="468"/>
      <c r="CD12" s="475" t="s">
        <v>139</v>
      </c>
      <c r="CE12" s="476"/>
      <c r="CF12" s="476"/>
      <c r="CG12" s="476"/>
      <c r="CH12" s="476"/>
      <c r="CI12" s="476"/>
      <c r="CJ12" s="476"/>
      <c r="CK12" s="476"/>
      <c r="CL12" s="476"/>
      <c r="CM12" s="476"/>
      <c r="CN12" s="476"/>
      <c r="CO12" s="476"/>
      <c r="CP12" s="476"/>
      <c r="CQ12" s="476"/>
      <c r="CR12" s="476"/>
      <c r="CS12" s="477"/>
      <c r="CT12" s="579" t="s">
        <v>132</v>
      </c>
      <c r="CU12" s="580"/>
      <c r="CV12" s="580"/>
      <c r="CW12" s="580"/>
      <c r="CX12" s="580"/>
      <c r="CY12" s="580"/>
      <c r="CZ12" s="580"/>
      <c r="DA12" s="581"/>
      <c r="DB12" s="579" t="s">
        <v>132</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325748</v>
      </c>
      <c r="S13" s="570"/>
      <c r="T13" s="570"/>
      <c r="U13" s="570"/>
      <c r="V13" s="571"/>
      <c r="W13" s="557" t="s">
        <v>141</v>
      </c>
      <c r="X13" s="479"/>
      <c r="Y13" s="479"/>
      <c r="Z13" s="479"/>
      <c r="AA13" s="479"/>
      <c r="AB13" s="480"/>
      <c r="AC13" s="442">
        <v>4176</v>
      </c>
      <c r="AD13" s="443"/>
      <c r="AE13" s="443"/>
      <c r="AF13" s="443"/>
      <c r="AG13" s="444"/>
      <c r="AH13" s="442">
        <v>4540</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-366300</v>
      </c>
      <c r="BO13" s="467"/>
      <c r="BP13" s="467"/>
      <c r="BQ13" s="467"/>
      <c r="BR13" s="467"/>
      <c r="BS13" s="467"/>
      <c r="BT13" s="467"/>
      <c r="BU13" s="468"/>
      <c r="BV13" s="466">
        <v>83551</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14.2</v>
      </c>
      <c r="CU13" s="437"/>
      <c r="CV13" s="437"/>
      <c r="CW13" s="437"/>
      <c r="CX13" s="437"/>
      <c r="CY13" s="437"/>
      <c r="CZ13" s="437"/>
      <c r="DA13" s="438"/>
      <c r="DB13" s="436">
        <v>14.6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330167</v>
      </c>
      <c r="S14" s="570"/>
      <c r="T14" s="570"/>
      <c r="U14" s="570"/>
      <c r="V14" s="571"/>
      <c r="W14" s="572"/>
      <c r="X14" s="482"/>
      <c r="Y14" s="482"/>
      <c r="Z14" s="482"/>
      <c r="AA14" s="482"/>
      <c r="AB14" s="483"/>
      <c r="AC14" s="562">
        <v>3.1</v>
      </c>
      <c r="AD14" s="563"/>
      <c r="AE14" s="563"/>
      <c r="AF14" s="563"/>
      <c r="AG14" s="564"/>
      <c r="AH14" s="562">
        <v>3.3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180.2</v>
      </c>
      <c r="CU14" s="574"/>
      <c r="CV14" s="574"/>
      <c r="CW14" s="574"/>
      <c r="CX14" s="574"/>
      <c r="CY14" s="574"/>
      <c r="CZ14" s="574"/>
      <c r="DA14" s="575"/>
      <c r="DB14" s="573">
        <v>165.9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140</v>
      </c>
      <c r="N15" s="567"/>
      <c r="O15" s="567"/>
      <c r="P15" s="567"/>
      <c r="Q15" s="568"/>
      <c r="R15" s="569">
        <v>328412</v>
      </c>
      <c r="S15" s="570"/>
      <c r="T15" s="570"/>
      <c r="U15" s="570"/>
      <c r="V15" s="571"/>
      <c r="W15" s="557" t="s">
        <v>148</v>
      </c>
      <c r="X15" s="479"/>
      <c r="Y15" s="479"/>
      <c r="Z15" s="479"/>
      <c r="AA15" s="479"/>
      <c r="AB15" s="480"/>
      <c r="AC15" s="442">
        <v>21559</v>
      </c>
      <c r="AD15" s="443"/>
      <c r="AE15" s="443"/>
      <c r="AF15" s="443"/>
      <c r="AG15" s="444"/>
      <c r="AH15" s="442">
        <v>22211</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39433592</v>
      </c>
      <c r="BO15" s="462"/>
      <c r="BP15" s="462"/>
      <c r="BQ15" s="462"/>
      <c r="BR15" s="462"/>
      <c r="BS15" s="462"/>
      <c r="BT15" s="462"/>
      <c r="BU15" s="463"/>
      <c r="BV15" s="461">
        <v>39506734</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16</v>
      </c>
      <c r="AD16" s="563"/>
      <c r="AE16" s="563"/>
      <c r="AF16" s="563"/>
      <c r="AG16" s="564"/>
      <c r="AH16" s="562">
        <v>16</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62597397</v>
      </c>
      <c r="BO16" s="467"/>
      <c r="BP16" s="467"/>
      <c r="BQ16" s="467"/>
      <c r="BR16" s="467"/>
      <c r="BS16" s="467"/>
      <c r="BT16" s="467"/>
      <c r="BU16" s="468"/>
      <c r="BV16" s="466">
        <v>61473882</v>
      </c>
      <c r="BW16" s="467"/>
      <c r="BX16" s="467"/>
      <c r="BY16" s="467"/>
      <c r="BZ16" s="467"/>
      <c r="CA16" s="467"/>
      <c r="CB16" s="467"/>
      <c r="CC16" s="468"/>
      <c r="CD16" s="201"/>
      <c r="CE16" s="464" t="s">
        <v>154</v>
      </c>
      <c r="CF16" s="464"/>
      <c r="CG16" s="464"/>
      <c r="CH16" s="464"/>
      <c r="CI16" s="464"/>
      <c r="CJ16" s="464"/>
      <c r="CK16" s="464"/>
      <c r="CL16" s="464"/>
      <c r="CM16" s="464"/>
      <c r="CN16" s="464"/>
      <c r="CO16" s="464"/>
      <c r="CP16" s="464"/>
      <c r="CQ16" s="464"/>
      <c r="CR16" s="464"/>
      <c r="CS16" s="465"/>
      <c r="CT16" s="436">
        <v>22.5</v>
      </c>
      <c r="CU16" s="437"/>
      <c r="CV16" s="437"/>
      <c r="CW16" s="437"/>
      <c r="CX16" s="437"/>
      <c r="CY16" s="437"/>
      <c r="CZ16" s="437"/>
      <c r="DA16" s="438"/>
      <c r="DB16" s="436">
        <v>31.9</v>
      </c>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108937</v>
      </c>
      <c r="AD17" s="443"/>
      <c r="AE17" s="443"/>
      <c r="AF17" s="443"/>
      <c r="AG17" s="444"/>
      <c r="AH17" s="442">
        <v>112110</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50635212</v>
      </c>
      <c r="BO17" s="467"/>
      <c r="BP17" s="467"/>
      <c r="BQ17" s="467"/>
      <c r="BR17" s="467"/>
      <c r="BS17" s="467"/>
      <c r="BT17" s="467"/>
      <c r="BU17" s="468"/>
      <c r="BV17" s="466">
        <v>50704814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309</v>
      </c>
      <c r="M18" s="531"/>
      <c r="N18" s="531"/>
      <c r="O18" s="531"/>
      <c r="P18" s="531"/>
      <c r="Q18" s="531"/>
      <c r="R18" s="532"/>
      <c r="S18" s="532"/>
      <c r="T18" s="532"/>
      <c r="U18" s="532"/>
      <c r="V18" s="533"/>
      <c r="W18" s="547"/>
      <c r="X18" s="548"/>
      <c r="Y18" s="548"/>
      <c r="Z18" s="548"/>
      <c r="AA18" s="548"/>
      <c r="AB18" s="558"/>
      <c r="AC18" s="430">
        <v>80.900000000000006</v>
      </c>
      <c r="AD18" s="431"/>
      <c r="AE18" s="431"/>
      <c r="AF18" s="431"/>
      <c r="AG18" s="534"/>
      <c r="AH18" s="430">
        <v>80.7</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79928968</v>
      </c>
      <c r="BO18" s="467"/>
      <c r="BP18" s="467"/>
      <c r="BQ18" s="467"/>
      <c r="BR18" s="467"/>
      <c r="BS18" s="467"/>
      <c r="BT18" s="467"/>
      <c r="BU18" s="468"/>
      <c r="BV18" s="466">
        <v>79855246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1091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86286815</v>
      </c>
      <c r="BO19" s="467"/>
      <c r="BP19" s="467"/>
      <c r="BQ19" s="467"/>
      <c r="BR19" s="467"/>
      <c r="BS19" s="467"/>
      <c r="BT19" s="467"/>
      <c r="BU19" s="468"/>
      <c r="BV19" s="466">
        <v>86047136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153594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210720969</v>
      </c>
      <c r="BO23" s="467"/>
      <c r="BP23" s="467"/>
      <c r="BQ23" s="467"/>
      <c r="BR23" s="467"/>
      <c r="BS23" s="467"/>
      <c r="BT23" s="467"/>
      <c r="BU23" s="468"/>
      <c r="BV23" s="466">
        <v>201796324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9675</v>
      </c>
      <c r="R24" s="443"/>
      <c r="S24" s="443"/>
      <c r="T24" s="443"/>
      <c r="U24" s="443"/>
      <c r="V24" s="444"/>
      <c r="W24" s="508"/>
      <c r="X24" s="499"/>
      <c r="Y24" s="500"/>
      <c r="Z24" s="439" t="s">
        <v>173</v>
      </c>
      <c r="AA24" s="440"/>
      <c r="AB24" s="440"/>
      <c r="AC24" s="440"/>
      <c r="AD24" s="440"/>
      <c r="AE24" s="440"/>
      <c r="AF24" s="440"/>
      <c r="AG24" s="441"/>
      <c r="AH24" s="442">
        <v>2354</v>
      </c>
      <c r="AI24" s="443"/>
      <c r="AJ24" s="443"/>
      <c r="AK24" s="443"/>
      <c r="AL24" s="444"/>
      <c r="AM24" s="442">
        <v>7328002</v>
      </c>
      <c r="AN24" s="443"/>
      <c r="AO24" s="443"/>
      <c r="AP24" s="443"/>
      <c r="AQ24" s="443"/>
      <c r="AR24" s="444"/>
      <c r="AS24" s="442">
        <v>3113</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113004220</v>
      </c>
      <c r="BO24" s="467"/>
      <c r="BP24" s="467"/>
      <c r="BQ24" s="467"/>
      <c r="BR24" s="467"/>
      <c r="BS24" s="467"/>
      <c r="BT24" s="467"/>
      <c r="BU24" s="468"/>
      <c r="BV24" s="466">
        <v>113689641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2</v>
      </c>
      <c r="M25" s="443"/>
      <c r="N25" s="443"/>
      <c r="O25" s="443"/>
      <c r="P25" s="444"/>
      <c r="Q25" s="442">
        <v>8227</v>
      </c>
      <c r="R25" s="443"/>
      <c r="S25" s="443"/>
      <c r="T25" s="443"/>
      <c r="U25" s="443"/>
      <c r="V25" s="444"/>
      <c r="W25" s="508"/>
      <c r="X25" s="499"/>
      <c r="Y25" s="500"/>
      <c r="Z25" s="439" t="s">
        <v>176</v>
      </c>
      <c r="AA25" s="440"/>
      <c r="AB25" s="440"/>
      <c r="AC25" s="440"/>
      <c r="AD25" s="440"/>
      <c r="AE25" s="440"/>
      <c r="AF25" s="440"/>
      <c r="AG25" s="441"/>
      <c r="AH25" s="442">
        <v>382</v>
      </c>
      <c r="AI25" s="443"/>
      <c r="AJ25" s="443"/>
      <c r="AK25" s="443"/>
      <c r="AL25" s="444"/>
      <c r="AM25" s="442">
        <v>1171594</v>
      </c>
      <c r="AN25" s="443"/>
      <c r="AO25" s="443"/>
      <c r="AP25" s="443"/>
      <c r="AQ25" s="443"/>
      <c r="AR25" s="444"/>
      <c r="AS25" s="442">
        <v>3067</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7969730</v>
      </c>
      <c r="BO25" s="462"/>
      <c r="BP25" s="462"/>
      <c r="BQ25" s="462"/>
      <c r="BR25" s="462"/>
      <c r="BS25" s="462"/>
      <c r="BT25" s="462"/>
      <c r="BU25" s="463"/>
      <c r="BV25" s="461">
        <v>7251494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6831</v>
      </c>
      <c r="R26" s="443"/>
      <c r="S26" s="443"/>
      <c r="T26" s="443"/>
      <c r="U26" s="443"/>
      <c r="V26" s="444"/>
      <c r="W26" s="508"/>
      <c r="X26" s="499"/>
      <c r="Y26" s="500"/>
      <c r="Z26" s="439" t="s">
        <v>179</v>
      </c>
      <c r="AA26" s="521"/>
      <c r="AB26" s="521"/>
      <c r="AC26" s="521"/>
      <c r="AD26" s="521"/>
      <c r="AE26" s="521"/>
      <c r="AF26" s="521"/>
      <c r="AG26" s="522"/>
      <c r="AH26" s="442">
        <v>214</v>
      </c>
      <c r="AI26" s="443"/>
      <c r="AJ26" s="443"/>
      <c r="AK26" s="443"/>
      <c r="AL26" s="444"/>
      <c r="AM26" s="442">
        <v>626592</v>
      </c>
      <c r="AN26" s="443"/>
      <c r="AO26" s="443"/>
      <c r="AP26" s="443"/>
      <c r="AQ26" s="443"/>
      <c r="AR26" s="444"/>
      <c r="AS26" s="442">
        <v>2928</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v>8530</v>
      </c>
      <c r="BO26" s="467"/>
      <c r="BP26" s="467"/>
      <c r="BQ26" s="467"/>
      <c r="BR26" s="467"/>
      <c r="BS26" s="467"/>
      <c r="BT26" s="467"/>
      <c r="BU26" s="468"/>
      <c r="BV26" s="466">
        <v>11405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6780</v>
      </c>
      <c r="R27" s="443"/>
      <c r="S27" s="443"/>
      <c r="T27" s="443"/>
      <c r="U27" s="443"/>
      <c r="V27" s="444"/>
      <c r="W27" s="508"/>
      <c r="X27" s="499"/>
      <c r="Y27" s="500"/>
      <c r="Z27" s="439" t="s">
        <v>182</v>
      </c>
      <c r="AA27" s="440"/>
      <c r="AB27" s="440"/>
      <c r="AC27" s="440"/>
      <c r="AD27" s="440"/>
      <c r="AE27" s="440"/>
      <c r="AF27" s="440"/>
      <c r="AG27" s="441"/>
      <c r="AH27" s="442">
        <v>94</v>
      </c>
      <c r="AI27" s="443"/>
      <c r="AJ27" s="443"/>
      <c r="AK27" s="443"/>
      <c r="AL27" s="444"/>
      <c r="AM27" s="442">
        <v>358940</v>
      </c>
      <c r="AN27" s="443"/>
      <c r="AO27" s="443"/>
      <c r="AP27" s="443"/>
      <c r="AQ27" s="443"/>
      <c r="AR27" s="444"/>
      <c r="AS27" s="442">
        <v>3819</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2707187</v>
      </c>
      <c r="BO27" s="470"/>
      <c r="BP27" s="470"/>
      <c r="BQ27" s="470"/>
      <c r="BR27" s="470"/>
      <c r="BS27" s="470"/>
      <c r="BT27" s="470"/>
      <c r="BU27" s="471"/>
      <c r="BV27" s="469">
        <v>2706650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6150</v>
      </c>
      <c r="R28" s="443"/>
      <c r="S28" s="443"/>
      <c r="T28" s="443"/>
      <c r="U28" s="443"/>
      <c r="V28" s="444"/>
      <c r="W28" s="508"/>
      <c r="X28" s="499"/>
      <c r="Y28" s="500"/>
      <c r="Z28" s="439" t="s">
        <v>185</v>
      </c>
      <c r="AA28" s="440"/>
      <c r="AB28" s="440"/>
      <c r="AC28" s="440"/>
      <c r="AD28" s="440"/>
      <c r="AE28" s="440"/>
      <c r="AF28" s="440"/>
      <c r="AG28" s="441"/>
      <c r="AH28" s="442" t="s">
        <v>186</v>
      </c>
      <c r="AI28" s="443"/>
      <c r="AJ28" s="443"/>
      <c r="AK28" s="443"/>
      <c r="AL28" s="444"/>
      <c r="AM28" s="442" t="s">
        <v>132</v>
      </c>
      <c r="AN28" s="443"/>
      <c r="AO28" s="443"/>
      <c r="AP28" s="443"/>
      <c r="AQ28" s="443"/>
      <c r="AR28" s="444"/>
      <c r="AS28" s="442" t="s">
        <v>186</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2836114</v>
      </c>
      <c r="BO28" s="462"/>
      <c r="BP28" s="462"/>
      <c r="BQ28" s="462"/>
      <c r="BR28" s="462"/>
      <c r="BS28" s="462"/>
      <c r="BT28" s="462"/>
      <c r="BU28" s="463"/>
      <c r="BV28" s="461">
        <v>2893771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32</v>
      </c>
      <c r="M29" s="443"/>
      <c r="N29" s="443"/>
      <c r="O29" s="443"/>
      <c r="P29" s="444"/>
      <c r="Q29" s="442">
        <v>5850</v>
      </c>
      <c r="R29" s="443"/>
      <c r="S29" s="443"/>
      <c r="T29" s="443"/>
      <c r="U29" s="443"/>
      <c r="V29" s="444"/>
      <c r="W29" s="509"/>
      <c r="X29" s="510"/>
      <c r="Y29" s="511"/>
      <c r="Z29" s="439" t="s">
        <v>189</v>
      </c>
      <c r="AA29" s="440"/>
      <c r="AB29" s="440"/>
      <c r="AC29" s="440"/>
      <c r="AD29" s="440"/>
      <c r="AE29" s="440"/>
      <c r="AF29" s="440"/>
      <c r="AG29" s="441"/>
      <c r="AH29" s="442">
        <v>2448</v>
      </c>
      <c r="AI29" s="443"/>
      <c r="AJ29" s="443"/>
      <c r="AK29" s="443"/>
      <c r="AL29" s="444"/>
      <c r="AM29" s="442">
        <v>7686942</v>
      </c>
      <c r="AN29" s="443"/>
      <c r="AO29" s="443"/>
      <c r="AP29" s="443"/>
      <c r="AQ29" s="443"/>
      <c r="AR29" s="444"/>
      <c r="AS29" s="442">
        <v>3140</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1615434</v>
      </c>
      <c r="BO29" s="467"/>
      <c r="BP29" s="467"/>
      <c r="BQ29" s="467"/>
      <c r="BR29" s="467"/>
      <c r="BS29" s="467"/>
      <c r="BT29" s="467"/>
      <c r="BU29" s="468"/>
      <c r="BV29" s="466">
        <v>1953793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5699289</v>
      </c>
      <c r="BO30" s="470"/>
      <c r="BP30" s="470"/>
      <c r="BQ30" s="470"/>
      <c r="BR30" s="470"/>
      <c r="BS30" s="470"/>
      <c r="BT30" s="470"/>
      <c r="BU30" s="471"/>
      <c r="BV30" s="469">
        <v>6383840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200</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198</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10</v>
      </c>
      <c r="AN34" s="425"/>
      <c r="AO34" s="424" t="str">
        <f>IF('各会計、関係団体の財政状況及び健全化判断比率'!B33="","",'各会計、関係団体の財政状況及び健全化判断比率'!B33)</f>
        <v>水道事業会計</v>
      </c>
      <c r="AP34" s="424"/>
      <c r="AQ34" s="424"/>
      <c r="AR34" s="424"/>
      <c r="AS34" s="424"/>
      <c r="AT34" s="424"/>
      <c r="AU34" s="424"/>
      <c r="AV34" s="424"/>
      <c r="AW34" s="424"/>
      <c r="AX34" s="424"/>
      <c r="AY34" s="424"/>
      <c r="AZ34" s="424"/>
      <c r="BA34" s="424"/>
      <c r="BB34" s="424"/>
      <c r="BC34" s="424"/>
      <c r="BD34" s="214"/>
      <c r="BE34" s="425">
        <f>IF(BG34="","",MAX(C34:D43,U34:V43,AM34:AN43)+1)</f>
        <v>12</v>
      </c>
      <c r="BF34" s="425"/>
      <c r="BG34" s="424" t="str">
        <f>IF('各会計、関係団体の財政状況及び健全化判断比率'!B35="","",'各会計、関係団体の財政状況及び健全化判断比率'!B35)</f>
        <v>卸売市場事業特別会計</v>
      </c>
      <c r="BH34" s="424"/>
      <c r="BI34" s="424"/>
      <c r="BJ34" s="424"/>
      <c r="BK34" s="424"/>
      <c r="BL34" s="424"/>
      <c r="BM34" s="424"/>
      <c r="BN34" s="424"/>
      <c r="BO34" s="424"/>
      <c r="BP34" s="424"/>
      <c r="BQ34" s="424"/>
      <c r="BR34" s="424"/>
      <c r="BS34" s="424"/>
      <c r="BT34" s="424"/>
      <c r="BU34" s="424"/>
      <c r="BV34" s="214"/>
      <c r="BW34" s="425">
        <f>IF(BY34="","",MAX(C34:D43,U34:V43,AM34:AN43,BE34:BF43)+1)</f>
        <v>16</v>
      </c>
      <c r="BX34" s="425"/>
      <c r="BY34" s="424" t="str">
        <f>IF('各会計、関係団体の財政状況及び健全化判断比率'!B68="","",'各会計、関係団体の財政状況及び健全化判断比率'!B68)</f>
        <v>こうち人づくり広域連合（一般会計）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公益財団法人高知市文化振興事業団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へき地診療所事業特別会計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収益事業特別会計</v>
      </c>
      <c r="X35" s="424"/>
      <c r="Y35" s="424"/>
      <c r="Z35" s="424"/>
      <c r="AA35" s="424"/>
      <c r="AB35" s="424"/>
      <c r="AC35" s="424"/>
      <c r="AD35" s="424"/>
      <c r="AE35" s="424"/>
      <c r="AF35" s="424"/>
      <c r="AG35" s="424"/>
      <c r="AH35" s="424"/>
      <c r="AI35" s="424"/>
      <c r="AJ35" s="424"/>
      <c r="AK35" s="424"/>
      <c r="AL35" s="214"/>
      <c r="AM35" s="425">
        <f t="shared" ref="AM35:AM43" si="0">IF(AO35="","",AM34+1)</f>
        <v>11</v>
      </c>
      <c r="AN35" s="425"/>
      <c r="AO35" s="424" t="str">
        <f>IF('各会計、関係団体の財政状況及び健全化判断比率'!B34="","",'各会計、関係団体の財政状況及び健全化判断比率'!B34)</f>
        <v>公共下水道事業会計</v>
      </c>
      <c r="AP35" s="424"/>
      <c r="AQ35" s="424"/>
      <c r="AR35" s="424"/>
      <c r="AS35" s="424"/>
      <c r="AT35" s="424"/>
      <c r="AU35" s="424"/>
      <c r="AV35" s="424"/>
      <c r="AW35" s="424"/>
      <c r="AX35" s="424"/>
      <c r="AY35" s="424"/>
      <c r="AZ35" s="424"/>
      <c r="BA35" s="424"/>
      <c r="BB35" s="424"/>
      <c r="BC35" s="424"/>
      <c r="BD35" s="214"/>
      <c r="BE35" s="425">
        <f t="shared" ref="BE35:BE43" si="1">IF(BG35="","",BE34+1)</f>
        <v>13</v>
      </c>
      <c r="BF35" s="425"/>
      <c r="BG35" s="424" t="str">
        <f>IF('各会計、関係団体の財政状況及び健全化判断比率'!B36="","",'各会計、関係団体の財政状況及び健全化判断比率'!B36)</f>
        <v>国民宿舎運営事業特別会計</v>
      </c>
      <c r="BH35" s="424"/>
      <c r="BI35" s="424"/>
      <c r="BJ35" s="424"/>
      <c r="BK35" s="424"/>
      <c r="BL35" s="424"/>
      <c r="BM35" s="424"/>
      <c r="BN35" s="424"/>
      <c r="BO35" s="424"/>
      <c r="BP35" s="424"/>
      <c r="BQ35" s="424"/>
      <c r="BR35" s="424"/>
      <c r="BS35" s="424"/>
      <c r="BT35" s="424"/>
      <c r="BU35" s="424"/>
      <c r="BV35" s="214"/>
      <c r="BW35" s="425">
        <f t="shared" ref="BW35:BW43" si="2">IF(BY35="","",BW34+1)</f>
        <v>17</v>
      </c>
      <c r="BX35" s="425"/>
      <c r="BY35" s="424" t="str">
        <f>IF('各会計、関係団体の財政状況及び健全化判断比率'!B69="","",'各会計、関係団体の財政状況及び健全化判断比率'!B69)</f>
        <v>高知県・高知市病院企業団（病院企業会計）</v>
      </c>
      <c r="BZ35" s="424"/>
      <c r="CA35" s="424"/>
      <c r="CB35" s="424"/>
      <c r="CC35" s="424"/>
      <c r="CD35" s="424"/>
      <c r="CE35" s="424"/>
      <c r="CF35" s="424"/>
      <c r="CG35" s="424"/>
      <c r="CH35" s="424"/>
      <c r="CI35" s="424"/>
      <c r="CJ35" s="424"/>
      <c r="CK35" s="424"/>
      <c r="CL35" s="424"/>
      <c r="CM35" s="424"/>
      <c r="CN35" s="214"/>
      <c r="CO35" s="425">
        <f t="shared" ref="CO35:CO43" si="3">IF(CQ35="","",CO34+1)</f>
        <v>23</v>
      </c>
      <c r="CP35" s="425"/>
      <c r="CQ35" s="424" t="str">
        <f>IF('各会計、関係団体の財政状況及び健全化判断比率'!BS8="","",'各会計、関係団体の財政状況及び健全化判断比率'!BS8)</f>
        <v>公益財団法人高知市環境事業公社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母子父子寡婦福祉資金貸付事業特別会計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駐車場事業特別会計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14</v>
      </c>
      <c r="BF36" s="425"/>
      <c r="BG36" s="424" t="str">
        <f>IF('各会計、関係団体の財政状況及び健全化判断比率'!B37="","",'各会計、関係団体の財政状況及び健全化判断比率'!B37)</f>
        <v>農業集落排水事業特別会計</v>
      </c>
      <c r="BH36" s="424"/>
      <c r="BI36" s="424"/>
      <c r="BJ36" s="424"/>
      <c r="BK36" s="424"/>
      <c r="BL36" s="424"/>
      <c r="BM36" s="424"/>
      <c r="BN36" s="424"/>
      <c r="BO36" s="424"/>
      <c r="BP36" s="424"/>
      <c r="BQ36" s="424"/>
      <c r="BR36" s="424"/>
      <c r="BS36" s="424"/>
      <c r="BT36" s="424"/>
      <c r="BU36" s="424"/>
      <c r="BV36" s="214"/>
      <c r="BW36" s="425">
        <f t="shared" si="2"/>
        <v>18</v>
      </c>
      <c r="BX36" s="425"/>
      <c r="BY36" s="424" t="str">
        <f>IF('各会計、関係団体の財政状況及び健全化判断比率'!B70="","",'各会計、関係団体の財政状況及び健全化判断比率'!B70)</f>
        <v>高知県広域食肉センター事務組合（一般会計）</v>
      </c>
      <c r="BZ36" s="424"/>
      <c r="CA36" s="424"/>
      <c r="CB36" s="424"/>
      <c r="CC36" s="424"/>
      <c r="CD36" s="424"/>
      <c r="CE36" s="424"/>
      <c r="CF36" s="424"/>
      <c r="CG36" s="424"/>
      <c r="CH36" s="424"/>
      <c r="CI36" s="424"/>
      <c r="CJ36" s="424"/>
      <c r="CK36" s="424"/>
      <c r="CL36" s="424"/>
      <c r="CM36" s="424"/>
      <c r="CN36" s="214"/>
      <c r="CO36" s="425">
        <f t="shared" si="3"/>
        <v>24</v>
      </c>
      <c r="CP36" s="425"/>
      <c r="CQ36" s="424" t="str">
        <f>IF('各会計、関係団体の財政状況及び健全化判断比率'!BS9="","",'各会計、関係団体の財政状況及び健全化判断比率'!BS9)</f>
        <v>公益財団法人高知市学校給食会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土地区画整理事業清算金特別会計</v>
      </c>
      <c r="F37" s="424"/>
      <c r="G37" s="424"/>
      <c r="H37" s="424"/>
      <c r="I37" s="424"/>
      <c r="J37" s="424"/>
      <c r="K37" s="424"/>
      <c r="L37" s="424"/>
      <c r="M37" s="424"/>
      <c r="N37" s="424"/>
      <c r="O37" s="424"/>
      <c r="P37" s="424"/>
      <c r="Q37" s="424"/>
      <c r="R37" s="424"/>
      <c r="S37" s="424"/>
      <c r="T37" s="214"/>
      <c r="U37" s="425">
        <f t="shared" si="4"/>
        <v>8</v>
      </c>
      <c r="V37" s="425"/>
      <c r="W37" s="424" t="str">
        <f>IF('各会計、関係団体の財政状況及び健全化判断比率'!B31="","",'各会計、関係団体の財政状況及び健全化判断比率'!B31)</f>
        <v>介護保険事業特別会計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15</v>
      </c>
      <c r="BF37" s="425"/>
      <c r="BG37" s="424" t="str">
        <f>IF('各会計、関係団体の財政状況及び健全化判断比率'!B38="","",'各会計、関係団体の財政状況及び健全化判断比率'!B38)</f>
        <v>産業立地推進事業特別会計</v>
      </c>
      <c r="BH37" s="424"/>
      <c r="BI37" s="424"/>
      <c r="BJ37" s="424"/>
      <c r="BK37" s="424"/>
      <c r="BL37" s="424"/>
      <c r="BM37" s="424"/>
      <c r="BN37" s="424"/>
      <c r="BO37" s="424"/>
      <c r="BP37" s="424"/>
      <c r="BQ37" s="424"/>
      <c r="BR37" s="424"/>
      <c r="BS37" s="424"/>
      <c r="BT37" s="424"/>
      <c r="BU37" s="424"/>
      <c r="BV37" s="214"/>
      <c r="BW37" s="425">
        <f t="shared" si="2"/>
        <v>19</v>
      </c>
      <c r="BX37" s="425"/>
      <c r="BY37" s="424" t="str">
        <f>IF('各会計、関係団体の財政状況及び健全化判断比率'!B71="","",'各会計、関係団体の財政状況及び健全化判断比率'!B71)</f>
        <v>高知県後期高齢者医療広域連合（一般会計）</v>
      </c>
      <c r="BZ37" s="424"/>
      <c r="CA37" s="424"/>
      <c r="CB37" s="424"/>
      <c r="CC37" s="424"/>
      <c r="CD37" s="424"/>
      <c r="CE37" s="424"/>
      <c r="CF37" s="424"/>
      <c r="CG37" s="424"/>
      <c r="CH37" s="424"/>
      <c r="CI37" s="424"/>
      <c r="CJ37" s="424"/>
      <c r="CK37" s="424"/>
      <c r="CL37" s="424"/>
      <c r="CM37" s="424"/>
      <c r="CN37" s="214"/>
      <c r="CO37" s="425">
        <f t="shared" si="3"/>
        <v>25</v>
      </c>
      <c r="CP37" s="425"/>
      <c r="CQ37" s="424" t="str">
        <f>IF('各会計、関係団体の財政状況及び健全化判断比率'!BS10="","",'各会計、関係団体の財政状況及び健全化判断比率'!BS10)</f>
        <v>公益財団法人高知市都市整備公社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9</v>
      </c>
      <c r="V38" s="425"/>
      <c r="W38" s="424" t="str">
        <f>IF('各会計、関係団体の財政状況及び健全化判断比率'!B32="","",'各会計、関係団体の財政状況及び健全化判断比率'!B32)</f>
        <v>後期高齢者医療事業特別会計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20</v>
      </c>
      <c r="BX38" s="425"/>
      <c r="BY38" s="424" t="str">
        <f>IF('各会計、関係団体の財政状況及び健全化判断比率'!B72="","",'各会計、関係団体の財政状況及び健全化判断比率'!B72)</f>
        <v>高知県後期高齢者医療広域連合（後期高齢者医療特別会計）</v>
      </c>
      <c r="BZ38" s="424"/>
      <c r="CA38" s="424"/>
      <c r="CB38" s="424"/>
      <c r="CC38" s="424"/>
      <c r="CD38" s="424"/>
      <c r="CE38" s="424"/>
      <c r="CF38" s="424"/>
      <c r="CG38" s="424"/>
      <c r="CH38" s="424"/>
      <c r="CI38" s="424"/>
      <c r="CJ38" s="424"/>
      <c r="CK38" s="424"/>
      <c r="CL38" s="424"/>
      <c r="CM38" s="424"/>
      <c r="CN38" s="214"/>
      <c r="CO38" s="425">
        <f t="shared" si="3"/>
        <v>26</v>
      </c>
      <c r="CP38" s="425"/>
      <c r="CQ38" s="424" t="str">
        <f>IF('各会計、関係団体の財政状況及び健全化判断比率'!BS11="","",'各会計、関係団体の財政状況及び健全化判断比率'!BS11)</f>
        <v>公益財団法人こうち男女共同参画社会づくり財団</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21</v>
      </c>
      <c r="BX39" s="425"/>
      <c r="BY39" s="424" t="str">
        <f>IF('各会計、関係団体の財政状況及び健全化判断比率'!B73="","",'各会計、関係団体の財政状況及び健全化判断比率'!B73)</f>
        <v>高知県競馬組合（収益事業会計）</v>
      </c>
      <c r="BZ39" s="424"/>
      <c r="CA39" s="424"/>
      <c r="CB39" s="424"/>
      <c r="CC39" s="424"/>
      <c r="CD39" s="424"/>
      <c r="CE39" s="424"/>
      <c r="CF39" s="424"/>
      <c r="CG39" s="424"/>
      <c r="CH39" s="424"/>
      <c r="CI39" s="424"/>
      <c r="CJ39" s="424"/>
      <c r="CK39" s="424"/>
      <c r="CL39" s="424"/>
      <c r="CM39" s="424"/>
      <c r="CN39" s="214"/>
      <c r="CO39" s="425">
        <f t="shared" si="3"/>
        <v>27</v>
      </c>
      <c r="CP39" s="425"/>
      <c r="CQ39" s="424" t="str">
        <f>IF('各会計、関係団体の財政状況及び健全化判断比率'!BS12="","",'各会計、関係団体の財政状況及び健全化判断比率'!BS12)</f>
        <v>公益財団法人高知市スポーツ振興事業団</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f t="shared" si="3"/>
        <v>28</v>
      </c>
      <c r="CP40" s="425"/>
      <c r="CQ40" s="424" t="str">
        <f>IF('各会計、関係団体の財政状況及び健全化判断比率'!BS13="","",'各会計、関係団体の財政状況及び健全化判断比率'!BS13)</f>
        <v>公益財団法人高知県観光コンベンション協会</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f t="shared" si="3"/>
        <v>29</v>
      </c>
      <c r="CP41" s="425"/>
      <c r="CQ41" s="424" t="str">
        <f>IF('各会計、関係団体の財政状況及び健全化判断比率'!BS14="","",'各会計、関係団体の財政状況及び健全化判断比率'!BS14)</f>
        <v>公益財団法人高知県魚さい加工公社</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f t="shared" si="3"/>
        <v>30</v>
      </c>
      <c r="CP42" s="425"/>
      <c r="CQ42" s="424" t="str">
        <f>IF('各会計、関係団体の財政状況及び健全化判断比率'!BS15="","",'各会計、関係団体の財政状況及び健全化判断比率'!BS15)</f>
        <v>公益財団法人土佐山内記念財団</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f t="shared" si="3"/>
        <v>31</v>
      </c>
      <c r="CP43" s="425"/>
      <c r="CQ43" s="424" t="str">
        <f>IF('各会計、関係団体の財政状況及び健全化判断比率'!BS16="","",'各会計、関係団体の財政状況及び健全化判断比率'!BS16)</f>
        <v>公益財団法人高知勤労者福祉サービスセンター</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PQrDuGjxh6ZL8abfGfgxWsstjMlxrbiSzwZRqgJu+Ksn4AgQnmIIg/bR8nhyk64fokbkIhEgt5dOvdkxjHmjEg==" saltValue="AMjzoiRcZow1ApEsw6o/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48" t="s">
        <v>580</v>
      </c>
      <c r="D34" s="1248"/>
      <c r="E34" s="1249"/>
      <c r="F34" s="32" t="s">
        <v>581</v>
      </c>
      <c r="G34" s="33" t="s">
        <v>582</v>
      </c>
      <c r="H34" s="33" t="s">
        <v>583</v>
      </c>
      <c r="I34" s="33" t="s">
        <v>584</v>
      </c>
      <c r="J34" s="34" t="s">
        <v>585</v>
      </c>
      <c r="K34" s="22"/>
      <c r="L34" s="22"/>
      <c r="M34" s="22"/>
      <c r="N34" s="22"/>
      <c r="O34" s="22"/>
      <c r="P34" s="22"/>
    </row>
    <row r="35" spans="1:16" ht="39" customHeight="1" x14ac:dyDescent="0.15">
      <c r="A35" s="22"/>
      <c r="B35" s="35"/>
      <c r="C35" s="1242" t="s">
        <v>586</v>
      </c>
      <c r="D35" s="1243"/>
      <c r="E35" s="1244"/>
      <c r="F35" s="36" t="s">
        <v>587</v>
      </c>
      <c r="G35" s="37" t="s">
        <v>588</v>
      </c>
      <c r="H35" s="37" t="s">
        <v>589</v>
      </c>
      <c r="I35" s="37" t="s">
        <v>590</v>
      </c>
      <c r="J35" s="38" t="s">
        <v>591</v>
      </c>
      <c r="K35" s="22"/>
      <c r="L35" s="22"/>
      <c r="M35" s="22"/>
      <c r="N35" s="22"/>
      <c r="O35" s="22"/>
      <c r="P35" s="22"/>
    </row>
    <row r="36" spans="1:16" ht="39" customHeight="1" x14ac:dyDescent="0.15">
      <c r="A36" s="22"/>
      <c r="B36" s="35"/>
      <c r="C36" s="1242" t="s">
        <v>592</v>
      </c>
      <c r="D36" s="1243"/>
      <c r="E36" s="1244"/>
      <c r="F36" s="36" t="s">
        <v>593</v>
      </c>
      <c r="G36" s="37" t="s">
        <v>594</v>
      </c>
      <c r="H36" s="37" t="s">
        <v>595</v>
      </c>
      <c r="I36" s="37" t="s">
        <v>596</v>
      </c>
      <c r="J36" s="38" t="s">
        <v>597</v>
      </c>
      <c r="K36" s="22"/>
      <c r="L36" s="22"/>
      <c r="M36" s="22"/>
      <c r="N36" s="22"/>
      <c r="O36" s="22"/>
      <c r="P36" s="22"/>
    </row>
    <row r="37" spans="1:16" ht="39" customHeight="1" x14ac:dyDescent="0.15">
      <c r="A37" s="22"/>
      <c r="B37" s="35"/>
      <c r="C37" s="1242" t="s">
        <v>598</v>
      </c>
      <c r="D37" s="1243"/>
      <c r="E37" s="1244"/>
      <c r="F37" s="36">
        <v>12.72</v>
      </c>
      <c r="G37" s="37">
        <v>13.98</v>
      </c>
      <c r="H37" s="37">
        <v>14.9</v>
      </c>
      <c r="I37" s="37">
        <v>14.87</v>
      </c>
      <c r="J37" s="38">
        <v>16.05</v>
      </c>
      <c r="K37" s="22"/>
      <c r="L37" s="22"/>
      <c r="M37" s="22"/>
      <c r="N37" s="22"/>
      <c r="O37" s="22"/>
      <c r="P37" s="22"/>
    </row>
    <row r="38" spans="1:16" ht="39" customHeight="1" x14ac:dyDescent="0.15">
      <c r="A38" s="22"/>
      <c r="B38" s="35"/>
      <c r="C38" s="1242" t="s">
        <v>599</v>
      </c>
      <c r="D38" s="1243"/>
      <c r="E38" s="1244"/>
      <c r="F38" s="36">
        <v>0.11</v>
      </c>
      <c r="G38" s="37">
        <v>0.28999999999999998</v>
      </c>
      <c r="H38" s="37">
        <v>0.38</v>
      </c>
      <c r="I38" s="37">
        <v>1.0900000000000001</v>
      </c>
      <c r="J38" s="38">
        <v>1.69</v>
      </c>
      <c r="K38" s="22"/>
      <c r="L38" s="22"/>
      <c r="M38" s="22"/>
      <c r="N38" s="22"/>
      <c r="O38" s="22"/>
      <c r="P38" s="22"/>
    </row>
    <row r="39" spans="1:16" ht="39" customHeight="1" x14ac:dyDescent="0.15">
      <c r="A39" s="22"/>
      <c r="B39" s="35"/>
      <c r="C39" s="1242" t="s">
        <v>600</v>
      </c>
      <c r="D39" s="1243"/>
      <c r="E39" s="1244"/>
      <c r="F39" s="36">
        <v>0.32</v>
      </c>
      <c r="G39" s="37">
        <v>0.45</v>
      </c>
      <c r="H39" s="37">
        <v>0.83</v>
      </c>
      <c r="I39" s="37">
        <v>0.55000000000000004</v>
      </c>
      <c r="J39" s="38">
        <v>0.56000000000000005</v>
      </c>
      <c r="K39" s="22"/>
      <c r="L39" s="22"/>
      <c r="M39" s="22"/>
      <c r="N39" s="22"/>
      <c r="O39" s="22"/>
      <c r="P39" s="22"/>
    </row>
    <row r="40" spans="1:16" ht="39" customHeight="1" x14ac:dyDescent="0.15">
      <c r="A40" s="22"/>
      <c r="B40" s="35"/>
      <c r="C40" s="1242" t="s">
        <v>601</v>
      </c>
      <c r="D40" s="1243"/>
      <c r="E40" s="1244"/>
      <c r="F40" s="36">
        <v>0.9</v>
      </c>
      <c r="G40" s="37">
        <v>0.35</v>
      </c>
      <c r="H40" s="37">
        <v>0.49</v>
      </c>
      <c r="I40" s="37">
        <v>0.6</v>
      </c>
      <c r="J40" s="38">
        <v>0.51</v>
      </c>
      <c r="K40" s="22"/>
      <c r="L40" s="22"/>
      <c r="M40" s="22"/>
      <c r="N40" s="22"/>
      <c r="O40" s="22"/>
      <c r="P40" s="22"/>
    </row>
    <row r="41" spans="1:16" ht="39" customHeight="1" x14ac:dyDescent="0.15">
      <c r="A41" s="22"/>
      <c r="B41" s="35"/>
      <c r="C41" s="1242" t="s">
        <v>602</v>
      </c>
      <c r="D41" s="1243"/>
      <c r="E41" s="1244"/>
      <c r="F41" s="36">
        <v>0.18</v>
      </c>
      <c r="G41" s="37">
        <v>0.22</v>
      </c>
      <c r="H41" s="37">
        <v>0.22</v>
      </c>
      <c r="I41" s="37">
        <v>0.22</v>
      </c>
      <c r="J41" s="38">
        <v>0.36</v>
      </c>
      <c r="K41" s="22"/>
      <c r="L41" s="22"/>
      <c r="M41" s="22"/>
      <c r="N41" s="22"/>
      <c r="O41" s="22"/>
      <c r="P41" s="22"/>
    </row>
    <row r="42" spans="1:16" ht="39" customHeight="1" x14ac:dyDescent="0.15">
      <c r="A42" s="22"/>
      <c r="B42" s="39"/>
      <c r="C42" s="1242" t="s">
        <v>603</v>
      </c>
      <c r="D42" s="1243"/>
      <c r="E42" s="1244"/>
      <c r="F42" s="36" t="s">
        <v>532</v>
      </c>
      <c r="G42" s="37" t="s">
        <v>532</v>
      </c>
      <c r="H42" s="37" t="s">
        <v>604</v>
      </c>
      <c r="I42" s="37" t="s">
        <v>532</v>
      </c>
      <c r="J42" s="38" t="s">
        <v>532</v>
      </c>
      <c r="K42" s="22"/>
      <c r="L42" s="22"/>
      <c r="M42" s="22"/>
      <c r="N42" s="22"/>
      <c r="O42" s="22"/>
      <c r="P42" s="22"/>
    </row>
    <row r="43" spans="1:16" ht="39" customHeight="1" thickBot="1" x14ac:dyDescent="0.2">
      <c r="A43" s="22"/>
      <c r="B43" s="40"/>
      <c r="C43" s="1245" t="s">
        <v>605</v>
      </c>
      <c r="D43" s="1246"/>
      <c r="E43" s="1247"/>
      <c r="F43" s="41">
        <v>0.43</v>
      </c>
      <c r="G43" s="42">
        <v>0.98</v>
      </c>
      <c r="H43" s="42">
        <v>1.45</v>
      </c>
      <c r="I43" s="42">
        <v>1.19</v>
      </c>
      <c r="J43" s="43">
        <v>0.24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MfSMM6nbC6TEG7/0sMI2axT/ZQEuAq8tZWukViIhyg6fbBJJFlZS+O/IFBLrtn4+yKn5o/B3FHCxI6NYmoHPQ==" saltValue="BAph3sFHDyY6G2mx3hpc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21966</v>
      </c>
      <c r="L45" s="60">
        <v>19530</v>
      </c>
      <c r="M45" s="60">
        <v>18190</v>
      </c>
      <c r="N45" s="60">
        <v>18117</v>
      </c>
      <c r="O45" s="61">
        <v>17818</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532</v>
      </c>
      <c r="L46" s="64" t="s">
        <v>532</v>
      </c>
      <c r="M46" s="64" t="s">
        <v>532</v>
      </c>
      <c r="N46" s="64" t="s">
        <v>532</v>
      </c>
      <c r="O46" s="65" t="s">
        <v>532</v>
      </c>
      <c r="P46" s="48"/>
      <c r="Q46" s="48"/>
      <c r="R46" s="48"/>
      <c r="S46" s="48"/>
      <c r="T46" s="48"/>
      <c r="U46" s="48"/>
    </row>
    <row r="47" spans="1:21" ht="30.75" customHeight="1" x14ac:dyDescent="0.15">
      <c r="A47" s="48"/>
      <c r="B47" s="1270"/>
      <c r="C47" s="1271"/>
      <c r="D47" s="62"/>
      <c r="E47" s="1252" t="s">
        <v>14</v>
      </c>
      <c r="F47" s="1252"/>
      <c r="G47" s="1252"/>
      <c r="H47" s="1252"/>
      <c r="I47" s="1252"/>
      <c r="J47" s="1253"/>
      <c r="K47" s="63">
        <v>33</v>
      </c>
      <c r="L47" s="64">
        <v>17</v>
      </c>
      <c r="M47" s="64">
        <v>17</v>
      </c>
      <c r="N47" s="64">
        <v>17</v>
      </c>
      <c r="O47" s="65">
        <v>17</v>
      </c>
      <c r="P47" s="48"/>
      <c r="Q47" s="48"/>
      <c r="R47" s="48"/>
      <c r="S47" s="48"/>
      <c r="T47" s="48"/>
      <c r="U47" s="48"/>
    </row>
    <row r="48" spans="1:21" ht="30.75" customHeight="1" x14ac:dyDescent="0.15">
      <c r="A48" s="48"/>
      <c r="B48" s="1270"/>
      <c r="C48" s="1271"/>
      <c r="D48" s="62"/>
      <c r="E48" s="1252" t="s">
        <v>15</v>
      </c>
      <c r="F48" s="1252"/>
      <c r="G48" s="1252"/>
      <c r="H48" s="1252"/>
      <c r="I48" s="1252"/>
      <c r="J48" s="1253"/>
      <c r="K48" s="63">
        <v>3562</v>
      </c>
      <c r="L48" s="64">
        <v>3534</v>
      </c>
      <c r="M48" s="64">
        <v>3540</v>
      </c>
      <c r="N48" s="64">
        <v>3611</v>
      </c>
      <c r="O48" s="65">
        <v>3569</v>
      </c>
      <c r="P48" s="48"/>
      <c r="Q48" s="48"/>
      <c r="R48" s="48"/>
      <c r="S48" s="48"/>
      <c r="T48" s="48"/>
      <c r="U48" s="48"/>
    </row>
    <row r="49" spans="1:21" ht="30.75" customHeight="1" x14ac:dyDescent="0.15">
      <c r="A49" s="48"/>
      <c r="B49" s="1270"/>
      <c r="C49" s="1271"/>
      <c r="D49" s="62"/>
      <c r="E49" s="1252" t="s">
        <v>16</v>
      </c>
      <c r="F49" s="1252"/>
      <c r="G49" s="1252"/>
      <c r="H49" s="1252"/>
      <c r="I49" s="1252"/>
      <c r="J49" s="1253"/>
      <c r="K49" s="63">
        <v>895</v>
      </c>
      <c r="L49" s="64">
        <v>976</v>
      </c>
      <c r="M49" s="64">
        <v>884</v>
      </c>
      <c r="N49" s="64">
        <v>889</v>
      </c>
      <c r="O49" s="65">
        <v>925</v>
      </c>
      <c r="P49" s="48"/>
      <c r="Q49" s="48"/>
      <c r="R49" s="48"/>
      <c r="S49" s="48"/>
      <c r="T49" s="48"/>
      <c r="U49" s="48"/>
    </row>
    <row r="50" spans="1:21" ht="30.75" customHeight="1" x14ac:dyDescent="0.15">
      <c r="A50" s="48"/>
      <c r="B50" s="1270"/>
      <c r="C50" s="1271"/>
      <c r="D50" s="62"/>
      <c r="E50" s="1252" t="s">
        <v>17</v>
      </c>
      <c r="F50" s="1252"/>
      <c r="G50" s="1252"/>
      <c r="H50" s="1252"/>
      <c r="I50" s="1252"/>
      <c r="J50" s="1253"/>
      <c r="K50" s="63">
        <v>97</v>
      </c>
      <c r="L50" s="64">
        <v>114</v>
      </c>
      <c r="M50" s="64">
        <v>128</v>
      </c>
      <c r="N50" s="64">
        <v>136</v>
      </c>
      <c r="O50" s="65">
        <v>159</v>
      </c>
      <c r="P50" s="48"/>
      <c r="Q50" s="48"/>
      <c r="R50" s="48"/>
      <c r="S50" s="48"/>
      <c r="T50" s="48"/>
      <c r="U50" s="48"/>
    </row>
    <row r="51" spans="1:21" ht="30.75" customHeight="1" x14ac:dyDescent="0.15">
      <c r="A51" s="48"/>
      <c r="B51" s="1272"/>
      <c r="C51" s="1273"/>
      <c r="D51" s="66"/>
      <c r="E51" s="1252" t="s">
        <v>18</v>
      </c>
      <c r="F51" s="1252"/>
      <c r="G51" s="1252"/>
      <c r="H51" s="1252"/>
      <c r="I51" s="1252"/>
      <c r="J51" s="1253"/>
      <c r="K51" s="63">
        <v>1</v>
      </c>
      <c r="L51" s="64">
        <v>0</v>
      </c>
      <c r="M51" s="64">
        <v>1</v>
      </c>
      <c r="N51" s="64">
        <v>0</v>
      </c>
      <c r="O51" s="65">
        <v>2</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16720</v>
      </c>
      <c r="L52" s="64">
        <v>14140</v>
      </c>
      <c r="M52" s="64">
        <v>13333</v>
      </c>
      <c r="N52" s="64">
        <v>13203</v>
      </c>
      <c r="O52" s="65">
        <v>13206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9834</v>
      </c>
      <c r="L53" s="69">
        <v>10031</v>
      </c>
      <c r="M53" s="69">
        <v>9427</v>
      </c>
      <c r="N53" s="69">
        <v>9567</v>
      </c>
      <c r="O53" s="70">
        <v>9284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606</v>
      </c>
      <c r="P55" s="48"/>
      <c r="Q55" s="48"/>
      <c r="R55" s="48"/>
      <c r="S55" s="48"/>
      <c r="T55" s="48"/>
      <c r="U55" s="48"/>
    </row>
    <row r="56" spans="1:21" ht="31.5" customHeight="1" thickBot="1" x14ac:dyDescent="0.2">
      <c r="A56" s="48"/>
      <c r="B56" s="76"/>
      <c r="C56" s="77"/>
      <c r="D56" s="77"/>
      <c r="E56" s="78"/>
      <c r="F56" s="78"/>
      <c r="G56" s="78"/>
      <c r="H56" s="78"/>
      <c r="I56" s="78"/>
      <c r="J56" s="79" t="s">
        <v>2</v>
      </c>
      <c r="K56" s="80" t="s">
        <v>607</v>
      </c>
      <c r="L56" s="81" t="s">
        <v>608</v>
      </c>
      <c r="M56" s="81" t="s">
        <v>609</v>
      </c>
      <c r="N56" s="81" t="s">
        <v>610</v>
      </c>
      <c r="O56" s="82" t="s">
        <v>611</v>
      </c>
      <c r="P56" s="48"/>
      <c r="Q56" s="48"/>
      <c r="R56" s="48"/>
      <c r="S56" s="48"/>
      <c r="T56" s="48"/>
      <c r="U56" s="48"/>
    </row>
    <row r="57" spans="1:21" ht="31.5" customHeight="1" x14ac:dyDescent="0.15">
      <c r="B57" s="1258" t="s">
        <v>25</v>
      </c>
      <c r="C57" s="1259"/>
      <c r="D57" s="1262" t="s">
        <v>26</v>
      </c>
      <c r="E57" s="1263"/>
      <c r="F57" s="1263"/>
      <c r="G57" s="1263"/>
      <c r="H57" s="1263"/>
      <c r="I57" s="1263"/>
      <c r="J57" s="1264"/>
      <c r="K57" s="83">
        <v>293</v>
      </c>
      <c r="L57" s="84">
        <v>9</v>
      </c>
      <c r="M57" s="84">
        <v>26</v>
      </c>
      <c r="N57" s="84">
        <v>43</v>
      </c>
      <c r="O57" s="85">
        <v>60</v>
      </c>
    </row>
    <row r="58" spans="1:21" ht="31.5" customHeight="1" thickBot="1" x14ac:dyDescent="0.2">
      <c r="B58" s="1260"/>
      <c r="C58" s="1261"/>
      <c r="D58" s="1265" t="s">
        <v>27</v>
      </c>
      <c r="E58" s="1266"/>
      <c r="F58" s="1266"/>
      <c r="G58" s="1266"/>
      <c r="H58" s="1266"/>
      <c r="I58" s="1266"/>
      <c r="J58" s="1267"/>
      <c r="K58" s="86">
        <v>68</v>
      </c>
      <c r="L58" s="87">
        <v>0</v>
      </c>
      <c r="M58" s="87">
        <v>17</v>
      </c>
      <c r="N58" s="87">
        <v>17</v>
      </c>
      <c r="O58" s="88">
        <v>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HtRMTwJrKirSxEAIwvIhrXn/+806wYYRifj8Pjba4eAFu0Ej/jqFoRKQ3DrqyS5rjI02Us402rNA71vSX0Sqg==" saltValue="Y9ngMZv2nSzdI9JNnQcd7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88" t="s">
        <v>30</v>
      </c>
      <c r="C41" s="1289"/>
      <c r="D41" s="102"/>
      <c r="E41" s="1290" t="s">
        <v>31</v>
      </c>
      <c r="F41" s="1290"/>
      <c r="G41" s="1290"/>
      <c r="H41" s="1291"/>
      <c r="I41" s="103">
        <v>193858</v>
      </c>
      <c r="J41" s="104">
        <v>192208</v>
      </c>
      <c r="K41" s="104">
        <v>197223</v>
      </c>
      <c r="L41" s="104">
        <v>202268</v>
      </c>
      <c r="M41" s="105">
        <v>211206</v>
      </c>
    </row>
    <row r="42" spans="2:13" ht="27.75" customHeight="1" x14ac:dyDescent="0.15">
      <c r="B42" s="1278"/>
      <c r="C42" s="1279"/>
      <c r="D42" s="106"/>
      <c r="E42" s="1282" t="s">
        <v>32</v>
      </c>
      <c r="F42" s="1282"/>
      <c r="G42" s="1282"/>
      <c r="H42" s="1283"/>
      <c r="I42" s="107">
        <v>1539</v>
      </c>
      <c r="J42" s="108">
        <v>1436</v>
      </c>
      <c r="K42" s="108">
        <v>1615</v>
      </c>
      <c r="L42" s="108">
        <v>1964</v>
      </c>
      <c r="M42" s="109">
        <v>2689</v>
      </c>
    </row>
    <row r="43" spans="2:13" ht="27.75" customHeight="1" x14ac:dyDescent="0.15">
      <c r="B43" s="1278"/>
      <c r="C43" s="1279"/>
      <c r="D43" s="106"/>
      <c r="E43" s="1282" t="s">
        <v>33</v>
      </c>
      <c r="F43" s="1282"/>
      <c r="G43" s="1282"/>
      <c r="H43" s="1283"/>
      <c r="I43" s="107">
        <v>59129</v>
      </c>
      <c r="J43" s="108">
        <v>58077</v>
      </c>
      <c r="K43" s="108">
        <v>58085</v>
      </c>
      <c r="L43" s="108">
        <v>57443</v>
      </c>
      <c r="M43" s="109">
        <v>55631</v>
      </c>
    </row>
    <row r="44" spans="2:13" ht="27.75" customHeight="1" x14ac:dyDescent="0.15">
      <c r="B44" s="1278"/>
      <c r="C44" s="1279"/>
      <c r="D44" s="106"/>
      <c r="E44" s="1282" t="s">
        <v>34</v>
      </c>
      <c r="F44" s="1282"/>
      <c r="G44" s="1282"/>
      <c r="H44" s="1283"/>
      <c r="I44" s="107">
        <v>8586</v>
      </c>
      <c r="J44" s="108">
        <v>8245</v>
      </c>
      <c r="K44" s="108">
        <v>8081</v>
      </c>
      <c r="L44" s="108">
        <v>7998</v>
      </c>
      <c r="M44" s="109">
        <v>7455</v>
      </c>
    </row>
    <row r="45" spans="2:13" ht="27.75" customHeight="1" x14ac:dyDescent="0.15">
      <c r="B45" s="1278"/>
      <c r="C45" s="1279"/>
      <c r="D45" s="106"/>
      <c r="E45" s="1282" t="s">
        <v>35</v>
      </c>
      <c r="F45" s="1282"/>
      <c r="G45" s="1282"/>
      <c r="H45" s="1283"/>
      <c r="I45" s="107">
        <v>17605</v>
      </c>
      <c r="J45" s="108">
        <v>17621</v>
      </c>
      <c r="K45" s="108">
        <v>17002</v>
      </c>
      <c r="L45" s="108">
        <v>16913</v>
      </c>
      <c r="M45" s="109">
        <v>17385</v>
      </c>
    </row>
    <row r="46" spans="2:13" ht="27.75" customHeight="1" x14ac:dyDescent="0.15">
      <c r="B46" s="1278"/>
      <c r="C46" s="1279"/>
      <c r="D46" s="110"/>
      <c r="E46" s="1282" t="s">
        <v>36</v>
      </c>
      <c r="F46" s="1282"/>
      <c r="G46" s="1282"/>
      <c r="H46" s="1283"/>
      <c r="I46" s="107" t="s">
        <v>532</v>
      </c>
      <c r="J46" s="108" t="s">
        <v>532</v>
      </c>
      <c r="K46" s="108" t="s">
        <v>532</v>
      </c>
      <c r="L46" s="108" t="s">
        <v>532</v>
      </c>
      <c r="M46" s="109" t="s">
        <v>532</v>
      </c>
    </row>
    <row r="47" spans="2:13" ht="27.75" customHeight="1" x14ac:dyDescent="0.15">
      <c r="B47" s="1278"/>
      <c r="C47" s="1279"/>
      <c r="D47" s="111"/>
      <c r="E47" s="1292" t="s">
        <v>37</v>
      </c>
      <c r="F47" s="1293"/>
      <c r="G47" s="1293"/>
      <c r="H47" s="1294"/>
      <c r="I47" s="107" t="s">
        <v>532</v>
      </c>
      <c r="J47" s="108" t="s">
        <v>532</v>
      </c>
      <c r="K47" s="108" t="s">
        <v>532</v>
      </c>
      <c r="L47" s="108" t="s">
        <v>532</v>
      </c>
      <c r="M47" s="109" t="s">
        <v>532</v>
      </c>
    </row>
    <row r="48" spans="2:13" ht="27.75" customHeight="1" x14ac:dyDescent="0.15">
      <c r="B48" s="1278"/>
      <c r="C48" s="1279"/>
      <c r="D48" s="106"/>
      <c r="E48" s="1282" t="s">
        <v>38</v>
      </c>
      <c r="F48" s="1282"/>
      <c r="G48" s="1282"/>
      <c r="H48" s="1283"/>
      <c r="I48" s="107" t="s">
        <v>532</v>
      </c>
      <c r="J48" s="108" t="s">
        <v>532</v>
      </c>
      <c r="K48" s="108" t="s">
        <v>532</v>
      </c>
      <c r="L48" s="108" t="s">
        <v>532</v>
      </c>
      <c r="M48" s="109" t="s">
        <v>532</v>
      </c>
    </row>
    <row r="49" spans="2:13" ht="27.75" customHeight="1" x14ac:dyDescent="0.15">
      <c r="B49" s="1280"/>
      <c r="C49" s="1281"/>
      <c r="D49" s="106"/>
      <c r="E49" s="1282" t="s">
        <v>39</v>
      </c>
      <c r="F49" s="1282"/>
      <c r="G49" s="1282"/>
      <c r="H49" s="1283"/>
      <c r="I49" s="107" t="s">
        <v>532</v>
      </c>
      <c r="J49" s="108" t="s">
        <v>532</v>
      </c>
      <c r="K49" s="108" t="s">
        <v>532</v>
      </c>
      <c r="L49" s="108" t="s">
        <v>532</v>
      </c>
      <c r="M49" s="109" t="s">
        <v>532</v>
      </c>
    </row>
    <row r="50" spans="2:13" ht="27.75" customHeight="1" x14ac:dyDescent="0.15">
      <c r="B50" s="1276" t="s">
        <v>40</v>
      </c>
      <c r="C50" s="1277"/>
      <c r="D50" s="112"/>
      <c r="E50" s="1282" t="s">
        <v>41</v>
      </c>
      <c r="F50" s="1282"/>
      <c r="G50" s="1282"/>
      <c r="H50" s="1283"/>
      <c r="I50" s="107">
        <v>15248</v>
      </c>
      <c r="J50" s="108">
        <v>14658</v>
      </c>
      <c r="K50" s="108">
        <v>14000</v>
      </c>
      <c r="L50" s="108">
        <v>13565</v>
      </c>
      <c r="M50" s="109">
        <v>12147</v>
      </c>
    </row>
    <row r="51" spans="2:13" ht="27.75" customHeight="1" x14ac:dyDescent="0.15">
      <c r="B51" s="1278"/>
      <c r="C51" s="1279"/>
      <c r="D51" s="106"/>
      <c r="E51" s="1282" t="s">
        <v>42</v>
      </c>
      <c r="F51" s="1282"/>
      <c r="G51" s="1282"/>
      <c r="H51" s="1283"/>
      <c r="I51" s="107">
        <v>4989</v>
      </c>
      <c r="J51" s="108">
        <v>4768</v>
      </c>
      <c r="K51" s="108">
        <v>4339</v>
      </c>
      <c r="L51" s="108">
        <v>4498</v>
      </c>
      <c r="M51" s="109">
        <v>5342</v>
      </c>
    </row>
    <row r="52" spans="2:13" ht="27.75" customHeight="1" x14ac:dyDescent="0.15">
      <c r="B52" s="1280"/>
      <c r="C52" s="1281"/>
      <c r="D52" s="106"/>
      <c r="E52" s="1282" t="s">
        <v>43</v>
      </c>
      <c r="F52" s="1282"/>
      <c r="G52" s="1282"/>
      <c r="H52" s="1283"/>
      <c r="I52" s="107">
        <v>150708</v>
      </c>
      <c r="J52" s="108">
        <v>151109</v>
      </c>
      <c r="K52" s="108">
        <v>155102</v>
      </c>
      <c r="L52" s="108">
        <v>159172</v>
      </c>
      <c r="M52" s="109">
        <v>157724</v>
      </c>
    </row>
    <row r="53" spans="2:13" ht="27.75" customHeight="1" thickBot="1" x14ac:dyDescent="0.2">
      <c r="B53" s="1284" t="s">
        <v>44</v>
      </c>
      <c r="C53" s="1285"/>
      <c r="D53" s="113"/>
      <c r="E53" s="1286" t="s">
        <v>45</v>
      </c>
      <c r="F53" s="1286"/>
      <c r="G53" s="1286"/>
      <c r="H53" s="1287"/>
      <c r="I53" s="114">
        <v>109773</v>
      </c>
      <c r="J53" s="115">
        <v>107052</v>
      </c>
      <c r="K53" s="115">
        <v>108564</v>
      </c>
      <c r="L53" s="115">
        <v>109350</v>
      </c>
      <c r="M53" s="116">
        <v>119153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IsWjDcQHC0Gcg7jpP9YWADz0grPjTwlBCM9blNYj9Hp5rBbor2/dzl5gLMxtChn6T66Y21VGZj0o5Y/LnZa3A==" saltValue="VohBUqGQSf5cV34D96RB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303" t="s">
        <v>48</v>
      </c>
      <c r="D55" s="1303"/>
      <c r="E55" s="1304"/>
      <c r="F55" s="128">
        <v>2791</v>
      </c>
      <c r="G55" s="128">
        <v>2894</v>
      </c>
      <c r="H55" s="129">
        <v>2836</v>
      </c>
    </row>
    <row r="56" spans="2:8" ht="52.5" customHeight="1" x14ac:dyDescent="0.15">
      <c r="B56" s="130"/>
      <c r="C56" s="1305" t="s">
        <v>49</v>
      </c>
      <c r="D56" s="1305"/>
      <c r="E56" s="1306"/>
      <c r="F56" s="131">
        <v>1853</v>
      </c>
      <c r="G56" s="131">
        <v>1954</v>
      </c>
      <c r="H56" s="132">
        <v>1615</v>
      </c>
    </row>
    <row r="57" spans="2:8" ht="53.25" customHeight="1" x14ac:dyDescent="0.15">
      <c r="B57" s="130"/>
      <c r="C57" s="1307" t="s">
        <v>50</v>
      </c>
      <c r="D57" s="1307"/>
      <c r="E57" s="1308"/>
      <c r="F57" s="133">
        <v>8260</v>
      </c>
      <c r="G57" s="133">
        <v>6384</v>
      </c>
      <c r="H57" s="134">
        <v>5699</v>
      </c>
    </row>
    <row r="58" spans="2:8" ht="45.75" customHeight="1" x14ac:dyDescent="0.15">
      <c r="B58" s="135"/>
      <c r="C58" s="1295" t="s">
        <v>629</v>
      </c>
      <c r="D58" s="1296"/>
      <c r="E58" s="1297"/>
      <c r="F58" s="136">
        <v>3208</v>
      </c>
      <c r="G58" s="136">
        <v>2678</v>
      </c>
      <c r="H58" s="137">
        <v>2562</v>
      </c>
    </row>
    <row r="59" spans="2:8" ht="45.75" customHeight="1" x14ac:dyDescent="0.15">
      <c r="B59" s="135"/>
      <c r="C59" s="1295" t="s">
        <v>630</v>
      </c>
      <c r="D59" s="1296"/>
      <c r="E59" s="1297"/>
      <c r="F59" s="136">
        <v>719</v>
      </c>
      <c r="G59" s="136">
        <v>690</v>
      </c>
      <c r="H59" s="137">
        <v>659</v>
      </c>
    </row>
    <row r="60" spans="2:8" ht="45.75" customHeight="1" x14ac:dyDescent="0.15">
      <c r="B60" s="135"/>
      <c r="C60" s="1295" t="s">
        <v>631</v>
      </c>
      <c r="D60" s="1296"/>
      <c r="E60" s="1297"/>
      <c r="F60" s="136">
        <v>591</v>
      </c>
      <c r="G60" s="136">
        <v>624</v>
      </c>
      <c r="H60" s="137">
        <v>628</v>
      </c>
    </row>
    <row r="61" spans="2:8" ht="45.75" customHeight="1" x14ac:dyDescent="0.15">
      <c r="B61" s="135"/>
      <c r="C61" s="1295" t="s">
        <v>632</v>
      </c>
      <c r="D61" s="1296"/>
      <c r="E61" s="1297"/>
      <c r="F61" s="136">
        <v>501</v>
      </c>
      <c r="G61" s="136">
        <v>501</v>
      </c>
      <c r="H61" s="137">
        <v>501</v>
      </c>
    </row>
    <row r="62" spans="2:8" ht="45.75" customHeight="1" thickBot="1" x14ac:dyDescent="0.2">
      <c r="B62" s="138"/>
      <c r="C62" s="1298" t="s">
        <v>633</v>
      </c>
      <c r="D62" s="1299"/>
      <c r="E62" s="1300"/>
      <c r="F62" s="139">
        <v>452</v>
      </c>
      <c r="G62" s="139">
        <v>452</v>
      </c>
      <c r="H62" s="140">
        <v>452</v>
      </c>
    </row>
    <row r="63" spans="2:8" ht="52.5" customHeight="1" thickBot="1" x14ac:dyDescent="0.2">
      <c r="B63" s="141"/>
      <c r="C63" s="1301" t="s">
        <v>51</v>
      </c>
      <c r="D63" s="1301"/>
      <c r="E63" s="1302"/>
      <c r="F63" s="142">
        <v>12905</v>
      </c>
      <c r="G63" s="142">
        <v>11231</v>
      </c>
      <c r="H63" s="143">
        <v>10151</v>
      </c>
    </row>
    <row r="64" spans="2:8" ht="15" customHeight="1" x14ac:dyDescent="0.15"/>
  </sheetData>
  <sheetProtection algorithmName="SHA-512" hashValue="6cyKKLPNF4h3ky0FAKWRGI5gNP7WbqvL4rkQoCE/feqqhvem8SwZascujCqc+k1MdEDT/QTcIwpToBDcrAlShQ==" saltValue="iI29/JEx9/R2l4HNtkl3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634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634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635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648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637</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573</v>
      </c>
      <c r="BQ50" s="1322"/>
      <c r="BR50" s="1322"/>
      <c r="BS50" s="1322"/>
      <c r="BT50" s="1322"/>
      <c r="BU50" s="1322"/>
      <c r="BV50" s="1322"/>
      <c r="BW50" s="1322"/>
      <c r="BX50" s="1322" t="s">
        <v>574</v>
      </c>
      <c r="BY50" s="1322"/>
      <c r="BZ50" s="1322"/>
      <c r="CA50" s="1322"/>
      <c r="CB50" s="1322"/>
      <c r="CC50" s="1322"/>
      <c r="CD50" s="1322"/>
      <c r="CE50" s="1322"/>
      <c r="CF50" s="1322" t="s">
        <v>575</v>
      </c>
      <c r="CG50" s="1322"/>
      <c r="CH50" s="1322"/>
      <c r="CI50" s="1322"/>
      <c r="CJ50" s="1322"/>
      <c r="CK50" s="1322"/>
      <c r="CL50" s="1322"/>
      <c r="CM50" s="1322"/>
      <c r="CN50" s="1322" t="s">
        <v>576</v>
      </c>
      <c r="CO50" s="1322"/>
      <c r="CP50" s="1322"/>
      <c r="CQ50" s="1322"/>
      <c r="CR50" s="1322"/>
      <c r="CS50" s="1322"/>
      <c r="CT50" s="1322"/>
      <c r="CU50" s="1322"/>
      <c r="CV50" s="1322" t="s">
        <v>577</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638</v>
      </c>
      <c r="AO51" s="1325"/>
      <c r="AP51" s="1325"/>
      <c r="AQ51" s="1325"/>
      <c r="AR51" s="1325"/>
      <c r="AS51" s="1325"/>
      <c r="AT51" s="1325"/>
      <c r="AU51" s="1325"/>
      <c r="AV51" s="1325"/>
      <c r="AW51" s="1325"/>
      <c r="AX51" s="1325"/>
      <c r="AY51" s="1325"/>
      <c r="AZ51" s="1325"/>
      <c r="BA51" s="1325"/>
      <c r="BB51" s="1325" t="s">
        <v>639</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162.6</v>
      </c>
      <c r="BY51" s="1323"/>
      <c r="BZ51" s="1323"/>
      <c r="CA51" s="1323"/>
      <c r="CB51" s="1323"/>
      <c r="CC51" s="1323"/>
      <c r="CD51" s="1323"/>
      <c r="CE51" s="1323"/>
      <c r="CF51" s="1323">
        <v>164.4</v>
      </c>
      <c r="CG51" s="1323"/>
      <c r="CH51" s="1323"/>
      <c r="CI51" s="1323"/>
      <c r="CJ51" s="1323"/>
      <c r="CK51" s="1323"/>
      <c r="CL51" s="1323"/>
      <c r="CM51" s="1323"/>
      <c r="CN51" s="1323">
        <v>165.9</v>
      </c>
      <c r="CO51" s="1323"/>
      <c r="CP51" s="1323"/>
      <c r="CQ51" s="1323"/>
      <c r="CR51" s="1323"/>
      <c r="CS51" s="1323"/>
      <c r="CT51" s="1323"/>
      <c r="CU51" s="1323"/>
      <c r="CV51" s="1323">
        <v>180.2</v>
      </c>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640</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62.1</v>
      </c>
      <c r="BY53" s="1323"/>
      <c r="BZ53" s="1323"/>
      <c r="CA53" s="1323"/>
      <c r="CB53" s="1323"/>
      <c r="CC53" s="1323"/>
      <c r="CD53" s="1323"/>
      <c r="CE53" s="1323"/>
      <c r="CF53" s="1323">
        <v>61.5</v>
      </c>
      <c r="CG53" s="1323"/>
      <c r="CH53" s="1323"/>
      <c r="CI53" s="1323"/>
      <c r="CJ53" s="1323"/>
      <c r="CK53" s="1323"/>
      <c r="CL53" s="1323"/>
      <c r="CM53" s="1323"/>
      <c r="CN53" s="1323">
        <v>62.5</v>
      </c>
      <c r="CO53" s="1323"/>
      <c r="CP53" s="1323"/>
      <c r="CQ53" s="1323"/>
      <c r="CR53" s="1323"/>
      <c r="CS53" s="1323"/>
      <c r="CT53" s="1323"/>
      <c r="CU53" s="1323"/>
      <c r="CV53" s="1323">
        <v>61.8</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641</v>
      </c>
      <c r="AO55" s="1322"/>
      <c r="AP55" s="1322"/>
      <c r="AQ55" s="1322"/>
      <c r="AR55" s="1322"/>
      <c r="AS55" s="1322"/>
      <c r="AT55" s="1322"/>
      <c r="AU55" s="1322"/>
      <c r="AV55" s="1322"/>
      <c r="AW55" s="1322"/>
      <c r="AX55" s="1322"/>
      <c r="AY55" s="1322"/>
      <c r="AZ55" s="1322"/>
      <c r="BA55" s="1322"/>
      <c r="BB55" s="1325" t="s">
        <v>639</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38.9</v>
      </c>
      <c r="BY55" s="1323"/>
      <c r="BZ55" s="1323"/>
      <c r="CA55" s="1323"/>
      <c r="CB55" s="1323"/>
      <c r="CC55" s="1323"/>
      <c r="CD55" s="1323"/>
      <c r="CE55" s="1323"/>
      <c r="CF55" s="1323">
        <v>37.6</v>
      </c>
      <c r="CG55" s="1323"/>
      <c r="CH55" s="1323"/>
      <c r="CI55" s="1323"/>
      <c r="CJ55" s="1323"/>
      <c r="CK55" s="1323"/>
      <c r="CL55" s="1323"/>
      <c r="CM55" s="1323"/>
      <c r="CN55" s="1323">
        <v>34</v>
      </c>
      <c r="CO55" s="1323"/>
      <c r="CP55" s="1323"/>
      <c r="CQ55" s="1323"/>
      <c r="CR55" s="1323"/>
      <c r="CS55" s="1323"/>
      <c r="CT55" s="1323"/>
      <c r="CU55" s="1323"/>
      <c r="CV55" s="1323">
        <v>33.9</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640</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59.3</v>
      </c>
      <c r="BY57" s="1323"/>
      <c r="BZ57" s="1323"/>
      <c r="CA57" s="1323"/>
      <c r="CB57" s="1323"/>
      <c r="CC57" s="1323"/>
      <c r="CD57" s="1323"/>
      <c r="CE57" s="1323"/>
      <c r="CF57" s="1323">
        <v>60</v>
      </c>
      <c r="CG57" s="1323"/>
      <c r="CH57" s="1323"/>
      <c r="CI57" s="1323"/>
      <c r="CJ57" s="1323"/>
      <c r="CK57" s="1323"/>
      <c r="CL57" s="1323"/>
      <c r="CM57" s="1323"/>
      <c r="CN57" s="1323">
        <v>61.1</v>
      </c>
      <c r="CO57" s="1323"/>
      <c r="CP57" s="1323"/>
      <c r="CQ57" s="1323"/>
      <c r="CR57" s="1323"/>
      <c r="CS57" s="1323"/>
      <c r="CT57" s="1323"/>
      <c r="CU57" s="1323"/>
      <c r="CV57" s="1323">
        <v>61.7</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642</v>
      </c>
    </row>
    <row r="64" spans="1:109" x14ac:dyDescent="0.15">
      <c r="B64" s="395"/>
      <c r="G64" s="402"/>
      <c r="I64" s="415"/>
      <c r="J64" s="415"/>
      <c r="K64" s="415"/>
      <c r="L64" s="415"/>
      <c r="M64" s="415"/>
      <c r="N64" s="416"/>
      <c r="AM64" s="402"/>
      <c r="AN64" s="402" t="s">
        <v>636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649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637</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573</v>
      </c>
      <c r="BQ72" s="1322"/>
      <c r="BR72" s="1322"/>
      <c r="BS72" s="1322"/>
      <c r="BT72" s="1322"/>
      <c r="BU72" s="1322"/>
      <c r="BV72" s="1322"/>
      <c r="BW72" s="1322"/>
      <c r="BX72" s="1322" t="s">
        <v>574</v>
      </c>
      <c r="BY72" s="1322"/>
      <c r="BZ72" s="1322"/>
      <c r="CA72" s="1322"/>
      <c r="CB72" s="1322"/>
      <c r="CC72" s="1322"/>
      <c r="CD72" s="1322"/>
      <c r="CE72" s="1322"/>
      <c r="CF72" s="1322" t="s">
        <v>575</v>
      </c>
      <c r="CG72" s="1322"/>
      <c r="CH72" s="1322"/>
      <c r="CI72" s="1322"/>
      <c r="CJ72" s="1322"/>
      <c r="CK72" s="1322"/>
      <c r="CL72" s="1322"/>
      <c r="CM72" s="1322"/>
      <c r="CN72" s="1322" t="s">
        <v>576</v>
      </c>
      <c r="CO72" s="1322"/>
      <c r="CP72" s="1322"/>
      <c r="CQ72" s="1322"/>
      <c r="CR72" s="1322"/>
      <c r="CS72" s="1322"/>
      <c r="CT72" s="1322"/>
      <c r="CU72" s="1322"/>
      <c r="CV72" s="1322" t="s">
        <v>577</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638</v>
      </c>
      <c r="AO73" s="1325"/>
      <c r="AP73" s="1325"/>
      <c r="AQ73" s="1325"/>
      <c r="AR73" s="1325"/>
      <c r="AS73" s="1325"/>
      <c r="AT73" s="1325"/>
      <c r="AU73" s="1325"/>
      <c r="AV73" s="1325"/>
      <c r="AW73" s="1325"/>
      <c r="AX73" s="1325"/>
      <c r="AY73" s="1325"/>
      <c r="AZ73" s="1325"/>
      <c r="BA73" s="1325"/>
      <c r="BB73" s="1325" t="s">
        <v>643</v>
      </c>
      <c r="BC73" s="1325"/>
      <c r="BD73" s="1325"/>
      <c r="BE73" s="1325"/>
      <c r="BF73" s="1325"/>
      <c r="BG73" s="1325"/>
      <c r="BH73" s="1325"/>
      <c r="BI73" s="1325"/>
      <c r="BJ73" s="1325"/>
      <c r="BK73" s="1325"/>
      <c r="BL73" s="1325"/>
      <c r="BM73" s="1325"/>
      <c r="BN73" s="1325"/>
      <c r="BO73" s="1325"/>
      <c r="BP73" s="1323">
        <v>165.4</v>
      </c>
      <c r="BQ73" s="1323"/>
      <c r="BR73" s="1323"/>
      <c r="BS73" s="1323"/>
      <c r="BT73" s="1323"/>
      <c r="BU73" s="1323"/>
      <c r="BV73" s="1323"/>
      <c r="BW73" s="1323"/>
      <c r="BX73" s="1323">
        <v>162.6</v>
      </c>
      <c r="BY73" s="1323"/>
      <c r="BZ73" s="1323"/>
      <c r="CA73" s="1323"/>
      <c r="CB73" s="1323"/>
      <c r="CC73" s="1323"/>
      <c r="CD73" s="1323"/>
      <c r="CE73" s="1323"/>
      <c r="CF73" s="1323">
        <v>164.4</v>
      </c>
      <c r="CG73" s="1323"/>
      <c r="CH73" s="1323"/>
      <c r="CI73" s="1323"/>
      <c r="CJ73" s="1323"/>
      <c r="CK73" s="1323"/>
      <c r="CL73" s="1323"/>
      <c r="CM73" s="1323"/>
      <c r="CN73" s="1323">
        <v>165.9</v>
      </c>
      <c r="CO73" s="1323"/>
      <c r="CP73" s="1323"/>
      <c r="CQ73" s="1323"/>
      <c r="CR73" s="1323"/>
      <c r="CS73" s="1323"/>
      <c r="CT73" s="1323"/>
      <c r="CU73" s="1323"/>
      <c r="CV73" s="1323">
        <v>180.2</v>
      </c>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644</v>
      </c>
      <c r="BC75" s="1325"/>
      <c r="BD75" s="1325"/>
      <c r="BE75" s="1325"/>
      <c r="BF75" s="1325"/>
      <c r="BG75" s="1325"/>
      <c r="BH75" s="1325"/>
      <c r="BI75" s="1325"/>
      <c r="BJ75" s="1325"/>
      <c r="BK75" s="1325"/>
      <c r="BL75" s="1325"/>
      <c r="BM75" s="1325"/>
      <c r="BN75" s="1325"/>
      <c r="BO75" s="1325"/>
      <c r="BP75" s="1323">
        <v>15</v>
      </c>
      <c r="BQ75" s="1323"/>
      <c r="BR75" s="1323"/>
      <c r="BS75" s="1323"/>
      <c r="BT75" s="1323"/>
      <c r="BU75" s="1323"/>
      <c r="BV75" s="1323"/>
      <c r="BW75" s="1323"/>
      <c r="BX75" s="1323">
        <v>14.9</v>
      </c>
      <c r="BY75" s="1323"/>
      <c r="BZ75" s="1323"/>
      <c r="CA75" s="1323"/>
      <c r="CB75" s="1323"/>
      <c r="CC75" s="1323"/>
      <c r="CD75" s="1323"/>
      <c r="CE75" s="1323"/>
      <c r="CF75" s="1323">
        <v>14.7</v>
      </c>
      <c r="CG75" s="1323"/>
      <c r="CH75" s="1323"/>
      <c r="CI75" s="1323"/>
      <c r="CJ75" s="1323"/>
      <c r="CK75" s="1323"/>
      <c r="CL75" s="1323"/>
      <c r="CM75" s="1323"/>
      <c r="CN75" s="1323">
        <v>14.6</v>
      </c>
      <c r="CO75" s="1323"/>
      <c r="CP75" s="1323"/>
      <c r="CQ75" s="1323"/>
      <c r="CR75" s="1323"/>
      <c r="CS75" s="1323"/>
      <c r="CT75" s="1323"/>
      <c r="CU75" s="1323"/>
      <c r="CV75" s="1323">
        <v>14.2</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645</v>
      </c>
      <c r="AO77" s="1322"/>
      <c r="AP77" s="1322"/>
      <c r="AQ77" s="1322"/>
      <c r="AR77" s="1322"/>
      <c r="AS77" s="1322"/>
      <c r="AT77" s="1322"/>
      <c r="AU77" s="1322"/>
      <c r="AV77" s="1322"/>
      <c r="AW77" s="1322"/>
      <c r="AX77" s="1322"/>
      <c r="AY77" s="1322"/>
      <c r="AZ77" s="1322"/>
      <c r="BA77" s="1322"/>
      <c r="BB77" s="1325" t="s">
        <v>643</v>
      </c>
      <c r="BC77" s="1325"/>
      <c r="BD77" s="1325"/>
      <c r="BE77" s="1325"/>
      <c r="BF77" s="1325"/>
      <c r="BG77" s="1325"/>
      <c r="BH77" s="1325"/>
      <c r="BI77" s="1325"/>
      <c r="BJ77" s="1325"/>
      <c r="BK77" s="1325"/>
      <c r="BL77" s="1325"/>
      <c r="BM77" s="1325"/>
      <c r="BN77" s="1325"/>
      <c r="BO77" s="1325"/>
      <c r="BP77" s="1323">
        <v>41.4</v>
      </c>
      <c r="BQ77" s="1323"/>
      <c r="BR77" s="1323"/>
      <c r="BS77" s="1323"/>
      <c r="BT77" s="1323"/>
      <c r="BU77" s="1323"/>
      <c r="BV77" s="1323"/>
      <c r="BW77" s="1323"/>
      <c r="BX77" s="1323">
        <v>38.9</v>
      </c>
      <c r="BY77" s="1323"/>
      <c r="BZ77" s="1323"/>
      <c r="CA77" s="1323"/>
      <c r="CB77" s="1323"/>
      <c r="CC77" s="1323"/>
      <c r="CD77" s="1323"/>
      <c r="CE77" s="1323"/>
      <c r="CF77" s="1323">
        <v>37.6</v>
      </c>
      <c r="CG77" s="1323"/>
      <c r="CH77" s="1323"/>
      <c r="CI77" s="1323"/>
      <c r="CJ77" s="1323"/>
      <c r="CK77" s="1323"/>
      <c r="CL77" s="1323"/>
      <c r="CM77" s="1323"/>
      <c r="CN77" s="1323">
        <v>34</v>
      </c>
      <c r="CO77" s="1323"/>
      <c r="CP77" s="1323"/>
      <c r="CQ77" s="1323"/>
      <c r="CR77" s="1323"/>
      <c r="CS77" s="1323"/>
      <c r="CT77" s="1323"/>
      <c r="CU77" s="1323"/>
      <c r="CV77" s="1323">
        <v>33.9</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644</v>
      </c>
      <c r="BC79" s="1325"/>
      <c r="BD79" s="1325"/>
      <c r="BE79" s="1325"/>
      <c r="BF79" s="1325"/>
      <c r="BG79" s="1325"/>
      <c r="BH79" s="1325"/>
      <c r="BI79" s="1325"/>
      <c r="BJ79" s="1325"/>
      <c r="BK79" s="1325"/>
      <c r="BL79" s="1325"/>
      <c r="BM79" s="1325"/>
      <c r="BN79" s="1325"/>
      <c r="BO79" s="1325"/>
      <c r="BP79" s="1323">
        <v>6.7</v>
      </c>
      <c r="BQ79" s="1323"/>
      <c r="BR79" s="1323"/>
      <c r="BS79" s="1323"/>
      <c r="BT79" s="1323"/>
      <c r="BU79" s="1323"/>
      <c r="BV79" s="1323"/>
      <c r="BW79" s="1323"/>
      <c r="BX79" s="1323">
        <v>6.4</v>
      </c>
      <c r="BY79" s="1323"/>
      <c r="BZ79" s="1323"/>
      <c r="CA79" s="1323"/>
      <c r="CB79" s="1323"/>
      <c r="CC79" s="1323"/>
      <c r="CD79" s="1323"/>
      <c r="CE79" s="1323"/>
      <c r="CF79" s="1323">
        <v>6.1</v>
      </c>
      <c r="CG79" s="1323"/>
      <c r="CH79" s="1323"/>
      <c r="CI79" s="1323"/>
      <c r="CJ79" s="1323"/>
      <c r="CK79" s="1323"/>
      <c r="CL79" s="1323"/>
      <c r="CM79" s="1323"/>
      <c r="CN79" s="1323">
        <v>5.9</v>
      </c>
      <c r="CO79" s="1323"/>
      <c r="CP79" s="1323"/>
      <c r="CQ79" s="1323"/>
      <c r="CR79" s="1323"/>
      <c r="CS79" s="1323"/>
      <c r="CT79" s="1323"/>
      <c r="CU79" s="1323"/>
      <c r="CV79" s="1323">
        <v>5.7</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9dpO7QOfgdLRyVWxRK8JSBoBZi04L1/EnokzvYtqXzRbBIvzxs5j5psrRzkYbviHLdreiVS1U0QC8R6b+WmTWQ==" saltValue="QKNtNv4nsReVNHf4felT/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70" zoomScaleNormal="5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646</v>
      </c>
    </row>
  </sheetData>
  <sheetProtection algorithmName="SHA-512" hashValue="24UpQMpzFV1S7Q6I2KYfT4dEzascrk+Z52yt/UPPmXcFQpMStSDDeOTWYiERQ8Eu/E6XiZ7/I0iqBL/7k+apOA==" saltValue="1bEVIsg0BlD5RC1P+tpC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Normal="100" zoomScaleSheetLayoutView="10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647</v>
      </c>
    </row>
  </sheetData>
  <sheetProtection algorithmName="SHA-512" hashValue="jO+tIlq+3WbpAskeFg6tF0nXk9K1QrTwieGJCNsxh4SILkXtP2EKDEETiJIzIyDrwz/yDkzREX2wRQFE/3szGg==" saltValue="NvNvmfseJ55b47Bxn8ms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60388</v>
      </c>
      <c r="E3" s="162"/>
      <c r="F3" s="163">
        <v>50880</v>
      </c>
      <c r="G3" s="164"/>
      <c r="H3" s="165"/>
    </row>
    <row r="4" spans="1:8" x14ac:dyDescent="0.15">
      <c r="A4" s="166"/>
      <c r="B4" s="167"/>
      <c r="C4" s="168"/>
      <c r="D4" s="169">
        <v>26422</v>
      </c>
      <c r="E4" s="170"/>
      <c r="F4" s="171">
        <v>27819</v>
      </c>
      <c r="G4" s="172"/>
      <c r="H4" s="173"/>
    </row>
    <row r="5" spans="1:8" x14ac:dyDescent="0.15">
      <c r="A5" s="154" t="s">
        <v>565</v>
      </c>
      <c r="B5" s="159"/>
      <c r="C5" s="160"/>
      <c r="D5" s="161">
        <v>55725</v>
      </c>
      <c r="E5" s="162"/>
      <c r="F5" s="163">
        <v>46395</v>
      </c>
      <c r="G5" s="164"/>
      <c r="H5" s="165"/>
    </row>
    <row r="6" spans="1:8" x14ac:dyDescent="0.15">
      <c r="A6" s="166"/>
      <c r="B6" s="167"/>
      <c r="C6" s="168"/>
      <c r="D6" s="169">
        <v>28752</v>
      </c>
      <c r="E6" s="170"/>
      <c r="F6" s="171">
        <v>26304</v>
      </c>
      <c r="G6" s="172"/>
      <c r="H6" s="173"/>
    </row>
    <row r="7" spans="1:8" x14ac:dyDescent="0.15">
      <c r="A7" s="154" t="s">
        <v>566</v>
      </c>
      <c r="B7" s="159"/>
      <c r="C7" s="160"/>
      <c r="D7" s="161">
        <v>83180</v>
      </c>
      <c r="E7" s="162"/>
      <c r="F7" s="163">
        <v>48088</v>
      </c>
      <c r="G7" s="164"/>
      <c r="H7" s="165"/>
    </row>
    <row r="8" spans="1:8" x14ac:dyDescent="0.15">
      <c r="A8" s="166"/>
      <c r="B8" s="167"/>
      <c r="C8" s="168"/>
      <c r="D8" s="169">
        <v>38405</v>
      </c>
      <c r="E8" s="170"/>
      <c r="F8" s="171">
        <v>25183</v>
      </c>
      <c r="G8" s="172"/>
      <c r="H8" s="173"/>
    </row>
    <row r="9" spans="1:8" x14ac:dyDescent="0.15">
      <c r="A9" s="154" t="s">
        <v>567</v>
      </c>
      <c r="B9" s="159"/>
      <c r="C9" s="160"/>
      <c r="D9" s="161">
        <v>67722</v>
      </c>
      <c r="E9" s="162"/>
      <c r="F9" s="163">
        <v>46457</v>
      </c>
      <c r="G9" s="164"/>
      <c r="H9" s="165"/>
    </row>
    <row r="10" spans="1:8" x14ac:dyDescent="0.15">
      <c r="A10" s="166"/>
      <c r="B10" s="167"/>
      <c r="C10" s="168"/>
      <c r="D10" s="169">
        <v>40651</v>
      </c>
      <c r="E10" s="170"/>
      <c r="F10" s="171">
        <v>24020</v>
      </c>
      <c r="G10" s="172"/>
      <c r="H10" s="173"/>
    </row>
    <row r="11" spans="1:8" x14ac:dyDescent="0.15">
      <c r="A11" s="154" t="s">
        <v>568</v>
      </c>
      <c r="B11" s="159"/>
      <c r="C11" s="160"/>
      <c r="D11" s="161">
        <v>78780</v>
      </c>
      <c r="E11" s="162"/>
      <c r="F11" s="163">
        <v>51849</v>
      </c>
      <c r="G11" s="164"/>
      <c r="H11" s="165"/>
    </row>
    <row r="12" spans="1:8" x14ac:dyDescent="0.15">
      <c r="A12" s="166"/>
      <c r="B12" s="167"/>
      <c r="C12" s="174"/>
      <c r="D12" s="169">
        <v>54952</v>
      </c>
      <c r="E12" s="170"/>
      <c r="F12" s="171">
        <v>26326</v>
      </c>
      <c r="G12" s="172"/>
      <c r="H12" s="173"/>
    </row>
    <row r="13" spans="1:8" x14ac:dyDescent="0.15">
      <c r="A13" s="154"/>
      <c r="B13" s="159"/>
      <c r="C13" s="175"/>
      <c r="D13" s="176">
        <v>69159</v>
      </c>
      <c r="E13" s="177"/>
      <c r="F13" s="178">
        <v>48734</v>
      </c>
      <c r="G13" s="179"/>
      <c r="H13" s="165"/>
    </row>
    <row r="14" spans="1:8" x14ac:dyDescent="0.15">
      <c r="A14" s="166"/>
      <c r="B14" s="167"/>
      <c r="C14" s="168"/>
      <c r="D14" s="169">
        <v>37836</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0.91</v>
      </c>
      <c r="C19" s="180">
        <f>ROUND(VALUE(SUBSTITUTE(実質収支比率等に係る経年分析!G$48,"▲","-")),2)</f>
        <v>0.36</v>
      </c>
      <c r="D19" s="180">
        <f>ROUND(VALUE(SUBSTITUTE(実質収支比率等に係る経年分析!H$48,"▲","-")),2)</f>
        <v>0.5</v>
      </c>
      <c r="E19" s="180">
        <f>ROUND(VALUE(SUBSTITUTE(実質収支比率等に係る経年分析!I$48,"▲","-")),2)</f>
        <v>0.6</v>
      </c>
      <c r="F19" s="180">
        <f>ROUND(VALUE(SUBSTITUTE(実質収支比率等に係る経年分析!J$48,"▲","-")),2)</f>
        <v>0.52</v>
      </c>
    </row>
    <row r="20" spans="1:11" x14ac:dyDescent="0.15">
      <c r="A20" s="180" t="s">
        <v>55</v>
      </c>
      <c r="B20" s="180">
        <f>ROUND(VALUE(SUBSTITUTE(実質収支比率等に係る経年分析!F$47,"▲","-")),2)</f>
        <v>4.07</v>
      </c>
      <c r="C20" s="180">
        <f>ROUND(VALUE(SUBSTITUTE(実質収支比率等に係る経年分析!G$47,"▲","-")),2)</f>
        <v>3.53</v>
      </c>
      <c r="D20" s="180">
        <f>ROUND(VALUE(SUBSTITUTE(実質収支比率等に係る経年分析!H$47,"▲","-")),2)</f>
        <v>3.55</v>
      </c>
      <c r="E20" s="180">
        <f>ROUND(VALUE(SUBSTITUTE(実質収支比率等に係る経年分析!I$47,"▲","-")),2)</f>
        <v>3.69</v>
      </c>
      <c r="F20" s="180">
        <f>ROUND(VALUE(SUBSTITUTE(実質収支比率等に係る経年分析!J$47,"▲","-")),2)</f>
        <v>3.61</v>
      </c>
    </row>
    <row r="21" spans="1:11" x14ac:dyDescent="0.15">
      <c r="A21" s="180" t="s">
        <v>56</v>
      </c>
      <c r="B21" s="180">
        <f>IF(ISNUMBER(VALUE(SUBSTITUTE(実質収支比率等に係る経年分析!F$49,"▲","-"))),ROUND(VALUE(SUBSTITUTE(実質収支比率等に係る経年分析!F$49,"▲","-")),2),NA())</f>
        <v>0.98</v>
      </c>
      <c r="C21" s="180">
        <f>IF(ISNUMBER(VALUE(SUBSTITUTE(実質収支比率等に係る経年分析!G$49,"▲","-"))),ROUND(VALUE(SUBSTITUTE(実質収支比率等に係る経年分析!G$49,"▲","-")),2),NA())</f>
        <v>-1.79</v>
      </c>
      <c r="D21" s="180">
        <f>IF(ISNUMBER(VALUE(SUBSTITUTE(実質収支比率等に係る経年分析!H$49,"▲","-"))),ROUND(VALUE(SUBSTITUTE(実質収支比率等に係る経年分析!H$49,"▲","-")),2),NA())</f>
        <v>0.15</v>
      </c>
      <c r="E21" s="180">
        <f>IF(ISNUMBER(VALUE(SUBSTITUTE(実質収支比率等に係る経年分析!I$49,"▲","-"))),ROUND(VALUE(SUBSTITUTE(実質収支比率等に係る経年分析!I$49,"▲","-")),2),NA())</f>
        <v>0.11</v>
      </c>
      <c r="F21" s="180">
        <f>IF(ISNUMBER(VALUE(SUBSTITUTE(実質収支比率等に係る経年分析!J$49,"▲","-"))),ROUND(VALUE(SUBSTITUTE(実質収支比率等に係る経年分析!J$49,"▲","-")),2),NA())</f>
        <v>-0.47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0.98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1.45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1.19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#N/A</v>
      </c>
      <c r="G28" s="181">
        <f>IF(ROUND(VALUE(SUBSTITUTE(連結実質赤字比率に係る赤字・黒字の構成分析!H$42,"▲", "-")), 2) &gt;= 0, ABS(ROUND(VALUE(SUBSTITUTE(連結実質赤字比率に係る赤字・黒字の構成分析!H$42,"▲", "-")), 2)), NA())</f>
        <v>0</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0.36</v>
      </c>
    </row>
    <row r="30" spans="1:11" x14ac:dyDescent="0.15">
      <c r="A30" s="181" t="str">
        <f>IF(連結実質赤字比率に係る赤字・黒字の構成分析!C$40="",NA(),連結実質赤字比率に係る赤字・黒字の構成分析!C$40)</f>
        <v>一般会計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0.51</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0.55000000000000004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0.56000000000000005</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0.28999999999999998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1.0900000000000001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1.69</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14.87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16.05</v>
      </c>
    </row>
    <row r="34" spans="1:16" x14ac:dyDescent="0.15">
      <c r="A34" s="181" t="str">
        <f>IF(連結実質赤字比率に係る赤字・黒字の構成分析!C$36="",NA(),連結実質赤字比率に係る赤字・黒字の構成分析!C$36)</f>
        <v>国民宿舎運営事業特別会計</v>
      </c>
      <c r="B34" s="181">
        <f>IF(ROUND(VALUE(SUBSTITUTE(連結実質赤字比率に係る赤字・黒字の構成分析!F$36,"▲", "-")), 2) &lt; 0, ABS(ROUND(VALUE(SUBSTITUTE(連結実質赤字比率に係る赤字・黒字の構成分析!F$36,"▲", "-")), 2)), NA())</f>
        <v>1.05</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0.76</v>
      </c>
      <c r="E34" s="181" t="e">
        <f>IF(ROUND(VALUE(SUBSTITUTE(連結実質赤字比率に係る赤字・黒字の構成分析!G$36,"▲", "-")), 2) &gt;= 0, ABS(ROUND(VALUE(SUBSTITUTE(連結実質赤字比率に係る赤字・黒字の構成分析!G$36,"▲", "-")), 2)), NA())</f>
        <v>#N/A</v>
      </c>
      <c r="F34" s="181">
        <f>IF(ROUND(VALUE(SUBSTITUTE(連結実質赤字比率に係る赤字・黒字の構成分析!H$36,"▲", "-")), 2) &lt; 0, ABS(ROUND(VALUE(SUBSTITUTE(連結実質赤字比率に係る赤字・黒字の構成分析!H$36,"▲", "-")), 2)), NA())</f>
        <v>0.43</v>
      </c>
      <c r="G34" s="181" t="e">
        <f>IF(ROUND(VALUE(SUBSTITUTE(連結実質赤字比率に係る赤字・黒字の構成分析!H$36,"▲", "-")), 2) &gt;= 0, ABS(ROUND(VALUE(SUBSTITUTE(連結実質赤字比率に係る赤字・黒字の構成分析!H$36,"▲", "-")), 2)), NA())</f>
        <v>#N/A</v>
      </c>
      <c r="H34" s="181">
        <f>IF(ROUND(VALUE(SUBSTITUTE(連結実質赤字比率に係る赤字・黒字の構成分析!I$36,"▲", "-")), 2) &lt; 0, ABS(ROUND(VALUE(SUBSTITUTE(連結実質赤字比率に係る赤字・黒字の構成分析!I$36,"▲", "-")), 2)), NA())</f>
        <v>0.1</v>
      </c>
      <c r="I34" s="181" t="e">
        <f>IF(ROUND(VALUE(SUBSTITUTE(連結実質赤字比率に係る赤字・黒字の構成分析!I$36,"▲", "-")), 2) &gt;= 0, ABS(ROUND(VALUE(SUBSTITUTE(連結実質赤字比率に係る赤字・黒字の構成分析!I$36,"▲", "-")), 2)), NA())</f>
        <v>#N/A</v>
      </c>
      <c r="J34" s="181">
        <f>IF(ROUND(VALUE(SUBSTITUTE(連結実質赤字比率に係る赤字・黒字の構成分析!J$36,"▲", "-")), 2) &lt; 0, ABS(ROUND(VALUE(SUBSTITUTE(連結実質赤字比率に係る赤字・黒字の構成分析!J$36,"▲", "-")), 2)), NA())</f>
        <v>0.05</v>
      </c>
      <c r="K34" s="181" t="e">
        <f>IF(ROUND(VALUE(SUBSTITUTE(連結実質赤字比率に係る赤字・黒字の構成分析!J$36,"▲", "-")), 2) &gt;= 0, ABS(ROUND(VALUE(SUBSTITUTE(連結実質赤字比率に係る赤字・黒字の構成分析!J$36,"▲", "-")), 2)), NA())</f>
        <v>#N/A</v>
      </c>
    </row>
    <row r="35" spans="1:16" x14ac:dyDescent="0.15">
      <c r="A35" s="181" t="str">
        <f>IF(連結実質赤字比率に係る赤字・黒字の構成分析!C$35="",NA(),連結実質赤字比率に係る赤字・黒字の構成分析!C$35)</f>
        <v>駐車場事業特別会計</v>
      </c>
      <c r="B35" s="181">
        <f>IF(ROUND(VALUE(SUBSTITUTE(連結実質赤字比率に係る赤字・黒字の構成分析!F$35,"▲", "-")), 2) &lt; 0, ABS(ROUND(VALUE(SUBSTITUTE(連結実質赤字比率に係る赤字・黒字の構成分析!F$35,"▲", "-")), 2)), NA())</f>
        <v>0.71</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0.61</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0.52</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0.41</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0.33</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収益事業特別会計</v>
      </c>
      <c r="B36" s="181">
        <f>IF(ROUND(VALUE(SUBSTITUTE(連結実質赤字比率に係る赤字・黒字の構成分析!F$34,"▲", "-")), 2) &lt; 0, ABS(ROUND(VALUE(SUBSTITUTE(連結実質赤字比率に係る赤字・黒字の構成分析!F$34,"▲", "-")), 2)), NA())</f>
        <v>7.29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7.19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6.72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6.68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6.66</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16720</v>
      </c>
      <c r="E42" s="182"/>
      <c r="F42" s="182"/>
      <c r="G42" s="182">
        <f>'実質公債費比率（分子）の構造'!L$52</f>
        <v>14140</v>
      </c>
      <c r="H42" s="182"/>
      <c r="I42" s="182"/>
      <c r="J42" s="182">
        <f>'実質公債費比率（分子）の構造'!M$52</f>
        <v>13333</v>
      </c>
      <c r="K42" s="182"/>
      <c r="L42" s="182"/>
      <c r="M42" s="182">
        <f>'実質公債費比率（分子）の構造'!N$52</f>
        <v>13203</v>
      </c>
      <c r="N42" s="182"/>
      <c r="O42" s="182"/>
      <c r="P42" s="182">
        <f>'実質公債費比率（分子）の構造'!O$52</f>
        <v>13206</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1</v>
      </c>
      <c r="I43" s="182"/>
      <c r="J43" s="182"/>
      <c r="K43" s="182">
        <f>'実質公債費比率（分子）の構造'!N$51</f>
        <v>0</v>
      </c>
      <c r="L43" s="182"/>
      <c r="M43" s="182"/>
      <c r="N43" s="182">
        <f>'実質公債費比率（分子）の構造'!O$51</f>
        <v>2</v>
      </c>
      <c r="O43" s="182"/>
      <c r="P43" s="182"/>
    </row>
    <row r="44" spans="1:16" x14ac:dyDescent="0.15">
      <c r="A44" s="182" t="s">
        <v>65</v>
      </c>
      <c r="B44" s="182">
        <f>'実質公債費比率（分子）の構造'!K$50</f>
        <v>97</v>
      </c>
      <c r="C44" s="182"/>
      <c r="D44" s="182"/>
      <c r="E44" s="182">
        <f>'実質公債費比率（分子）の構造'!L$50</f>
        <v>114</v>
      </c>
      <c r="F44" s="182"/>
      <c r="G44" s="182"/>
      <c r="H44" s="182">
        <f>'実質公債費比率（分子）の構造'!M$50</f>
        <v>128</v>
      </c>
      <c r="I44" s="182"/>
      <c r="J44" s="182"/>
      <c r="K44" s="182">
        <f>'実質公債費比率（分子）の構造'!N$50</f>
        <v>136</v>
      </c>
      <c r="L44" s="182"/>
      <c r="M44" s="182"/>
      <c r="N44" s="182">
        <f>'実質公債費比率（分子）の構造'!O$50</f>
        <v>159</v>
      </c>
      <c r="O44" s="182"/>
      <c r="P44" s="182"/>
    </row>
    <row r="45" spans="1:16" x14ac:dyDescent="0.15">
      <c r="A45" s="182" t="s">
        <v>66</v>
      </c>
      <c r="B45" s="182">
        <f>'実質公債費比率（分子）の構造'!K$49</f>
        <v>895</v>
      </c>
      <c r="C45" s="182"/>
      <c r="D45" s="182"/>
      <c r="E45" s="182">
        <f>'実質公債費比率（分子）の構造'!L$49</f>
        <v>976</v>
      </c>
      <c r="F45" s="182"/>
      <c r="G45" s="182"/>
      <c r="H45" s="182">
        <f>'実質公債費比率（分子）の構造'!M$49</f>
        <v>884</v>
      </c>
      <c r="I45" s="182"/>
      <c r="J45" s="182"/>
      <c r="K45" s="182">
        <f>'実質公債費比率（分子）の構造'!N$49</f>
        <v>889</v>
      </c>
      <c r="L45" s="182"/>
      <c r="M45" s="182"/>
      <c r="N45" s="182">
        <f>'実質公債費比率（分子）の構造'!O$49</f>
        <v>925</v>
      </c>
      <c r="O45" s="182"/>
      <c r="P45" s="182"/>
    </row>
    <row r="46" spans="1:16" x14ac:dyDescent="0.15">
      <c r="A46" s="182" t="s">
        <v>67</v>
      </c>
      <c r="B46" s="182">
        <f>'実質公債費比率（分子）の構造'!K$48</f>
        <v>3562</v>
      </c>
      <c r="C46" s="182"/>
      <c r="D46" s="182"/>
      <c r="E46" s="182">
        <f>'実質公債費比率（分子）の構造'!L$48</f>
        <v>3534</v>
      </c>
      <c r="F46" s="182"/>
      <c r="G46" s="182"/>
      <c r="H46" s="182">
        <f>'実質公債費比率（分子）の構造'!M$48</f>
        <v>3540</v>
      </c>
      <c r="I46" s="182"/>
      <c r="J46" s="182"/>
      <c r="K46" s="182">
        <f>'実質公債費比率（分子）の構造'!N$48</f>
        <v>3611</v>
      </c>
      <c r="L46" s="182"/>
      <c r="M46" s="182"/>
      <c r="N46" s="182">
        <f>'実質公債費比率（分子）の構造'!O$48</f>
        <v>3569</v>
      </c>
      <c r="O46" s="182"/>
      <c r="P46" s="182"/>
    </row>
    <row r="47" spans="1:16" x14ac:dyDescent="0.15">
      <c r="A47" s="182" t="s">
        <v>68</v>
      </c>
      <c r="B47" s="182">
        <f>'実質公債費比率（分子）の構造'!K$47</f>
        <v>33</v>
      </c>
      <c r="C47" s="182"/>
      <c r="D47" s="182"/>
      <c r="E47" s="182">
        <f>'実質公債費比率（分子）の構造'!L$47</f>
        <v>17</v>
      </c>
      <c r="F47" s="182"/>
      <c r="G47" s="182"/>
      <c r="H47" s="182">
        <f>'実質公債費比率（分子）の構造'!M$47</f>
        <v>17</v>
      </c>
      <c r="I47" s="182"/>
      <c r="J47" s="182"/>
      <c r="K47" s="182">
        <f>'実質公債費比率（分子）の構造'!N$47</f>
        <v>17</v>
      </c>
      <c r="L47" s="182"/>
      <c r="M47" s="182"/>
      <c r="N47" s="182">
        <f>'実質公債費比率（分子）の構造'!O$47</f>
        <v>17</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21966</v>
      </c>
      <c r="C49" s="182"/>
      <c r="D49" s="182"/>
      <c r="E49" s="182">
        <f>'実質公債費比率（分子）の構造'!L$45</f>
        <v>19530</v>
      </c>
      <c r="F49" s="182"/>
      <c r="G49" s="182"/>
      <c r="H49" s="182">
        <f>'実質公債費比率（分子）の構造'!M$45</f>
        <v>18190</v>
      </c>
      <c r="I49" s="182"/>
      <c r="J49" s="182"/>
      <c r="K49" s="182">
        <f>'実質公債費比率（分子）の構造'!N$45</f>
        <v>18117</v>
      </c>
      <c r="L49" s="182"/>
      <c r="M49" s="182"/>
      <c r="N49" s="182">
        <f>'実質公債費比率（分子）の構造'!O$45</f>
        <v>17818</v>
      </c>
      <c r="O49" s="182"/>
      <c r="P49" s="182"/>
    </row>
    <row r="50" spans="1:16" x14ac:dyDescent="0.15">
      <c r="A50" s="182" t="s">
        <v>71</v>
      </c>
      <c r="B50" s="182" t="e">
        <f>NA()</f>
        <v>#N/A</v>
      </c>
      <c r="C50" s="182">
        <f>IF(ISNUMBER('実質公債費比率（分子）の構造'!K$53),'実質公債費比率（分子）の構造'!K$53,NA())</f>
        <v>9834</v>
      </c>
      <c r="D50" s="182" t="e">
        <f>NA()</f>
        <v>#N/A</v>
      </c>
      <c r="E50" s="182" t="e">
        <f>NA()</f>
        <v>#N/A</v>
      </c>
      <c r="F50" s="182">
        <f>IF(ISNUMBER('実質公債費比率（分子）の構造'!L$53),'実質公債費比率（分子）の構造'!L$53,NA())</f>
        <v>10031</v>
      </c>
      <c r="G50" s="182" t="e">
        <f>NA()</f>
        <v>#N/A</v>
      </c>
      <c r="H50" s="182" t="e">
        <f>NA()</f>
        <v>#N/A</v>
      </c>
      <c r="I50" s="182">
        <f>IF(ISNUMBER('実質公債費比率（分子）の構造'!M$53),'実質公債費比率（分子）の構造'!M$53,NA())</f>
        <v>9427</v>
      </c>
      <c r="J50" s="182" t="e">
        <f>NA()</f>
        <v>#N/A</v>
      </c>
      <c r="K50" s="182" t="e">
        <f>NA()</f>
        <v>#N/A</v>
      </c>
      <c r="L50" s="182">
        <f>IF(ISNUMBER('実質公債費比率（分子）の構造'!N$53),'実質公債費比率（分子）の構造'!N$53,NA())</f>
        <v>9567</v>
      </c>
      <c r="M50" s="182" t="e">
        <f>NA()</f>
        <v>#N/A</v>
      </c>
      <c r="N50" s="182" t="e">
        <f>NA()</f>
        <v>#N/A</v>
      </c>
      <c r="O50" s="182">
        <f>IF(ISNUMBER('実質公債費比率（分子）の構造'!O$53),'実質公債費比率（分子）の構造'!O$53,NA())</f>
        <v>9284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150708</v>
      </c>
      <c r="E56" s="181"/>
      <c r="F56" s="181"/>
      <c r="G56" s="181">
        <f>'将来負担比率（分子）の構造'!J$52</f>
        <v>151109</v>
      </c>
      <c r="H56" s="181"/>
      <c r="I56" s="181"/>
      <c r="J56" s="181">
        <f>'将来負担比率（分子）の構造'!K$52</f>
        <v>155102</v>
      </c>
      <c r="K56" s="181"/>
      <c r="L56" s="181"/>
      <c r="M56" s="181">
        <f>'将来負担比率（分子）の構造'!L$52</f>
        <v>159172</v>
      </c>
      <c r="N56" s="181"/>
      <c r="O56" s="181"/>
      <c r="P56" s="181">
        <f>'将来負担比率（分子）の構造'!M$52</f>
        <v>157724</v>
      </c>
    </row>
    <row r="57" spans="1:16" x14ac:dyDescent="0.15">
      <c r="A57" s="181" t="s">
        <v>42</v>
      </c>
      <c r="B57" s="181"/>
      <c r="C57" s="181"/>
      <c r="D57" s="181">
        <f>'将来負担比率（分子）の構造'!I$51</f>
        <v>4989</v>
      </c>
      <c r="E57" s="181"/>
      <c r="F57" s="181"/>
      <c r="G57" s="181">
        <f>'将来負担比率（分子）の構造'!J$51</f>
        <v>4768</v>
      </c>
      <c r="H57" s="181"/>
      <c r="I57" s="181"/>
      <c r="J57" s="181">
        <f>'将来負担比率（分子）の構造'!K$51</f>
        <v>4339</v>
      </c>
      <c r="K57" s="181"/>
      <c r="L57" s="181"/>
      <c r="M57" s="181">
        <f>'将来負担比率（分子）の構造'!L$51</f>
        <v>4498</v>
      </c>
      <c r="N57" s="181"/>
      <c r="O57" s="181"/>
      <c r="P57" s="181">
        <f>'将来負担比率（分子）の構造'!M$51</f>
        <v>5342</v>
      </c>
    </row>
    <row r="58" spans="1:16" x14ac:dyDescent="0.15">
      <c r="A58" s="181" t="s">
        <v>41</v>
      </c>
      <c r="B58" s="181"/>
      <c r="C58" s="181"/>
      <c r="D58" s="181">
        <f>'将来負担比率（分子）の構造'!I$50</f>
        <v>15248</v>
      </c>
      <c r="E58" s="181"/>
      <c r="F58" s="181"/>
      <c r="G58" s="181">
        <f>'将来負担比率（分子）の構造'!J$50</f>
        <v>14658</v>
      </c>
      <c r="H58" s="181"/>
      <c r="I58" s="181"/>
      <c r="J58" s="181">
        <f>'将来負担比率（分子）の構造'!K$50</f>
        <v>14000</v>
      </c>
      <c r="K58" s="181"/>
      <c r="L58" s="181"/>
      <c r="M58" s="181">
        <f>'将来負担比率（分子）の構造'!L$50</f>
        <v>13565</v>
      </c>
      <c r="N58" s="181"/>
      <c r="O58" s="181"/>
      <c r="P58" s="181">
        <f>'将来負担比率（分子）の構造'!M$50</f>
        <v>12147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17605</v>
      </c>
      <c r="C62" s="181"/>
      <c r="D62" s="181"/>
      <c r="E62" s="181">
        <f>'将来負担比率（分子）の構造'!J$45</f>
        <v>17621</v>
      </c>
      <c r="F62" s="181"/>
      <c r="G62" s="181"/>
      <c r="H62" s="181">
        <f>'将来負担比率（分子）の構造'!K$45</f>
        <v>17002</v>
      </c>
      <c r="I62" s="181"/>
      <c r="J62" s="181"/>
      <c r="K62" s="181">
        <f>'将来負担比率（分子）の構造'!L$45</f>
        <v>16913</v>
      </c>
      <c r="L62" s="181"/>
      <c r="M62" s="181"/>
      <c r="N62" s="181">
        <f>'将来負担比率（分子）の構造'!M$45</f>
        <v>17385</v>
      </c>
      <c r="O62" s="181"/>
      <c r="P62" s="181"/>
    </row>
    <row r="63" spans="1:16" x14ac:dyDescent="0.15">
      <c r="A63" s="181" t="s">
        <v>34</v>
      </c>
      <c r="B63" s="181">
        <f>'将来負担比率（分子）の構造'!I$44</f>
        <v>8586</v>
      </c>
      <c r="C63" s="181"/>
      <c r="D63" s="181"/>
      <c r="E63" s="181">
        <f>'将来負担比率（分子）の構造'!J$44</f>
        <v>8245</v>
      </c>
      <c r="F63" s="181"/>
      <c r="G63" s="181"/>
      <c r="H63" s="181">
        <f>'将来負担比率（分子）の構造'!K$44</f>
        <v>8081</v>
      </c>
      <c r="I63" s="181"/>
      <c r="J63" s="181"/>
      <c r="K63" s="181">
        <f>'将来負担比率（分子）の構造'!L$44</f>
        <v>7998</v>
      </c>
      <c r="L63" s="181"/>
      <c r="M63" s="181"/>
      <c r="N63" s="181">
        <f>'将来負担比率（分子）の構造'!M$44</f>
        <v>7455</v>
      </c>
      <c r="O63" s="181"/>
      <c r="P63" s="181"/>
    </row>
    <row r="64" spans="1:16" x14ac:dyDescent="0.15">
      <c r="A64" s="181" t="s">
        <v>33</v>
      </c>
      <c r="B64" s="181">
        <f>'将来負担比率（分子）の構造'!I$43</f>
        <v>59129</v>
      </c>
      <c r="C64" s="181"/>
      <c r="D64" s="181"/>
      <c r="E64" s="181">
        <f>'将来負担比率（分子）の構造'!J$43</f>
        <v>58077</v>
      </c>
      <c r="F64" s="181"/>
      <c r="G64" s="181"/>
      <c r="H64" s="181">
        <f>'将来負担比率（分子）の構造'!K$43</f>
        <v>58085</v>
      </c>
      <c r="I64" s="181"/>
      <c r="J64" s="181"/>
      <c r="K64" s="181">
        <f>'将来負担比率（分子）の構造'!L$43</f>
        <v>57443</v>
      </c>
      <c r="L64" s="181"/>
      <c r="M64" s="181"/>
      <c r="N64" s="181">
        <f>'将来負担比率（分子）の構造'!M$43</f>
        <v>55631</v>
      </c>
      <c r="O64" s="181"/>
      <c r="P64" s="181"/>
    </row>
    <row r="65" spans="1:16" x14ac:dyDescent="0.15">
      <c r="A65" s="181" t="s">
        <v>32</v>
      </c>
      <c r="B65" s="181">
        <f>'将来負担比率（分子）の構造'!I$42</f>
        <v>1539</v>
      </c>
      <c r="C65" s="181"/>
      <c r="D65" s="181"/>
      <c r="E65" s="181">
        <f>'将来負担比率（分子）の構造'!J$42</f>
        <v>1436</v>
      </c>
      <c r="F65" s="181"/>
      <c r="G65" s="181"/>
      <c r="H65" s="181">
        <f>'将来負担比率（分子）の構造'!K$42</f>
        <v>1615</v>
      </c>
      <c r="I65" s="181"/>
      <c r="J65" s="181"/>
      <c r="K65" s="181">
        <f>'将来負担比率（分子）の構造'!L$42</f>
        <v>1964</v>
      </c>
      <c r="L65" s="181"/>
      <c r="M65" s="181"/>
      <c r="N65" s="181">
        <f>'将来負担比率（分子）の構造'!M$42</f>
        <v>2689</v>
      </c>
      <c r="O65" s="181"/>
      <c r="P65" s="181"/>
    </row>
    <row r="66" spans="1:16" x14ac:dyDescent="0.15">
      <c r="A66" s="181" t="s">
        <v>31</v>
      </c>
      <c r="B66" s="181">
        <f>'将来負担比率（分子）の構造'!I$41</f>
        <v>193858</v>
      </c>
      <c r="C66" s="181"/>
      <c r="D66" s="181"/>
      <c r="E66" s="181">
        <f>'将来負担比率（分子）の構造'!J$41</f>
        <v>192208</v>
      </c>
      <c r="F66" s="181"/>
      <c r="G66" s="181"/>
      <c r="H66" s="181">
        <f>'将来負担比率（分子）の構造'!K$41</f>
        <v>197223</v>
      </c>
      <c r="I66" s="181"/>
      <c r="J66" s="181"/>
      <c r="K66" s="181">
        <f>'将来負担比率（分子）の構造'!L$41</f>
        <v>202268</v>
      </c>
      <c r="L66" s="181"/>
      <c r="M66" s="181"/>
      <c r="N66" s="181">
        <f>'将来負担比率（分子）の構造'!M$41</f>
        <v>211206</v>
      </c>
      <c r="O66" s="181"/>
      <c r="P66" s="181"/>
    </row>
    <row r="67" spans="1:16" x14ac:dyDescent="0.15">
      <c r="A67" s="181" t="s">
        <v>75</v>
      </c>
      <c r="B67" s="181" t="e">
        <f>NA()</f>
        <v>#N/A</v>
      </c>
      <c r="C67" s="181">
        <f>IF(ISNUMBER('将来負担比率（分子）の構造'!I$53), IF('将来負担比率（分子）の構造'!I$53 &lt; 0, 0, '将来負担比率（分子）の構造'!I$53), NA())</f>
        <v>109773</v>
      </c>
      <c r="D67" s="181" t="e">
        <f>NA()</f>
        <v>#N/A</v>
      </c>
      <c r="E67" s="181" t="e">
        <f>NA()</f>
        <v>#N/A</v>
      </c>
      <c r="F67" s="181">
        <f>IF(ISNUMBER('将来負担比率（分子）の構造'!J$53), IF('将来負担比率（分子）の構造'!J$53 &lt; 0, 0, '将来負担比率（分子）の構造'!J$53), NA())</f>
        <v>107052</v>
      </c>
      <c r="G67" s="181" t="e">
        <f>NA()</f>
        <v>#N/A</v>
      </c>
      <c r="H67" s="181" t="e">
        <f>NA()</f>
        <v>#N/A</v>
      </c>
      <c r="I67" s="181">
        <f>IF(ISNUMBER('将来負担比率（分子）の構造'!K$53), IF('将来負担比率（分子）の構造'!K$53 &lt; 0, 0, '将来負担比率（分子）の構造'!K$53), NA())</f>
        <v>108564</v>
      </c>
      <c r="J67" s="181" t="e">
        <f>NA()</f>
        <v>#N/A</v>
      </c>
      <c r="K67" s="181" t="e">
        <f>NA()</f>
        <v>#N/A</v>
      </c>
      <c r="L67" s="181">
        <f>IF(ISNUMBER('将来負担比率（分子）の構造'!L$53), IF('将来負担比率（分子）の構造'!L$53 &lt; 0, 0, '将来負担比率（分子）の構造'!L$53), NA())</f>
        <v>109350</v>
      </c>
      <c r="M67" s="181" t="e">
        <f>NA()</f>
        <v>#N/A</v>
      </c>
      <c r="N67" s="181" t="e">
        <f>NA()</f>
        <v>#N/A</v>
      </c>
      <c r="O67" s="181">
        <f>IF(ISNUMBER('将来負担比率（分子）の構造'!M$53), IF('将来負担比率（分子）の構造'!M$53 &lt; 0, 0, '将来負担比率（分子）の構造'!M$53), NA())</f>
        <v>119153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2791</v>
      </c>
      <c r="C72" s="185">
        <f>基金残高に係る経年分析!G55</f>
        <v>2894</v>
      </c>
      <c r="D72" s="185">
        <f>基金残高に係る経年分析!H55</f>
        <v>2836</v>
      </c>
    </row>
    <row r="73" spans="1:16" x14ac:dyDescent="0.15">
      <c r="A73" s="184" t="s">
        <v>78</v>
      </c>
      <c r="B73" s="185">
        <f>基金残高に係る経年分析!F56</f>
        <v>1853</v>
      </c>
      <c r="C73" s="185">
        <f>基金残高に係る経年分析!G56</f>
        <v>1954</v>
      </c>
      <c r="D73" s="185">
        <f>基金残高に係る経年分析!H56</f>
        <v>1615</v>
      </c>
    </row>
    <row r="74" spans="1:16" x14ac:dyDescent="0.15">
      <c r="A74" s="184" t="s">
        <v>79</v>
      </c>
      <c r="B74" s="185">
        <f>基金残高に係る経年分析!F57</f>
        <v>8260</v>
      </c>
      <c r="C74" s="185">
        <f>基金残高に係る経年分析!G57</f>
        <v>6384</v>
      </c>
      <c r="D74" s="185">
        <f>基金残高に係る経年分析!H57</f>
        <v>5699</v>
      </c>
    </row>
  </sheetData>
  <sheetProtection algorithmName="SHA-512" hashValue="kCd4q8XP/4t5TVmoDGrHXuYflfulmkknCB0IOPgP+X1cB8/CkfQZsAIYW8JvXVDZs5kMOcF/JwQ2g+JB+9HGOw==" saltValue="mqFl6JYObAtjqJSyJEwW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228</v>
      </c>
      <c r="C5" s="747"/>
      <c r="D5" s="747"/>
      <c r="E5" s="747"/>
      <c r="F5" s="747"/>
      <c r="G5" s="747"/>
      <c r="H5" s="747"/>
      <c r="I5" s="747"/>
      <c r="J5" s="747"/>
      <c r="K5" s="747"/>
      <c r="L5" s="747"/>
      <c r="M5" s="747"/>
      <c r="N5" s="747"/>
      <c r="O5" s="747"/>
      <c r="P5" s="747"/>
      <c r="Q5" s="748"/>
      <c r="R5" s="733">
        <v>45352689</v>
      </c>
      <c r="S5" s="734"/>
      <c r="T5" s="734"/>
      <c r="U5" s="734"/>
      <c r="V5" s="734"/>
      <c r="W5" s="734"/>
      <c r="X5" s="734"/>
      <c r="Y5" s="777"/>
      <c r="Z5" s="795">
        <v>28.5</v>
      </c>
      <c r="AA5" s="795"/>
      <c r="AB5" s="795"/>
      <c r="AC5" s="795"/>
      <c r="AD5" s="796">
        <v>45352689</v>
      </c>
      <c r="AE5" s="796"/>
      <c r="AF5" s="796"/>
      <c r="AG5" s="796"/>
      <c r="AH5" s="796"/>
      <c r="AI5" s="796"/>
      <c r="AJ5" s="796"/>
      <c r="AK5" s="796"/>
      <c r="AL5" s="778">
        <v>58.9</v>
      </c>
      <c r="AM5" s="751"/>
      <c r="AN5" s="751"/>
      <c r="AO5" s="779"/>
      <c r="AP5" s="746" t="s">
        <v>229</v>
      </c>
      <c r="AQ5" s="747"/>
      <c r="AR5" s="747"/>
      <c r="AS5" s="747"/>
      <c r="AT5" s="747"/>
      <c r="AU5" s="747"/>
      <c r="AV5" s="747"/>
      <c r="AW5" s="747"/>
      <c r="AX5" s="747"/>
      <c r="AY5" s="747"/>
      <c r="AZ5" s="747"/>
      <c r="BA5" s="747"/>
      <c r="BB5" s="747"/>
      <c r="BC5" s="747"/>
      <c r="BD5" s="747"/>
      <c r="BE5" s="747"/>
      <c r="BF5" s="748"/>
      <c r="BG5" s="678">
        <v>44227414</v>
      </c>
      <c r="BH5" s="679"/>
      <c r="BI5" s="679"/>
      <c r="BJ5" s="679"/>
      <c r="BK5" s="679"/>
      <c r="BL5" s="679"/>
      <c r="BM5" s="679"/>
      <c r="BN5" s="680"/>
      <c r="BO5" s="715">
        <v>97.5</v>
      </c>
      <c r="BP5" s="715"/>
      <c r="BQ5" s="715"/>
      <c r="BR5" s="715"/>
      <c r="BS5" s="716">
        <v>2159613</v>
      </c>
      <c r="BT5" s="716"/>
      <c r="BU5" s="716"/>
      <c r="BV5" s="716"/>
      <c r="BW5" s="716"/>
      <c r="BX5" s="716"/>
      <c r="BY5" s="716"/>
      <c r="BZ5" s="716"/>
      <c r="CA5" s="716"/>
      <c r="CB5" s="766"/>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822413</v>
      </c>
      <c r="S6" s="679"/>
      <c r="T6" s="679"/>
      <c r="U6" s="679"/>
      <c r="V6" s="679"/>
      <c r="W6" s="679"/>
      <c r="X6" s="679"/>
      <c r="Y6" s="680"/>
      <c r="Z6" s="715">
        <v>0.5</v>
      </c>
      <c r="AA6" s="715"/>
      <c r="AB6" s="715"/>
      <c r="AC6" s="715"/>
      <c r="AD6" s="716">
        <v>822413</v>
      </c>
      <c r="AE6" s="716"/>
      <c r="AF6" s="716"/>
      <c r="AG6" s="716"/>
      <c r="AH6" s="716"/>
      <c r="AI6" s="716"/>
      <c r="AJ6" s="716"/>
      <c r="AK6" s="716"/>
      <c r="AL6" s="681">
        <v>1.1000000000000001</v>
      </c>
      <c r="AM6" s="682"/>
      <c r="AN6" s="682"/>
      <c r="AO6" s="717"/>
      <c r="AP6" s="675" t="s">
        <v>234</v>
      </c>
      <c r="AQ6" s="676"/>
      <c r="AR6" s="676"/>
      <c r="AS6" s="676"/>
      <c r="AT6" s="676"/>
      <c r="AU6" s="676"/>
      <c r="AV6" s="676"/>
      <c r="AW6" s="676"/>
      <c r="AX6" s="676"/>
      <c r="AY6" s="676"/>
      <c r="AZ6" s="676"/>
      <c r="BA6" s="676"/>
      <c r="BB6" s="676"/>
      <c r="BC6" s="676"/>
      <c r="BD6" s="676"/>
      <c r="BE6" s="676"/>
      <c r="BF6" s="677"/>
      <c r="BG6" s="678">
        <v>44227414</v>
      </c>
      <c r="BH6" s="679"/>
      <c r="BI6" s="679"/>
      <c r="BJ6" s="679"/>
      <c r="BK6" s="679"/>
      <c r="BL6" s="679"/>
      <c r="BM6" s="679"/>
      <c r="BN6" s="680"/>
      <c r="BO6" s="715">
        <v>97.5</v>
      </c>
      <c r="BP6" s="715"/>
      <c r="BQ6" s="715"/>
      <c r="BR6" s="715"/>
      <c r="BS6" s="716">
        <v>2159613</v>
      </c>
      <c r="BT6" s="716"/>
      <c r="BU6" s="716"/>
      <c r="BV6" s="716"/>
      <c r="BW6" s="716"/>
      <c r="BX6" s="716"/>
      <c r="BY6" s="716"/>
      <c r="BZ6" s="716"/>
      <c r="CA6" s="716"/>
      <c r="CB6" s="766"/>
      <c r="CD6" s="736" t="s">
        <v>235</v>
      </c>
      <c r="CE6" s="737"/>
      <c r="CF6" s="737"/>
      <c r="CG6" s="737"/>
      <c r="CH6" s="737"/>
      <c r="CI6" s="737"/>
      <c r="CJ6" s="737"/>
      <c r="CK6" s="737"/>
      <c r="CL6" s="737"/>
      <c r="CM6" s="737"/>
      <c r="CN6" s="737"/>
      <c r="CO6" s="737"/>
      <c r="CP6" s="737"/>
      <c r="CQ6" s="738"/>
      <c r="CR6" s="678">
        <v>624027</v>
      </c>
      <c r="CS6" s="679"/>
      <c r="CT6" s="679"/>
      <c r="CU6" s="679"/>
      <c r="CV6" s="679"/>
      <c r="CW6" s="679"/>
      <c r="CX6" s="679"/>
      <c r="CY6" s="680"/>
      <c r="CZ6" s="778">
        <v>0.4</v>
      </c>
      <c r="DA6" s="751"/>
      <c r="DB6" s="751"/>
      <c r="DC6" s="781"/>
      <c r="DD6" s="684" t="s">
        <v>132</v>
      </c>
      <c r="DE6" s="679"/>
      <c r="DF6" s="679"/>
      <c r="DG6" s="679"/>
      <c r="DH6" s="679"/>
      <c r="DI6" s="679"/>
      <c r="DJ6" s="679"/>
      <c r="DK6" s="679"/>
      <c r="DL6" s="679"/>
      <c r="DM6" s="679"/>
      <c r="DN6" s="679"/>
      <c r="DO6" s="679"/>
      <c r="DP6" s="680"/>
      <c r="DQ6" s="684">
        <v>622972</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75083</v>
      </c>
      <c r="S7" s="679"/>
      <c r="T7" s="679"/>
      <c r="U7" s="679"/>
      <c r="V7" s="679"/>
      <c r="W7" s="679"/>
      <c r="X7" s="679"/>
      <c r="Y7" s="680"/>
      <c r="Z7" s="715">
        <v>0</v>
      </c>
      <c r="AA7" s="715"/>
      <c r="AB7" s="715"/>
      <c r="AC7" s="715"/>
      <c r="AD7" s="716">
        <v>75083</v>
      </c>
      <c r="AE7" s="716"/>
      <c r="AF7" s="716"/>
      <c r="AG7" s="716"/>
      <c r="AH7" s="716"/>
      <c r="AI7" s="716"/>
      <c r="AJ7" s="716"/>
      <c r="AK7" s="716"/>
      <c r="AL7" s="681">
        <v>0.1</v>
      </c>
      <c r="AM7" s="682"/>
      <c r="AN7" s="682"/>
      <c r="AO7" s="717"/>
      <c r="AP7" s="675" t="s">
        <v>237</v>
      </c>
      <c r="AQ7" s="676"/>
      <c r="AR7" s="676"/>
      <c r="AS7" s="676"/>
      <c r="AT7" s="676"/>
      <c r="AU7" s="676"/>
      <c r="AV7" s="676"/>
      <c r="AW7" s="676"/>
      <c r="AX7" s="676"/>
      <c r="AY7" s="676"/>
      <c r="AZ7" s="676"/>
      <c r="BA7" s="676"/>
      <c r="BB7" s="676"/>
      <c r="BC7" s="676"/>
      <c r="BD7" s="676"/>
      <c r="BE7" s="676"/>
      <c r="BF7" s="677"/>
      <c r="BG7" s="678">
        <v>21213075</v>
      </c>
      <c r="BH7" s="679"/>
      <c r="BI7" s="679"/>
      <c r="BJ7" s="679"/>
      <c r="BK7" s="679"/>
      <c r="BL7" s="679"/>
      <c r="BM7" s="679"/>
      <c r="BN7" s="680"/>
      <c r="BO7" s="715">
        <v>46.8</v>
      </c>
      <c r="BP7" s="715"/>
      <c r="BQ7" s="715"/>
      <c r="BR7" s="715"/>
      <c r="BS7" s="716">
        <v>799228</v>
      </c>
      <c r="BT7" s="716"/>
      <c r="BU7" s="716"/>
      <c r="BV7" s="716"/>
      <c r="BW7" s="716"/>
      <c r="BX7" s="716"/>
      <c r="BY7" s="716"/>
      <c r="BZ7" s="716"/>
      <c r="CA7" s="716"/>
      <c r="CB7" s="766"/>
      <c r="CD7" s="711" t="s">
        <v>238</v>
      </c>
      <c r="CE7" s="712"/>
      <c r="CF7" s="712"/>
      <c r="CG7" s="712"/>
      <c r="CH7" s="712"/>
      <c r="CI7" s="712"/>
      <c r="CJ7" s="712"/>
      <c r="CK7" s="712"/>
      <c r="CL7" s="712"/>
      <c r="CM7" s="712"/>
      <c r="CN7" s="712"/>
      <c r="CO7" s="712"/>
      <c r="CP7" s="712"/>
      <c r="CQ7" s="713"/>
      <c r="CR7" s="678">
        <v>18123129</v>
      </c>
      <c r="CS7" s="679"/>
      <c r="CT7" s="679"/>
      <c r="CU7" s="679"/>
      <c r="CV7" s="679"/>
      <c r="CW7" s="679"/>
      <c r="CX7" s="679"/>
      <c r="CY7" s="680"/>
      <c r="CZ7" s="715">
        <v>11.5</v>
      </c>
      <c r="DA7" s="715"/>
      <c r="DB7" s="715"/>
      <c r="DC7" s="715"/>
      <c r="DD7" s="684">
        <v>9301403</v>
      </c>
      <c r="DE7" s="679"/>
      <c r="DF7" s="679"/>
      <c r="DG7" s="679"/>
      <c r="DH7" s="679"/>
      <c r="DI7" s="679"/>
      <c r="DJ7" s="679"/>
      <c r="DK7" s="679"/>
      <c r="DL7" s="679"/>
      <c r="DM7" s="679"/>
      <c r="DN7" s="679"/>
      <c r="DO7" s="679"/>
      <c r="DP7" s="680"/>
      <c r="DQ7" s="684">
        <v>7136107</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168712</v>
      </c>
      <c r="S8" s="679"/>
      <c r="T8" s="679"/>
      <c r="U8" s="679"/>
      <c r="V8" s="679"/>
      <c r="W8" s="679"/>
      <c r="X8" s="679"/>
      <c r="Y8" s="680"/>
      <c r="Z8" s="715">
        <v>0.1</v>
      </c>
      <c r="AA8" s="715"/>
      <c r="AB8" s="715"/>
      <c r="AC8" s="715"/>
      <c r="AD8" s="716">
        <v>168712</v>
      </c>
      <c r="AE8" s="716"/>
      <c r="AF8" s="716"/>
      <c r="AG8" s="716"/>
      <c r="AH8" s="716"/>
      <c r="AI8" s="716"/>
      <c r="AJ8" s="716"/>
      <c r="AK8" s="716"/>
      <c r="AL8" s="681">
        <v>0.2</v>
      </c>
      <c r="AM8" s="682"/>
      <c r="AN8" s="682"/>
      <c r="AO8" s="717"/>
      <c r="AP8" s="675" t="s">
        <v>240</v>
      </c>
      <c r="AQ8" s="676"/>
      <c r="AR8" s="676"/>
      <c r="AS8" s="676"/>
      <c r="AT8" s="676"/>
      <c r="AU8" s="676"/>
      <c r="AV8" s="676"/>
      <c r="AW8" s="676"/>
      <c r="AX8" s="676"/>
      <c r="AY8" s="676"/>
      <c r="AZ8" s="676"/>
      <c r="BA8" s="676"/>
      <c r="BB8" s="676"/>
      <c r="BC8" s="676"/>
      <c r="BD8" s="676"/>
      <c r="BE8" s="676"/>
      <c r="BF8" s="677"/>
      <c r="BG8" s="678">
        <v>564847</v>
      </c>
      <c r="BH8" s="679"/>
      <c r="BI8" s="679"/>
      <c r="BJ8" s="679"/>
      <c r="BK8" s="679"/>
      <c r="BL8" s="679"/>
      <c r="BM8" s="679"/>
      <c r="BN8" s="680"/>
      <c r="BO8" s="715">
        <v>1.2</v>
      </c>
      <c r="BP8" s="715"/>
      <c r="BQ8" s="715"/>
      <c r="BR8" s="715"/>
      <c r="BS8" s="684" t="s">
        <v>241</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72266305</v>
      </c>
      <c r="CS8" s="679"/>
      <c r="CT8" s="679"/>
      <c r="CU8" s="679"/>
      <c r="CV8" s="679"/>
      <c r="CW8" s="679"/>
      <c r="CX8" s="679"/>
      <c r="CY8" s="680"/>
      <c r="CZ8" s="715">
        <v>45.8</v>
      </c>
      <c r="DA8" s="715"/>
      <c r="DB8" s="715"/>
      <c r="DC8" s="715"/>
      <c r="DD8" s="684">
        <v>1810822</v>
      </c>
      <c r="DE8" s="679"/>
      <c r="DF8" s="679"/>
      <c r="DG8" s="679"/>
      <c r="DH8" s="679"/>
      <c r="DI8" s="679"/>
      <c r="DJ8" s="679"/>
      <c r="DK8" s="679"/>
      <c r="DL8" s="679"/>
      <c r="DM8" s="679"/>
      <c r="DN8" s="679"/>
      <c r="DO8" s="679"/>
      <c r="DP8" s="680"/>
      <c r="DQ8" s="684">
        <v>32327321</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92839</v>
      </c>
      <c r="S9" s="679"/>
      <c r="T9" s="679"/>
      <c r="U9" s="679"/>
      <c r="V9" s="679"/>
      <c r="W9" s="679"/>
      <c r="X9" s="679"/>
      <c r="Y9" s="680"/>
      <c r="Z9" s="715">
        <v>0.1</v>
      </c>
      <c r="AA9" s="715"/>
      <c r="AB9" s="715"/>
      <c r="AC9" s="715"/>
      <c r="AD9" s="716">
        <v>92839</v>
      </c>
      <c r="AE9" s="716"/>
      <c r="AF9" s="716"/>
      <c r="AG9" s="716"/>
      <c r="AH9" s="716"/>
      <c r="AI9" s="716"/>
      <c r="AJ9" s="716"/>
      <c r="AK9" s="716"/>
      <c r="AL9" s="681">
        <v>0.1</v>
      </c>
      <c r="AM9" s="682"/>
      <c r="AN9" s="682"/>
      <c r="AO9" s="717"/>
      <c r="AP9" s="675" t="s">
        <v>244</v>
      </c>
      <c r="AQ9" s="676"/>
      <c r="AR9" s="676"/>
      <c r="AS9" s="676"/>
      <c r="AT9" s="676"/>
      <c r="AU9" s="676"/>
      <c r="AV9" s="676"/>
      <c r="AW9" s="676"/>
      <c r="AX9" s="676"/>
      <c r="AY9" s="676"/>
      <c r="AZ9" s="676"/>
      <c r="BA9" s="676"/>
      <c r="BB9" s="676"/>
      <c r="BC9" s="676"/>
      <c r="BD9" s="676"/>
      <c r="BE9" s="676"/>
      <c r="BF9" s="677"/>
      <c r="BG9" s="678">
        <v>16433002</v>
      </c>
      <c r="BH9" s="679"/>
      <c r="BI9" s="679"/>
      <c r="BJ9" s="679"/>
      <c r="BK9" s="679"/>
      <c r="BL9" s="679"/>
      <c r="BM9" s="679"/>
      <c r="BN9" s="680"/>
      <c r="BO9" s="715">
        <v>36.200000000000003</v>
      </c>
      <c r="BP9" s="715"/>
      <c r="BQ9" s="715"/>
      <c r="BR9" s="715"/>
      <c r="BS9" s="684" t="s">
        <v>241</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11157531</v>
      </c>
      <c r="CS9" s="679"/>
      <c r="CT9" s="679"/>
      <c r="CU9" s="679"/>
      <c r="CV9" s="679"/>
      <c r="CW9" s="679"/>
      <c r="CX9" s="679"/>
      <c r="CY9" s="680"/>
      <c r="CZ9" s="715">
        <v>7.1</v>
      </c>
      <c r="DA9" s="715"/>
      <c r="DB9" s="715"/>
      <c r="DC9" s="715"/>
      <c r="DD9" s="684">
        <v>1532452</v>
      </c>
      <c r="DE9" s="679"/>
      <c r="DF9" s="679"/>
      <c r="DG9" s="679"/>
      <c r="DH9" s="679"/>
      <c r="DI9" s="679"/>
      <c r="DJ9" s="679"/>
      <c r="DK9" s="679"/>
      <c r="DL9" s="679"/>
      <c r="DM9" s="679"/>
      <c r="DN9" s="679"/>
      <c r="DO9" s="679"/>
      <c r="DP9" s="680"/>
      <c r="DQ9" s="684">
        <v>6214751</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132</v>
      </c>
      <c r="S10" s="679"/>
      <c r="T10" s="679"/>
      <c r="U10" s="679"/>
      <c r="V10" s="679"/>
      <c r="W10" s="679"/>
      <c r="X10" s="679"/>
      <c r="Y10" s="680"/>
      <c r="Z10" s="715" t="s">
        <v>241</v>
      </c>
      <c r="AA10" s="715"/>
      <c r="AB10" s="715"/>
      <c r="AC10" s="715"/>
      <c r="AD10" s="716" t="s">
        <v>132</v>
      </c>
      <c r="AE10" s="716"/>
      <c r="AF10" s="716"/>
      <c r="AG10" s="716"/>
      <c r="AH10" s="716"/>
      <c r="AI10" s="716"/>
      <c r="AJ10" s="716"/>
      <c r="AK10" s="716"/>
      <c r="AL10" s="681" t="s">
        <v>241</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1078318</v>
      </c>
      <c r="BH10" s="679"/>
      <c r="BI10" s="679"/>
      <c r="BJ10" s="679"/>
      <c r="BK10" s="679"/>
      <c r="BL10" s="679"/>
      <c r="BM10" s="679"/>
      <c r="BN10" s="680"/>
      <c r="BO10" s="715">
        <v>2.4</v>
      </c>
      <c r="BP10" s="715"/>
      <c r="BQ10" s="715"/>
      <c r="BR10" s="715"/>
      <c r="BS10" s="684">
        <v>179695</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165311</v>
      </c>
      <c r="CS10" s="679"/>
      <c r="CT10" s="679"/>
      <c r="CU10" s="679"/>
      <c r="CV10" s="679"/>
      <c r="CW10" s="679"/>
      <c r="CX10" s="679"/>
      <c r="CY10" s="680"/>
      <c r="CZ10" s="715">
        <v>0.1</v>
      </c>
      <c r="DA10" s="715"/>
      <c r="DB10" s="715"/>
      <c r="DC10" s="715"/>
      <c r="DD10" s="684">
        <v>1751</v>
      </c>
      <c r="DE10" s="679"/>
      <c r="DF10" s="679"/>
      <c r="DG10" s="679"/>
      <c r="DH10" s="679"/>
      <c r="DI10" s="679"/>
      <c r="DJ10" s="679"/>
      <c r="DK10" s="679"/>
      <c r="DL10" s="679"/>
      <c r="DM10" s="679"/>
      <c r="DN10" s="679"/>
      <c r="DO10" s="679"/>
      <c r="DP10" s="680"/>
      <c r="DQ10" s="684">
        <v>62386</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6244401</v>
      </c>
      <c r="S11" s="679"/>
      <c r="T11" s="679"/>
      <c r="U11" s="679"/>
      <c r="V11" s="679"/>
      <c r="W11" s="679"/>
      <c r="X11" s="679"/>
      <c r="Y11" s="680"/>
      <c r="Z11" s="681">
        <v>3.9</v>
      </c>
      <c r="AA11" s="682"/>
      <c r="AB11" s="682"/>
      <c r="AC11" s="683"/>
      <c r="AD11" s="684">
        <v>6244401</v>
      </c>
      <c r="AE11" s="679"/>
      <c r="AF11" s="679"/>
      <c r="AG11" s="679"/>
      <c r="AH11" s="679"/>
      <c r="AI11" s="679"/>
      <c r="AJ11" s="679"/>
      <c r="AK11" s="680"/>
      <c r="AL11" s="681">
        <v>8.1</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3136908</v>
      </c>
      <c r="BH11" s="679"/>
      <c r="BI11" s="679"/>
      <c r="BJ11" s="679"/>
      <c r="BK11" s="679"/>
      <c r="BL11" s="679"/>
      <c r="BM11" s="679"/>
      <c r="BN11" s="680"/>
      <c r="BO11" s="715">
        <v>6.9</v>
      </c>
      <c r="BP11" s="715"/>
      <c r="BQ11" s="715"/>
      <c r="BR11" s="715"/>
      <c r="BS11" s="684">
        <v>619533</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2536003</v>
      </c>
      <c r="CS11" s="679"/>
      <c r="CT11" s="679"/>
      <c r="CU11" s="679"/>
      <c r="CV11" s="679"/>
      <c r="CW11" s="679"/>
      <c r="CX11" s="679"/>
      <c r="CY11" s="680"/>
      <c r="CZ11" s="715">
        <v>1.6</v>
      </c>
      <c r="DA11" s="715"/>
      <c r="DB11" s="715"/>
      <c r="DC11" s="715"/>
      <c r="DD11" s="684">
        <v>1116700</v>
      </c>
      <c r="DE11" s="679"/>
      <c r="DF11" s="679"/>
      <c r="DG11" s="679"/>
      <c r="DH11" s="679"/>
      <c r="DI11" s="679"/>
      <c r="DJ11" s="679"/>
      <c r="DK11" s="679"/>
      <c r="DL11" s="679"/>
      <c r="DM11" s="679"/>
      <c r="DN11" s="679"/>
      <c r="DO11" s="679"/>
      <c r="DP11" s="680"/>
      <c r="DQ11" s="684">
        <v>1196475</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10702</v>
      </c>
      <c r="S12" s="679"/>
      <c r="T12" s="679"/>
      <c r="U12" s="679"/>
      <c r="V12" s="679"/>
      <c r="W12" s="679"/>
      <c r="X12" s="679"/>
      <c r="Y12" s="680"/>
      <c r="Z12" s="715">
        <v>0</v>
      </c>
      <c r="AA12" s="715"/>
      <c r="AB12" s="715"/>
      <c r="AC12" s="715"/>
      <c r="AD12" s="716">
        <v>10702</v>
      </c>
      <c r="AE12" s="716"/>
      <c r="AF12" s="716"/>
      <c r="AG12" s="716"/>
      <c r="AH12" s="716"/>
      <c r="AI12" s="716"/>
      <c r="AJ12" s="716"/>
      <c r="AK12" s="716"/>
      <c r="AL12" s="681">
        <v>0</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19682164</v>
      </c>
      <c r="BH12" s="679"/>
      <c r="BI12" s="679"/>
      <c r="BJ12" s="679"/>
      <c r="BK12" s="679"/>
      <c r="BL12" s="679"/>
      <c r="BM12" s="679"/>
      <c r="BN12" s="680"/>
      <c r="BO12" s="715">
        <v>43.4</v>
      </c>
      <c r="BP12" s="715"/>
      <c r="BQ12" s="715"/>
      <c r="BR12" s="715"/>
      <c r="BS12" s="684">
        <v>1300018</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1976019</v>
      </c>
      <c r="CS12" s="679"/>
      <c r="CT12" s="679"/>
      <c r="CU12" s="679"/>
      <c r="CV12" s="679"/>
      <c r="CW12" s="679"/>
      <c r="CX12" s="679"/>
      <c r="CY12" s="680"/>
      <c r="CZ12" s="715">
        <v>1.3</v>
      </c>
      <c r="DA12" s="715"/>
      <c r="DB12" s="715"/>
      <c r="DC12" s="715"/>
      <c r="DD12" s="684">
        <v>178149</v>
      </c>
      <c r="DE12" s="679"/>
      <c r="DF12" s="679"/>
      <c r="DG12" s="679"/>
      <c r="DH12" s="679"/>
      <c r="DI12" s="679"/>
      <c r="DJ12" s="679"/>
      <c r="DK12" s="679"/>
      <c r="DL12" s="679"/>
      <c r="DM12" s="679"/>
      <c r="DN12" s="679"/>
      <c r="DO12" s="679"/>
      <c r="DP12" s="680"/>
      <c r="DQ12" s="684">
        <v>1294332</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132</v>
      </c>
      <c r="S13" s="679"/>
      <c r="T13" s="679"/>
      <c r="U13" s="679"/>
      <c r="V13" s="679"/>
      <c r="W13" s="679"/>
      <c r="X13" s="679"/>
      <c r="Y13" s="680"/>
      <c r="Z13" s="715" t="s">
        <v>132</v>
      </c>
      <c r="AA13" s="715"/>
      <c r="AB13" s="715"/>
      <c r="AC13" s="715"/>
      <c r="AD13" s="716" t="s">
        <v>132</v>
      </c>
      <c r="AE13" s="716"/>
      <c r="AF13" s="716"/>
      <c r="AG13" s="716"/>
      <c r="AH13" s="716"/>
      <c r="AI13" s="716"/>
      <c r="AJ13" s="716"/>
      <c r="AK13" s="716"/>
      <c r="AL13" s="681" t="s">
        <v>132</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19521179</v>
      </c>
      <c r="BH13" s="679"/>
      <c r="BI13" s="679"/>
      <c r="BJ13" s="679"/>
      <c r="BK13" s="679"/>
      <c r="BL13" s="679"/>
      <c r="BM13" s="679"/>
      <c r="BN13" s="680"/>
      <c r="BO13" s="715">
        <v>43</v>
      </c>
      <c r="BP13" s="715"/>
      <c r="BQ13" s="715"/>
      <c r="BR13" s="715"/>
      <c r="BS13" s="684">
        <v>1300018</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13566000</v>
      </c>
      <c r="CS13" s="679"/>
      <c r="CT13" s="679"/>
      <c r="CU13" s="679"/>
      <c r="CV13" s="679"/>
      <c r="CW13" s="679"/>
      <c r="CX13" s="679"/>
      <c r="CY13" s="680"/>
      <c r="CZ13" s="715">
        <v>8.6</v>
      </c>
      <c r="DA13" s="715"/>
      <c r="DB13" s="715"/>
      <c r="DC13" s="715"/>
      <c r="DD13" s="684">
        <v>6439874</v>
      </c>
      <c r="DE13" s="679"/>
      <c r="DF13" s="679"/>
      <c r="DG13" s="679"/>
      <c r="DH13" s="679"/>
      <c r="DI13" s="679"/>
      <c r="DJ13" s="679"/>
      <c r="DK13" s="679"/>
      <c r="DL13" s="679"/>
      <c r="DM13" s="679"/>
      <c r="DN13" s="679"/>
      <c r="DO13" s="679"/>
      <c r="DP13" s="680"/>
      <c r="DQ13" s="684">
        <v>6865069</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81772</v>
      </c>
      <c r="S14" s="679"/>
      <c r="T14" s="679"/>
      <c r="U14" s="679"/>
      <c r="V14" s="679"/>
      <c r="W14" s="679"/>
      <c r="X14" s="679"/>
      <c r="Y14" s="680"/>
      <c r="Z14" s="715">
        <v>0.1</v>
      </c>
      <c r="AA14" s="715"/>
      <c r="AB14" s="715"/>
      <c r="AC14" s="715"/>
      <c r="AD14" s="716">
        <v>81772</v>
      </c>
      <c r="AE14" s="716"/>
      <c r="AF14" s="716"/>
      <c r="AG14" s="716"/>
      <c r="AH14" s="716"/>
      <c r="AI14" s="716"/>
      <c r="AJ14" s="716"/>
      <c r="AK14" s="716"/>
      <c r="AL14" s="681">
        <v>0.1</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1010460</v>
      </c>
      <c r="BH14" s="679"/>
      <c r="BI14" s="679"/>
      <c r="BJ14" s="679"/>
      <c r="BK14" s="679"/>
      <c r="BL14" s="679"/>
      <c r="BM14" s="679"/>
      <c r="BN14" s="680"/>
      <c r="BO14" s="715">
        <v>2.2000000000000002</v>
      </c>
      <c r="BP14" s="715"/>
      <c r="BQ14" s="715"/>
      <c r="BR14" s="715"/>
      <c r="BS14" s="684">
        <v>60367</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5505656</v>
      </c>
      <c r="CS14" s="679"/>
      <c r="CT14" s="679"/>
      <c r="CU14" s="679"/>
      <c r="CV14" s="679"/>
      <c r="CW14" s="679"/>
      <c r="CX14" s="679"/>
      <c r="CY14" s="680"/>
      <c r="CZ14" s="715">
        <v>3.5</v>
      </c>
      <c r="DA14" s="715"/>
      <c r="DB14" s="715"/>
      <c r="DC14" s="715"/>
      <c r="DD14" s="684">
        <v>1566310</v>
      </c>
      <c r="DE14" s="679"/>
      <c r="DF14" s="679"/>
      <c r="DG14" s="679"/>
      <c r="DH14" s="679"/>
      <c r="DI14" s="679"/>
      <c r="DJ14" s="679"/>
      <c r="DK14" s="679"/>
      <c r="DL14" s="679"/>
      <c r="DM14" s="679"/>
      <c r="DN14" s="679"/>
      <c r="DO14" s="679"/>
      <c r="DP14" s="680"/>
      <c r="DQ14" s="684">
        <v>3749293</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132</v>
      </c>
      <c r="S15" s="679"/>
      <c r="T15" s="679"/>
      <c r="U15" s="679"/>
      <c r="V15" s="679"/>
      <c r="W15" s="679"/>
      <c r="X15" s="679"/>
      <c r="Y15" s="680"/>
      <c r="Z15" s="715" t="s">
        <v>241</v>
      </c>
      <c r="AA15" s="715"/>
      <c r="AB15" s="715"/>
      <c r="AC15" s="715"/>
      <c r="AD15" s="716" t="s">
        <v>132</v>
      </c>
      <c r="AE15" s="716"/>
      <c r="AF15" s="716"/>
      <c r="AG15" s="716"/>
      <c r="AH15" s="716"/>
      <c r="AI15" s="716"/>
      <c r="AJ15" s="716"/>
      <c r="AK15" s="716"/>
      <c r="AL15" s="681" t="s">
        <v>132</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2317552</v>
      </c>
      <c r="BH15" s="679"/>
      <c r="BI15" s="679"/>
      <c r="BJ15" s="679"/>
      <c r="BK15" s="679"/>
      <c r="BL15" s="679"/>
      <c r="BM15" s="679"/>
      <c r="BN15" s="680"/>
      <c r="BO15" s="715">
        <v>5.0999999999999996</v>
      </c>
      <c r="BP15" s="715"/>
      <c r="BQ15" s="715"/>
      <c r="BR15" s="715"/>
      <c r="BS15" s="684" t="s">
        <v>132</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13715418</v>
      </c>
      <c r="CS15" s="679"/>
      <c r="CT15" s="679"/>
      <c r="CU15" s="679"/>
      <c r="CV15" s="679"/>
      <c r="CW15" s="679"/>
      <c r="CX15" s="679"/>
      <c r="CY15" s="680"/>
      <c r="CZ15" s="715">
        <v>8.6999999999999993</v>
      </c>
      <c r="DA15" s="715"/>
      <c r="DB15" s="715"/>
      <c r="DC15" s="715"/>
      <c r="DD15" s="684">
        <v>3859025</v>
      </c>
      <c r="DE15" s="679"/>
      <c r="DF15" s="679"/>
      <c r="DG15" s="679"/>
      <c r="DH15" s="679"/>
      <c r="DI15" s="679"/>
      <c r="DJ15" s="679"/>
      <c r="DK15" s="679"/>
      <c r="DL15" s="679"/>
      <c r="DM15" s="679"/>
      <c r="DN15" s="679"/>
      <c r="DO15" s="679"/>
      <c r="DP15" s="680"/>
      <c r="DQ15" s="684">
        <v>8527220</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19987</v>
      </c>
      <c r="S16" s="679"/>
      <c r="T16" s="679"/>
      <c r="U16" s="679"/>
      <c r="V16" s="679"/>
      <c r="W16" s="679"/>
      <c r="X16" s="679"/>
      <c r="Y16" s="680"/>
      <c r="Z16" s="715">
        <v>0</v>
      </c>
      <c r="AA16" s="715"/>
      <c r="AB16" s="715"/>
      <c r="AC16" s="715"/>
      <c r="AD16" s="716">
        <v>19987</v>
      </c>
      <c r="AE16" s="716"/>
      <c r="AF16" s="716"/>
      <c r="AG16" s="716"/>
      <c r="AH16" s="716"/>
      <c r="AI16" s="716"/>
      <c r="AJ16" s="716"/>
      <c r="AK16" s="716"/>
      <c r="AL16" s="681">
        <v>0</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v>4163</v>
      </c>
      <c r="BH16" s="679"/>
      <c r="BI16" s="679"/>
      <c r="BJ16" s="679"/>
      <c r="BK16" s="679"/>
      <c r="BL16" s="679"/>
      <c r="BM16" s="679"/>
      <c r="BN16" s="680"/>
      <c r="BO16" s="715">
        <v>0</v>
      </c>
      <c r="BP16" s="715"/>
      <c r="BQ16" s="715"/>
      <c r="BR16" s="715"/>
      <c r="BS16" s="684" t="s">
        <v>132</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302302</v>
      </c>
      <c r="CS16" s="679"/>
      <c r="CT16" s="679"/>
      <c r="CU16" s="679"/>
      <c r="CV16" s="679"/>
      <c r="CW16" s="679"/>
      <c r="CX16" s="679"/>
      <c r="CY16" s="680"/>
      <c r="CZ16" s="715">
        <v>0.2</v>
      </c>
      <c r="DA16" s="715"/>
      <c r="DB16" s="715"/>
      <c r="DC16" s="715"/>
      <c r="DD16" s="684" t="s">
        <v>132</v>
      </c>
      <c r="DE16" s="679"/>
      <c r="DF16" s="679"/>
      <c r="DG16" s="679"/>
      <c r="DH16" s="679"/>
      <c r="DI16" s="679"/>
      <c r="DJ16" s="679"/>
      <c r="DK16" s="679"/>
      <c r="DL16" s="679"/>
      <c r="DM16" s="679"/>
      <c r="DN16" s="679"/>
      <c r="DO16" s="679"/>
      <c r="DP16" s="680"/>
      <c r="DQ16" s="684">
        <v>25875</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658606</v>
      </c>
      <c r="S17" s="679"/>
      <c r="T17" s="679"/>
      <c r="U17" s="679"/>
      <c r="V17" s="679"/>
      <c r="W17" s="679"/>
      <c r="X17" s="679"/>
      <c r="Y17" s="680"/>
      <c r="Z17" s="715">
        <v>0.4</v>
      </c>
      <c r="AA17" s="715"/>
      <c r="AB17" s="715"/>
      <c r="AC17" s="715"/>
      <c r="AD17" s="716">
        <v>658606</v>
      </c>
      <c r="AE17" s="716"/>
      <c r="AF17" s="716"/>
      <c r="AG17" s="716"/>
      <c r="AH17" s="716"/>
      <c r="AI17" s="716"/>
      <c r="AJ17" s="716"/>
      <c r="AK17" s="716"/>
      <c r="AL17" s="681">
        <v>0.9</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132</v>
      </c>
      <c r="BH17" s="679"/>
      <c r="BI17" s="679"/>
      <c r="BJ17" s="679"/>
      <c r="BK17" s="679"/>
      <c r="BL17" s="679"/>
      <c r="BM17" s="679"/>
      <c r="BN17" s="680"/>
      <c r="BO17" s="715" t="s">
        <v>132</v>
      </c>
      <c r="BP17" s="715"/>
      <c r="BQ17" s="715"/>
      <c r="BR17" s="715"/>
      <c r="BS17" s="684" t="s">
        <v>241</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17836161</v>
      </c>
      <c r="CS17" s="679"/>
      <c r="CT17" s="679"/>
      <c r="CU17" s="679"/>
      <c r="CV17" s="679"/>
      <c r="CW17" s="679"/>
      <c r="CX17" s="679"/>
      <c r="CY17" s="680"/>
      <c r="CZ17" s="715">
        <v>11.3</v>
      </c>
      <c r="DA17" s="715"/>
      <c r="DB17" s="715"/>
      <c r="DC17" s="715"/>
      <c r="DD17" s="684" t="s">
        <v>132</v>
      </c>
      <c r="DE17" s="679"/>
      <c r="DF17" s="679"/>
      <c r="DG17" s="679"/>
      <c r="DH17" s="679"/>
      <c r="DI17" s="679"/>
      <c r="DJ17" s="679"/>
      <c r="DK17" s="679"/>
      <c r="DL17" s="679"/>
      <c r="DM17" s="679"/>
      <c r="DN17" s="679"/>
      <c r="DO17" s="679"/>
      <c r="DP17" s="680"/>
      <c r="DQ17" s="684">
        <v>17113669</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208795</v>
      </c>
      <c r="S18" s="679"/>
      <c r="T18" s="679"/>
      <c r="U18" s="679"/>
      <c r="V18" s="679"/>
      <c r="W18" s="679"/>
      <c r="X18" s="679"/>
      <c r="Y18" s="680"/>
      <c r="Z18" s="715">
        <v>0.1</v>
      </c>
      <c r="AA18" s="715"/>
      <c r="AB18" s="715"/>
      <c r="AC18" s="715"/>
      <c r="AD18" s="716">
        <v>208795</v>
      </c>
      <c r="AE18" s="716"/>
      <c r="AF18" s="716"/>
      <c r="AG18" s="716"/>
      <c r="AH18" s="716"/>
      <c r="AI18" s="716"/>
      <c r="AJ18" s="716"/>
      <c r="AK18" s="716"/>
      <c r="AL18" s="681">
        <v>0.3</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132</v>
      </c>
      <c r="BH18" s="679"/>
      <c r="BI18" s="679"/>
      <c r="BJ18" s="679"/>
      <c r="BK18" s="679"/>
      <c r="BL18" s="679"/>
      <c r="BM18" s="679"/>
      <c r="BN18" s="680"/>
      <c r="BO18" s="715" t="s">
        <v>132</v>
      </c>
      <c r="BP18" s="715"/>
      <c r="BQ18" s="715"/>
      <c r="BR18" s="715"/>
      <c r="BS18" s="684" t="s">
        <v>132</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132</v>
      </c>
      <c r="CS18" s="679"/>
      <c r="CT18" s="679"/>
      <c r="CU18" s="679"/>
      <c r="CV18" s="679"/>
      <c r="CW18" s="679"/>
      <c r="CX18" s="679"/>
      <c r="CY18" s="680"/>
      <c r="CZ18" s="715" t="s">
        <v>132</v>
      </c>
      <c r="DA18" s="715"/>
      <c r="DB18" s="715"/>
      <c r="DC18" s="715"/>
      <c r="DD18" s="684" t="s">
        <v>132</v>
      </c>
      <c r="DE18" s="679"/>
      <c r="DF18" s="679"/>
      <c r="DG18" s="679"/>
      <c r="DH18" s="679"/>
      <c r="DI18" s="679"/>
      <c r="DJ18" s="679"/>
      <c r="DK18" s="679"/>
      <c r="DL18" s="679"/>
      <c r="DM18" s="679"/>
      <c r="DN18" s="679"/>
      <c r="DO18" s="679"/>
      <c r="DP18" s="680"/>
      <c r="DQ18" s="684" t="s">
        <v>241</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10032</v>
      </c>
      <c r="S19" s="679"/>
      <c r="T19" s="679"/>
      <c r="U19" s="679"/>
      <c r="V19" s="679"/>
      <c r="W19" s="679"/>
      <c r="X19" s="679"/>
      <c r="Y19" s="680"/>
      <c r="Z19" s="715">
        <v>0</v>
      </c>
      <c r="AA19" s="715"/>
      <c r="AB19" s="715"/>
      <c r="AC19" s="715"/>
      <c r="AD19" s="716">
        <v>10032</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1125275</v>
      </c>
      <c r="BH19" s="679"/>
      <c r="BI19" s="679"/>
      <c r="BJ19" s="679"/>
      <c r="BK19" s="679"/>
      <c r="BL19" s="679"/>
      <c r="BM19" s="679"/>
      <c r="BN19" s="680"/>
      <c r="BO19" s="715">
        <v>2.5</v>
      </c>
      <c r="BP19" s="715"/>
      <c r="BQ19" s="715"/>
      <c r="BR19" s="715"/>
      <c r="BS19" s="684" t="s">
        <v>132</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241</v>
      </c>
      <c r="CS19" s="679"/>
      <c r="CT19" s="679"/>
      <c r="CU19" s="679"/>
      <c r="CV19" s="679"/>
      <c r="CW19" s="679"/>
      <c r="CX19" s="679"/>
      <c r="CY19" s="680"/>
      <c r="CZ19" s="715" t="s">
        <v>132</v>
      </c>
      <c r="DA19" s="715"/>
      <c r="DB19" s="715"/>
      <c r="DC19" s="715"/>
      <c r="DD19" s="684" t="s">
        <v>132</v>
      </c>
      <c r="DE19" s="679"/>
      <c r="DF19" s="679"/>
      <c r="DG19" s="679"/>
      <c r="DH19" s="679"/>
      <c r="DI19" s="679"/>
      <c r="DJ19" s="679"/>
      <c r="DK19" s="679"/>
      <c r="DL19" s="679"/>
      <c r="DM19" s="679"/>
      <c r="DN19" s="679"/>
      <c r="DO19" s="679"/>
      <c r="DP19" s="680"/>
      <c r="DQ19" s="684" t="s">
        <v>132</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6194</v>
      </c>
      <c r="S20" s="679"/>
      <c r="T20" s="679"/>
      <c r="U20" s="679"/>
      <c r="V20" s="679"/>
      <c r="W20" s="679"/>
      <c r="X20" s="679"/>
      <c r="Y20" s="680"/>
      <c r="Z20" s="715">
        <v>0</v>
      </c>
      <c r="AA20" s="715"/>
      <c r="AB20" s="715"/>
      <c r="AC20" s="715"/>
      <c r="AD20" s="716">
        <v>6194</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1125275</v>
      </c>
      <c r="BH20" s="679"/>
      <c r="BI20" s="679"/>
      <c r="BJ20" s="679"/>
      <c r="BK20" s="679"/>
      <c r="BL20" s="679"/>
      <c r="BM20" s="679"/>
      <c r="BN20" s="680"/>
      <c r="BO20" s="715">
        <v>2.5</v>
      </c>
      <c r="BP20" s="715"/>
      <c r="BQ20" s="715"/>
      <c r="BR20" s="715"/>
      <c r="BS20" s="684" t="s">
        <v>132</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157773862</v>
      </c>
      <c r="CS20" s="679"/>
      <c r="CT20" s="679"/>
      <c r="CU20" s="679"/>
      <c r="CV20" s="679"/>
      <c r="CW20" s="679"/>
      <c r="CX20" s="679"/>
      <c r="CY20" s="680"/>
      <c r="CZ20" s="715">
        <v>100</v>
      </c>
      <c r="DA20" s="715"/>
      <c r="DB20" s="715"/>
      <c r="DC20" s="715"/>
      <c r="DD20" s="684">
        <v>25806486</v>
      </c>
      <c r="DE20" s="679"/>
      <c r="DF20" s="679"/>
      <c r="DG20" s="679"/>
      <c r="DH20" s="679"/>
      <c r="DI20" s="679"/>
      <c r="DJ20" s="679"/>
      <c r="DK20" s="679"/>
      <c r="DL20" s="679"/>
      <c r="DM20" s="679"/>
      <c r="DN20" s="679"/>
      <c r="DO20" s="679"/>
      <c r="DP20" s="680"/>
      <c r="DQ20" s="684">
        <v>85135470</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433585</v>
      </c>
      <c r="S21" s="679"/>
      <c r="T21" s="679"/>
      <c r="U21" s="679"/>
      <c r="V21" s="679"/>
      <c r="W21" s="679"/>
      <c r="X21" s="679"/>
      <c r="Y21" s="680"/>
      <c r="Z21" s="715">
        <v>0.3</v>
      </c>
      <c r="AA21" s="715"/>
      <c r="AB21" s="715"/>
      <c r="AC21" s="715"/>
      <c r="AD21" s="716">
        <v>433585</v>
      </c>
      <c r="AE21" s="716"/>
      <c r="AF21" s="716"/>
      <c r="AG21" s="716"/>
      <c r="AH21" s="716"/>
      <c r="AI21" s="716"/>
      <c r="AJ21" s="716"/>
      <c r="AK21" s="716"/>
      <c r="AL21" s="681">
        <v>0.6</v>
      </c>
      <c r="AM21" s="682"/>
      <c r="AN21" s="682"/>
      <c r="AO21" s="717"/>
      <c r="AP21" s="773" t="s">
        <v>280</v>
      </c>
      <c r="AQ21" s="780"/>
      <c r="AR21" s="780"/>
      <c r="AS21" s="780"/>
      <c r="AT21" s="780"/>
      <c r="AU21" s="780"/>
      <c r="AV21" s="780"/>
      <c r="AW21" s="780"/>
      <c r="AX21" s="780"/>
      <c r="AY21" s="780"/>
      <c r="AZ21" s="780"/>
      <c r="BA21" s="780"/>
      <c r="BB21" s="780"/>
      <c r="BC21" s="780"/>
      <c r="BD21" s="780"/>
      <c r="BE21" s="780"/>
      <c r="BF21" s="775"/>
      <c r="BG21" s="678">
        <v>17674</v>
      </c>
      <c r="BH21" s="679"/>
      <c r="BI21" s="679"/>
      <c r="BJ21" s="679"/>
      <c r="BK21" s="679"/>
      <c r="BL21" s="679"/>
      <c r="BM21" s="679"/>
      <c r="BN21" s="680"/>
      <c r="BO21" s="715">
        <v>0</v>
      </c>
      <c r="BP21" s="715"/>
      <c r="BQ21" s="715"/>
      <c r="BR21" s="715"/>
      <c r="BS21" s="684" t="s">
        <v>132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25144021</v>
      </c>
      <c r="S22" s="679"/>
      <c r="T22" s="679"/>
      <c r="U22" s="679"/>
      <c r="V22" s="679"/>
      <c r="W22" s="679"/>
      <c r="X22" s="679"/>
      <c r="Y22" s="680"/>
      <c r="Z22" s="715">
        <v>15.8</v>
      </c>
      <c r="AA22" s="715"/>
      <c r="AB22" s="715"/>
      <c r="AC22" s="715"/>
      <c r="AD22" s="716">
        <v>23256126</v>
      </c>
      <c r="AE22" s="716"/>
      <c r="AF22" s="716"/>
      <c r="AG22" s="716"/>
      <c r="AH22" s="716"/>
      <c r="AI22" s="716"/>
      <c r="AJ22" s="716"/>
      <c r="AK22" s="716"/>
      <c r="AL22" s="681">
        <v>30.2</v>
      </c>
      <c r="AM22" s="682"/>
      <c r="AN22" s="682"/>
      <c r="AO22" s="717"/>
      <c r="AP22" s="773" t="s">
        <v>282</v>
      </c>
      <c r="AQ22" s="780"/>
      <c r="AR22" s="780"/>
      <c r="AS22" s="780"/>
      <c r="AT22" s="780"/>
      <c r="AU22" s="780"/>
      <c r="AV22" s="780"/>
      <c r="AW22" s="780"/>
      <c r="AX22" s="780"/>
      <c r="AY22" s="780"/>
      <c r="AZ22" s="780"/>
      <c r="BA22" s="780"/>
      <c r="BB22" s="780"/>
      <c r="BC22" s="780"/>
      <c r="BD22" s="780"/>
      <c r="BE22" s="780"/>
      <c r="BF22" s="775"/>
      <c r="BG22" s="678">
        <v>1107601</v>
      </c>
      <c r="BH22" s="679"/>
      <c r="BI22" s="679"/>
      <c r="BJ22" s="679"/>
      <c r="BK22" s="679"/>
      <c r="BL22" s="679"/>
      <c r="BM22" s="679"/>
      <c r="BN22" s="680"/>
      <c r="BO22" s="715">
        <v>2.4</v>
      </c>
      <c r="BP22" s="715"/>
      <c r="BQ22" s="715"/>
      <c r="BR22" s="715"/>
      <c r="BS22" s="684" t="s">
        <v>132</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23256126</v>
      </c>
      <c r="S23" s="679"/>
      <c r="T23" s="679"/>
      <c r="U23" s="679"/>
      <c r="V23" s="679"/>
      <c r="W23" s="679"/>
      <c r="X23" s="679"/>
      <c r="Y23" s="680"/>
      <c r="Z23" s="715">
        <v>14.6</v>
      </c>
      <c r="AA23" s="715"/>
      <c r="AB23" s="715"/>
      <c r="AC23" s="715"/>
      <c r="AD23" s="716">
        <v>23256126</v>
      </c>
      <c r="AE23" s="716"/>
      <c r="AF23" s="716"/>
      <c r="AG23" s="716"/>
      <c r="AH23" s="716"/>
      <c r="AI23" s="716"/>
      <c r="AJ23" s="716"/>
      <c r="AK23" s="716"/>
      <c r="AL23" s="681">
        <v>30.2</v>
      </c>
      <c r="AM23" s="682"/>
      <c r="AN23" s="682"/>
      <c r="AO23" s="717"/>
      <c r="AP23" s="773" t="s">
        <v>285</v>
      </c>
      <c r="AQ23" s="780"/>
      <c r="AR23" s="780"/>
      <c r="AS23" s="780"/>
      <c r="AT23" s="780"/>
      <c r="AU23" s="780"/>
      <c r="AV23" s="780"/>
      <c r="AW23" s="780"/>
      <c r="AX23" s="780"/>
      <c r="AY23" s="780"/>
      <c r="AZ23" s="780"/>
      <c r="BA23" s="780"/>
      <c r="BB23" s="780"/>
      <c r="BC23" s="780"/>
      <c r="BD23" s="780"/>
      <c r="BE23" s="780"/>
      <c r="BF23" s="775"/>
      <c r="BG23" s="678" t="s">
        <v>132</v>
      </c>
      <c r="BH23" s="679"/>
      <c r="BI23" s="679"/>
      <c r="BJ23" s="679"/>
      <c r="BK23" s="679"/>
      <c r="BL23" s="679"/>
      <c r="BM23" s="679"/>
      <c r="BN23" s="680"/>
      <c r="BO23" s="715" t="s">
        <v>241</v>
      </c>
      <c r="BP23" s="715"/>
      <c r="BQ23" s="715"/>
      <c r="BR23" s="715"/>
      <c r="BS23" s="684" t="s">
        <v>132</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1887895</v>
      </c>
      <c r="S24" s="679"/>
      <c r="T24" s="679"/>
      <c r="U24" s="679"/>
      <c r="V24" s="679"/>
      <c r="W24" s="679"/>
      <c r="X24" s="679"/>
      <c r="Y24" s="680"/>
      <c r="Z24" s="715">
        <v>1.2</v>
      </c>
      <c r="AA24" s="715"/>
      <c r="AB24" s="715"/>
      <c r="AC24" s="715"/>
      <c r="AD24" s="716" t="s">
        <v>132</v>
      </c>
      <c r="AE24" s="716"/>
      <c r="AF24" s="716"/>
      <c r="AG24" s="716"/>
      <c r="AH24" s="716"/>
      <c r="AI24" s="716"/>
      <c r="AJ24" s="716"/>
      <c r="AK24" s="716"/>
      <c r="AL24" s="681" t="s">
        <v>132</v>
      </c>
      <c r="AM24" s="682"/>
      <c r="AN24" s="682"/>
      <c r="AO24" s="717"/>
      <c r="AP24" s="773" t="s">
        <v>292</v>
      </c>
      <c r="AQ24" s="780"/>
      <c r="AR24" s="780"/>
      <c r="AS24" s="780"/>
      <c r="AT24" s="780"/>
      <c r="AU24" s="780"/>
      <c r="AV24" s="780"/>
      <c r="AW24" s="780"/>
      <c r="AX24" s="780"/>
      <c r="AY24" s="780"/>
      <c r="AZ24" s="780"/>
      <c r="BA24" s="780"/>
      <c r="BB24" s="780"/>
      <c r="BC24" s="780"/>
      <c r="BD24" s="780"/>
      <c r="BE24" s="780"/>
      <c r="BF24" s="775"/>
      <c r="BG24" s="678" t="s">
        <v>132</v>
      </c>
      <c r="BH24" s="679"/>
      <c r="BI24" s="679"/>
      <c r="BJ24" s="679"/>
      <c r="BK24" s="679"/>
      <c r="BL24" s="679"/>
      <c r="BM24" s="679"/>
      <c r="BN24" s="680"/>
      <c r="BO24" s="715" t="s">
        <v>241</v>
      </c>
      <c r="BP24" s="715"/>
      <c r="BQ24" s="715"/>
      <c r="BR24" s="715"/>
      <c r="BS24" s="684" t="s">
        <v>241</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89996826</v>
      </c>
      <c r="CS24" s="734"/>
      <c r="CT24" s="734"/>
      <c r="CU24" s="734"/>
      <c r="CV24" s="734"/>
      <c r="CW24" s="734"/>
      <c r="CX24" s="734"/>
      <c r="CY24" s="777"/>
      <c r="CZ24" s="778">
        <v>57</v>
      </c>
      <c r="DA24" s="751"/>
      <c r="DB24" s="751"/>
      <c r="DC24" s="781"/>
      <c r="DD24" s="776">
        <v>51883792</v>
      </c>
      <c r="DE24" s="734"/>
      <c r="DF24" s="734"/>
      <c r="DG24" s="734"/>
      <c r="DH24" s="734"/>
      <c r="DI24" s="734"/>
      <c r="DJ24" s="734"/>
      <c r="DK24" s="777"/>
      <c r="DL24" s="776">
        <v>51401882</v>
      </c>
      <c r="DM24" s="734"/>
      <c r="DN24" s="734"/>
      <c r="DO24" s="734"/>
      <c r="DP24" s="734"/>
      <c r="DQ24" s="734"/>
      <c r="DR24" s="734"/>
      <c r="DS24" s="734"/>
      <c r="DT24" s="734"/>
      <c r="DU24" s="734"/>
      <c r="DV24" s="777"/>
      <c r="DW24" s="778">
        <v>62.9</v>
      </c>
      <c r="DX24" s="751"/>
      <c r="DY24" s="751"/>
      <c r="DZ24" s="751"/>
      <c r="EA24" s="751"/>
      <c r="EB24" s="751"/>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241</v>
      </c>
      <c r="S25" s="679"/>
      <c r="T25" s="679"/>
      <c r="U25" s="679"/>
      <c r="V25" s="679"/>
      <c r="W25" s="679"/>
      <c r="X25" s="679"/>
      <c r="Y25" s="680"/>
      <c r="Z25" s="715" t="s">
        <v>132</v>
      </c>
      <c r="AA25" s="715"/>
      <c r="AB25" s="715"/>
      <c r="AC25" s="715"/>
      <c r="AD25" s="716" t="s">
        <v>241</v>
      </c>
      <c r="AE25" s="716"/>
      <c r="AF25" s="716"/>
      <c r="AG25" s="716"/>
      <c r="AH25" s="716"/>
      <c r="AI25" s="716"/>
      <c r="AJ25" s="716"/>
      <c r="AK25" s="716"/>
      <c r="AL25" s="681" t="s">
        <v>132</v>
      </c>
      <c r="AM25" s="682"/>
      <c r="AN25" s="682"/>
      <c r="AO25" s="717"/>
      <c r="AP25" s="773" t="s">
        <v>295</v>
      </c>
      <c r="AQ25" s="780"/>
      <c r="AR25" s="780"/>
      <c r="AS25" s="780"/>
      <c r="AT25" s="780"/>
      <c r="AU25" s="780"/>
      <c r="AV25" s="780"/>
      <c r="AW25" s="780"/>
      <c r="AX25" s="780"/>
      <c r="AY25" s="780"/>
      <c r="AZ25" s="780"/>
      <c r="BA25" s="780"/>
      <c r="BB25" s="780"/>
      <c r="BC25" s="780"/>
      <c r="BD25" s="780"/>
      <c r="BE25" s="780"/>
      <c r="BF25" s="775"/>
      <c r="BG25" s="678" t="s">
        <v>241</v>
      </c>
      <c r="BH25" s="679"/>
      <c r="BI25" s="679"/>
      <c r="BJ25" s="679"/>
      <c r="BK25" s="679"/>
      <c r="BL25" s="679"/>
      <c r="BM25" s="679"/>
      <c r="BN25" s="680"/>
      <c r="BO25" s="715" t="s">
        <v>241</v>
      </c>
      <c r="BP25" s="715"/>
      <c r="BQ25" s="715"/>
      <c r="BR25" s="715"/>
      <c r="BS25" s="684" t="s">
        <v>132</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20559960</v>
      </c>
      <c r="CS25" s="697"/>
      <c r="CT25" s="697"/>
      <c r="CU25" s="697"/>
      <c r="CV25" s="697"/>
      <c r="CW25" s="697"/>
      <c r="CX25" s="697"/>
      <c r="CY25" s="698"/>
      <c r="CZ25" s="681">
        <v>13</v>
      </c>
      <c r="DA25" s="699"/>
      <c r="DB25" s="699"/>
      <c r="DC25" s="700"/>
      <c r="DD25" s="684">
        <v>18107541</v>
      </c>
      <c r="DE25" s="697"/>
      <c r="DF25" s="697"/>
      <c r="DG25" s="697"/>
      <c r="DH25" s="697"/>
      <c r="DI25" s="697"/>
      <c r="DJ25" s="697"/>
      <c r="DK25" s="698"/>
      <c r="DL25" s="684">
        <v>17643027</v>
      </c>
      <c r="DM25" s="697"/>
      <c r="DN25" s="697"/>
      <c r="DO25" s="697"/>
      <c r="DP25" s="697"/>
      <c r="DQ25" s="697"/>
      <c r="DR25" s="697"/>
      <c r="DS25" s="697"/>
      <c r="DT25" s="697"/>
      <c r="DU25" s="697"/>
      <c r="DV25" s="698"/>
      <c r="DW25" s="681">
        <v>21.6</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78671225</v>
      </c>
      <c r="S26" s="679"/>
      <c r="T26" s="679"/>
      <c r="U26" s="679"/>
      <c r="V26" s="679"/>
      <c r="W26" s="679"/>
      <c r="X26" s="679"/>
      <c r="Y26" s="680"/>
      <c r="Z26" s="715">
        <v>49.4</v>
      </c>
      <c r="AA26" s="715"/>
      <c r="AB26" s="715"/>
      <c r="AC26" s="715"/>
      <c r="AD26" s="716">
        <v>76783330</v>
      </c>
      <c r="AE26" s="716"/>
      <c r="AF26" s="716"/>
      <c r="AG26" s="716"/>
      <c r="AH26" s="716"/>
      <c r="AI26" s="716"/>
      <c r="AJ26" s="716"/>
      <c r="AK26" s="716"/>
      <c r="AL26" s="681">
        <v>99.8</v>
      </c>
      <c r="AM26" s="682"/>
      <c r="AN26" s="682"/>
      <c r="AO26" s="717"/>
      <c r="AP26" s="773" t="s">
        <v>298</v>
      </c>
      <c r="AQ26" s="774"/>
      <c r="AR26" s="774"/>
      <c r="AS26" s="774"/>
      <c r="AT26" s="774"/>
      <c r="AU26" s="774"/>
      <c r="AV26" s="774"/>
      <c r="AW26" s="774"/>
      <c r="AX26" s="774"/>
      <c r="AY26" s="774"/>
      <c r="AZ26" s="774"/>
      <c r="BA26" s="774"/>
      <c r="BB26" s="774"/>
      <c r="BC26" s="774"/>
      <c r="BD26" s="774"/>
      <c r="BE26" s="774"/>
      <c r="BF26" s="775"/>
      <c r="BG26" s="678" t="s">
        <v>132</v>
      </c>
      <c r="BH26" s="679"/>
      <c r="BI26" s="679"/>
      <c r="BJ26" s="679"/>
      <c r="BK26" s="679"/>
      <c r="BL26" s="679"/>
      <c r="BM26" s="679"/>
      <c r="BN26" s="680"/>
      <c r="BO26" s="715" t="s">
        <v>241</v>
      </c>
      <c r="BP26" s="715"/>
      <c r="BQ26" s="715"/>
      <c r="BR26" s="715"/>
      <c r="BS26" s="684" t="s">
        <v>132</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14607359</v>
      </c>
      <c r="CS26" s="679"/>
      <c r="CT26" s="679"/>
      <c r="CU26" s="679"/>
      <c r="CV26" s="679"/>
      <c r="CW26" s="679"/>
      <c r="CX26" s="679"/>
      <c r="CY26" s="680"/>
      <c r="CZ26" s="681">
        <v>9.3000000000000007</v>
      </c>
      <c r="DA26" s="699"/>
      <c r="DB26" s="699"/>
      <c r="DC26" s="700"/>
      <c r="DD26" s="684">
        <v>12675743</v>
      </c>
      <c r="DE26" s="679"/>
      <c r="DF26" s="679"/>
      <c r="DG26" s="679"/>
      <c r="DH26" s="679"/>
      <c r="DI26" s="679"/>
      <c r="DJ26" s="679"/>
      <c r="DK26" s="680"/>
      <c r="DL26" s="684" t="s">
        <v>132</v>
      </c>
      <c r="DM26" s="679"/>
      <c r="DN26" s="679"/>
      <c r="DO26" s="679"/>
      <c r="DP26" s="679"/>
      <c r="DQ26" s="679"/>
      <c r="DR26" s="679"/>
      <c r="DS26" s="679"/>
      <c r="DT26" s="679"/>
      <c r="DU26" s="679"/>
      <c r="DV26" s="680"/>
      <c r="DW26" s="681" t="s">
        <v>241</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46358</v>
      </c>
      <c r="S27" s="679"/>
      <c r="T27" s="679"/>
      <c r="U27" s="679"/>
      <c r="V27" s="679"/>
      <c r="W27" s="679"/>
      <c r="X27" s="679"/>
      <c r="Y27" s="680"/>
      <c r="Z27" s="715">
        <v>0</v>
      </c>
      <c r="AA27" s="715"/>
      <c r="AB27" s="715"/>
      <c r="AC27" s="715"/>
      <c r="AD27" s="716">
        <v>46358</v>
      </c>
      <c r="AE27" s="716"/>
      <c r="AF27" s="716"/>
      <c r="AG27" s="716"/>
      <c r="AH27" s="716"/>
      <c r="AI27" s="716"/>
      <c r="AJ27" s="716"/>
      <c r="AK27" s="716"/>
      <c r="AL27" s="681">
        <v>0.1</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45352689</v>
      </c>
      <c r="BH27" s="679"/>
      <c r="BI27" s="679"/>
      <c r="BJ27" s="679"/>
      <c r="BK27" s="679"/>
      <c r="BL27" s="679"/>
      <c r="BM27" s="679"/>
      <c r="BN27" s="680"/>
      <c r="BO27" s="715">
        <v>100</v>
      </c>
      <c r="BP27" s="715"/>
      <c r="BQ27" s="715"/>
      <c r="BR27" s="715"/>
      <c r="BS27" s="684">
        <v>2159613</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51600705</v>
      </c>
      <c r="CS27" s="697"/>
      <c r="CT27" s="697"/>
      <c r="CU27" s="697"/>
      <c r="CV27" s="697"/>
      <c r="CW27" s="697"/>
      <c r="CX27" s="697"/>
      <c r="CY27" s="698"/>
      <c r="CZ27" s="681">
        <v>32.700000000000003</v>
      </c>
      <c r="DA27" s="699"/>
      <c r="DB27" s="699"/>
      <c r="DC27" s="700"/>
      <c r="DD27" s="684">
        <v>16662582</v>
      </c>
      <c r="DE27" s="697"/>
      <c r="DF27" s="697"/>
      <c r="DG27" s="697"/>
      <c r="DH27" s="697"/>
      <c r="DI27" s="697"/>
      <c r="DJ27" s="697"/>
      <c r="DK27" s="698"/>
      <c r="DL27" s="684">
        <v>16662028</v>
      </c>
      <c r="DM27" s="697"/>
      <c r="DN27" s="697"/>
      <c r="DO27" s="697"/>
      <c r="DP27" s="697"/>
      <c r="DQ27" s="697"/>
      <c r="DR27" s="697"/>
      <c r="DS27" s="697"/>
      <c r="DT27" s="697"/>
      <c r="DU27" s="697"/>
      <c r="DV27" s="698"/>
      <c r="DW27" s="681">
        <v>20.399999999999999</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1348744</v>
      </c>
      <c r="S28" s="679"/>
      <c r="T28" s="679"/>
      <c r="U28" s="679"/>
      <c r="V28" s="679"/>
      <c r="W28" s="679"/>
      <c r="X28" s="679"/>
      <c r="Y28" s="680"/>
      <c r="Z28" s="715">
        <v>0.8</v>
      </c>
      <c r="AA28" s="715"/>
      <c r="AB28" s="715"/>
      <c r="AC28" s="715"/>
      <c r="AD28" s="716" t="s">
        <v>241</v>
      </c>
      <c r="AE28" s="716"/>
      <c r="AF28" s="716"/>
      <c r="AG28" s="716"/>
      <c r="AH28" s="716"/>
      <c r="AI28" s="716"/>
      <c r="AJ28" s="716"/>
      <c r="AK28" s="716"/>
      <c r="AL28" s="681" t="s">
        <v>241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17836161</v>
      </c>
      <c r="CS28" s="679"/>
      <c r="CT28" s="679"/>
      <c r="CU28" s="679"/>
      <c r="CV28" s="679"/>
      <c r="CW28" s="679"/>
      <c r="CX28" s="679"/>
      <c r="CY28" s="680"/>
      <c r="CZ28" s="681">
        <v>11.3</v>
      </c>
      <c r="DA28" s="699"/>
      <c r="DB28" s="699"/>
      <c r="DC28" s="700"/>
      <c r="DD28" s="684">
        <v>17113669</v>
      </c>
      <c r="DE28" s="679"/>
      <c r="DF28" s="679"/>
      <c r="DG28" s="679"/>
      <c r="DH28" s="679"/>
      <c r="DI28" s="679"/>
      <c r="DJ28" s="679"/>
      <c r="DK28" s="680"/>
      <c r="DL28" s="684">
        <v>17096827</v>
      </c>
      <c r="DM28" s="679"/>
      <c r="DN28" s="679"/>
      <c r="DO28" s="679"/>
      <c r="DP28" s="679"/>
      <c r="DQ28" s="679"/>
      <c r="DR28" s="679"/>
      <c r="DS28" s="679"/>
      <c r="DT28" s="679"/>
      <c r="DU28" s="679"/>
      <c r="DV28" s="680"/>
      <c r="DW28" s="681">
        <v>20.9</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2052716</v>
      </c>
      <c r="S29" s="679"/>
      <c r="T29" s="679"/>
      <c r="U29" s="679"/>
      <c r="V29" s="679"/>
      <c r="W29" s="679"/>
      <c r="X29" s="679"/>
      <c r="Y29" s="680"/>
      <c r="Z29" s="715">
        <v>1.3</v>
      </c>
      <c r="AA29" s="715"/>
      <c r="AB29" s="715"/>
      <c r="AC29" s="715"/>
      <c r="AD29" s="716">
        <v>15425</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306</v>
      </c>
      <c r="CE29" s="768"/>
      <c r="CF29" s="711" t="s">
        <v>307</v>
      </c>
      <c r="CG29" s="712"/>
      <c r="CH29" s="712"/>
      <c r="CI29" s="712"/>
      <c r="CJ29" s="712"/>
      <c r="CK29" s="712"/>
      <c r="CL29" s="712"/>
      <c r="CM29" s="712"/>
      <c r="CN29" s="712"/>
      <c r="CO29" s="712"/>
      <c r="CP29" s="712"/>
      <c r="CQ29" s="713"/>
      <c r="CR29" s="678">
        <v>17834370</v>
      </c>
      <c r="CS29" s="697"/>
      <c r="CT29" s="697"/>
      <c r="CU29" s="697"/>
      <c r="CV29" s="697"/>
      <c r="CW29" s="697"/>
      <c r="CX29" s="697"/>
      <c r="CY29" s="698"/>
      <c r="CZ29" s="681">
        <v>11.3</v>
      </c>
      <c r="DA29" s="699"/>
      <c r="DB29" s="699"/>
      <c r="DC29" s="700"/>
      <c r="DD29" s="684">
        <v>17111878</v>
      </c>
      <c r="DE29" s="697"/>
      <c r="DF29" s="697"/>
      <c r="DG29" s="697"/>
      <c r="DH29" s="697"/>
      <c r="DI29" s="697"/>
      <c r="DJ29" s="697"/>
      <c r="DK29" s="698"/>
      <c r="DL29" s="684">
        <v>17095036</v>
      </c>
      <c r="DM29" s="697"/>
      <c r="DN29" s="697"/>
      <c r="DO29" s="697"/>
      <c r="DP29" s="697"/>
      <c r="DQ29" s="697"/>
      <c r="DR29" s="697"/>
      <c r="DS29" s="697"/>
      <c r="DT29" s="697"/>
      <c r="DU29" s="697"/>
      <c r="DV29" s="698"/>
      <c r="DW29" s="681">
        <v>20.9</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756238</v>
      </c>
      <c r="S30" s="679"/>
      <c r="T30" s="679"/>
      <c r="U30" s="679"/>
      <c r="V30" s="679"/>
      <c r="W30" s="679"/>
      <c r="X30" s="679"/>
      <c r="Y30" s="680"/>
      <c r="Z30" s="715">
        <v>0.5</v>
      </c>
      <c r="AA30" s="715"/>
      <c r="AB30" s="715"/>
      <c r="AC30" s="715"/>
      <c r="AD30" s="716" t="s">
        <v>241</v>
      </c>
      <c r="AE30" s="716"/>
      <c r="AF30" s="716"/>
      <c r="AG30" s="716"/>
      <c r="AH30" s="716"/>
      <c r="AI30" s="716"/>
      <c r="AJ30" s="716"/>
      <c r="AK30" s="716"/>
      <c r="AL30" s="681" t="s">
        <v>241</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64"/>
      <c r="BI30" s="764"/>
      <c r="BJ30" s="764"/>
      <c r="BK30" s="764"/>
      <c r="BL30" s="764"/>
      <c r="BM30" s="764"/>
      <c r="BN30" s="764"/>
      <c r="BO30" s="764"/>
      <c r="BP30" s="764"/>
      <c r="BQ30" s="765"/>
      <c r="BR30" s="739" t="s">
        <v>310</v>
      </c>
      <c r="BS30" s="764"/>
      <c r="BT30" s="764"/>
      <c r="BU30" s="764"/>
      <c r="BV30" s="764"/>
      <c r="BW30" s="764"/>
      <c r="BX30" s="764"/>
      <c r="BY30" s="764"/>
      <c r="BZ30" s="764"/>
      <c r="CA30" s="764"/>
      <c r="CB30" s="765"/>
      <c r="CD30" s="769"/>
      <c r="CE30" s="770"/>
      <c r="CF30" s="711" t="s">
        <v>311</v>
      </c>
      <c r="CG30" s="712"/>
      <c r="CH30" s="712"/>
      <c r="CI30" s="712"/>
      <c r="CJ30" s="712"/>
      <c r="CK30" s="712"/>
      <c r="CL30" s="712"/>
      <c r="CM30" s="712"/>
      <c r="CN30" s="712"/>
      <c r="CO30" s="712"/>
      <c r="CP30" s="712"/>
      <c r="CQ30" s="713"/>
      <c r="CR30" s="678">
        <v>16533855</v>
      </c>
      <c r="CS30" s="679"/>
      <c r="CT30" s="679"/>
      <c r="CU30" s="679"/>
      <c r="CV30" s="679"/>
      <c r="CW30" s="679"/>
      <c r="CX30" s="679"/>
      <c r="CY30" s="680"/>
      <c r="CZ30" s="681">
        <v>10.5</v>
      </c>
      <c r="DA30" s="699"/>
      <c r="DB30" s="699"/>
      <c r="DC30" s="700"/>
      <c r="DD30" s="684">
        <v>15934947</v>
      </c>
      <c r="DE30" s="679"/>
      <c r="DF30" s="679"/>
      <c r="DG30" s="679"/>
      <c r="DH30" s="679"/>
      <c r="DI30" s="679"/>
      <c r="DJ30" s="679"/>
      <c r="DK30" s="680"/>
      <c r="DL30" s="684">
        <v>15918105</v>
      </c>
      <c r="DM30" s="679"/>
      <c r="DN30" s="679"/>
      <c r="DO30" s="679"/>
      <c r="DP30" s="679"/>
      <c r="DQ30" s="679"/>
      <c r="DR30" s="679"/>
      <c r="DS30" s="679"/>
      <c r="DT30" s="679"/>
      <c r="DU30" s="679"/>
      <c r="DV30" s="680"/>
      <c r="DW30" s="681">
        <v>19.5</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33029890</v>
      </c>
      <c r="S31" s="679"/>
      <c r="T31" s="679"/>
      <c r="U31" s="679"/>
      <c r="V31" s="679"/>
      <c r="W31" s="679"/>
      <c r="X31" s="679"/>
      <c r="Y31" s="680"/>
      <c r="Z31" s="715">
        <v>20.8</v>
      </c>
      <c r="AA31" s="715"/>
      <c r="AB31" s="715"/>
      <c r="AC31" s="715"/>
      <c r="AD31" s="716" t="s">
        <v>132</v>
      </c>
      <c r="AE31" s="716"/>
      <c r="AF31" s="716"/>
      <c r="AG31" s="716"/>
      <c r="AH31" s="716"/>
      <c r="AI31" s="716"/>
      <c r="AJ31" s="716"/>
      <c r="AK31" s="716"/>
      <c r="AL31" s="681" t="s">
        <v>132</v>
      </c>
      <c r="AM31" s="682"/>
      <c r="AN31" s="682"/>
      <c r="AO31" s="717"/>
      <c r="AP31" s="753" t="s">
        <v>313</v>
      </c>
      <c r="AQ31" s="754"/>
      <c r="AR31" s="754"/>
      <c r="AS31" s="754"/>
      <c r="AT31" s="759" t="s">
        <v>314</v>
      </c>
      <c r="AU31" s="231"/>
      <c r="AV31" s="231"/>
      <c r="AW31" s="231"/>
      <c r="AX31" s="746" t="s">
        <v>189</v>
      </c>
      <c r="AY31" s="747"/>
      <c r="AZ31" s="747"/>
      <c r="BA31" s="747"/>
      <c r="BB31" s="747"/>
      <c r="BC31" s="747"/>
      <c r="BD31" s="747"/>
      <c r="BE31" s="747"/>
      <c r="BF31" s="748"/>
      <c r="BG31" s="749">
        <v>99.5</v>
      </c>
      <c r="BH31" s="750"/>
      <c r="BI31" s="750"/>
      <c r="BJ31" s="750"/>
      <c r="BK31" s="750"/>
      <c r="BL31" s="750"/>
      <c r="BM31" s="751">
        <v>97.7</v>
      </c>
      <c r="BN31" s="750"/>
      <c r="BO31" s="750"/>
      <c r="BP31" s="750"/>
      <c r="BQ31" s="752"/>
      <c r="BR31" s="749">
        <v>99.4</v>
      </c>
      <c r="BS31" s="750"/>
      <c r="BT31" s="750"/>
      <c r="BU31" s="750"/>
      <c r="BV31" s="750"/>
      <c r="BW31" s="750"/>
      <c r="BX31" s="751">
        <v>97.3</v>
      </c>
      <c r="BY31" s="750"/>
      <c r="BZ31" s="750"/>
      <c r="CA31" s="750"/>
      <c r="CB31" s="752"/>
      <c r="CD31" s="769"/>
      <c r="CE31" s="770"/>
      <c r="CF31" s="711" t="s">
        <v>315</v>
      </c>
      <c r="CG31" s="712"/>
      <c r="CH31" s="712"/>
      <c r="CI31" s="712"/>
      <c r="CJ31" s="712"/>
      <c r="CK31" s="712"/>
      <c r="CL31" s="712"/>
      <c r="CM31" s="712"/>
      <c r="CN31" s="712"/>
      <c r="CO31" s="712"/>
      <c r="CP31" s="712"/>
      <c r="CQ31" s="713"/>
      <c r="CR31" s="678">
        <v>1300515</v>
      </c>
      <c r="CS31" s="697"/>
      <c r="CT31" s="697"/>
      <c r="CU31" s="697"/>
      <c r="CV31" s="697"/>
      <c r="CW31" s="697"/>
      <c r="CX31" s="697"/>
      <c r="CY31" s="698"/>
      <c r="CZ31" s="681">
        <v>0.8</v>
      </c>
      <c r="DA31" s="699"/>
      <c r="DB31" s="699"/>
      <c r="DC31" s="700"/>
      <c r="DD31" s="684">
        <v>1176931</v>
      </c>
      <c r="DE31" s="697"/>
      <c r="DF31" s="697"/>
      <c r="DG31" s="697"/>
      <c r="DH31" s="697"/>
      <c r="DI31" s="697"/>
      <c r="DJ31" s="697"/>
      <c r="DK31" s="698"/>
      <c r="DL31" s="684">
        <v>1176931</v>
      </c>
      <c r="DM31" s="697"/>
      <c r="DN31" s="697"/>
      <c r="DO31" s="697"/>
      <c r="DP31" s="697"/>
      <c r="DQ31" s="697"/>
      <c r="DR31" s="697"/>
      <c r="DS31" s="697"/>
      <c r="DT31" s="697"/>
      <c r="DU31" s="697"/>
      <c r="DV31" s="698"/>
      <c r="DW31" s="681">
        <v>1.4</v>
      </c>
      <c r="DX31" s="699"/>
      <c r="DY31" s="699"/>
      <c r="DZ31" s="699"/>
      <c r="EA31" s="699"/>
      <c r="EB31" s="699"/>
      <c r="EC31" s="714"/>
    </row>
    <row r="32" spans="2:133" ht="11.25" customHeight="1" x14ac:dyDescent="0.15">
      <c r="B32" s="742" t="s">
        <v>316</v>
      </c>
      <c r="C32" s="743"/>
      <c r="D32" s="743"/>
      <c r="E32" s="743"/>
      <c r="F32" s="743"/>
      <c r="G32" s="743"/>
      <c r="H32" s="743"/>
      <c r="I32" s="743"/>
      <c r="J32" s="743"/>
      <c r="K32" s="743"/>
      <c r="L32" s="743"/>
      <c r="M32" s="743"/>
      <c r="N32" s="743"/>
      <c r="O32" s="743"/>
      <c r="P32" s="743"/>
      <c r="Q32" s="744"/>
      <c r="R32" s="678" t="s">
        <v>132</v>
      </c>
      <c r="S32" s="679"/>
      <c r="T32" s="679"/>
      <c r="U32" s="679"/>
      <c r="V32" s="679"/>
      <c r="W32" s="679"/>
      <c r="X32" s="679"/>
      <c r="Y32" s="680"/>
      <c r="Z32" s="715" t="s">
        <v>241</v>
      </c>
      <c r="AA32" s="715"/>
      <c r="AB32" s="715"/>
      <c r="AC32" s="715"/>
      <c r="AD32" s="716" t="s">
        <v>132</v>
      </c>
      <c r="AE32" s="716"/>
      <c r="AF32" s="716"/>
      <c r="AG32" s="716"/>
      <c r="AH32" s="716"/>
      <c r="AI32" s="716"/>
      <c r="AJ32" s="716"/>
      <c r="AK32" s="716"/>
      <c r="AL32" s="681" t="s">
        <v>132</v>
      </c>
      <c r="AM32" s="682"/>
      <c r="AN32" s="682"/>
      <c r="AO32" s="717"/>
      <c r="AP32" s="755"/>
      <c r="AQ32" s="756"/>
      <c r="AR32" s="756"/>
      <c r="AS32" s="756"/>
      <c r="AT32" s="760"/>
      <c r="AU32" s="230" t="s">
        <v>317</v>
      </c>
      <c r="AV32" s="230"/>
      <c r="AW32" s="230"/>
      <c r="AX32" s="675" t="s">
        <v>318</v>
      </c>
      <c r="AY32" s="676"/>
      <c r="AZ32" s="676"/>
      <c r="BA32" s="676"/>
      <c r="BB32" s="676"/>
      <c r="BC32" s="676"/>
      <c r="BD32" s="676"/>
      <c r="BE32" s="676"/>
      <c r="BF32" s="677"/>
      <c r="BG32" s="762">
        <v>99.5</v>
      </c>
      <c r="BH32" s="697"/>
      <c r="BI32" s="697"/>
      <c r="BJ32" s="697"/>
      <c r="BK32" s="697"/>
      <c r="BL32" s="697"/>
      <c r="BM32" s="682">
        <v>98.2</v>
      </c>
      <c r="BN32" s="763"/>
      <c r="BO32" s="763"/>
      <c r="BP32" s="763"/>
      <c r="BQ32" s="721"/>
      <c r="BR32" s="762">
        <v>99.3</v>
      </c>
      <c r="BS32" s="697"/>
      <c r="BT32" s="697"/>
      <c r="BU32" s="697"/>
      <c r="BV32" s="697"/>
      <c r="BW32" s="697"/>
      <c r="BX32" s="682">
        <v>97.9</v>
      </c>
      <c r="BY32" s="763"/>
      <c r="BZ32" s="763"/>
      <c r="CA32" s="763"/>
      <c r="CB32" s="721"/>
      <c r="CD32" s="771"/>
      <c r="CE32" s="772"/>
      <c r="CF32" s="711" t="s">
        <v>319</v>
      </c>
      <c r="CG32" s="712"/>
      <c r="CH32" s="712"/>
      <c r="CI32" s="712"/>
      <c r="CJ32" s="712"/>
      <c r="CK32" s="712"/>
      <c r="CL32" s="712"/>
      <c r="CM32" s="712"/>
      <c r="CN32" s="712"/>
      <c r="CO32" s="712"/>
      <c r="CP32" s="712"/>
      <c r="CQ32" s="713"/>
      <c r="CR32" s="678">
        <v>1791</v>
      </c>
      <c r="CS32" s="679"/>
      <c r="CT32" s="679"/>
      <c r="CU32" s="679"/>
      <c r="CV32" s="679"/>
      <c r="CW32" s="679"/>
      <c r="CX32" s="679"/>
      <c r="CY32" s="680"/>
      <c r="CZ32" s="681">
        <v>0</v>
      </c>
      <c r="DA32" s="699"/>
      <c r="DB32" s="699"/>
      <c r="DC32" s="700"/>
      <c r="DD32" s="684">
        <v>1791</v>
      </c>
      <c r="DE32" s="679"/>
      <c r="DF32" s="679"/>
      <c r="DG32" s="679"/>
      <c r="DH32" s="679"/>
      <c r="DI32" s="679"/>
      <c r="DJ32" s="679"/>
      <c r="DK32" s="680"/>
      <c r="DL32" s="684">
        <v>1791</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10957403</v>
      </c>
      <c r="S33" s="679"/>
      <c r="T33" s="679"/>
      <c r="U33" s="679"/>
      <c r="V33" s="679"/>
      <c r="W33" s="679"/>
      <c r="X33" s="679"/>
      <c r="Y33" s="680"/>
      <c r="Z33" s="715">
        <v>6.9</v>
      </c>
      <c r="AA33" s="715"/>
      <c r="AB33" s="715"/>
      <c r="AC33" s="715"/>
      <c r="AD33" s="716" t="s">
        <v>241</v>
      </c>
      <c r="AE33" s="716"/>
      <c r="AF33" s="716"/>
      <c r="AG33" s="716"/>
      <c r="AH33" s="716"/>
      <c r="AI33" s="716"/>
      <c r="AJ33" s="716"/>
      <c r="AK33" s="716"/>
      <c r="AL33" s="681" t="s">
        <v>132</v>
      </c>
      <c r="AM33" s="682"/>
      <c r="AN33" s="682"/>
      <c r="AO33" s="717"/>
      <c r="AP33" s="757"/>
      <c r="AQ33" s="758"/>
      <c r="AR33" s="758"/>
      <c r="AS33" s="758"/>
      <c r="AT33" s="761"/>
      <c r="AU33" s="232"/>
      <c r="AV33" s="232"/>
      <c r="AW33" s="232"/>
      <c r="AX33" s="659" t="s">
        <v>321</v>
      </c>
      <c r="AY33" s="660"/>
      <c r="AZ33" s="660"/>
      <c r="BA33" s="660"/>
      <c r="BB33" s="660"/>
      <c r="BC33" s="660"/>
      <c r="BD33" s="660"/>
      <c r="BE33" s="660"/>
      <c r="BF33" s="661"/>
      <c r="BG33" s="745">
        <v>99.4</v>
      </c>
      <c r="BH33" s="663"/>
      <c r="BI33" s="663"/>
      <c r="BJ33" s="663"/>
      <c r="BK33" s="663"/>
      <c r="BL33" s="663"/>
      <c r="BM33" s="706">
        <v>96.9</v>
      </c>
      <c r="BN33" s="663"/>
      <c r="BO33" s="663"/>
      <c r="BP33" s="663"/>
      <c r="BQ33" s="727"/>
      <c r="BR33" s="745">
        <v>99.4</v>
      </c>
      <c r="BS33" s="663"/>
      <c r="BT33" s="663"/>
      <c r="BU33" s="663"/>
      <c r="BV33" s="663"/>
      <c r="BW33" s="663"/>
      <c r="BX33" s="706">
        <v>96.2</v>
      </c>
      <c r="BY33" s="663"/>
      <c r="BZ33" s="663"/>
      <c r="CA33" s="663"/>
      <c r="CB33" s="727"/>
      <c r="CD33" s="711" t="s">
        <v>322</v>
      </c>
      <c r="CE33" s="712"/>
      <c r="CF33" s="712"/>
      <c r="CG33" s="712"/>
      <c r="CH33" s="712"/>
      <c r="CI33" s="712"/>
      <c r="CJ33" s="712"/>
      <c r="CK33" s="712"/>
      <c r="CL33" s="712"/>
      <c r="CM33" s="712"/>
      <c r="CN33" s="712"/>
      <c r="CO33" s="712"/>
      <c r="CP33" s="712"/>
      <c r="CQ33" s="713"/>
      <c r="CR33" s="678">
        <v>41668248</v>
      </c>
      <c r="CS33" s="697"/>
      <c r="CT33" s="697"/>
      <c r="CU33" s="697"/>
      <c r="CV33" s="697"/>
      <c r="CW33" s="697"/>
      <c r="CX33" s="697"/>
      <c r="CY33" s="698"/>
      <c r="CZ33" s="681">
        <v>26.4</v>
      </c>
      <c r="DA33" s="699"/>
      <c r="DB33" s="699"/>
      <c r="DC33" s="700"/>
      <c r="DD33" s="684">
        <v>32241378</v>
      </c>
      <c r="DE33" s="697"/>
      <c r="DF33" s="697"/>
      <c r="DG33" s="697"/>
      <c r="DH33" s="697"/>
      <c r="DI33" s="697"/>
      <c r="DJ33" s="697"/>
      <c r="DK33" s="698"/>
      <c r="DL33" s="684">
        <v>28527086</v>
      </c>
      <c r="DM33" s="697"/>
      <c r="DN33" s="697"/>
      <c r="DO33" s="697"/>
      <c r="DP33" s="697"/>
      <c r="DQ33" s="697"/>
      <c r="DR33" s="697"/>
      <c r="DS33" s="697"/>
      <c r="DT33" s="697"/>
      <c r="DU33" s="697"/>
      <c r="DV33" s="698"/>
      <c r="DW33" s="681">
        <v>34.9</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135771</v>
      </c>
      <c r="S34" s="679"/>
      <c r="T34" s="679"/>
      <c r="U34" s="679"/>
      <c r="V34" s="679"/>
      <c r="W34" s="679"/>
      <c r="X34" s="679"/>
      <c r="Y34" s="680"/>
      <c r="Z34" s="715">
        <v>0.1</v>
      </c>
      <c r="AA34" s="715"/>
      <c r="AB34" s="715"/>
      <c r="AC34" s="715"/>
      <c r="AD34" s="716">
        <v>37850</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14013218</v>
      </c>
      <c r="CS34" s="679"/>
      <c r="CT34" s="679"/>
      <c r="CU34" s="679"/>
      <c r="CV34" s="679"/>
      <c r="CW34" s="679"/>
      <c r="CX34" s="679"/>
      <c r="CY34" s="680"/>
      <c r="CZ34" s="681">
        <v>8.9</v>
      </c>
      <c r="DA34" s="699"/>
      <c r="DB34" s="699"/>
      <c r="DC34" s="700"/>
      <c r="DD34" s="684">
        <v>10445361</v>
      </c>
      <c r="DE34" s="679"/>
      <c r="DF34" s="679"/>
      <c r="DG34" s="679"/>
      <c r="DH34" s="679"/>
      <c r="DI34" s="679"/>
      <c r="DJ34" s="679"/>
      <c r="DK34" s="680"/>
      <c r="DL34" s="684">
        <v>9767226</v>
      </c>
      <c r="DM34" s="679"/>
      <c r="DN34" s="679"/>
      <c r="DO34" s="679"/>
      <c r="DP34" s="679"/>
      <c r="DQ34" s="679"/>
      <c r="DR34" s="679"/>
      <c r="DS34" s="679"/>
      <c r="DT34" s="679"/>
      <c r="DU34" s="679"/>
      <c r="DV34" s="680"/>
      <c r="DW34" s="681">
        <v>11.9</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314046</v>
      </c>
      <c r="S35" s="679"/>
      <c r="T35" s="679"/>
      <c r="U35" s="679"/>
      <c r="V35" s="679"/>
      <c r="W35" s="679"/>
      <c r="X35" s="679"/>
      <c r="Y35" s="680"/>
      <c r="Z35" s="715">
        <v>0.2</v>
      </c>
      <c r="AA35" s="715"/>
      <c r="AB35" s="715"/>
      <c r="AC35" s="715"/>
      <c r="AD35" s="716" t="s">
        <v>132</v>
      </c>
      <c r="AE35" s="716"/>
      <c r="AF35" s="716"/>
      <c r="AG35" s="716"/>
      <c r="AH35" s="716"/>
      <c r="AI35" s="716"/>
      <c r="AJ35" s="716"/>
      <c r="AK35" s="716"/>
      <c r="AL35" s="681" t="s">
        <v>241</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1166551</v>
      </c>
      <c r="CS35" s="697"/>
      <c r="CT35" s="697"/>
      <c r="CU35" s="697"/>
      <c r="CV35" s="697"/>
      <c r="CW35" s="697"/>
      <c r="CX35" s="697"/>
      <c r="CY35" s="698"/>
      <c r="CZ35" s="681">
        <v>0.7</v>
      </c>
      <c r="DA35" s="699"/>
      <c r="DB35" s="699"/>
      <c r="DC35" s="700"/>
      <c r="DD35" s="684">
        <v>958573</v>
      </c>
      <c r="DE35" s="697"/>
      <c r="DF35" s="697"/>
      <c r="DG35" s="697"/>
      <c r="DH35" s="697"/>
      <c r="DI35" s="697"/>
      <c r="DJ35" s="697"/>
      <c r="DK35" s="698"/>
      <c r="DL35" s="684">
        <v>958416</v>
      </c>
      <c r="DM35" s="697"/>
      <c r="DN35" s="697"/>
      <c r="DO35" s="697"/>
      <c r="DP35" s="697"/>
      <c r="DQ35" s="697"/>
      <c r="DR35" s="697"/>
      <c r="DS35" s="697"/>
      <c r="DT35" s="697"/>
      <c r="DU35" s="697"/>
      <c r="DV35" s="698"/>
      <c r="DW35" s="681">
        <v>1.2</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1983402</v>
      </c>
      <c r="S36" s="679"/>
      <c r="T36" s="679"/>
      <c r="U36" s="679"/>
      <c r="V36" s="679"/>
      <c r="W36" s="679"/>
      <c r="X36" s="679"/>
      <c r="Y36" s="680"/>
      <c r="Z36" s="715">
        <v>1.2</v>
      </c>
      <c r="AA36" s="715"/>
      <c r="AB36" s="715"/>
      <c r="AC36" s="715"/>
      <c r="AD36" s="716" t="s">
        <v>132</v>
      </c>
      <c r="AE36" s="716"/>
      <c r="AF36" s="716"/>
      <c r="AG36" s="716"/>
      <c r="AH36" s="716"/>
      <c r="AI36" s="716"/>
      <c r="AJ36" s="716"/>
      <c r="AK36" s="716"/>
      <c r="AL36" s="681" t="s">
        <v>132</v>
      </c>
      <c r="AM36" s="682"/>
      <c r="AN36" s="682"/>
      <c r="AO36" s="717"/>
      <c r="AP36" s="235"/>
      <c r="AQ36" s="730" t="s">
        <v>330</v>
      </c>
      <c r="AR36" s="731"/>
      <c r="AS36" s="731"/>
      <c r="AT36" s="731"/>
      <c r="AU36" s="731"/>
      <c r="AV36" s="731"/>
      <c r="AW36" s="731"/>
      <c r="AX36" s="731"/>
      <c r="AY36" s="732"/>
      <c r="AZ36" s="733">
        <v>21294919</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153859</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10049825</v>
      </c>
      <c r="CS36" s="679"/>
      <c r="CT36" s="679"/>
      <c r="CU36" s="679"/>
      <c r="CV36" s="679"/>
      <c r="CW36" s="679"/>
      <c r="CX36" s="679"/>
      <c r="CY36" s="680"/>
      <c r="CZ36" s="681">
        <v>6.4</v>
      </c>
      <c r="DA36" s="699"/>
      <c r="DB36" s="699"/>
      <c r="DC36" s="700"/>
      <c r="DD36" s="684">
        <v>9055210</v>
      </c>
      <c r="DE36" s="679"/>
      <c r="DF36" s="679"/>
      <c r="DG36" s="679"/>
      <c r="DH36" s="679"/>
      <c r="DI36" s="679"/>
      <c r="DJ36" s="679"/>
      <c r="DK36" s="680"/>
      <c r="DL36" s="684">
        <v>7029878</v>
      </c>
      <c r="DM36" s="679"/>
      <c r="DN36" s="679"/>
      <c r="DO36" s="679"/>
      <c r="DP36" s="679"/>
      <c r="DQ36" s="679"/>
      <c r="DR36" s="679"/>
      <c r="DS36" s="679"/>
      <c r="DT36" s="679"/>
      <c r="DU36" s="679"/>
      <c r="DV36" s="680"/>
      <c r="DW36" s="681">
        <v>8.6</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2132841</v>
      </c>
      <c r="S37" s="679"/>
      <c r="T37" s="679"/>
      <c r="U37" s="679"/>
      <c r="V37" s="679"/>
      <c r="W37" s="679"/>
      <c r="X37" s="679"/>
      <c r="Y37" s="680"/>
      <c r="Z37" s="715">
        <v>1.3</v>
      </c>
      <c r="AA37" s="715"/>
      <c r="AB37" s="715"/>
      <c r="AC37" s="715"/>
      <c r="AD37" s="716" t="s">
        <v>132</v>
      </c>
      <c r="AE37" s="716"/>
      <c r="AF37" s="716"/>
      <c r="AG37" s="716"/>
      <c r="AH37" s="716"/>
      <c r="AI37" s="716"/>
      <c r="AJ37" s="716"/>
      <c r="AK37" s="716"/>
      <c r="AL37" s="681" t="s">
        <v>132</v>
      </c>
      <c r="AM37" s="682"/>
      <c r="AN37" s="682"/>
      <c r="AO37" s="717"/>
      <c r="AQ37" s="718" t="s">
        <v>334</v>
      </c>
      <c r="AR37" s="719"/>
      <c r="AS37" s="719"/>
      <c r="AT37" s="719"/>
      <c r="AU37" s="719"/>
      <c r="AV37" s="719"/>
      <c r="AW37" s="719"/>
      <c r="AX37" s="719"/>
      <c r="AY37" s="720"/>
      <c r="AZ37" s="678">
        <v>4092719</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-423361</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26986</v>
      </c>
      <c r="CS37" s="697"/>
      <c r="CT37" s="697"/>
      <c r="CU37" s="697"/>
      <c r="CV37" s="697"/>
      <c r="CW37" s="697"/>
      <c r="CX37" s="697"/>
      <c r="CY37" s="698"/>
      <c r="CZ37" s="681">
        <v>0</v>
      </c>
      <c r="DA37" s="699"/>
      <c r="DB37" s="699"/>
      <c r="DC37" s="700"/>
      <c r="DD37" s="684">
        <v>21677</v>
      </c>
      <c r="DE37" s="697"/>
      <c r="DF37" s="697"/>
      <c r="DG37" s="697"/>
      <c r="DH37" s="697"/>
      <c r="DI37" s="697"/>
      <c r="DJ37" s="697"/>
      <c r="DK37" s="698"/>
      <c r="DL37" s="684">
        <v>21222</v>
      </c>
      <c r="DM37" s="697"/>
      <c r="DN37" s="697"/>
      <c r="DO37" s="697"/>
      <c r="DP37" s="697"/>
      <c r="DQ37" s="697"/>
      <c r="DR37" s="697"/>
      <c r="DS37" s="697"/>
      <c r="DT37" s="697"/>
      <c r="DU37" s="697"/>
      <c r="DV37" s="698"/>
      <c r="DW37" s="681">
        <v>0</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2214680</v>
      </c>
      <c r="S38" s="679"/>
      <c r="T38" s="679"/>
      <c r="U38" s="679"/>
      <c r="V38" s="679"/>
      <c r="W38" s="679"/>
      <c r="X38" s="679"/>
      <c r="Y38" s="680"/>
      <c r="Z38" s="715">
        <v>1.4</v>
      </c>
      <c r="AA38" s="715"/>
      <c r="AB38" s="715"/>
      <c r="AC38" s="715"/>
      <c r="AD38" s="716">
        <v>87338</v>
      </c>
      <c r="AE38" s="716"/>
      <c r="AF38" s="716"/>
      <c r="AG38" s="716"/>
      <c r="AH38" s="716"/>
      <c r="AI38" s="716"/>
      <c r="AJ38" s="716"/>
      <c r="AK38" s="716"/>
      <c r="AL38" s="681">
        <v>0.1</v>
      </c>
      <c r="AM38" s="682"/>
      <c r="AN38" s="682"/>
      <c r="AO38" s="717"/>
      <c r="AQ38" s="718" t="s">
        <v>338</v>
      </c>
      <c r="AR38" s="719"/>
      <c r="AS38" s="719"/>
      <c r="AT38" s="719"/>
      <c r="AU38" s="719"/>
      <c r="AV38" s="719"/>
      <c r="AW38" s="719"/>
      <c r="AX38" s="719"/>
      <c r="AY38" s="720"/>
      <c r="AZ38" s="678">
        <v>1839524</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43109</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14065644</v>
      </c>
      <c r="CS38" s="679"/>
      <c r="CT38" s="679"/>
      <c r="CU38" s="679"/>
      <c r="CV38" s="679"/>
      <c r="CW38" s="679"/>
      <c r="CX38" s="679"/>
      <c r="CY38" s="680"/>
      <c r="CZ38" s="681">
        <v>8.9</v>
      </c>
      <c r="DA38" s="699"/>
      <c r="DB38" s="699"/>
      <c r="DC38" s="700"/>
      <c r="DD38" s="684">
        <v>11594144</v>
      </c>
      <c r="DE38" s="679"/>
      <c r="DF38" s="679"/>
      <c r="DG38" s="679"/>
      <c r="DH38" s="679"/>
      <c r="DI38" s="679"/>
      <c r="DJ38" s="679"/>
      <c r="DK38" s="680"/>
      <c r="DL38" s="684">
        <v>10731306</v>
      </c>
      <c r="DM38" s="679"/>
      <c r="DN38" s="679"/>
      <c r="DO38" s="679"/>
      <c r="DP38" s="679"/>
      <c r="DQ38" s="679"/>
      <c r="DR38" s="679"/>
      <c r="DS38" s="679"/>
      <c r="DT38" s="679"/>
      <c r="DU38" s="679"/>
      <c r="DV38" s="680"/>
      <c r="DW38" s="681">
        <v>13.1</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25458500</v>
      </c>
      <c r="S39" s="679"/>
      <c r="T39" s="679"/>
      <c r="U39" s="679"/>
      <c r="V39" s="679"/>
      <c r="W39" s="679"/>
      <c r="X39" s="679"/>
      <c r="Y39" s="680"/>
      <c r="Z39" s="715">
        <v>16</v>
      </c>
      <c r="AA39" s="715"/>
      <c r="AB39" s="715"/>
      <c r="AC39" s="715"/>
      <c r="AD39" s="716" t="s">
        <v>132</v>
      </c>
      <c r="AE39" s="716"/>
      <c r="AF39" s="716"/>
      <c r="AG39" s="716"/>
      <c r="AH39" s="716"/>
      <c r="AI39" s="716"/>
      <c r="AJ39" s="716"/>
      <c r="AK39" s="716"/>
      <c r="AL39" s="681" t="s">
        <v>241</v>
      </c>
      <c r="AM39" s="682"/>
      <c r="AN39" s="682"/>
      <c r="AO39" s="717"/>
      <c r="AQ39" s="718" t="s">
        <v>342</v>
      </c>
      <c r="AR39" s="719"/>
      <c r="AS39" s="719"/>
      <c r="AT39" s="719"/>
      <c r="AU39" s="719"/>
      <c r="AV39" s="719"/>
      <c r="AW39" s="719"/>
      <c r="AX39" s="719"/>
      <c r="AY39" s="720"/>
      <c r="AZ39" s="678">
        <v>1550656</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64156</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616419</v>
      </c>
      <c r="CS39" s="697"/>
      <c r="CT39" s="697"/>
      <c r="CU39" s="697"/>
      <c r="CV39" s="697"/>
      <c r="CW39" s="697"/>
      <c r="CX39" s="697"/>
      <c r="CY39" s="698"/>
      <c r="CZ39" s="681">
        <v>0.4</v>
      </c>
      <c r="DA39" s="699"/>
      <c r="DB39" s="699"/>
      <c r="DC39" s="700"/>
      <c r="DD39" s="684">
        <v>140070</v>
      </c>
      <c r="DE39" s="697"/>
      <c r="DF39" s="697"/>
      <c r="DG39" s="697"/>
      <c r="DH39" s="697"/>
      <c r="DI39" s="697"/>
      <c r="DJ39" s="697"/>
      <c r="DK39" s="698"/>
      <c r="DL39" s="684" t="s">
        <v>241</v>
      </c>
      <c r="DM39" s="697"/>
      <c r="DN39" s="697"/>
      <c r="DO39" s="697"/>
      <c r="DP39" s="697"/>
      <c r="DQ39" s="697"/>
      <c r="DR39" s="697"/>
      <c r="DS39" s="697"/>
      <c r="DT39" s="697"/>
      <c r="DU39" s="697"/>
      <c r="DV39" s="698"/>
      <c r="DW39" s="681" t="s">
        <v>241</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v>67100</v>
      </c>
      <c r="S40" s="679"/>
      <c r="T40" s="679"/>
      <c r="U40" s="679"/>
      <c r="V40" s="679"/>
      <c r="W40" s="679"/>
      <c r="X40" s="679"/>
      <c r="Y40" s="680"/>
      <c r="Z40" s="715">
        <v>0</v>
      </c>
      <c r="AA40" s="715"/>
      <c r="AB40" s="715"/>
      <c r="AC40" s="715"/>
      <c r="AD40" s="716" t="s">
        <v>241</v>
      </c>
      <c r="AE40" s="716"/>
      <c r="AF40" s="716"/>
      <c r="AG40" s="716"/>
      <c r="AH40" s="716"/>
      <c r="AI40" s="716"/>
      <c r="AJ40" s="716"/>
      <c r="AK40" s="716"/>
      <c r="AL40" s="681" t="s">
        <v>132</v>
      </c>
      <c r="AM40" s="682"/>
      <c r="AN40" s="682"/>
      <c r="AO40" s="717"/>
      <c r="AQ40" s="718" t="s">
        <v>346</v>
      </c>
      <c r="AR40" s="719"/>
      <c r="AS40" s="719"/>
      <c r="AT40" s="719"/>
      <c r="AU40" s="719"/>
      <c r="AV40" s="719"/>
      <c r="AW40" s="719"/>
      <c r="AX40" s="719"/>
      <c r="AY40" s="720"/>
      <c r="AZ40" s="678">
        <v>258221</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93</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1756591</v>
      </c>
      <c r="CS40" s="679"/>
      <c r="CT40" s="679"/>
      <c r="CU40" s="679"/>
      <c r="CV40" s="679"/>
      <c r="CW40" s="679"/>
      <c r="CX40" s="679"/>
      <c r="CY40" s="680"/>
      <c r="CZ40" s="681">
        <v>1.1000000000000001</v>
      </c>
      <c r="DA40" s="699"/>
      <c r="DB40" s="699"/>
      <c r="DC40" s="700"/>
      <c r="DD40" s="684">
        <v>48020</v>
      </c>
      <c r="DE40" s="679"/>
      <c r="DF40" s="679"/>
      <c r="DG40" s="679"/>
      <c r="DH40" s="679"/>
      <c r="DI40" s="679"/>
      <c r="DJ40" s="679"/>
      <c r="DK40" s="680"/>
      <c r="DL40" s="684">
        <v>40260</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4712100</v>
      </c>
      <c r="S41" s="679"/>
      <c r="T41" s="679"/>
      <c r="U41" s="679"/>
      <c r="V41" s="679"/>
      <c r="W41" s="679"/>
      <c r="X41" s="679"/>
      <c r="Y41" s="680"/>
      <c r="Z41" s="715">
        <v>3</v>
      </c>
      <c r="AA41" s="715"/>
      <c r="AB41" s="715"/>
      <c r="AC41" s="715"/>
      <c r="AD41" s="716" t="s">
        <v>241</v>
      </c>
      <c r="AE41" s="716"/>
      <c r="AF41" s="716"/>
      <c r="AG41" s="716"/>
      <c r="AH41" s="716"/>
      <c r="AI41" s="716"/>
      <c r="AJ41" s="716"/>
      <c r="AK41" s="716"/>
      <c r="AL41" s="681" t="s">
        <v>241</v>
      </c>
      <c r="AM41" s="682"/>
      <c r="AN41" s="682"/>
      <c r="AO41" s="717"/>
      <c r="AQ41" s="718" t="s">
        <v>351</v>
      </c>
      <c r="AR41" s="719"/>
      <c r="AS41" s="719"/>
      <c r="AT41" s="719"/>
      <c r="AU41" s="719"/>
      <c r="AV41" s="719"/>
      <c r="AW41" s="719"/>
      <c r="AX41" s="719"/>
      <c r="AY41" s="720"/>
      <c r="AZ41" s="678">
        <v>3277578</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132</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241</v>
      </c>
      <c r="CS41" s="697"/>
      <c r="CT41" s="697"/>
      <c r="CU41" s="697"/>
      <c r="CV41" s="697"/>
      <c r="CW41" s="697"/>
      <c r="CX41" s="697"/>
      <c r="CY41" s="698"/>
      <c r="CZ41" s="681" t="s">
        <v>132</v>
      </c>
      <c r="DA41" s="699"/>
      <c r="DB41" s="699"/>
      <c r="DC41" s="700"/>
      <c r="DD41" s="684" t="s">
        <v>241</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159101814</v>
      </c>
      <c r="S42" s="701"/>
      <c r="T42" s="701"/>
      <c r="U42" s="701"/>
      <c r="V42" s="701"/>
      <c r="W42" s="701"/>
      <c r="X42" s="701"/>
      <c r="Y42" s="703"/>
      <c r="Z42" s="704">
        <v>100</v>
      </c>
      <c r="AA42" s="704"/>
      <c r="AB42" s="704"/>
      <c r="AC42" s="704"/>
      <c r="AD42" s="705">
        <v>76970301</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10276221</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387</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26108788</v>
      </c>
      <c r="CS42" s="679"/>
      <c r="CT42" s="679"/>
      <c r="CU42" s="679"/>
      <c r="CV42" s="679"/>
      <c r="CW42" s="679"/>
      <c r="CX42" s="679"/>
      <c r="CY42" s="680"/>
      <c r="CZ42" s="681">
        <v>16.5</v>
      </c>
      <c r="DA42" s="682"/>
      <c r="DB42" s="682"/>
      <c r="DC42" s="683"/>
      <c r="DD42" s="684">
        <v>1010300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514168</v>
      </c>
      <c r="CS43" s="697"/>
      <c r="CT43" s="697"/>
      <c r="CU43" s="697"/>
      <c r="CV43" s="697"/>
      <c r="CW43" s="697"/>
      <c r="CX43" s="697"/>
      <c r="CY43" s="698"/>
      <c r="CZ43" s="681">
        <v>0.3</v>
      </c>
      <c r="DA43" s="699"/>
      <c r="DB43" s="699"/>
      <c r="DC43" s="700"/>
      <c r="DD43" s="684">
        <v>5751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25806486</v>
      </c>
      <c r="CS44" s="679"/>
      <c r="CT44" s="679"/>
      <c r="CU44" s="679"/>
      <c r="CV44" s="679"/>
      <c r="CW44" s="679"/>
      <c r="CX44" s="679"/>
      <c r="CY44" s="680"/>
      <c r="CZ44" s="681">
        <v>16.399999999999999</v>
      </c>
      <c r="DA44" s="682"/>
      <c r="DB44" s="682"/>
      <c r="DC44" s="683"/>
      <c r="DD44" s="684">
        <v>984425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6922710</v>
      </c>
      <c r="CS45" s="697"/>
      <c r="CT45" s="697"/>
      <c r="CU45" s="697"/>
      <c r="CV45" s="697"/>
      <c r="CW45" s="697"/>
      <c r="CX45" s="697"/>
      <c r="CY45" s="698"/>
      <c r="CZ45" s="681">
        <v>4.4000000000000004</v>
      </c>
      <c r="DA45" s="699"/>
      <c r="DB45" s="699"/>
      <c r="DC45" s="700"/>
      <c r="DD45" s="684">
        <v>254350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18000869</v>
      </c>
      <c r="CS46" s="679"/>
      <c r="CT46" s="679"/>
      <c r="CU46" s="679"/>
      <c r="CV46" s="679"/>
      <c r="CW46" s="679"/>
      <c r="CX46" s="679"/>
      <c r="CY46" s="680"/>
      <c r="CZ46" s="681">
        <v>11.4</v>
      </c>
      <c r="DA46" s="682"/>
      <c r="DB46" s="682"/>
      <c r="DC46" s="683"/>
      <c r="DD46" s="684">
        <v>705254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302302</v>
      </c>
      <c r="CS47" s="697"/>
      <c r="CT47" s="697"/>
      <c r="CU47" s="697"/>
      <c r="CV47" s="697"/>
      <c r="CW47" s="697"/>
      <c r="CX47" s="697"/>
      <c r="CY47" s="698"/>
      <c r="CZ47" s="681">
        <v>0.2</v>
      </c>
      <c r="DA47" s="699"/>
      <c r="DB47" s="699"/>
      <c r="DC47" s="700"/>
      <c r="DD47" s="684">
        <v>25875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132</v>
      </c>
      <c r="CS48" s="679"/>
      <c r="CT48" s="679"/>
      <c r="CU48" s="679"/>
      <c r="CV48" s="679"/>
      <c r="CW48" s="679"/>
      <c r="CX48" s="679"/>
      <c r="CY48" s="680"/>
      <c r="CZ48" s="681" t="s">
        <v>132</v>
      </c>
      <c r="DA48" s="682"/>
      <c r="DB48" s="682"/>
      <c r="DC48" s="683"/>
      <c r="DD48" s="684" t="s">
        <v>132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157773862</v>
      </c>
      <c r="CS49" s="663"/>
      <c r="CT49" s="663"/>
      <c r="CU49" s="663"/>
      <c r="CV49" s="663"/>
      <c r="CW49" s="663"/>
      <c r="CX49" s="663"/>
      <c r="CY49" s="664"/>
      <c r="CZ49" s="665">
        <v>100</v>
      </c>
      <c r="DA49" s="666"/>
      <c r="DB49" s="666"/>
      <c r="DC49" s="667"/>
      <c r="DD49" s="668">
        <v>85135470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2yLnQ+rkzpwKfzEHDfgvt6lhPwI30dVvuGz8ohdXPxQe4FZiSJ7w1IRM3GBArrYZ4R0aEuH/UR0F3c9PHSceZg==" saltValue="wtSuoTwrDRdAE4S2EiTPZ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200964</v>
      </c>
      <c r="R7" s="1198"/>
      <c r="S7" s="1198"/>
      <c r="T7" s="1198"/>
      <c r="U7" s="1198"/>
      <c r="V7" s="1198">
        <v>199804</v>
      </c>
      <c r="W7" s="1198"/>
      <c r="X7" s="1198"/>
      <c r="Y7" s="1198"/>
      <c r="Z7" s="1198"/>
      <c r="AA7" s="1198">
        <v>1160</v>
      </c>
      <c r="AB7" s="1198"/>
      <c r="AC7" s="1198"/>
      <c r="AD7" s="1198"/>
      <c r="AE7" s="1199"/>
      <c r="AF7" s="1200">
        <v>406</v>
      </c>
      <c r="AG7" s="1201"/>
      <c r="AH7" s="1201"/>
      <c r="AI7" s="1201"/>
      <c r="AJ7" s="1202"/>
      <c r="AK7" s="1184">
        <v>1940</v>
      </c>
      <c r="AL7" s="1185"/>
      <c r="AM7" s="1185"/>
      <c r="AN7" s="1185"/>
      <c r="AO7" s="1185"/>
      <c r="AP7" s="1185">
        <v>210787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619</v>
      </c>
      <c r="BT7" s="1189"/>
      <c r="BU7" s="1189"/>
      <c r="BV7" s="1189"/>
      <c r="BW7" s="1189"/>
      <c r="BX7" s="1189"/>
      <c r="BY7" s="1189"/>
      <c r="BZ7" s="1189"/>
      <c r="CA7" s="1189"/>
      <c r="CB7" s="1189"/>
      <c r="CC7" s="1189"/>
      <c r="CD7" s="1189"/>
      <c r="CE7" s="1189"/>
      <c r="CF7" s="1189"/>
      <c r="CG7" s="1190"/>
      <c r="CH7" s="1181">
        <v>1</v>
      </c>
      <c r="CI7" s="1182"/>
      <c r="CJ7" s="1182"/>
      <c r="CK7" s="1182"/>
      <c r="CL7" s="1183"/>
      <c r="CM7" s="1181">
        <v>54</v>
      </c>
      <c r="CN7" s="1182"/>
      <c r="CO7" s="1182"/>
      <c r="CP7" s="1182"/>
      <c r="CQ7" s="1183"/>
      <c r="CR7" s="1181">
        <v>10</v>
      </c>
      <c r="CS7" s="1182"/>
      <c r="CT7" s="1182"/>
      <c r="CU7" s="1182"/>
      <c r="CV7" s="1183"/>
      <c r="CW7" s="1181">
        <v>61</v>
      </c>
      <c r="CX7" s="1182"/>
      <c r="CY7" s="1182"/>
      <c r="CZ7" s="1182"/>
      <c r="DA7" s="1183"/>
      <c r="DB7" s="1181" t="s">
        <v>532</v>
      </c>
      <c r="DC7" s="1182"/>
      <c r="DD7" s="1182"/>
      <c r="DE7" s="1182"/>
      <c r="DF7" s="1183"/>
      <c r="DG7" s="1181" t="s">
        <v>532</v>
      </c>
      <c r="DH7" s="1182"/>
      <c r="DI7" s="1182"/>
      <c r="DJ7" s="1182"/>
      <c r="DK7" s="1183"/>
      <c r="DL7" s="1181" t="s">
        <v>532</v>
      </c>
      <c r="DM7" s="1182"/>
      <c r="DN7" s="1182"/>
      <c r="DO7" s="1182"/>
      <c r="DP7" s="1183"/>
      <c r="DQ7" s="1181" t="s">
        <v>532</v>
      </c>
      <c r="DR7" s="1182"/>
      <c r="DS7" s="1182"/>
      <c r="DT7" s="1182"/>
      <c r="DU7" s="1183"/>
      <c r="DV7" s="1208"/>
      <c r="DW7" s="1209"/>
      <c r="DX7" s="1209"/>
      <c r="DY7" s="1209"/>
      <c r="DZ7" s="1210"/>
      <c r="EA7" s="255"/>
    </row>
    <row r="8" spans="1:131" s="256" customFormat="1" ht="26.25" customHeight="1" x14ac:dyDescent="0.15">
      <c r="A8" s="262">
        <v>2</v>
      </c>
      <c r="B8" s="1124" t="s">
        <v>391</v>
      </c>
      <c r="C8" s="1125"/>
      <c r="D8" s="1125"/>
      <c r="E8" s="1125"/>
      <c r="F8" s="1125"/>
      <c r="G8" s="1125"/>
      <c r="H8" s="1125"/>
      <c r="I8" s="1125"/>
      <c r="J8" s="1125"/>
      <c r="K8" s="1125"/>
      <c r="L8" s="1125"/>
      <c r="M8" s="1125"/>
      <c r="N8" s="1125"/>
      <c r="O8" s="1125"/>
      <c r="P8" s="1126"/>
      <c r="Q8" s="1136">
        <v>68</v>
      </c>
      <c r="R8" s="1137"/>
      <c r="S8" s="1137"/>
      <c r="T8" s="1137"/>
      <c r="U8" s="1137"/>
      <c r="V8" s="1137">
        <v>68</v>
      </c>
      <c r="W8" s="1137"/>
      <c r="X8" s="1137"/>
      <c r="Y8" s="1137"/>
      <c r="Z8" s="1137"/>
      <c r="AA8" s="1137" t="s">
        <v>532</v>
      </c>
      <c r="AB8" s="1137"/>
      <c r="AC8" s="1137"/>
      <c r="AD8" s="1137"/>
      <c r="AE8" s="1138"/>
      <c r="AF8" s="1130" t="s">
        <v>392</v>
      </c>
      <c r="AG8" s="1131"/>
      <c r="AH8" s="1131"/>
      <c r="AI8" s="1131"/>
      <c r="AJ8" s="1132"/>
      <c r="AK8" s="1179">
        <v>19</v>
      </c>
      <c r="AL8" s="1180"/>
      <c r="AM8" s="1180"/>
      <c r="AN8" s="1180"/>
      <c r="AO8" s="1180"/>
      <c r="AP8" s="1180" t="s">
        <v>532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620</v>
      </c>
      <c r="BT8" s="1108"/>
      <c r="BU8" s="1108"/>
      <c r="BV8" s="1108"/>
      <c r="BW8" s="1108"/>
      <c r="BX8" s="1108"/>
      <c r="BY8" s="1108"/>
      <c r="BZ8" s="1108"/>
      <c r="CA8" s="1108"/>
      <c r="CB8" s="1108"/>
      <c r="CC8" s="1108"/>
      <c r="CD8" s="1108"/>
      <c r="CE8" s="1108"/>
      <c r="CF8" s="1108"/>
      <c r="CG8" s="1109"/>
      <c r="CH8" s="1082">
        <v>11</v>
      </c>
      <c r="CI8" s="1083"/>
      <c r="CJ8" s="1083"/>
      <c r="CK8" s="1083"/>
      <c r="CL8" s="1084"/>
      <c r="CM8" s="1082">
        <v>262</v>
      </c>
      <c r="CN8" s="1083"/>
      <c r="CO8" s="1083"/>
      <c r="CP8" s="1083"/>
      <c r="CQ8" s="1084"/>
      <c r="CR8" s="1082">
        <v>10</v>
      </c>
      <c r="CS8" s="1083"/>
      <c r="CT8" s="1083"/>
      <c r="CU8" s="1083"/>
      <c r="CV8" s="1084"/>
      <c r="CW8" s="1082">
        <v>30</v>
      </c>
      <c r="CX8" s="1083"/>
      <c r="CY8" s="1083"/>
      <c r="CZ8" s="1083"/>
      <c r="DA8" s="1084"/>
      <c r="DB8" s="1082" t="s">
        <v>532</v>
      </c>
      <c r="DC8" s="1083"/>
      <c r="DD8" s="1083"/>
      <c r="DE8" s="1083"/>
      <c r="DF8" s="1084"/>
      <c r="DG8" s="1082" t="s">
        <v>532</v>
      </c>
      <c r="DH8" s="1083"/>
      <c r="DI8" s="1083"/>
      <c r="DJ8" s="1083"/>
      <c r="DK8" s="1084"/>
      <c r="DL8" s="1082" t="s">
        <v>532</v>
      </c>
      <c r="DM8" s="1083"/>
      <c r="DN8" s="1083"/>
      <c r="DO8" s="1083"/>
      <c r="DP8" s="1084"/>
      <c r="DQ8" s="1082" t="s">
        <v>532</v>
      </c>
      <c r="DR8" s="1083"/>
      <c r="DS8" s="1083"/>
      <c r="DT8" s="1083"/>
      <c r="DU8" s="1084"/>
      <c r="DV8" s="1085"/>
      <c r="DW8" s="1086"/>
      <c r="DX8" s="1086"/>
      <c r="DY8" s="1086"/>
      <c r="DZ8" s="1087"/>
      <c r="EA8" s="255"/>
    </row>
    <row r="9" spans="1:131" s="256" customFormat="1" ht="26.25" customHeight="1" x14ac:dyDescent="0.15">
      <c r="A9" s="262">
        <v>3</v>
      </c>
      <c r="B9" s="1124" t="s">
        <v>393</v>
      </c>
      <c r="C9" s="1125"/>
      <c r="D9" s="1125"/>
      <c r="E9" s="1125"/>
      <c r="F9" s="1125"/>
      <c r="G9" s="1125"/>
      <c r="H9" s="1125"/>
      <c r="I9" s="1125"/>
      <c r="J9" s="1125"/>
      <c r="K9" s="1125"/>
      <c r="L9" s="1125"/>
      <c r="M9" s="1125"/>
      <c r="N9" s="1125"/>
      <c r="O9" s="1125"/>
      <c r="P9" s="1126"/>
      <c r="Q9" s="1136">
        <v>210</v>
      </c>
      <c r="R9" s="1137"/>
      <c r="S9" s="1137"/>
      <c r="T9" s="1137"/>
      <c r="U9" s="1137"/>
      <c r="V9" s="1137">
        <v>43</v>
      </c>
      <c r="W9" s="1137"/>
      <c r="X9" s="1137"/>
      <c r="Y9" s="1137"/>
      <c r="Z9" s="1137"/>
      <c r="AA9" s="1137">
        <v>167</v>
      </c>
      <c r="AB9" s="1137"/>
      <c r="AC9" s="1137"/>
      <c r="AD9" s="1137"/>
      <c r="AE9" s="1138"/>
      <c r="AF9" s="1130" t="s">
        <v>392</v>
      </c>
      <c r="AG9" s="1131"/>
      <c r="AH9" s="1131"/>
      <c r="AI9" s="1131"/>
      <c r="AJ9" s="1132"/>
      <c r="AK9" s="1179">
        <v>7</v>
      </c>
      <c r="AL9" s="1180"/>
      <c r="AM9" s="1180"/>
      <c r="AN9" s="1180"/>
      <c r="AO9" s="1180"/>
      <c r="AP9" s="1180">
        <v>419</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621</v>
      </c>
      <c r="BT9" s="1108"/>
      <c r="BU9" s="1108"/>
      <c r="BV9" s="1108"/>
      <c r="BW9" s="1108"/>
      <c r="BX9" s="1108"/>
      <c r="BY9" s="1108"/>
      <c r="BZ9" s="1108"/>
      <c r="CA9" s="1108"/>
      <c r="CB9" s="1108"/>
      <c r="CC9" s="1108"/>
      <c r="CD9" s="1108"/>
      <c r="CE9" s="1108"/>
      <c r="CF9" s="1108"/>
      <c r="CG9" s="1109"/>
      <c r="CH9" s="1082">
        <v>-1</v>
      </c>
      <c r="CI9" s="1083"/>
      <c r="CJ9" s="1083"/>
      <c r="CK9" s="1083"/>
      <c r="CL9" s="1084"/>
      <c r="CM9" s="1082">
        <v>-925</v>
      </c>
      <c r="CN9" s="1083"/>
      <c r="CO9" s="1083"/>
      <c r="CP9" s="1083"/>
      <c r="CQ9" s="1084"/>
      <c r="CR9" s="1082">
        <v>10</v>
      </c>
      <c r="CS9" s="1083"/>
      <c r="CT9" s="1083"/>
      <c r="CU9" s="1083"/>
      <c r="CV9" s="1084"/>
      <c r="CW9" s="1082">
        <v>0</v>
      </c>
      <c r="CX9" s="1083"/>
      <c r="CY9" s="1083"/>
      <c r="CZ9" s="1083"/>
      <c r="DA9" s="1084"/>
      <c r="DB9" s="1082" t="s">
        <v>532</v>
      </c>
      <c r="DC9" s="1083"/>
      <c r="DD9" s="1083"/>
      <c r="DE9" s="1083"/>
      <c r="DF9" s="1084"/>
      <c r="DG9" s="1082" t="s">
        <v>532</v>
      </c>
      <c r="DH9" s="1083"/>
      <c r="DI9" s="1083"/>
      <c r="DJ9" s="1083"/>
      <c r="DK9" s="1084"/>
      <c r="DL9" s="1082" t="s">
        <v>532</v>
      </c>
      <c r="DM9" s="1083"/>
      <c r="DN9" s="1083"/>
      <c r="DO9" s="1083"/>
      <c r="DP9" s="1084"/>
      <c r="DQ9" s="1082" t="s">
        <v>532</v>
      </c>
      <c r="DR9" s="1083"/>
      <c r="DS9" s="1083"/>
      <c r="DT9" s="1083"/>
      <c r="DU9" s="1084"/>
      <c r="DV9" s="1085"/>
      <c r="DW9" s="1086"/>
      <c r="DX9" s="1086"/>
      <c r="DY9" s="1086"/>
      <c r="DZ9" s="1087"/>
      <c r="EA9" s="255"/>
    </row>
    <row r="10" spans="1:131" s="256" customFormat="1" ht="26.25" customHeight="1" x14ac:dyDescent="0.15">
      <c r="A10" s="262">
        <v>4</v>
      </c>
      <c r="B10" s="1124" t="s">
        <v>394</v>
      </c>
      <c r="C10" s="1125"/>
      <c r="D10" s="1125"/>
      <c r="E10" s="1125"/>
      <c r="F10" s="1125"/>
      <c r="G10" s="1125"/>
      <c r="H10" s="1125"/>
      <c r="I10" s="1125"/>
      <c r="J10" s="1125"/>
      <c r="K10" s="1125"/>
      <c r="L10" s="1125"/>
      <c r="M10" s="1125"/>
      <c r="N10" s="1125"/>
      <c r="O10" s="1125"/>
      <c r="P10" s="1126"/>
      <c r="Q10" s="1136">
        <v>1</v>
      </c>
      <c r="R10" s="1137"/>
      <c r="S10" s="1137"/>
      <c r="T10" s="1137"/>
      <c r="U10" s="1137"/>
      <c r="V10" s="1137">
        <v>1</v>
      </c>
      <c r="W10" s="1137"/>
      <c r="X10" s="1137"/>
      <c r="Y10" s="1137"/>
      <c r="Z10" s="1137"/>
      <c r="AA10" s="1137" t="s">
        <v>532</v>
      </c>
      <c r="AB10" s="1137"/>
      <c r="AC10" s="1137"/>
      <c r="AD10" s="1137"/>
      <c r="AE10" s="1138"/>
      <c r="AF10" s="1130" t="s">
        <v>395</v>
      </c>
      <c r="AG10" s="1131"/>
      <c r="AH10" s="1131"/>
      <c r="AI10" s="1131"/>
      <c r="AJ10" s="1132"/>
      <c r="AK10" s="1179" t="s">
        <v>532</v>
      </c>
      <c r="AL10" s="1180"/>
      <c r="AM10" s="1180"/>
      <c r="AN10" s="1180"/>
      <c r="AO10" s="1180"/>
      <c r="AP10" s="1180" t="s">
        <v>532</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622</v>
      </c>
      <c r="BT10" s="1108"/>
      <c r="BU10" s="1108"/>
      <c r="BV10" s="1108"/>
      <c r="BW10" s="1108"/>
      <c r="BX10" s="1108"/>
      <c r="BY10" s="1108"/>
      <c r="BZ10" s="1108"/>
      <c r="CA10" s="1108"/>
      <c r="CB10" s="1108"/>
      <c r="CC10" s="1108"/>
      <c r="CD10" s="1108"/>
      <c r="CE10" s="1108"/>
      <c r="CF10" s="1108"/>
      <c r="CG10" s="1109"/>
      <c r="CH10" s="1082">
        <v>4</v>
      </c>
      <c r="CI10" s="1083"/>
      <c r="CJ10" s="1083"/>
      <c r="CK10" s="1083"/>
      <c r="CL10" s="1084"/>
      <c r="CM10" s="1082">
        <v>78</v>
      </c>
      <c r="CN10" s="1083"/>
      <c r="CO10" s="1083"/>
      <c r="CP10" s="1083"/>
      <c r="CQ10" s="1084"/>
      <c r="CR10" s="1082">
        <v>10</v>
      </c>
      <c r="CS10" s="1083"/>
      <c r="CT10" s="1083"/>
      <c r="CU10" s="1083"/>
      <c r="CV10" s="1084"/>
      <c r="CW10" s="1082">
        <v>47</v>
      </c>
      <c r="CX10" s="1083"/>
      <c r="CY10" s="1083"/>
      <c r="CZ10" s="1083"/>
      <c r="DA10" s="1084"/>
      <c r="DB10" s="1082" t="s">
        <v>532</v>
      </c>
      <c r="DC10" s="1083"/>
      <c r="DD10" s="1083"/>
      <c r="DE10" s="1083"/>
      <c r="DF10" s="1084"/>
      <c r="DG10" s="1082" t="s">
        <v>532</v>
      </c>
      <c r="DH10" s="1083"/>
      <c r="DI10" s="1083"/>
      <c r="DJ10" s="1083"/>
      <c r="DK10" s="1084"/>
      <c r="DL10" s="1082" t="s">
        <v>532</v>
      </c>
      <c r="DM10" s="1083"/>
      <c r="DN10" s="1083"/>
      <c r="DO10" s="1083"/>
      <c r="DP10" s="1084"/>
      <c r="DQ10" s="1082" t="s">
        <v>532</v>
      </c>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623</v>
      </c>
      <c r="BT11" s="1108"/>
      <c r="BU11" s="1108"/>
      <c r="BV11" s="1108"/>
      <c r="BW11" s="1108"/>
      <c r="BX11" s="1108"/>
      <c r="BY11" s="1108"/>
      <c r="BZ11" s="1108"/>
      <c r="CA11" s="1108"/>
      <c r="CB11" s="1108"/>
      <c r="CC11" s="1108"/>
      <c r="CD11" s="1108"/>
      <c r="CE11" s="1108"/>
      <c r="CF11" s="1108"/>
      <c r="CG11" s="1109"/>
      <c r="CH11" s="1082">
        <v>1</v>
      </c>
      <c r="CI11" s="1083"/>
      <c r="CJ11" s="1083"/>
      <c r="CK11" s="1083"/>
      <c r="CL11" s="1084"/>
      <c r="CM11" s="1082">
        <v>33</v>
      </c>
      <c r="CN11" s="1083"/>
      <c r="CO11" s="1083"/>
      <c r="CP11" s="1083"/>
      <c r="CQ11" s="1084"/>
      <c r="CR11" s="1082">
        <v>5</v>
      </c>
      <c r="CS11" s="1083"/>
      <c r="CT11" s="1083"/>
      <c r="CU11" s="1083"/>
      <c r="CV11" s="1084"/>
      <c r="CW11" s="1082" t="s">
        <v>532</v>
      </c>
      <c r="CX11" s="1083"/>
      <c r="CY11" s="1083"/>
      <c r="CZ11" s="1083"/>
      <c r="DA11" s="1084"/>
      <c r="DB11" s="1082" t="s">
        <v>532</v>
      </c>
      <c r="DC11" s="1083"/>
      <c r="DD11" s="1083"/>
      <c r="DE11" s="1083"/>
      <c r="DF11" s="1084"/>
      <c r="DG11" s="1082" t="s">
        <v>532</v>
      </c>
      <c r="DH11" s="1083"/>
      <c r="DI11" s="1083"/>
      <c r="DJ11" s="1083"/>
      <c r="DK11" s="1084"/>
      <c r="DL11" s="1082" t="s">
        <v>532</v>
      </c>
      <c r="DM11" s="1083"/>
      <c r="DN11" s="1083"/>
      <c r="DO11" s="1083"/>
      <c r="DP11" s="1084"/>
      <c r="DQ11" s="1082" t="s">
        <v>532</v>
      </c>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624</v>
      </c>
      <c r="BT12" s="1108"/>
      <c r="BU12" s="1108"/>
      <c r="BV12" s="1108"/>
      <c r="BW12" s="1108"/>
      <c r="BX12" s="1108"/>
      <c r="BY12" s="1108"/>
      <c r="BZ12" s="1108"/>
      <c r="CA12" s="1108"/>
      <c r="CB12" s="1108"/>
      <c r="CC12" s="1108"/>
      <c r="CD12" s="1108"/>
      <c r="CE12" s="1108"/>
      <c r="CF12" s="1108"/>
      <c r="CG12" s="1109"/>
      <c r="CH12" s="1082">
        <v>21</v>
      </c>
      <c r="CI12" s="1083"/>
      <c r="CJ12" s="1083"/>
      <c r="CK12" s="1083"/>
      <c r="CL12" s="1084"/>
      <c r="CM12" s="1082">
        <v>82</v>
      </c>
      <c r="CN12" s="1083"/>
      <c r="CO12" s="1083"/>
      <c r="CP12" s="1083"/>
      <c r="CQ12" s="1084"/>
      <c r="CR12" s="1082">
        <v>50</v>
      </c>
      <c r="CS12" s="1083"/>
      <c r="CT12" s="1083"/>
      <c r="CU12" s="1083"/>
      <c r="CV12" s="1084"/>
      <c r="CW12" s="1082">
        <v>20</v>
      </c>
      <c r="CX12" s="1083"/>
      <c r="CY12" s="1083"/>
      <c r="CZ12" s="1083"/>
      <c r="DA12" s="1084"/>
      <c r="DB12" s="1082" t="s">
        <v>532</v>
      </c>
      <c r="DC12" s="1083"/>
      <c r="DD12" s="1083"/>
      <c r="DE12" s="1083"/>
      <c r="DF12" s="1084"/>
      <c r="DG12" s="1082" t="s">
        <v>532</v>
      </c>
      <c r="DH12" s="1083"/>
      <c r="DI12" s="1083"/>
      <c r="DJ12" s="1083"/>
      <c r="DK12" s="1084"/>
      <c r="DL12" s="1082" t="s">
        <v>532</v>
      </c>
      <c r="DM12" s="1083"/>
      <c r="DN12" s="1083"/>
      <c r="DO12" s="1083"/>
      <c r="DP12" s="1084"/>
      <c r="DQ12" s="1082" t="s">
        <v>532</v>
      </c>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625</v>
      </c>
      <c r="BT13" s="1108"/>
      <c r="BU13" s="1108"/>
      <c r="BV13" s="1108"/>
      <c r="BW13" s="1108"/>
      <c r="BX13" s="1108"/>
      <c r="BY13" s="1108"/>
      <c r="BZ13" s="1108"/>
      <c r="CA13" s="1108"/>
      <c r="CB13" s="1108"/>
      <c r="CC13" s="1108"/>
      <c r="CD13" s="1108"/>
      <c r="CE13" s="1108"/>
      <c r="CF13" s="1108"/>
      <c r="CG13" s="1109"/>
      <c r="CH13" s="1082">
        <v>-25</v>
      </c>
      <c r="CI13" s="1083"/>
      <c r="CJ13" s="1083"/>
      <c r="CK13" s="1083"/>
      <c r="CL13" s="1084"/>
      <c r="CM13" s="1082">
        <v>534</v>
      </c>
      <c r="CN13" s="1083"/>
      <c r="CO13" s="1083"/>
      <c r="CP13" s="1083"/>
      <c r="CQ13" s="1084"/>
      <c r="CR13" s="1082">
        <v>100</v>
      </c>
      <c r="CS13" s="1083"/>
      <c r="CT13" s="1083"/>
      <c r="CU13" s="1083"/>
      <c r="CV13" s="1084"/>
      <c r="CW13" s="1082">
        <v>10</v>
      </c>
      <c r="CX13" s="1083"/>
      <c r="CY13" s="1083"/>
      <c r="CZ13" s="1083"/>
      <c r="DA13" s="1084"/>
      <c r="DB13" s="1082" t="s">
        <v>532</v>
      </c>
      <c r="DC13" s="1083"/>
      <c r="DD13" s="1083"/>
      <c r="DE13" s="1083"/>
      <c r="DF13" s="1084"/>
      <c r="DG13" s="1082" t="s">
        <v>532</v>
      </c>
      <c r="DH13" s="1083"/>
      <c r="DI13" s="1083"/>
      <c r="DJ13" s="1083"/>
      <c r="DK13" s="1084"/>
      <c r="DL13" s="1082" t="s">
        <v>532</v>
      </c>
      <c r="DM13" s="1083"/>
      <c r="DN13" s="1083"/>
      <c r="DO13" s="1083"/>
      <c r="DP13" s="1084"/>
      <c r="DQ13" s="1082" t="s">
        <v>532</v>
      </c>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626</v>
      </c>
      <c r="BT14" s="1108"/>
      <c r="BU14" s="1108"/>
      <c r="BV14" s="1108"/>
      <c r="BW14" s="1108"/>
      <c r="BX14" s="1108"/>
      <c r="BY14" s="1108"/>
      <c r="BZ14" s="1108"/>
      <c r="CA14" s="1108"/>
      <c r="CB14" s="1108"/>
      <c r="CC14" s="1108"/>
      <c r="CD14" s="1108"/>
      <c r="CE14" s="1108"/>
      <c r="CF14" s="1108"/>
      <c r="CG14" s="1109"/>
      <c r="CH14" s="1082">
        <v>-11</v>
      </c>
      <c r="CI14" s="1083"/>
      <c r="CJ14" s="1083"/>
      <c r="CK14" s="1083"/>
      <c r="CL14" s="1084"/>
      <c r="CM14" s="1082">
        <v>322</v>
      </c>
      <c r="CN14" s="1083"/>
      <c r="CO14" s="1083"/>
      <c r="CP14" s="1083"/>
      <c r="CQ14" s="1084"/>
      <c r="CR14" s="1082">
        <v>3</v>
      </c>
      <c r="CS14" s="1083"/>
      <c r="CT14" s="1083"/>
      <c r="CU14" s="1083"/>
      <c r="CV14" s="1084"/>
      <c r="CW14" s="1082" t="s">
        <v>532</v>
      </c>
      <c r="CX14" s="1083"/>
      <c r="CY14" s="1083"/>
      <c r="CZ14" s="1083"/>
      <c r="DA14" s="1084"/>
      <c r="DB14" s="1082" t="s">
        <v>532</v>
      </c>
      <c r="DC14" s="1083"/>
      <c r="DD14" s="1083"/>
      <c r="DE14" s="1083"/>
      <c r="DF14" s="1084"/>
      <c r="DG14" s="1082" t="s">
        <v>532</v>
      </c>
      <c r="DH14" s="1083"/>
      <c r="DI14" s="1083"/>
      <c r="DJ14" s="1083"/>
      <c r="DK14" s="1084"/>
      <c r="DL14" s="1082" t="s">
        <v>532</v>
      </c>
      <c r="DM14" s="1083"/>
      <c r="DN14" s="1083"/>
      <c r="DO14" s="1083"/>
      <c r="DP14" s="1084"/>
      <c r="DQ14" s="1082" t="s">
        <v>532</v>
      </c>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t="s">
        <v>627</v>
      </c>
      <c r="BT15" s="1108"/>
      <c r="BU15" s="1108"/>
      <c r="BV15" s="1108"/>
      <c r="BW15" s="1108"/>
      <c r="BX15" s="1108"/>
      <c r="BY15" s="1108"/>
      <c r="BZ15" s="1108"/>
      <c r="CA15" s="1108"/>
      <c r="CB15" s="1108"/>
      <c r="CC15" s="1108"/>
      <c r="CD15" s="1108"/>
      <c r="CE15" s="1108"/>
      <c r="CF15" s="1108"/>
      <c r="CG15" s="1109"/>
      <c r="CH15" s="1082">
        <v>-21</v>
      </c>
      <c r="CI15" s="1083"/>
      <c r="CJ15" s="1083"/>
      <c r="CK15" s="1083"/>
      <c r="CL15" s="1084"/>
      <c r="CM15" s="1082">
        <v>176</v>
      </c>
      <c r="CN15" s="1083"/>
      <c r="CO15" s="1083"/>
      <c r="CP15" s="1083"/>
      <c r="CQ15" s="1084"/>
      <c r="CR15" s="1082">
        <v>30</v>
      </c>
      <c r="CS15" s="1083"/>
      <c r="CT15" s="1083"/>
      <c r="CU15" s="1083"/>
      <c r="CV15" s="1084"/>
      <c r="CW15" s="1082" t="s">
        <v>532</v>
      </c>
      <c r="CX15" s="1083"/>
      <c r="CY15" s="1083"/>
      <c r="CZ15" s="1083"/>
      <c r="DA15" s="1084"/>
      <c r="DB15" s="1082" t="s">
        <v>532</v>
      </c>
      <c r="DC15" s="1083"/>
      <c r="DD15" s="1083"/>
      <c r="DE15" s="1083"/>
      <c r="DF15" s="1084"/>
      <c r="DG15" s="1082" t="s">
        <v>532</v>
      </c>
      <c r="DH15" s="1083"/>
      <c r="DI15" s="1083"/>
      <c r="DJ15" s="1083"/>
      <c r="DK15" s="1084"/>
      <c r="DL15" s="1082" t="s">
        <v>532</v>
      </c>
      <c r="DM15" s="1083"/>
      <c r="DN15" s="1083"/>
      <c r="DO15" s="1083"/>
      <c r="DP15" s="1084"/>
      <c r="DQ15" s="1082" t="s">
        <v>532</v>
      </c>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t="s">
        <v>628</v>
      </c>
      <c r="BT16" s="1108"/>
      <c r="BU16" s="1108"/>
      <c r="BV16" s="1108"/>
      <c r="BW16" s="1108"/>
      <c r="BX16" s="1108"/>
      <c r="BY16" s="1108"/>
      <c r="BZ16" s="1108"/>
      <c r="CA16" s="1108"/>
      <c r="CB16" s="1108"/>
      <c r="CC16" s="1108"/>
      <c r="CD16" s="1108"/>
      <c r="CE16" s="1108"/>
      <c r="CF16" s="1108"/>
      <c r="CG16" s="1109"/>
      <c r="CH16" s="1082">
        <v>-1</v>
      </c>
      <c r="CI16" s="1083"/>
      <c r="CJ16" s="1083"/>
      <c r="CK16" s="1083"/>
      <c r="CL16" s="1084"/>
      <c r="CM16" s="1082">
        <v>170</v>
      </c>
      <c r="CN16" s="1083"/>
      <c r="CO16" s="1083"/>
      <c r="CP16" s="1083"/>
      <c r="CQ16" s="1084"/>
      <c r="CR16" s="1082">
        <v>37</v>
      </c>
      <c r="CS16" s="1083"/>
      <c r="CT16" s="1083"/>
      <c r="CU16" s="1083"/>
      <c r="CV16" s="1084"/>
      <c r="CW16" s="1082">
        <v>11</v>
      </c>
      <c r="CX16" s="1083"/>
      <c r="CY16" s="1083"/>
      <c r="CZ16" s="1083"/>
      <c r="DA16" s="1084"/>
      <c r="DB16" s="1082" t="s">
        <v>532</v>
      </c>
      <c r="DC16" s="1083"/>
      <c r="DD16" s="1083"/>
      <c r="DE16" s="1083"/>
      <c r="DF16" s="1084"/>
      <c r="DG16" s="1082" t="s">
        <v>532</v>
      </c>
      <c r="DH16" s="1083"/>
      <c r="DI16" s="1083"/>
      <c r="DJ16" s="1083"/>
      <c r="DK16" s="1084"/>
      <c r="DL16" s="1082" t="s">
        <v>532</v>
      </c>
      <c r="DM16" s="1083"/>
      <c r="DN16" s="1083"/>
      <c r="DO16" s="1083"/>
      <c r="DP16" s="1084"/>
      <c r="DQ16" s="1082" t="s">
        <v>532</v>
      </c>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396</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397</v>
      </c>
      <c r="B23" s="1037" t="s">
        <v>398</v>
      </c>
      <c r="C23" s="1038"/>
      <c r="D23" s="1038"/>
      <c r="E23" s="1038"/>
      <c r="F23" s="1038"/>
      <c r="G23" s="1038"/>
      <c r="H23" s="1038"/>
      <c r="I23" s="1038"/>
      <c r="J23" s="1038"/>
      <c r="K23" s="1038"/>
      <c r="L23" s="1038"/>
      <c r="M23" s="1038"/>
      <c r="N23" s="1038"/>
      <c r="O23" s="1038"/>
      <c r="P23" s="1039"/>
      <c r="Q23" s="1161">
        <v>159102</v>
      </c>
      <c r="R23" s="1162"/>
      <c r="S23" s="1162"/>
      <c r="T23" s="1162"/>
      <c r="U23" s="1162"/>
      <c r="V23" s="1162">
        <v>157774</v>
      </c>
      <c r="W23" s="1162"/>
      <c r="X23" s="1162"/>
      <c r="Y23" s="1162"/>
      <c r="Z23" s="1162"/>
      <c r="AA23" s="1162">
        <v>1328</v>
      </c>
      <c r="AB23" s="1162"/>
      <c r="AC23" s="1162"/>
      <c r="AD23" s="1162"/>
      <c r="AE23" s="1163"/>
      <c r="AF23" s="1164">
        <v>406</v>
      </c>
      <c r="AG23" s="1162"/>
      <c r="AH23" s="1162"/>
      <c r="AI23" s="1162"/>
      <c r="AJ23" s="1165"/>
      <c r="AK23" s="1166"/>
      <c r="AL23" s="1167"/>
      <c r="AM23" s="1167"/>
      <c r="AN23" s="1167"/>
      <c r="AO23" s="1167"/>
      <c r="AP23" s="1162">
        <v>211206</v>
      </c>
      <c r="AQ23" s="1162"/>
      <c r="AR23" s="1162"/>
      <c r="AS23" s="1162"/>
      <c r="AT23" s="1162"/>
      <c r="AU23" s="1168"/>
      <c r="AV23" s="1168"/>
      <c r="AW23" s="1168"/>
      <c r="AX23" s="1168"/>
      <c r="AY23" s="1169"/>
      <c r="AZ23" s="1158" t="s">
        <v>132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401</v>
      </c>
      <c r="R26" s="1095"/>
      <c r="S26" s="1095"/>
      <c r="T26" s="1095"/>
      <c r="U26" s="1096"/>
      <c r="V26" s="1094" t="s">
        <v>402</v>
      </c>
      <c r="W26" s="1095"/>
      <c r="X26" s="1095"/>
      <c r="Y26" s="1095"/>
      <c r="Z26" s="1096"/>
      <c r="AA26" s="1094" t="s">
        <v>403</v>
      </c>
      <c r="AB26" s="1095"/>
      <c r="AC26" s="1095"/>
      <c r="AD26" s="1095"/>
      <c r="AE26" s="1095"/>
      <c r="AF26" s="1152" t="s">
        <v>404</v>
      </c>
      <c r="AG26" s="1101"/>
      <c r="AH26" s="1101"/>
      <c r="AI26" s="1101"/>
      <c r="AJ26" s="1153"/>
      <c r="AK26" s="1095" t="s">
        <v>405</v>
      </c>
      <c r="AL26" s="1095"/>
      <c r="AM26" s="1095"/>
      <c r="AN26" s="1095"/>
      <c r="AO26" s="1096"/>
      <c r="AP26" s="1094" t="s">
        <v>406</v>
      </c>
      <c r="AQ26" s="1095"/>
      <c r="AR26" s="1095"/>
      <c r="AS26" s="1095"/>
      <c r="AT26" s="1096"/>
      <c r="AU26" s="1094" t="s">
        <v>407</v>
      </c>
      <c r="AV26" s="1095"/>
      <c r="AW26" s="1095"/>
      <c r="AX26" s="1095"/>
      <c r="AY26" s="1096"/>
      <c r="AZ26" s="1094" t="s">
        <v>408</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409</v>
      </c>
      <c r="C28" s="1144"/>
      <c r="D28" s="1144"/>
      <c r="E28" s="1144"/>
      <c r="F28" s="1144"/>
      <c r="G28" s="1144"/>
      <c r="H28" s="1144"/>
      <c r="I28" s="1144"/>
      <c r="J28" s="1144"/>
      <c r="K28" s="1144"/>
      <c r="L28" s="1144"/>
      <c r="M28" s="1144"/>
      <c r="N28" s="1144"/>
      <c r="O28" s="1144"/>
      <c r="P28" s="1145"/>
      <c r="Q28" s="1146">
        <v>35297</v>
      </c>
      <c r="R28" s="1147"/>
      <c r="S28" s="1147"/>
      <c r="T28" s="1147"/>
      <c r="U28" s="1147"/>
      <c r="V28" s="1147">
        <v>35143</v>
      </c>
      <c r="W28" s="1147"/>
      <c r="X28" s="1147"/>
      <c r="Y28" s="1147"/>
      <c r="Z28" s="1147"/>
      <c r="AA28" s="1147">
        <v>154</v>
      </c>
      <c r="AB28" s="1147"/>
      <c r="AC28" s="1147"/>
      <c r="AD28" s="1147"/>
      <c r="AE28" s="1148"/>
      <c r="AF28" s="1149">
        <v>154</v>
      </c>
      <c r="AG28" s="1147"/>
      <c r="AH28" s="1147"/>
      <c r="AI28" s="1147"/>
      <c r="AJ28" s="1150"/>
      <c r="AK28" s="1151">
        <v>3948</v>
      </c>
      <c r="AL28" s="1139"/>
      <c r="AM28" s="1139"/>
      <c r="AN28" s="1139"/>
      <c r="AO28" s="1139"/>
      <c r="AP28" s="1139" t="s">
        <v>532</v>
      </c>
      <c r="AQ28" s="1139"/>
      <c r="AR28" s="1139"/>
      <c r="AS28" s="1139"/>
      <c r="AT28" s="1139"/>
      <c r="AU28" s="1139" t="s">
        <v>532</v>
      </c>
      <c r="AV28" s="1139"/>
      <c r="AW28" s="1139"/>
      <c r="AX28" s="1139"/>
      <c r="AY28" s="1139"/>
      <c r="AZ28" s="1140" t="s">
        <v>532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410</v>
      </c>
      <c r="C29" s="1125"/>
      <c r="D29" s="1125"/>
      <c r="E29" s="1125"/>
      <c r="F29" s="1125"/>
      <c r="G29" s="1125"/>
      <c r="H29" s="1125"/>
      <c r="I29" s="1125"/>
      <c r="J29" s="1125"/>
      <c r="K29" s="1125"/>
      <c r="L29" s="1125"/>
      <c r="M29" s="1125"/>
      <c r="N29" s="1125"/>
      <c r="O29" s="1125"/>
      <c r="P29" s="1126"/>
      <c r="Q29" s="1136">
        <v>13552</v>
      </c>
      <c r="R29" s="1137"/>
      <c r="S29" s="1137"/>
      <c r="T29" s="1137"/>
      <c r="U29" s="1137"/>
      <c r="V29" s="1137">
        <v>18792</v>
      </c>
      <c r="W29" s="1137"/>
      <c r="X29" s="1137"/>
      <c r="Y29" s="1137"/>
      <c r="Z29" s="1137"/>
      <c r="AA29" s="1137">
        <v>-5240</v>
      </c>
      <c r="AB29" s="1137"/>
      <c r="AC29" s="1137"/>
      <c r="AD29" s="1137"/>
      <c r="AE29" s="1138"/>
      <c r="AF29" s="1130">
        <v>-5240</v>
      </c>
      <c r="AG29" s="1131"/>
      <c r="AH29" s="1131"/>
      <c r="AI29" s="1131"/>
      <c r="AJ29" s="1132"/>
      <c r="AK29" s="1073" t="s">
        <v>532</v>
      </c>
      <c r="AL29" s="1064"/>
      <c r="AM29" s="1064"/>
      <c r="AN29" s="1064"/>
      <c r="AO29" s="1064"/>
      <c r="AP29" s="1064" t="s">
        <v>532</v>
      </c>
      <c r="AQ29" s="1064"/>
      <c r="AR29" s="1064"/>
      <c r="AS29" s="1064"/>
      <c r="AT29" s="1064"/>
      <c r="AU29" s="1064" t="s">
        <v>532</v>
      </c>
      <c r="AV29" s="1064"/>
      <c r="AW29" s="1064"/>
      <c r="AX29" s="1064"/>
      <c r="AY29" s="1064"/>
      <c r="AZ29" s="1135" t="s">
        <v>532</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411</v>
      </c>
      <c r="C30" s="1125"/>
      <c r="D30" s="1125"/>
      <c r="E30" s="1125"/>
      <c r="F30" s="1125"/>
      <c r="G30" s="1125"/>
      <c r="H30" s="1125"/>
      <c r="I30" s="1125"/>
      <c r="J30" s="1125"/>
      <c r="K30" s="1125"/>
      <c r="L30" s="1125"/>
      <c r="M30" s="1125"/>
      <c r="N30" s="1125"/>
      <c r="O30" s="1125"/>
      <c r="P30" s="1126"/>
      <c r="Q30" s="1136">
        <v>307</v>
      </c>
      <c r="R30" s="1137"/>
      <c r="S30" s="1137"/>
      <c r="T30" s="1137"/>
      <c r="U30" s="1137"/>
      <c r="V30" s="1137">
        <v>574</v>
      </c>
      <c r="W30" s="1137"/>
      <c r="X30" s="1137"/>
      <c r="Y30" s="1137"/>
      <c r="Z30" s="1137"/>
      <c r="AA30" s="1137">
        <v>-267</v>
      </c>
      <c r="AB30" s="1137"/>
      <c r="AC30" s="1137"/>
      <c r="AD30" s="1137"/>
      <c r="AE30" s="1138"/>
      <c r="AF30" s="1130">
        <v>-267</v>
      </c>
      <c r="AG30" s="1131"/>
      <c r="AH30" s="1131"/>
      <c r="AI30" s="1131"/>
      <c r="AJ30" s="1132"/>
      <c r="AK30" s="1073" t="s">
        <v>532</v>
      </c>
      <c r="AL30" s="1064"/>
      <c r="AM30" s="1064"/>
      <c r="AN30" s="1064"/>
      <c r="AO30" s="1064"/>
      <c r="AP30" s="1064" t="s">
        <v>532</v>
      </c>
      <c r="AQ30" s="1064"/>
      <c r="AR30" s="1064"/>
      <c r="AS30" s="1064"/>
      <c r="AT30" s="1064"/>
      <c r="AU30" s="1064" t="s">
        <v>532</v>
      </c>
      <c r="AV30" s="1064"/>
      <c r="AW30" s="1064"/>
      <c r="AX30" s="1064"/>
      <c r="AY30" s="1064"/>
      <c r="AZ30" s="1135" t="s">
        <v>532</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412</v>
      </c>
      <c r="C31" s="1125"/>
      <c r="D31" s="1125"/>
      <c r="E31" s="1125"/>
      <c r="F31" s="1125"/>
      <c r="G31" s="1125"/>
      <c r="H31" s="1125"/>
      <c r="I31" s="1125"/>
      <c r="J31" s="1125"/>
      <c r="K31" s="1125"/>
      <c r="L31" s="1125"/>
      <c r="M31" s="1125"/>
      <c r="N31" s="1125"/>
      <c r="O31" s="1125"/>
      <c r="P31" s="1126"/>
      <c r="Q31" s="1136">
        <v>30739</v>
      </c>
      <c r="R31" s="1137"/>
      <c r="S31" s="1137"/>
      <c r="T31" s="1137"/>
      <c r="U31" s="1137"/>
      <c r="V31" s="1137">
        <v>30297</v>
      </c>
      <c r="W31" s="1137"/>
      <c r="X31" s="1137"/>
      <c r="Y31" s="1137"/>
      <c r="Z31" s="1137"/>
      <c r="AA31" s="1137">
        <v>442</v>
      </c>
      <c r="AB31" s="1137"/>
      <c r="AC31" s="1137"/>
      <c r="AD31" s="1137"/>
      <c r="AE31" s="1138"/>
      <c r="AF31" s="1130">
        <v>442</v>
      </c>
      <c r="AG31" s="1131"/>
      <c r="AH31" s="1131"/>
      <c r="AI31" s="1131"/>
      <c r="AJ31" s="1132"/>
      <c r="AK31" s="1073">
        <v>4659</v>
      </c>
      <c r="AL31" s="1064"/>
      <c r="AM31" s="1064"/>
      <c r="AN31" s="1064"/>
      <c r="AO31" s="1064"/>
      <c r="AP31" s="1064" t="s">
        <v>532</v>
      </c>
      <c r="AQ31" s="1064"/>
      <c r="AR31" s="1064"/>
      <c r="AS31" s="1064"/>
      <c r="AT31" s="1064"/>
      <c r="AU31" s="1064" t="s">
        <v>532</v>
      </c>
      <c r="AV31" s="1064"/>
      <c r="AW31" s="1064"/>
      <c r="AX31" s="1064"/>
      <c r="AY31" s="1064"/>
      <c r="AZ31" s="1135" t="s">
        <v>532</v>
      </c>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413</v>
      </c>
      <c r="C32" s="1125"/>
      <c r="D32" s="1125"/>
      <c r="E32" s="1125"/>
      <c r="F32" s="1125"/>
      <c r="G32" s="1125"/>
      <c r="H32" s="1125"/>
      <c r="I32" s="1125"/>
      <c r="J32" s="1125"/>
      <c r="K32" s="1125"/>
      <c r="L32" s="1125"/>
      <c r="M32" s="1125"/>
      <c r="N32" s="1125"/>
      <c r="O32" s="1125"/>
      <c r="P32" s="1126"/>
      <c r="Q32" s="1136">
        <v>5295</v>
      </c>
      <c r="R32" s="1137"/>
      <c r="S32" s="1137"/>
      <c r="T32" s="1137"/>
      <c r="U32" s="1137"/>
      <c r="V32" s="1137">
        <v>5009</v>
      </c>
      <c r="W32" s="1137"/>
      <c r="X32" s="1137"/>
      <c r="Y32" s="1137"/>
      <c r="Z32" s="1137"/>
      <c r="AA32" s="1137">
        <v>286</v>
      </c>
      <c r="AB32" s="1137"/>
      <c r="AC32" s="1137"/>
      <c r="AD32" s="1137"/>
      <c r="AE32" s="1138"/>
      <c r="AF32" s="1130">
        <v>286</v>
      </c>
      <c r="AG32" s="1131"/>
      <c r="AH32" s="1131"/>
      <c r="AI32" s="1131"/>
      <c r="AJ32" s="1132"/>
      <c r="AK32" s="1073">
        <v>1136</v>
      </c>
      <c r="AL32" s="1064"/>
      <c r="AM32" s="1064"/>
      <c r="AN32" s="1064"/>
      <c r="AO32" s="1064"/>
      <c r="AP32" s="1064" t="s">
        <v>532</v>
      </c>
      <c r="AQ32" s="1064"/>
      <c r="AR32" s="1064"/>
      <c r="AS32" s="1064"/>
      <c r="AT32" s="1064"/>
      <c r="AU32" s="1064" t="s">
        <v>532</v>
      </c>
      <c r="AV32" s="1064"/>
      <c r="AW32" s="1064"/>
      <c r="AX32" s="1064"/>
      <c r="AY32" s="1064"/>
      <c r="AZ32" s="1135" t="s">
        <v>532</v>
      </c>
      <c r="BA32" s="1135"/>
      <c r="BB32" s="1135"/>
      <c r="BC32" s="1135"/>
      <c r="BD32" s="1135"/>
      <c r="BE32" s="1119"/>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414</v>
      </c>
      <c r="C33" s="1125"/>
      <c r="D33" s="1125"/>
      <c r="E33" s="1125"/>
      <c r="F33" s="1125"/>
      <c r="G33" s="1125"/>
      <c r="H33" s="1125"/>
      <c r="I33" s="1125"/>
      <c r="J33" s="1125"/>
      <c r="K33" s="1125"/>
      <c r="L33" s="1125"/>
      <c r="M33" s="1125"/>
      <c r="N33" s="1125"/>
      <c r="O33" s="1125"/>
      <c r="P33" s="1126"/>
      <c r="Q33" s="1136">
        <v>6662</v>
      </c>
      <c r="R33" s="1137"/>
      <c r="S33" s="1137"/>
      <c r="T33" s="1137"/>
      <c r="U33" s="1137"/>
      <c r="V33" s="1137">
        <v>5508</v>
      </c>
      <c r="W33" s="1137"/>
      <c r="X33" s="1137"/>
      <c r="Y33" s="1137"/>
      <c r="Z33" s="1137"/>
      <c r="AA33" s="1137">
        <v>1154</v>
      </c>
      <c r="AB33" s="1137"/>
      <c r="AC33" s="1137"/>
      <c r="AD33" s="1137"/>
      <c r="AE33" s="1138"/>
      <c r="AF33" s="1130">
        <v>12619</v>
      </c>
      <c r="AG33" s="1131"/>
      <c r="AH33" s="1131"/>
      <c r="AI33" s="1131"/>
      <c r="AJ33" s="1132"/>
      <c r="AK33" s="1073">
        <v>1551</v>
      </c>
      <c r="AL33" s="1064"/>
      <c r="AM33" s="1064"/>
      <c r="AN33" s="1064"/>
      <c r="AO33" s="1064"/>
      <c r="AP33" s="1064">
        <v>30402</v>
      </c>
      <c r="AQ33" s="1064"/>
      <c r="AR33" s="1064"/>
      <c r="AS33" s="1064"/>
      <c r="AT33" s="1064"/>
      <c r="AU33" s="1064">
        <v>304</v>
      </c>
      <c r="AV33" s="1064"/>
      <c r="AW33" s="1064"/>
      <c r="AX33" s="1064"/>
      <c r="AY33" s="1064"/>
      <c r="AZ33" s="1135" t="s">
        <v>532</v>
      </c>
      <c r="BA33" s="1135"/>
      <c r="BB33" s="1135"/>
      <c r="BC33" s="1135"/>
      <c r="BD33" s="1135"/>
      <c r="BE33" s="1119" t="s">
        <v>415</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t="s">
        <v>416</v>
      </c>
      <c r="C34" s="1125"/>
      <c r="D34" s="1125"/>
      <c r="E34" s="1125"/>
      <c r="F34" s="1125"/>
      <c r="G34" s="1125"/>
      <c r="H34" s="1125"/>
      <c r="I34" s="1125"/>
      <c r="J34" s="1125"/>
      <c r="K34" s="1125"/>
      <c r="L34" s="1125"/>
      <c r="M34" s="1125"/>
      <c r="N34" s="1125"/>
      <c r="O34" s="1125"/>
      <c r="P34" s="1126"/>
      <c r="Q34" s="1136">
        <v>9159</v>
      </c>
      <c r="R34" s="1137"/>
      <c r="S34" s="1137"/>
      <c r="T34" s="1137"/>
      <c r="U34" s="1137"/>
      <c r="V34" s="1137">
        <v>8799</v>
      </c>
      <c r="W34" s="1137"/>
      <c r="X34" s="1137"/>
      <c r="Y34" s="1137"/>
      <c r="Z34" s="1137"/>
      <c r="AA34" s="1137">
        <v>360</v>
      </c>
      <c r="AB34" s="1137"/>
      <c r="AC34" s="1137"/>
      <c r="AD34" s="1137"/>
      <c r="AE34" s="1138"/>
      <c r="AF34" s="1130">
        <v>1336</v>
      </c>
      <c r="AG34" s="1131"/>
      <c r="AH34" s="1131"/>
      <c r="AI34" s="1131"/>
      <c r="AJ34" s="1132"/>
      <c r="AK34" s="1073">
        <v>3817</v>
      </c>
      <c r="AL34" s="1064"/>
      <c r="AM34" s="1064"/>
      <c r="AN34" s="1064"/>
      <c r="AO34" s="1064"/>
      <c r="AP34" s="1064">
        <v>81341</v>
      </c>
      <c r="AQ34" s="1064"/>
      <c r="AR34" s="1064"/>
      <c r="AS34" s="1064"/>
      <c r="AT34" s="1064"/>
      <c r="AU34" s="1064">
        <v>52302</v>
      </c>
      <c r="AV34" s="1064"/>
      <c r="AW34" s="1064"/>
      <c r="AX34" s="1064"/>
      <c r="AY34" s="1064"/>
      <c r="AZ34" s="1135" t="s">
        <v>532</v>
      </c>
      <c r="BA34" s="1135"/>
      <c r="BB34" s="1135"/>
      <c r="BC34" s="1135"/>
      <c r="BD34" s="1135"/>
      <c r="BE34" s="1119" t="s">
        <v>415</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t="s">
        <v>417</v>
      </c>
      <c r="C35" s="1125"/>
      <c r="D35" s="1125"/>
      <c r="E35" s="1125"/>
      <c r="F35" s="1125"/>
      <c r="G35" s="1125"/>
      <c r="H35" s="1125"/>
      <c r="I35" s="1125"/>
      <c r="J35" s="1125"/>
      <c r="K35" s="1125"/>
      <c r="L35" s="1125"/>
      <c r="M35" s="1125"/>
      <c r="N35" s="1125"/>
      <c r="O35" s="1125"/>
      <c r="P35" s="1126"/>
      <c r="Q35" s="1136">
        <v>615</v>
      </c>
      <c r="R35" s="1137"/>
      <c r="S35" s="1137"/>
      <c r="T35" s="1137"/>
      <c r="U35" s="1137"/>
      <c r="V35" s="1137">
        <v>615</v>
      </c>
      <c r="W35" s="1137"/>
      <c r="X35" s="1137"/>
      <c r="Y35" s="1137"/>
      <c r="Z35" s="1137"/>
      <c r="AA35" s="1137" t="s">
        <v>532</v>
      </c>
      <c r="AB35" s="1137"/>
      <c r="AC35" s="1137"/>
      <c r="AD35" s="1137"/>
      <c r="AE35" s="1138"/>
      <c r="AF35" s="1130" t="s">
        <v>132</v>
      </c>
      <c r="AG35" s="1131"/>
      <c r="AH35" s="1131"/>
      <c r="AI35" s="1131"/>
      <c r="AJ35" s="1132"/>
      <c r="AK35" s="1073">
        <v>278</v>
      </c>
      <c r="AL35" s="1064"/>
      <c r="AM35" s="1064"/>
      <c r="AN35" s="1064"/>
      <c r="AO35" s="1064"/>
      <c r="AP35" s="1064">
        <v>1771</v>
      </c>
      <c r="AQ35" s="1064"/>
      <c r="AR35" s="1064"/>
      <c r="AS35" s="1064"/>
      <c r="AT35" s="1064"/>
      <c r="AU35" s="1064">
        <v>1100</v>
      </c>
      <c r="AV35" s="1064"/>
      <c r="AW35" s="1064"/>
      <c r="AX35" s="1064"/>
      <c r="AY35" s="1064"/>
      <c r="AZ35" s="1135" t="s">
        <v>532</v>
      </c>
      <c r="BA35" s="1135"/>
      <c r="BB35" s="1135"/>
      <c r="BC35" s="1135"/>
      <c r="BD35" s="1135"/>
      <c r="BE35" s="1119" t="s">
        <v>418</v>
      </c>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t="s">
        <v>419</v>
      </c>
      <c r="C36" s="1125"/>
      <c r="D36" s="1125"/>
      <c r="E36" s="1125"/>
      <c r="F36" s="1125"/>
      <c r="G36" s="1125"/>
      <c r="H36" s="1125"/>
      <c r="I36" s="1125"/>
      <c r="J36" s="1125"/>
      <c r="K36" s="1125"/>
      <c r="L36" s="1125"/>
      <c r="M36" s="1125"/>
      <c r="N36" s="1125"/>
      <c r="O36" s="1125"/>
      <c r="P36" s="1126"/>
      <c r="Q36" s="1136">
        <v>59</v>
      </c>
      <c r="R36" s="1137"/>
      <c r="S36" s="1137"/>
      <c r="T36" s="1137"/>
      <c r="U36" s="1137"/>
      <c r="V36" s="1137">
        <v>345</v>
      </c>
      <c r="W36" s="1137"/>
      <c r="X36" s="1137"/>
      <c r="Y36" s="1137"/>
      <c r="Z36" s="1137"/>
      <c r="AA36" s="1137">
        <v>-286</v>
      </c>
      <c r="AB36" s="1137"/>
      <c r="AC36" s="1137"/>
      <c r="AD36" s="1137"/>
      <c r="AE36" s="1138"/>
      <c r="AF36" s="1130">
        <v>-46</v>
      </c>
      <c r="AG36" s="1131"/>
      <c r="AH36" s="1131"/>
      <c r="AI36" s="1131"/>
      <c r="AJ36" s="1132"/>
      <c r="AK36" s="1073">
        <v>42</v>
      </c>
      <c r="AL36" s="1064"/>
      <c r="AM36" s="1064"/>
      <c r="AN36" s="1064"/>
      <c r="AO36" s="1064"/>
      <c r="AP36" s="1064" t="s">
        <v>532</v>
      </c>
      <c r="AQ36" s="1064"/>
      <c r="AR36" s="1064"/>
      <c r="AS36" s="1064"/>
      <c r="AT36" s="1064"/>
      <c r="AU36" s="1064" t="s">
        <v>532</v>
      </c>
      <c r="AV36" s="1064"/>
      <c r="AW36" s="1064"/>
      <c r="AX36" s="1064"/>
      <c r="AY36" s="1064"/>
      <c r="AZ36" s="1135">
        <v>22.5</v>
      </c>
      <c r="BA36" s="1135"/>
      <c r="BB36" s="1135"/>
      <c r="BC36" s="1135"/>
      <c r="BD36" s="1135"/>
      <c r="BE36" s="1119" t="s">
        <v>418</v>
      </c>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t="s">
        <v>420</v>
      </c>
      <c r="C37" s="1125"/>
      <c r="D37" s="1125"/>
      <c r="E37" s="1125"/>
      <c r="F37" s="1125"/>
      <c r="G37" s="1125"/>
      <c r="H37" s="1125"/>
      <c r="I37" s="1125"/>
      <c r="J37" s="1125"/>
      <c r="K37" s="1125"/>
      <c r="L37" s="1125"/>
      <c r="M37" s="1125"/>
      <c r="N37" s="1125"/>
      <c r="O37" s="1125"/>
      <c r="P37" s="1126"/>
      <c r="Q37" s="1136">
        <v>317</v>
      </c>
      <c r="R37" s="1137"/>
      <c r="S37" s="1137"/>
      <c r="T37" s="1137"/>
      <c r="U37" s="1137"/>
      <c r="V37" s="1137">
        <v>317</v>
      </c>
      <c r="W37" s="1137"/>
      <c r="X37" s="1137"/>
      <c r="Y37" s="1137"/>
      <c r="Z37" s="1137"/>
      <c r="AA37" s="1137" t="s">
        <v>532</v>
      </c>
      <c r="AB37" s="1137"/>
      <c r="AC37" s="1137"/>
      <c r="AD37" s="1137"/>
      <c r="AE37" s="1138"/>
      <c r="AF37" s="1130" t="s">
        <v>132</v>
      </c>
      <c r="AG37" s="1131"/>
      <c r="AH37" s="1131"/>
      <c r="AI37" s="1131"/>
      <c r="AJ37" s="1132"/>
      <c r="AK37" s="1073">
        <v>254</v>
      </c>
      <c r="AL37" s="1064"/>
      <c r="AM37" s="1064"/>
      <c r="AN37" s="1064"/>
      <c r="AO37" s="1064"/>
      <c r="AP37" s="1064">
        <v>1940</v>
      </c>
      <c r="AQ37" s="1064"/>
      <c r="AR37" s="1064"/>
      <c r="AS37" s="1064"/>
      <c r="AT37" s="1064"/>
      <c r="AU37" s="1064">
        <v>1925</v>
      </c>
      <c r="AV37" s="1064"/>
      <c r="AW37" s="1064"/>
      <c r="AX37" s="1064"/>
      <c r="AY37" s="1064"/>
      <c r="AZ37" s="1135" t="s">
        <v>532</v>
      </c>
      <c r="BA37" s="1135"/>
      <c r="BB37" s="1135"/>
      <c r="BC37" s="1135"/>
      <c r="BD37" s="1135"/>
      <c r="BE37" s="1119" t="s">
        <v>421</v>
      </c>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t="s">
        <v>422</v>
      </c>
      <c r="C38" s="1125"/>
      <c r="D38" s="1125"/>
      <c r="E38" s="1125"/>
      <c r="F38" s="1125"/>
      <c r="G38" s="1125"/>
      <c r="H38" s="1125"/>
      <c r="I38" s="1125"/>
      <c r="J38" s="1125"/>
      <c r="K38" s="1125"/>
      <c r="L38" s="1125"/>
      <c r="M38" s="1125"/>
      <c r="N38" s="1125"/>
      <c r="O38" s="1125"/>
      <c r="P38" s="1126"/>
      <c r="Q38" s="1136">
        <v>812</v>
      </c>
      <c r="R38" s="1137"/>
      <c r="S38" s="1137"/>
      <c r="T38" s="1137"/>
      <c r="U38" s="1137"/>
      <c r="V38" s="1137">
        <v>774</v>
      </c>
      <c r="W38" s="1137"/>
      <c r="X38" s="1137"/>
      <c r="Y38" s="1137"/>
      <c r="Z38" s="1137"/>
      <c r="AA38" s="1137">
        <v>38</v>
      </c>
      <c r="AB38" s="1137"/>
      <c r="AC38" s="1137"/>
      <c r="AD38" s="1137"/>
      <c r="AE38" s="1138"/>
      <c r="AF38" s="1130">
        <v>38</v>
      </c>
      <c r="AG38" s="1131"/>
      <c r="AH38" s="1131"/>
      <c r="AI38" s="1131"/>
      <c r="AJ38" s="1132"/>
      <c r="AK38" s="1073" t="s">
        <v>532</v>
      </c>
      <c r="AL38" s="1064"/>
      <c r="AM38" s="1064"/>
      <c r="AN38" s="1064"/>
      <c r="AO38" s="1064"/>
      <c r="AP38" s="1064">
        <v>369</v>
      </c>
      <c r="AQ38" s="1064"/>
      <c r="AR38" s="1064"/>
      <c r="AS38" s="1064"/>
      <c r="AT38" s="1064"/>
      <c r="AU38" s="1064" t="s">
        <v>532</v>
      </c>
      <c r="AV38" s="1064"/>
      <c r="AW38" s="1064"/>
      <c r="AX38" s="1064"/>
      <c r="AY38" s="1064"/>
      <c r="AZ38" s="1135" t="s">
        <v>532</v>
      </c>
      <c r="BA38" s="1135"/>
      <c r="BB38" s="1135"/>
      <c r="BC38" s="1135"/>
      <c r="BD38" s="1135"/>
      <c r="BE38" s="1119" t="s">
        <v>421</v>
      </c>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423</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397</v>
      </c>
      <c r="B63" s="1037" t="s">
        <v>424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9322</v>
      </c>
      <c r="AG63" s="1052"/>
      <c r="AH63" s="1052"/>
      <c r="AI63" s="1052"/>
      <c r="AJ63" s="1117"/>
      <c r="AK63" s="1118"/>
      <c r="AL63" s="1056"/>
      <c r="AM63" s="1056"/>
      <c r="AN63" s="1056"/>
      <c r="AO63" s="1056"/>
      <c r="AP63" s="1052">
        <v>115823</v>
      </c>
      <c r="AQ63" s="1052"/>
      <c r="AR63" s="1052"/>
      <c r="AS63" s="1052"/>
      <c r="AT63" s="1052"/>
      <c r="AU63" s="1052">
        <v>55631</v>
      </c>
      <c r="AV63" s="1052"/>
      <c r="AW63" s="1052"/>
      <c r="AX63" s="1052"/>
      <c r="AY63" s="1052"/>
      <c r="AZ63" s="1112"/>
      <c r="BA63" s="1112"/>
      <c r="BB63" s="1112"/>
      <c r="BC63" s="1112"/>
      <c r="BD63" s="1112"/>
      <c r="BE63" s="1053"/>
      <c r="BF63" s="1053"/>
      <c r="BG63" s="1053"/>
      <c r="BH63" s="1053"/>
      <c r="BI63" s="1054"/>
      <c r="BJ63" s="1113" t="s">
        <v>132</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426</v>
      </c>
      <c r="B66" s="1089"/>
      <c r="C66" s="1089"/>
      <c r="D66" s="1089"/>
      <c r="E66" s="1089"/>
      <c r="F66" s="1089"/>
      <c r="G66" s="1089"/>
      <c r="H66" s="1089"/>
      <c r="I66" s="1089"/>
      <c r="J66" s="1089"/>
      <c r="K66" s="1089"/>
      <c r="L66" s="1089"/>
      <c r="M66" s="1089"/>
      <c r="N66" s="1089"/>
      <c r="O66" s="1089"/>
      <c r="P66" s="1090"/>
      <c r="Q66" s="1094" t="s">
        <v>427</v>
      </c>
      <c r="R66" s="1095"/>
      <c r="S66" s="1095"/>
      <c r="T66" s="1095"/>
      <c r="U66" s="1096"/>
      <c r="V66" s="1094" t="s">
        <v>402</v>
      </c>
      <c r="W66" s="1095"/>
      <c r="X66" s="1095"/>
      <c r="Y66" s="1095"/>
      <c r="Z66" s="1096"/>
      <c r="AA66" s="1094" t="s">
        <v>428</v>
      </c>
      <c r="AB66" s="1095"/>
      <c r="AC66" s="1095"/>
      <c r="AD66" s="1095"/>
      <c r="AE66" s="1096"/>
      <c r="AF66" s="1100" t="s">
        <v>404</v>
      </c>
      <c r="AG66" s="1101"/>
      <c r="AH66" s="1101"/>
      <c r="AI66" s="1101"/>
      <c r="AJ66" s="1102"/>
      <c r="AK66" s="1094" t="s">
        <v>405</v>
      </c>
      <c r="AL66" s="1089"/>
      <c r="AM66" s="1089"/>
      <c r="AN66" s="1089"/>
      <c r="AO66" s="1090"/>
      <c r="AP66" s="1094" t="s">
        <v>406</v>
      </c>
      <c r="AQ66" s="1095"/>
      <c r="AR66" s="1095"/>
      <c r="AS66" s="1095"/>
      <c r="AT66" s="1096"/>
      <c r="AU66" s="1094" t="s">
        <v>429</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612</v>
      </c>
      <c r="C68" s="1079"/>
      <c r="D68" s="1079"/>
      <c r="E68" s="1079"/>
      <c r="F68" s="1079"/>
      <c r="G68" s="1079"/>
      <c r="H68" s="1079"/>
      <c r="I68" s="1079"/>
      <c r="J68" s="1079"/>
      <c r="K68" s="1079"/>
      <c r="L68" s="1079"/>
      <c r="M68" s="1079"/>
      <c r="N68" s="1079"/>
      <c r="O68" s="1079"/>
      <c r="P68" s="1080"/>
      <c r="Q68" s="1081">
        <v>144</v>
      </c>
      <c r="R68" s="1075"/>
      <c r="S68" s="1075"/>
      <c r="T68" s="1075"/>
      <c r="U68" s="1075"/>
      <c r="V68" s="1075">
        <v>134</v>
      </c>
      <c r="W68" s="1075"/>
      <c r="X68" s="1075"/>
      <c r="Y68" s="1075"/>
      <c r="Z68" s="1075"/>
      <c r="AA68" s="1075">
        <v>10</v>
      </c>
      <c r="AB68" s="1075"/>
      <c r="AC68" s="1075"/>
      <c r="AD68" s="1075"/>
      <c r="AE68" s="1075"/>
      <c r="AF68" s="1075">
        <v>10</v>
      </c>
      <c r="AG68" s="1075"/>
      <c r="AH68" s="1075"/>
      <c r="AI68" s="1075"/>
      <c r="AJ68" s="1075"/>
      <c r="AK68" s="1075" t="s">
        <v>618</v>
      </c>
      <c r="AL68" s="1075"/>
      <c r="AM68" s="1075"/>
      <c r="AN68" s="1075"/>
      <c r="AO68" s="1075"/>
      <c r="AP68" s="1075" t="s">
        <v>618</v>
      </c>
      <c r="AQ68" s="1075"/>
      <c r="AR68" s="1075"/>
      <c r="AS68" s="1075"/>
      <c r="AT68" s="1075"/>
      <c r="AU68" s="1075" t="s">
        <v>618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613</v>
      </c>
      <c r="C69" s="1068"/>
      <c r="D69" s="1068"/>
      <c r="E69" s="1068"/>
      <c r="F69" s="1068"/>
      <c r="G69" s="1068"/>
      <c r="H69" s="1068"/>
      <c r="I69" s="1068"/>
      <c r="J69" s="1068"/>
      <c r="K69" s="1068"/>
      <c r="L69" s="1068"/>
      <c r="M69" s="1068"/>
      <c r="N69" s="1068"/>
      <c r="O69" s="1068"/>
      <c r="P69" s="1069"/>
      <c r="Q69" s="1070">
        <v>23096</v>
      </c>
      <c r="R69" s="1064"/>
      <c r="S69" s="1064"/>
      <c r="T69" s="1064"/>
      <c r="U69" s="1064"/>
      <c r="V69" s="1064">
        <v>23937</v>
      </c>
      <c r="W69" s="1064"/>
      <c r="X69" s="1064"/>
      <c r="Y69" s="1064"/>
      <c r="Z69" s="1064"/>
      <c r="AA69" s="1064">
        <v>-841</v>
      </c>
      <c r="AB69" s="1064"/>
      <c r="AC69" s="1064"/>
      <c r="AD69" s="1064"/>
      <c r="AE69" s="1064"/>
      <c r="AF69" s="1064">
        <v>7253</v>
      </c>
      <c r="AG69" s="1064"/>
      <c r="AH69" s="1064"/>
      <c r="AI69" s="1064"/>
      <c r="AJ69" s="1064"/>
      <c r="AK69" s="1064" t="s">
        <v>618</v>
      </c>
      <c r="AL69" s="1064"/>
      <c r="AM69" s="1064"/>
      <c r="AN69" s="1064"/>
      <c r="AO69" s="1064"/>
      <c r="AP69" s="1064">
        <v>24954</v>
      </c>
      <c r="AQ69" s="1064"/>
      <c r="AR69" s="1064"/>
      <c r="AS69" s="1064"/>
      <c r="AT69" s="1064"/>
      <c r="AU69" s="1064">
        <v>7455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614</v>
      </c>
      <c r="C70" s="1068"/>
      <c r="D70" s="1068"/>
      <c r="E70" s="1068"/>
      <c r="F70" s="1068"/>
      <c r="G70" s="1068"/>
      <c r="H70" s="1068"/>
      <c r="I70" s="1068"/>
      <c r="J70" s="1068"/>
      <c r="K70" s="1068"/>
      <c r="L70" s="1068"/>
      <c r="M70" s="1068"/>
      <c r="N70" s="1068"/>
      <c r="O70" s="1068"/>
      <c r="P70" s="1069"/>
      <c r="Q70" s="1070">
        <v>20</v>
      </c>
      <c r="R70" s="1064"/>
      <c r="S70" s="1064"/>
      <c r="T70" s="1064"/>
      <c r="U70" s="1064"/>
      <c r="V70" s="1064">
        <v>19</v>
      </c>
      <c r="W70" s="1064"/>
      <c r="X70" s="1064"/>
      <c r="Y70" s="1064"/>
      <c r="Z70" s="1064"/>
      <c r="AA70" s="1064">
        <v>1</v>
      </c>
      <c r="AB70" s="1064"/>
      <c r="AC70" s="1064"/>
      <c r="AD70" s="1064"/>
      <c r="AE70" s="1064"/>
      <c r="AF70" s="1064">
        <v>1</v>
      </c>
      <c r="AG70" s="1064"/>
      <c r="AH70" s="1064"/>
      <c r="AI70" s="1064"/>
      <c r="AJ70" s="1064"/>
      <c r="AK70" s="1064" t="s">
        <v>618</v>
      </c>
      <c r="AL70" s="1064"/>
      <c r="AM70" s="1064"/>
      <c r="AN70" s="1064"/>
      <c r="AO70" s="1064"/>
      <c r="AP70" s="1064" t="s">
        <v>618</v>
      </c>
      <c r="AQ70" s="1064"/>
      <c r="AR70" s="1064"/>
      <c r="AS70" s="1064"/>
      <c r="AT70" s="1064"/>
      <c r="AU70" s="1064" t="s">
        <v>618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615</v>
      </c>
      <c r="C71" s="1068"/>
      <c r="D71" s="1068"/>
      <c r="E71" s="1068"/>
      <c r="F71" s="1068"/>
      <c r="G71" s="1068"/>
      <c r="H71" s="1068"/>
      <c r="I71" s="1068"/>
      <c r="J71" s="1068"/>
      <c r="K71" s="1068"/>
      <c r="L71" s="1068"/>
      <c r="M71" s="1068"/>
      <c r="N71" s="1068"/>
      <c r="O71" s="1068"/>
      <c r="P71" s="1069"/>
      <c r="Q71" s="1070">
        <v>67</v>
      </c>
      <c r="R71" s="1064"/>
      <c r="S71" s="1064"/>
      <c r="T71" s="1064"/>
      <c r="U71" s="1064"/>
      <c r="V71" s="1064">
        <v>63</v>
      </c>
      <c r="W71" s="1064"/>
      <c r="X71" s="1064"/>
      <c r="Y71" s="1064"/>
      <c r="Z71" s="1064"/>
      <c r="AA71" s="1064">
        <v>4</v>
      </c>
      <c r="AB71" s="1064"/>
      <c r="AC71" s="1064"/>
      <c r="AD71" s="1064"/>
      <c r="AE71" s="1064"/>
      <c r="AF71" s="1064">
        <v>4</v>
      </c>
      <c r="AG71" s="1064"/>
      <c r="AH71" s="1064"/>
      <c r="AI71" s="1064"/>
      <c r="AJ71" s="1064"/>
      <c r="AK71" s="1064" t="s">
        <v>618</v>
      </c>
      <c r="AL71" s="1064"/>
      <c r="AM71" s="1064"/>
      <c r="AN71" s="1064"/>
      <c r="AO71" s="1064"/>
      <c r="AP71" s="1064" t="s">
        <v>618</v>
      </c>
      <c r="AQ71" s="1064"/>
      <c r="AR71" s="1064"/>
      <c r="AS71" s="1064"/>
      <c r="AT71" s="1064"/>
      <c r="AU71" s="1064" t="s">
        <v>618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616</v>
      </c>
      <c r="C72" s="1068"/>
      <c r="D72" s="1068"/>
      <c r="E72" s="1068"/>
      <c r="F72" s="1068"/>
      <c r="G72" s="1068"/>
      <c r="H72" s="1068"/>
      <c r="I72" s="1068"/>
      <c r="J72" s="1068"/>
      <c r="K72" s="1068"/>
      <c r="L72" s="1068"/>
      <c r="M72" s="1068"/>
      <c r="N72" s="1068"/>
      <c r="O72" s="1068"/>
      <c r="P72" s="1069"/>
      <c r="Q72" s="1070">
        <v>146369</v>
      </c>
      <c r="R72" s="1064"/>
      <c r="S72" s="1064"/>
      <c r="T72" s="1064"/>
      <c r="U72" s="1064"/>
      <c r="V72" s="1064">
        <v>144062</v>
      </c>
      <c r="W72" s="1064"/>
      <c r="X72" s="1064"/>
      <c r="Y72" s="1064"/>
      <c r="Z72" s="1064"/>
      <c r="AA72" s="1064">
        <v>2307</v>
      </c>
      <c r="AB72" s="1064"/>
      <c r="AC72" s="1064"/>
      <c r="AD72" s="1064"/>
      <c r="AE72" s="1064"/>
      <c r="AF72" s="1064">
        <v>2307</v>
      </c>
      <c r="AG72" s="1064"/>
      <c r="AH72" s="1064"/>
      <c r="AI72" s="1064"/>
      <c r="AJ72" s="1064"/>
      <c r="AK72" s="1064" t="s">
        <v>618</v>
      </c>
      <c r="AL72" s="1064"/>
      <c r="AM72" s="1064"/>
      <c r="AN72" s="1064"/>
      <c r="AO72" s="1064"/>
      <c r="AP72" s="1064" t="s">
        <v>618</v>
      </c>
      <c r="AQ72" s="1064"/>
      <c r="AR72" s="1064"/>
      <c r="AS72" s="1064"/>
      <c r="AT72" s="1064"/>
      <c r="AU72" s="1064" t="s">
        <v>618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617</v>
      </c>
      <c r="C73" s="1068"/>
      <c r="D73" s="1068"/>
      <c r="E73" s="1068"/>
      <c r="F73" s="1068"/>
      <c r="G73" s="1068"/>
      <c r="H73" s="1068"/>
      <c r="I73" s="1068"/>
      <c r="J73" s="1068"/>
      <c r="K73" s="1068"/>
      <c r="L73" s="1068"/>
      <c r="M73" s="1068"/>
      <c r="N73" s="1068"/>
      <c r="O73" s="1068"/>
      <c r="P73" s="1069"/>
      <c r="Q73" s="1070">
        <v>57543</v>
      </c>
      <c r="R73" s="1064"/>
      <c r="S73" s="1064"/>
      <c r="T73" s="1064"/>
      <c r="U73" s="1064"/>
      <c r="V73" s="1064">
        <v>57294</v>
      </c>
      <c r="W73" s="1064"/>
      <c r="X73" s="1064"/>
      <c r="Y73" s="1064"/>
      <c r="Z73" s="1064"/>
      <c r="AA73" s="1064">
        <v>249</v>
      </c>
      <c r="AB73" s="1064"/>
      <c r="AC73" s="1064"/>
      <c r="AD73" s="1064"/>
      <c r="AE73" s="1064"/>
      <c r="AF73" s="1064">
        <v>119</v>
      </c>
      <c r="AG73" s="1064"/>
      <c r="AH73" s="1064"/>
      <c r="AI73" s="1064"/>
      <c r="AJ73" s="1064"/>
      <c r="AK73" s="1064" t="s">
        <v>618</v>
      </c>
      <c r="AL73" s="1064"/>
      <c r="AM73" s="1064"/>
      <c r="AN73" s="1064"/>
      <c r="AO73" s="1064"/>
      <c r="AP73" s="1064" t="s">
        <v>618</v>
      </c>
      <c r="AQ73" s="1064"/>
      <c r="AR73" s="1064"/>
      <c r="AS73" s="1064"/>
      <c r="AT73" s="1064"/>
      <c r="AU73" s="1064" t="s">
        <v>618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397</v>
      </c>
      <c r="B88" s="1037" t="s">
        <v>430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9694</v>
      </c>
      <c r="AG88" s="1052"/>
      <c r="AH88" s="1052"/>
      <c r="AI88" s="1052"/>
      <c r="AJ88" s="1052"/>
      <c r="AK88" s="1056"/>
      <c r="AL88" s="1056"/>
      <c r="AM88" s="1056"/>
      <c r="AN88" s="1056"/>
      <c r="AO88" s="1056"/>
      <c r="AP88" s="1052">
        <v>24954</v>
      </c>
      <c r="AQ88" s="1052"/>
      <c r="AR88" s="1052"/>
      <c r="AS88" s="1052"/>
      <c r="AT88" s="1052"/>
      <c r="AU88" s="1052">
        <v>7455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1037" t="s">
        <v>431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265</v>
      </c>
      <c r="CS102" s="1044"/>
      <c r="CT102" s="1044"/>
      <c r="CU102" s="1044"/>
      <c r="CV102" s="1045"/>
      <c r="CW102" s="1043">
        <v>179</v>
      </c>
      <c r="CX102" s="1044"/>
      <c r="CY102" s="1044"/>
      <c r="CZ102" s="1044"/>
      <c r="DA102" s="1045"/>
      <c r="DB102" s="1043" t="s">
        <v>532</v>
      </c>
      <c r="DC102" s="1044"/>
      <c r="DD102" s="1044"/>
      <c r="DE102" s="1044"/>
      <c r="DF102" s="1045"/>
      <c r="DG102" s="1043" t="s">
        <v>532</v>
      </c>
      <c r="DH102" s="1044"/>
      <c r="DI102" s="1044"/>
      <c r="DJ102" s="1044"/>
      <c r="DK102" s="1045"/>
      <c r="DL102" s="1043" t="s">
        <v>532</v>
      </c>
      <c r="DM102" s="1044"/>
      <c r="DN102" s="1044"/>
      <c r="DO102" s="1044"/>
      <c r="DP102" s="1045"/>
      <c r="DQ102" s="1043" t="s">
        <v>532</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439</v>
      </c>
      <c r="AB109" s="987"/>
      <c r="AC109" s="987"/>
      <c r="AD109" s="987"/>
      <c r="AE109" s="988"/>
      <c r="AF109" s="989" t="s">
        <v>310</v>
      </c>
      <c r="AG109" s="987"/>
      <c r="AH109" s="987"/>
      <c r="AI109" s="987"/>
      <c r="AJ109" s="988"/>
      <c r="AK109" s="989" t="s">
        <v>309</v>
      </c>
      <c r="AL109" s="987"/>
      <c r="AM109" s="987"/>
      <c r="AN109" s="987"/>
      <c r="AO109" s="988"/>
      <c r="AP109" s="989" t="s">
        <v>440</v>
      </c>
      <c r="AQ109" s="987"/>
      <c r="AR109" s="987"/>
      <c r="AS109" s="987"/>
      <c r="AT109" s="1018"/>
      <c r="AU109" s="986" t="s">
        <v>438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439</v>
      </c>
      <c r="BR109" s="987"/>
      <c r="BS109" s="987"/>
      <c r="BT109" s="987"/>
      <c r="BU109" s="988"/>
      <c r="BV109" s="989" t="s">
        <v>310</v>
      </c>
      <c r="BW109" s="987"/>
      <c r="BX109" s="987"/>
      <c r="BY109" s="987"/>
      <c r="BZ109" s="988"/>
      <c r="CA109" s="989" t="s">
        <v>309</v>
      </c>
      <c r="CB109" s="987"/>
      <c r="CC109" s="987"/>
      <c r="CD109" s="987"/>
      <c r="CE109" s="988"/>
      <c r="CF109" s="1025" t="s">
        <v>440</v>
      </c>
      <c r="CG109" s="1025"/>
      <c r="CH109" s="1025"/>
      <c r="CI109" s="1025"/>
      <c r="CJ109" s="1025"/>
      <c r="CK109" s="989" t="s">
        <v>441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439</v>
      </c>
      <c r="DH109" s="987"/>
      <c r="DI109" s="987"/>
      <c r="DJ109" s="987"/>
      <c r="DK109" s="988"/>
      <c r="DL109" s="989" t="s">
        <v>310</v>
      </c>
      <c r="DM109" s="987"/>
      <c r="DN109" s="987"/>
      <c r="DO109" s="987"/>
      <c r="DP109" s="988"/>
      <c r="DQ109" s="989" t="s">
        <v>309</v>
      </c>
      <c r="DR109" s="987"/>
      <c r="DS109" s="987"/>
      <c r="DT109" s="987"/>
      <c r="DU109" s="988"/>
      <c r="DV109" s="989" t="s">
        <v>440</v>
      </c>
      <c r="DW109" s="987"/>
      <c r="DX109" s="987"/>
      <c r="DY109" s="987"/>
      <c r="DZ109" s="1018"/>
    </row>
    <row r="110" spans="1:131" s="247" customFormat="1" ht="26.25" customHeight="1" x14ac:dyDescent="0.15">
      <c r="A110" s="889" t="s">
        <v>442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18190068</v>
      </c>
      <c r="AB110" s="980"/>
      <c r="AC110" s="980"/>
      <c r="AD110" s="980"/>
      <c r="AE110" s="981"/>
      <c r="AF110" s="982">
        <v>18116528</v>
      </c>
      <c r="AG110" s="980"/>
      <c r="AH110" s="980"/>
      <c r="AI110" s="980"/>
      <c r="AJ110" s="981"/>
      <c r="AK110" s="982">
        <v>17817703</v>
      </c>
      <c r="AL110" s="980"/>
      <c r="AM110" s="980"/>
      <c r="AN110" s="980"/>
      <c r="AO110" s="981"/>
      <c r="AP110" s="983">
        <v>26.9</v>
      </c>
      <c r="AQ110" s="984"/>
      <c r="AR110" s="984"/>
      <c r="AS110" s="984"/>
      <c r="AT110" s="985"/>
      <c r="AU110" s="1019" t="s">
        <v>73</v>
      </c>
      <c r="AV110" s="1020"/>
      <c r="AW110" s="1020"/>
      <c r="AX110" s="1020"/>
      <c r="AY110" s="1020"/>
      <c r="AZ110" s="945" t="s">
        <v>443</v>
      </c>
      <c r="BA110" s="890"/>
      <c r="BB110" s="890"/>
      <c r="BC110" s="890"/>
      <c r="BD110" s="890"/>
      <c r="BE110" s="890"/>
      <c r="BF110" s="890"/>
      <c r="BG110" s="890"/>
      <c r="BH110" s="890"/>
      <c r="BI110" s="890"/>
      <c r="BJ110" s="890"/>
      <c r="BK110" s="890"/>
      <c r="BL110" s="890"/>
      <c r="BM110" s="890"/>
      <c r="BN110" s="890"/>
      <c r="BO110" s="890"/>
      <c r="BP110" s="891"/>
      <c r="BQ110" s="946">
        <v>197222677</v>
      </c>
      <c r="BR110" s="927"/>
      <c r="BS110" s="927"/>
      <c r="BT110" s="927"/>
      <c r="BU110" s="927"/>
      <c r="BV110" s="927">
        <v>202267827</v>
      </c>
      <c r="BW110" s="927"/>
      <c r="BX110" s="927"/>
      <c r="BY110" s="927"/>
      <c r="BZ110" s="927"/>
      <c r="CA110" s="927">
        <v>211206412</v>
      </c>
      <c r="CB110" s="927"/>
      <c r="CC110" s="927"/>
      <c r="CD110" s="927"/>
      <c r="CE110" s="927"/>
      <c r="CF110" s="951">
        <v>319.39999999999998</v>
      </c>
      <c r="CG110" s="952"/>
      <c r="CH110" s="952"/>
      <c r="CI110" s="952"/>
      <c r="CJ110" s="952"/>
      <c r="CK110" s="1015" t="s">
        <v>444</v>
      </c>
      <c r="CL110" s="901"/>
      <c r="CM110" s="976" t="s">
        <v>445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132</v>
      </c>
      <c r="DH110" s="927"/>
      <c r="DI110" s="927"/>
      <c r="DJ110" s="927"/>
      <c r="DK110" s="927"/>
      <c r="DL110" s="927" t="s">
        <v>392</v>
      </c>
      <c r="DM110" s="927"/>
      <c r="DN110" s="927"/>
      <c r="DO110" s="927"/>
      <c r="DP110" s="927"/>
      <c r="DQ110" s="927" t="s">
        <v>132</v>
      </c>
      <c r="DR110" s="927"/>
      <c r="DS110" s="927"/>
      <c r="DT110" s="927"/>
      <c r="DU110" s="927"/>
      <c r="DV110" s="928" t="s">
        <v>446</v>
      </c>
      <c r="DW110" s="928"/>
      <c r="DX110" s="928"/>
      <c r="DY110" s="928"/>
      <c r="DZ110" s="929"/>
    </row>
    <row r="111" spans="1:131" s="247" customFormat="1" ht="26.25" customHeight="1" x14ac:dyDescent="0.15">
      <c r="A111" s="856" t="s">
        <v>447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448</v>
      </c>
      <c r="AB111" s="1008"/>
      <c r="AC111" s="1008"/>
      <c r="AD111" s="1008"/>
      <c r="AE111" s="1009"/>
      <c r="AF111" s="1010" t="s">
        <v>132</v>
      </c>
      <c r="AG111" s="1008"/>
      <c r="AH111" s="1008"/>
      <c r="AI111" s="1008"/>
      <c r="AJ111" s="1009"/>
      <c r="AK111" s="1010" t="s">
        <v>446</v>
      </c>
      <c r="AL111" s="1008"/>
      <c r="AM111" s="1008"/>
      <c r="AN111" s="1008"/>
      <c r="AO111" s="1009"/>
      <c r="AP111" s="1011" t="s">
        <v>448</v>
      </c>
      <c r="AQ111" s="1012"/>
      <c r="AR111" s="1012"/>
      <c r="AS111" s="1012"/>
      <c r="AT111" s="1013"/>
      <c r="AU111" s="1021"/>
      <c r="AV111" s="1022"/>
      <c r="AW111" s="1022"/>
      <c r="AX111" s="1022"/>
      <c r="AY111" s="1022"/>
      <c r="AZ111" s="897" t="s">
        <v>449</v>
      </c>
      <c r="BA111" s="832"/>
      <c r="BB111" s="832"/>
      <c r="BC111" s="832"/>
      <c r="BD111" s="832"/>
      <c r="BE111" s="832"/>
      <c r="BF111" s="832"/>
      <c r="BG111" s="832"/>
      <c r="BH111" s="832"/>
      <c r="BI111" s="832"/>
      <c r="BJ111" s="832"/>
      <c r="BK111" s="832"/>
      <c r="BL111" s="832"/>
      <c r="BM111" s="832"/>
      <c r="BN111" s="832"/>
      <c r="BO111" s="832"/>
      <c r="BP111" s="833"/>
      <c r="BQ111" s="898">
        <v>1614775</v>
      </c>
      <c r="BR111" s="899"/>
      <c r="BS111" s="899"/>
      <c r="BT111" s="899"/>
      <c r="BU111" s="899"/>
      <c r="BV111" s="899">
        <v>1963612</v>
      </c>
      <c r="BW111" s="899"/>
      <c r="BX111" s="899"/>
      <c r="BY111" s="899"/>
      <c r="BZ111" s="899"/>
      <c r="CA111" s="899">
        <v>2688624</v>
      </c>
      <c r="CB111" s="899"/>
      <c r="CC111" s="899"/>
      <c r="CD111" s="899"/>
      <c r="CE111" s="899"/>
      <c r="CF111" s="960">
        <v>4.0999999999999996</v>
      </c>
      <c r="CG111" s="961"/>
      <c r="CH111" s="961"/>
      <c r="CI111" s="961"/>
      <c r="CJ111" s="961"/>
      <c r="CK111" s="1016"/>
      <c r="CL111" s="903"/>
      <c r="CM111" s="906" t="s">
        <v>450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446</v>
      </c>
      <c r="DH111" s="899"/>
      <c r="DI111" s="899"/>
      <c r="DJ111" s="899"/>
      <c r="DK111" s="899"/>
      <c r="DL111" s="899" t="s">
        <v>448</v>
      </c>
      <c r="DM111" s="899"/>
      <c r="DN111" s="899"/>
      <c r="DO111" s="899"/>
      <c r="DP111" s="899"/>
      <c r="DQ111" s="899" t="s">
        <v>448</v>
      </c>
      <c r="DR111" s="899"/>
      <c r="DS111" s="899"/>
      <c r="DT111" s="899"/>
      <c r="DU111" s="899"/>
      <c r="DV111" s="876" t="s">
        <v>448</v>
      </c>
      <c r="DW111" s="876"/>
      <c r="DX111" s="876"/>
      <c r="DY111" s="876"/>
      <c r="DZ111" s="877"/>
    </row>
    <row r="112" spans="1:131" s="247" customFormat="1" ht="26.25" customHeight="1" x14ac:dyDescent="0.15">
      <c r="A112" s="1001" t="s">
        <v>451</v>
      </c>
      <c r="B112" s="1002"/>
      <c r="C112" s="832" t="s">
        <v>452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16667</v>
      </c>
      <c r="AB112" s="862"/>
      <c r="AC112" s="862"/>
      <c r="AD112" s="862"/>
      <c r="AE112" s="863"/>
      <c r="AF112" s="864">
        <v>16667</v>
      </c>
      <c r="AG112" s="862"/>
      <c r="AH112" s="862"/>
      <c r="AI112" s="862"/>
      <c r="AJ112" s="863"/>
      <c r="AK112" s="864">
        <v>16667</v>
      </c>
      <c r="AL112" s="862"/>
      <c r="AM112" s="862"/>
      <c r="AN112" s="862"/>
      <c r="AO112" s="863"/>
      <c r="AP112" s="909">
        <v>0</v>
      </c>
      <c r="AQ112" s="910"/>
      <c r="AR112" s="910"/>
      <c r="AS112" s="910"/>
      <c r="AT112" s="911"/>
      <c r="AU112" s="1021"/>
      <c r="AV112" s="1022"/>
      <c r="AW112" s="1022"/>
      <c r="AX112" s="1022"/>
      <c r="AY112" s="1022"/>
      <c r="AZ112" s="897" t="s">
        <v>453</v>
      </c>
      <c r="BA112" s="832"/>
      <c r="BB112" s="832"/>
      <c r="BC112" s="832"/>
      <c r="BD112" s="832"/>
      <c r="BE112" s="832"/>
      <c r="BF112" s="832"/>
      <c r="BG112" s="832"/>
      <c r="BH112" s="832"/>
      <c r="BI112" s="832"/>
      <c r="BJ112" s="832"/>
      <c r="BK112" s="832"/>
      <c r="BL112" s="832"/>
      <c r="BM112" s="832"/>
      <c r="BN112" s="832"/>
      <c r="BO112" s="832"/>
      <c r="BP112" s="833"/>
      <c r="BQ112" s="898">
        <v>58084644</v>
      </c>
      <c r="BR112" s="899"/>
      <c r="BS112" s="899"/>
      <c r="BT112" s="899"/>
      <c r="BU112" s="899"/>
      <c r="BV112" s="899">
        <v>57443148</v>
      </c>
      <c r="BW112" s="899"/>
      <c r="BX112" s="899"/>
      <c r="BY112" s="899"/>
      <c r="BZ112" s="899"/>
      <c r="CA112" s="899">
        <v>55630982</v>
      </c>
      <c r="CB112" s="899"/>
      <c r="CC112" s="899"/>
      <c r="CD112" s="899"/>
      <c r="CE112" s="899"/>
      <c r="CF112" s="960">
        <v>84.1</v>
      </c>
      <c r="CG112" s="961"/>
      <c r="CH112" s="961"/>
      <c r="CI112" s="961"/>
      <c r="CJ112" s="961"/>
      <c r="CK112" s="1016"/>
      <c r="CL112" s="903"/>
      <c r="CM112" s="906" t="s">
        <v>454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455</v>
      </c>
      <c r="DH112" s="899"/>
      <c r="DI112" s="899"/>
      <c r="DJ112" s="899"/>
      <c r="DK112" s="899"/>
      <c r="DL112" s="899" t="s">
        <v>446</v>
      </c>
      <c r="DM112" s="899"/>
      <c r="DN112" s="899"/>
      <c r="DO112" s="899"/>
      <c r="DP112" s="899"/>
      <c r="DQ112" s="899" t="s">
        <v>446</v>
      </c>
      <c r="DR112" s="899"/>
      <c r="DS112" s="899"/>
      <c r="DT112" s="899"/>
      <c r="DU112" s="899"/>
      <c r="DV112" s="876" t="s">
        <v>132</v>
      </c>
      <c r="DW112" s="876"/>
      <c r="DX112" s="876"/>
      <c r="DY112" s="876"/>
      <c r="DZ112" s="877"/>
    </row>
    <row r="113" spans="1:130" s="247" customFormat="1" ht="26.25" customHeight="1" x14ac:dyDescent="0.15">
      <c r="A113" s="1003"/>
      <c r="B113" s="1004"/>
      <c r="C113" s="832" t="s">
        <v>456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3540314</v>
      </c>
      <c r="AB113" s="1008"/>
      <c r="AC113" s="1008"/>
      <c r="AD113" s="1008"/>
      <c r="AE113" s="1009"/>
      <c r="AF113" s="1010">
        <v>3610595</v>
      </c>
      <c r="AG113" s="1008"/>
      <c r="AH113" s="1008"/>
      <c r="AI113" s="1008"/>
      <c r="AJ113" s="1009"/>
      <c r="AK113" s="1010">
        <v>3568679</v>
      </c>
      <c r="AL113" s="1008"/>
      <c r="AM113" s="1008"/>
      <c r="AN113" s="1008"/>
      <c r="AO113" s="1009"/>
      <c r="AP113" s="1011">
        <v>5.4</v>
      </c>
      <c r="AQ113" s="1012"/>
      <c r="AR113" s="1012"/>
      <c r="AS113" s="1012"/>
      <c r="AT113" s="1013"/>
      <c r="AU113" s="1021"/>
      <c r="AV113" s="1022"/>
      <c r="AW113" s="1022"/>
      <c r="AX113" s="1022"/>
      <c r="AY113" s="1022"/>
      <c r="AZ113" s="897" t="s">
        <v>457</v>
      </c>
      <c r="BA113" s="832"/>
      <c r="BB113" s="832"/>
      <c r="BC113" s="832"/>
      <c r="BD113" s="832"/>
      <c r="BE113" s="832"/>
      <c r="BF113" s="832"/>
      <c r="BG113" s="832"/>
      <c r="BH113" s="832"/>
      <c r="BI113" s="832"/>
      <c r="BJ113" s="832"/>
      <c r="BK113" s="832"/>
      <c r="BL113" s="832"/>
      <c r="BM113" s="832"/>
      <c r="BN113" s="832"/>
      <c r="BO113" s="832"/>
      <c r="BP113" s="833"/>
      <c r="BQ113" s="898">
        <v>8080884</v>
      </c>
      <c r="BR113" s="899"/>
      <c r="BS113" s="899"/>
      <c r="BT113" s="899"/>
      <c r="BU113" s="899"/>
      <c r="BV113" s="899">
        <v>7997650</v>
      </c>
      <c r="BW113" s="899"/>
      <c r="BX113" s="899"/>
      <c r="BY113" s="899"/>
      <c r="BZ113" s="899"/>
      <c r="CA113" s="899">
        <v>7454598</v>
      </c>
      <c r="CB113" s="899"/>
      <c r="CC113" s="899"/>
      <c r="CD113" s="899"/>
      <c r="CE113" s="899"/>
      <c r="CF113" s="960">
        <v>11.3</v>
      </c>
      <c r="CG113" s="961"/>
      <c r="CH113" s="961"/>
      <c r="CI113" s="961"/>
      <c r="CJ113" s="961"/>
      <c r="CK113" s="1016"/>
      <c r="CL113" s="903"/>
      <c r="CM113" s="906" t="s">
        <v>458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459</v>
      </c>
      <c r="DH113" s="862"/>
      <c r="DI113" s="862"/>
      <c r="DJ113" s="862"/>
      <c r="DK113" s="863"/>
      <c r="DL113" s="864" t="s">
        <v>132</v>
      </c>
      <c r="DM113" s="862"/>
      <c r="DN113" s="862"/>
      <c r="DO113" s="862"/>
      <c r="DP113" s="863"/>
      <c r="DQ113" s="864" t="s">
        <v>132</v>
      </c>
      <c r="DR113" s="862"/>
      <c r="DS113" s="862"/>
      <c r="DT113" s="862"/>
      <c r="DU113" s="863"/>
      <c r="DV113" s="909" t="s">
        <v>132</v>
      </c>
      <c r="DW113" s="910"/>
      <c r="DX113" s="910"/>
      <c r="DY113" s="910"/>
      <c r="DZ113" s="911"/>
    </row>
    <row r="114" spans="1:130" s="247" customFormat="1" ht="26.25" customHeight="1" x14ac:dyDescent="0.15">
      <c r="A114" s="1003"/>
      <c r="B114" s="1004"/>
      <c r="C114" s="832" t="s">
        <v>460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884266</v>
      </c>
      <c r="AB114" s="862"/>
      <c r="AC114" s="862"/>
      <c r="AD114" s="862"/>
      <c r="AE114" s="863"/>
      <c r="AF114" s="864">
        <v>888945</v>
      </c>
      <c r="AG114" s="862"/>
      <c r="AH114" s="862"/>
      <c r="AI114" s="862"/>
      <c r="AJ114" s="863"/>
      <c r="AK114" s="864">
        <v>924738</v>
      </c>
      <c r="AL114" s="862"/>
      <c r="AM114" s="862"/>
      <c r="AN114" s="862"/>
      <c r="AO114" s="863"/>
      <c r="AP114" s="909">
        <v>1.4</v>
      </c>
      <c r="AQ114" s="910"/>
      <c r="AR114" s="910"/>
      <c r="AS114" s="910"/>
      <c r="AT114" s="911"/>
      <c r="AU114" s="1021"/>
      <c r="AV114" s="1022"/>
      <c r="AW114" s="1022"/>
      <c r="AX114" s="1022"/>
      <c r="AY114" s="1022"/>
      <c r="AZ114" s="897" t="s">
        <v>461</v>
      </c>
      <c r="BA114" s="832"/>
      <c r="BB114" s="832"/>
      <c r="BC114" s="832"/>
      <c r="BD114" s="832"/>
      <c r="BE114" s="832"/>
      <c r="BF114" s="832"/>
      <c r="BG114" s="832"/>
      <c r="BH114" s="832"/>
      <c r="BI114" s="832"/>
      <c r="BJ114" s="832"/>
      <c r="BK114" s="832"/>
      <c r="BL114" s="832"/>
      <c r="BM114" s="832"/>
      <c r="BN114" s="832"/>
      <c r="BO114" s="832"/>
      <c r="BP114" s="833"/>
      <c r="BQ114" s="898">
        <v>17001766</v>
      </c>
      <c r="BR114" s="899"/>
      <c r="BS114" s="899"/>
      <c r="BT114" s="899"/>
      <c r="BU114" s="899"/>
      <c r="BV114" s="899">
        <v>16912937</v>
      </c>
      <c r="BW114" s="899"/>
      <c r="BX114" s="899"/>
      <c r="BY114" s="899"/>
      <c r="BZ114" s="899"/>
      <c r="CA114" s="899">
        <v>17385121</v>
      </c>
      <c r="CB114" s="899"/>
      <c r="CC114" s="899"/>
      <c r="CD114" s="899"/>
      <c r="CE114" s="899"/>
      <c r="CF114" s="960">
        <v>26.3</v>
      </c>
      <c r="CG114" s="961"/>
      <c r="CH114" s="961"/>
      <c r="CI114" s="961"/>
      <c r="CJ114" s="961"/>
      <c r="CK114" s="1016"/>
      <c r="CL114" s="903"/>
      <c r="CM114" s="906" t="s">
        <v>462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448</v>
      </c>
      <c r="DH114" s="862"/>
      <c r="DI114" s="862"/>
      <c r="DJ114" s="862"/>
      <c r="DK114" s="863"/>
      <c r="DL114" s="864" t="s">
        <v>448</v>
      </c>
      <c r="DM114" s="862"/>
      <c r="DN114" s="862"/>
      <c r="DO114" s="862"/>
      <c r="DP114" s="863"/>
      <c r="DQ114" s="864" t="s">
        <v>448</v>
      </c>
      <c r="DR114" s="862"/>
      <c r="DS114" s="862"/>
      <c r="DT114" s="862"/>
      <c r="DU114" s="863"/>
      <c r="DV114" s="909" t="s">
        <v>132</v>
      </c>
      <c r="DW114" s="910"/>
      <c r="DX114" s="910"/>
      <c r="DY114" s="910"/>
      <c r="DZ114" s="911"/>
    </row>
    <row r="115" spans="1:130" s="247" customFormat="1" ht="26.25" customHeight="1" x14ac:dyDescent="0.15">
      <c r="A115" s="1003"/>
      <c r="B115" s="1004"/>
      <c r="C115" s="832" t="s">
        <v>463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128179</v>
      </c>
      <c r="AB115" s="1008"/>
      <c r="AC115" s="1008"/>
      <c r="AD115" s="1008"/>
      <c r="AE115" s="1009"/>
      <c r="AF115" s="1010">
        <v>136004</v>
      </c>
      <c r="AG115" s="1008"/>
      <c r="AH115" s="1008"/>
      <c r="AI115" s="1008"/>
      <c r="AJ115" s="1009"/>
      <c r="AK115" s="1010">
        <v>158698</v>
      </c>
      <c r="AL115" s="1008"/>
      <c r="AM115" s="1008"/>
      <c r="AN115" s="1008"/>
      <c r="AO115" s="1009"/>
      <c r="AP115" s="1011">
        <v>0.2</v>
      </c>
      <c r="AQ115" s="1012"/>
      <c r="AR115" s="1012"/>
      <c r="AS115" s="1012"/>
      <c r="AT115" s="1013"/>
      <c r="AU115" s="1021"/>
      <c r="AV115" s="1022"/>
      <c r="AW115" s="1022"/>
      <c r="AX115" s="1022"/>
      <c r="AY115" s="1022"/>
      <c r="AZ115" s="897" t="s">
        <v>464</v>
      </c>
      <c r="BA115" s="832"/>
      <c r="BB115" s="832"/>
      <c r="BC115" s="832"/>
      <c r="BD115" s="832"/>
      <c r="BE115" s="832"/>
      <c r="BF115" s="832"/>
      <c r="BG115" s="832"/>
      <c r="BH115" s="832"/>
      <c r="BI115" s="832"/>
      <c r="BJ115" s="832"/>
      <c r="BK115" s="832"/>
      <c r="BL115" s="832"/>
      <c r="BM115" s="832"/>
      <c r="BN115" s="832"/>
      <c r="BO115" s="832"/>
      <c r="BP115" s="833"/>
      <c r="BQ115" s="898" t="s">
        <v>132</v>
      </c>
      <c r="BR115" s="899"/>
      <c r="BS115" s="899"/>
      <c r="BT115" s="899"/>
      <c r="BU115" s="899"/>
      <c r="BV115" s="899" t="s">
        <v>132</v>
      </c>
      <c r="BW115" s="899"/>
      <c r="BX115" s="899"/>
      <c r="BY115" s="899"/>
      <c r="BZ115" s="899"/>
      <c r="CA115" s="899" t="s">
        <v>446</v>
      </c>
      <c r="CB115" s="899"/>
      <c r="CC115" s="899"/>
      <c r="CD115" s="899"/>
      <c r="CE115" s="899"/>
      <c r="CF115" s="960" t="s">
        <v>132</v>
      </c>
      <c r="CG115" s="961"/>
      <c r="CH115" s="961"/>
      <c r="CI115" s="961"/>
      <c r="CJ115" s="961"/>
      <c r="CK115" s="1016"/>
      <c r="CL115" s="903"/>
      <c r="CM115" s="897" t="s">
        <v>465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448</v>
      </c>
      <c r="DH115" s="862"/>
      <c r="DI115" s="862"/>
      <c r="DJ115" s="862"/>
      <c r="DK115" s="863"/>
      <c r="DL115" s="864" t="s">
        <v>132</v>
      </c>
      <c r="DM115" s="862"/>
      <c r="DN115" s="862"/>
      <c r="DO115" s="862"/>
      <c r="DP115" s="863"/>
      <c r="DQ115" s="864" t="s">
        <v>448</v>
      </c>
      <c r="DR115" s="862"/>
      <c r="DS115" s="862"/>
      <c r="DT115" s="862"/>
      <c r="DU115" s="863"/>
      <c r="DV115" s="909" t="s">
        <v>132</v>
      </c>
      <c r="DW115" s="910"/>
      <c r="DX115" s="910"/>
      <c r="DY115" s="910"/>
      <c r="DZ115" s="911"/>
    </row>
    <row r="116" spans="1:130" s="247" customFormat="1" ht="26.25" customHeight="1" x14ac:dyDescent="0.15">
      <c r="A116" s="1005"/>
      <c r="B116" s="1006"/>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566</v>
      </c>
      <c r="AB116" s="862"/>
      <c r="AC116" s="862"/>
      <c r="AD116" s="862"/>
      <c r="AE116" s="863"/>
      <c r="AF116" s="864">
        <v>176</v>
      </c>
      <c r="AG116" s="862"/>
      <c r="AH116" s="862"/>
      <c r="AI116" s="862"/>
      <c r="AJ116" s="863"/>
      <c r="AK116" s="864">
        <v>1791</v>
      </c>
      <c r="AL116" s="862"/>
      <c r="AM116" s="862"/>
      <c r="AN116" s="862"/>
      <c r="AO116" s="863"/>
      <c r="AP116" s="909">
        <v>0</v>
      </c>
      <c r="AQ116" s="910"/>
      <c r="AR116" s="910"/>
      <c r="AS116" s="910"/>
      <c r="AT116" s="911"/>
      <c r="AU116" s="1021"/>
      <c r="AV116" s="1022"/>
      <c r="AW116" s="1022"/>
      <c r="AX116" s="1022"/>
      <c r="AY116" s="1022"/>
      <c r="AZ116" s="948" t="s">
        <v>467</v>
      </c>
      <c r="BA116" s="949"/>
      <c r="BB116" s="949"/>
      <c r="BC116" s="949"/>
      <c r="BD116" s="949"/>
      <c r="BE116" s="949"/>
      <c r="BF116" s="949"/>
      <c r="BG116" s="949"/>
      <c r="BH116" s="949"/>
      <c r="BI116" s="949"/>
      <c r="BJ116" s="949"/>
      <c r="BK116" s="949"/>
      <c r="BL116" s="949"/>
      <c r="BM116" s="949"/>
      <c r="BN116" s="949"/>
      <c r="BO116" s="949"/>
      <c r="BP116" s="950"/>
      <c r="BQ116" s="898" t="s">
        <v>448</v>
      </c>
      <c r="BR116" s="899"/>
      <c r="BS116" s="899"/>
      <c r="BT116" s="899"/>
      <c r="BU116" s="899"/>
      <c r="BV116" s="899" t="s">
        <v>132</v>
      </c>
      <c r="BW116" s="899"/>
      <c r="BX116" s="899"/>
      <c r="BY116" s="899"/>
      <c r="BZ116" s="899"/>
      <c r="CA116" s="899" t="s">
        <v>446</v>
      </c>
      <c r="CB116" s="899"/>
      <c r="CC116" s="899"/>
      <c r="CD116" s="899"/>
      <c r="CE116" s="899"/>
      <c r="CF116" s="960" t="s">
        <v>455</v>
      </c>
      <c r="CG116" s="961"/>
      <c r="CH116" s="961"/>
      <c r="CI116" s="961"/>
      <c r="CJ116" s="961"/>
      <c r="CK116" s="1016"/>
      <c r="CL116" s="903"/>
      <c r="CM116" s="906" t="s">
        <v>468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1614775</v>
      </c>
      <c r="DH116" s="862"/>
      <c r="DI116" s="862"/>
      <c r="DJ116" s="862"/>
      <c r="DK116" s="863"/>
      <c r="DL116" s="864">
        <v>1963612</v>
      </c>
      <c r="DM116" s="862"/>
      <c r="DN116" s="862"/>
      <c r="DO116" s="862"/>
      <c r="DP116" s="863"/>
      <c r="DQ116" s="864">
        <v>2317196</v>
      </c>
      <c r="DR116" s="862"/>
      <c r="DS116" s="862"/>
      <c r="DT116" s="862"/>
      <c r="DU116" s="863"/>
      <c r="DV116" s="909">
        <v>3.5</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469</v>
      </c>
      <c r="Z117" s="988"/>
      <c r="AA117" s="993">
        <v>22760060</v>
      </c>
      <c r="AB117" s="994"/>
      <c r="AC117" s="994"/>
      <c r="AD117" s="994"/>
      <c r="AE117" s="995"/>
      <c r="AF117" s="996">
        <v>22768915</v>
      </c>
      <c r="AG117" s="994"/>
      <c r="AH117" s="994"/>
      <c r="AI117" s="994"/>
      <c r="AJ117" s="995"/>
      <c r="AK117" s="996">
        <v>22488276</v>
      </c>
      <c r="AL117" s="994"/>
      <c r="AM117" s="994"/>
      <c r="AN117" s="994"/>
      <c r="AO117" s="995"/>
      <c r="AP117" s="997"/>
      <c r="AQ117" s="998"/>
      <c r="AR117" s="998"/>
      <c r="AS117" s="998"/>
      <c r="AT117" s="999"/>
      <c r="AU117" s="1021"/>
      <c r="AV117" s="1022"/>
      <c r="AW117" s="1022"/>
      <c r="AX117" s="1022"/>
      <c r="AY117" s="1022"/>
      <c r="AZ117" s="948" t="s">
        <v>470</v>
      </c>
      <c r="BA117" s="949"/>
      <c r="BB117" s="949"/>
      <c r="BC117" s="949"/>
      <c r="BD117" s="949"/>
      <c r="BE117" s="949"/>
      <c r="BF117" s="949"/>
      <c r="BG117" s="949"/>
      <c r="BH117" s="949"/>
      <c r="BI117" s="949"/>
      <c r="BJ117" s="949"/>
      <c r="BK117" s="949"/>
      <c r="BL117" s="949"/>
      <c r="BM117" s="949"/>
      <c r="BN117" s="949"/>
      <c r="BO117" s="949"/>
      <c r="BP117" s="950"/>
      <c r="BQ117" s="898" t="s">
        <v>446</v>
      </c>
      <c r="BR117" s="899"/>
      <c r="BS117" s="899"/>
      <c r="BT117" s="899"/>
      <c r="BU117" s="899"/>
      <c r="BV117" s="899" t="s">
        <v>446</v>
      </c>
      <c r="BW117" s="899"/>
      <c r="BX117" s="899"/>
      <c r="BY117" s="899"/>
      <c r="BZ117" s="899"/>
      <c r="CA117" s="899" t="s">
        <v>132</v>
      </c>
      <c r="CB117" s="899"/>
      <c r="CC117" s="899"/>
      <c r="CD117" s="899"/>
      <c r="CE117" s="899"/>
      <c r="CF117" s="960" t="s">
        <v>132</v>
      </c>
      <c r="CG117" s="961"/>
      <c r="CH117" s="961"/>
      <c r="CI117" s="961"/>
      <c r="CJ117" s="961"/>
      <c r="CK117" s="1016"/>
      <c r="CL117" s="903"/>
      <c r="CM117" s="906" t="s">
        <v>471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446</v>
      </c>
      <c r="DH117" s="862"/>
      <c r="DI117" s="862"/>
      <c r="DJ117" s="862"/>
      <c r="DK117" s="863"/>
      <c r="DL117" s="864" t="s">
        <v>446</v>
      </c>
      <c r="DM117" s="862"/>
      <c r="DN117" s="862"/>
      <c r="DO117" s="862"/>
      <c r="DP117" s="863"/>
      <c r="DQ117" s="864" t="s">
        <v>446</v>
      </c>
      <c r="DR117" s="862"/>
      <c r="DS117" s="862"/>
      <c r="DT117" s="862"/>
      <c r="DU117" s="863"/>
      <c r="DV117" s="909" t="s">
        <v>448</v>
      </c>
      <c r="DW117" s="910"/>
      <c r="DX117" s="910"/>
      <c r="DY117" s="910"/>
      <c r="DZ117" s="911"/>
    </row>
    <row r="118" spans="1:130" s="247" customFormat="1" ht="26.25" customHeight="1" x14ac:dyDescent="0.15">
      <c r="A118" s="986" t="s">
        <v>441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439</v>
      </c>
      <c r="AB118" s="987"/>
      <c r="AC118" s="987"/>
      <c r="AD118" s="987"/>
      <c r="AE118" s="988"/>
      <c r="AF118" s="989" t="s">
        <v>310</v>
      </c>
      <c r="AG118" s="987"/>
      <c r="AH118" s="987"/>
      <c r="AI118" s="987"/>
      <c r="AJ118" s="988"/>
      <c r="AK118" s="989" t="s">
        <v>309</v>
      </c>
      <c r="AL118" s="987"/>
      <c r="AM118" s="987"/>
      <c r="AN118" s="987"/>
      <c r="AO118" s="988"/>
      <c r="AP118" s="990" t="s">
        <v>440</v>
      </c>
      <c r="AQ118" s="991"/>
      <c r="AR118" s="991"/>
      <c r="AS118" s="991"/>
      <c r="AT118" s="992"/>
      <c r="AU118" s="1021"/>
      <c r="AV118" s="1022"/>
      <c r="AW118" s="1022"/>
      <c r="AX118" s="1022"/>
      <c r="AY118" s="1022"/>
      <c r="AZ118" s="964" t="s">
        <v>472</v>
      </c>
      <c r="BA118" s="965"/>
      <c r="BB118" s="965"/>
      <c r="BC118" s="965"/>
      <c r="BD118" s="965"/>
      <c r="BE118" s="965"/>
      <c r="BF118" s="965"/>
      <c r="BG118" s="965"/>
      <c r="BH118" s="965"/>
      <c r="BI118" s="965"/>
      <c r="BJ118" s="965"/>
      <c r="BK118" s="965"/>
      <c r="BL118" s="965"/>
      <c r="BM118" s="965"/>
      <c r="BN118" s="965"/>
      <c r="BO118" s="965"/>
      <c r="BP118" s="966"/>
      <c r="BQ118" s="967" t="s">
        <v>446</v>
      </c>
      <c r="BR118" s="930"/>
      <c r="BS118" s="930"/>
      <c r="BT118" s="930"/>
      <c r="BU118" s="930"/>
      <c r="BV118" s="930" t="s">
        <v>446</v>
      </c>
      <c r="BW118" s="930"/>
      <c r="BX118" s="930"/>
      <c r="BY118" s="930"/>
      <c r="BZ118" s="930"/>
      <c r="CA118" s="930" t="s">
        <v>446</v>
      </c>
      <c r="CB118" s="930"/>
      <c r="CC118" s="930"/>
      <c r="CD118" s="930"/>
      <c r="CE118" s="930"/>
      <c r="CF118" s="960" t="s">
        <v>446</v>
      </c>
      <c r="CG118" s="961"/>
      <c r="CH118" s="961"/>
      <c r="CI118" s="961"/>
      <c r="CJ118" s="961"/>
      <c r="CK118" s="1016"/>
      <c r="CL118" s="90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446</v>
      </c>
      <c r="DH118" s="862"/>
      <c r="DI118" s="862"/>
      <c r="DJ118" s="862"/>
      <c r="DK118" s="863"/>
      <c r="DL118" s="864" t="s">
        <v>446</v>
      </c>
      <c r="DM118" s="862"/>
      <c r="DN118" s="862"/>
      <c r="DO118" s="862"/>
      <c r="DP118" s="863"/>
      <c r="DQ118" s="864" t="s">
        <v>446</v>
      </c>
      <c r="DR118" s="862"/>
      <c r="DS118" s="862"/>
      <c r="DT118" s="862"/>
      <c r="DU118" s="863"/>
      <c r="DV118" s="909" t="s">
        <v>446</v>
      </c>
      <c r="DW118" s="910"/>
      <c r="DX118" s="910"/>
      <c r="DY118" s="910"/>
      <c r="DZ118" s="911"/>
    </row>
    <row r="119" spans="1:130" s="247" customFormat="1" ht="26.25" customHeight="1" x14ac:dyDescent="0.15">
      <c r="A119" s="900" t="s">
        <v>444</v>
      </c>
      <c r="B119" s="901"/>
      <c r="C119" s="976" t="s">
        <v>445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446</v>
      </c>
      <c r="AB119" s="980"/>
      <c r="AC119" s="980"/>
      <c r="AD119" s="980"/>
      <c r="AE119" s="981"/>
      <c r="AF119" s="982" t="s">
        <v>446</v>
      </c>
      <c r="AG119" s="980"/>
      <c r="AH119" s="980"/>
      <c r="AI119" s="980"/>
      <c r="AJ119" s="981"/>
      <c r="AK119" s="982" t="s">
        <v>446</v>
      </c>
      <c r="AL119" s="980"/>
      <c r="AM119" s="980"/>
      <c r="AN119" s="980"/>
      <c r="AO119" s="981"/>
      <c r="AP119" s="983" t="s">
        <v>448</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474</v>
      </c>
      <c r="BP119" s="963"/>
      <c r="BQ119" s="967">
        <v>282004746</v>
      </c>
      <c r="BR119" s="930"/>
      <c r="BS119" s="930"/>
      <c r="BT119" s="930"/>
      <c r="BU119" s="930"/>
      <c r="BV119" s="930">
        <v>286585174</v>
      </c>
      <c r="BW119" s="930"/>
      <c r="BX119" s="930"/>
      <c r="BY119" s="930"/>
      <c r="BZ119" s="930"/>
      <c r="CA119" s="930">
        <v>294365737</v>
      </c>
      <c r="CB119" s="930"/>
      <c r="CC119" s="930"/>
      <c r="CD119" s="930"/>
      <c r="CE119" s="930"/>
      <c r="CF119" s="828"/>
      <c r="CG119" s="829"/>
      <c r="CH119" s="829"/>
      <c r="CI119" s="829"/>
      <c r="CJ119" s="919"/>
      <c r="CK119" s="1017"/>
      <c r="CL119" s="905"/>
      <c r="CM119" s="923" t="s">
        <v>475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459</v>
      </c>
      <c r="DH119" s="845"/>
      <c r="DI119" s="845"/>
      <c r="DJ119" s="845"/>
      <c r="DK119" s="846"/>
      <c r="DL119" s="847" t="s">
        <v>459</v>
      </c>
      <c r="DM119" s="845"/>
      <c r="DN119" s="845"/>
      <c r="DO119" s="845"/>
      <c r="DP119" s="846"/>
      <c r="DQ119" s="847">
        <v>371428</v>
      </c>
      <c r="DR119" s="845"/>
      <c r="DS119" s="845"/>
      <c r="DT119" s="845"/>
      <c r="DU119" s="846"/>
      <c r="DV119" s="933">
        <v>0.6</v>
      </c>
      <c r="DW119" s="934"/>
      <c r="DX119" s="934"/>
      <c r="DY119" s="934"/>
      <c r="DZ119" s="935"/>
    </row>
    <row r="120" spans="1:130" s="247" customFormat="1" ht="26.25" customHeight="1" x14ac:dyDescent="0.15">
      <c r="A120" s="902"/>
      <c r="B120" s="903"/>
      <c r="C120" s="906" t="s">
        <v>450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459</v>
      </c>
      <c r="AB120" s="862"/>
      <c r="AC120" s="862"/>
      <c r="AD120" s="862"/>
      <c r="AE120" s="863"/>
      <c r="AF120" s="864" t="s">
        <v>459</v>
      </c>
      <c r="AG120" s="862"/>
      <c r="AH120" s="862"/>
      <c r="AI120" s="862"/>
      <c r="AJ120" s="863"/>
      <c r="AK120" s="864" t="s">
        <v>459</v>
      </c>
      <c r="AL120" s="862"/>
      <c r="AM120" s="862"/>
      <c r="AN120" s="862"/>
      <c r="AO120" s="863"/>
      <c r="AP120" s="909" t="s">
        <v>459</v>
      </c>
      <c r="AQ120" s="910"/>
      <c r="AR120" s="910"/>
      <c r="AS120" s="910"/>
      <c r="AT120" s="911"/>
      <c r="AU120" s="968" t="s">
        <v>476</v>
      </c>
      <c r="AV120" s="969"/>
      <c r="AW120" s="969"/>
      <c r="AX120" s="969"/>
      <c r="AY120" s="970"/>
      <c r="AZ120" s="945" t="s">
        <v>477</v>
      </c>
      <c r="BA120" s="890"/>
      <c r="BB120" s="890"/>
      <c r="BC120" s="890"/>
      <c r="BD120" s="890"/>
      <c r="BE120" s="890"/>
      <c r="BF120" s="890"/>
      <c r="BG120" s="890"/>
      <c r="BH120" s="890"/>
      <c r="BI120" s="890"/>
      <c r="BJ120" s="890"/>
      <c r="BK120" s="890"/>
      <c r="BL120" s="890"/>
      <c r="BM120" s="890"/>
      <c r="BN120" s="890"/>
      <c r="BO120" s="890"/>
      <c r="BP120" s="891"/>
      <c r="BQ120" s="946">
        <v>14000329</v>
      </c>
      <c r="BR120" s="927"/>
      <c r="BS120" s="927"/>
      <c r="BT120" s="927"/>
      <c r="BU120" s="927"/>
      <c r="BV120" s="927">
        <v>13564871</v>
      </c>
      <c r="BW120" s="927"/>
      <c r="BX120" s="927"/>
      <c r="BY120" s="927"/>
      <c r="BZ120" s="927"/>
      <c r="CA120" s="927">
        <v>12146869</v>
      </c>
      <c r="CB120" s="927"/>
      <c r="CC120" s="927"/>
      <c r="CD120" s="927"/>
      <c r="CE120" s="927"/>
      <c r="CF120" s="951">
        <v>18.399999999999999</v>
      </c>
      <c r="CG120" s="952"/>
      <c r="CH120" s="952"/>
      <c r="CI120" s="952"/>
      <c r="CJ120" s="952"/>
      <c r="CK120" s="953" t="s">
        <v>478</v>
      </c>
      <c r="CL120" s="937"/>
      <c r="CM120" s="937"/>
      <c r="CN120" s="937"/>
      <c r="CO120" s="938"/>
      <c r="CP120" s="957" t="s">
        <v>479</v>
      </c>
      <c r="CQ120" s="958"/>
      <c r="CR120" s="958"/>
      <c r="CS120" s="958"/>
      <c r="CT120" s="958"/>
      <c r="CU120" s="958"/>
      <c r="CV120" s="958"/>
      <c r="CW120" s="958"/>
      <c r="CX120" s="958"/>
      <c r="CY120" s="958"/>
      <c r="CZ120" s="958"/>
      <c r="DA120" s="958"/>
      <c r="DB120" s="958"/>
      <c r="DC120" s="958"/>
      <c r="DD120" s="958"/>
      <c r="DE120" s="958"/>
      <c r="DF120" s="959"/>
      <c r="DG120" s="946">
        <v>53979335</v>
      </c>
      <c r="DH120" s="927"/>
      <c r="DI120" s="927"/>
      <c r="DJ120" s="927"/>
      <c r="DK120" s="927"/>
      <c r="DL120" s="927">
        <v>53701982</v>
      </c>
      <c r="DM120" s="927"/>
      <c r="DN120" s="927"/>
      <c r="DO120" s="927"/>
      <c r="DP120" s="927"/>
      <c r="DQ120" s="927">
        <v>52302093</v>
      </c>
      <c r="DR120" s="927"/>
      <c r="DS120" s="927"/>
      <c r="DT120" s="927"/>
      <c r="DU120" s="927"/>
      <c r="DV120" s="928">
        <v>79.099999999999994</v>
      </c>
      <c r="DW120" s="928"/>
      <c r="DX120" s="928"/>
      <c r="DY120" s="928"/>
      <c r="DZ120" s="929"/>
    </row>
    <row r="121" spans="1:130" s="247" customFormat="1" ht="26.25" customHeight="1" x14ac:dyDescent="0.15">
      <c r="A121" s="902"/>
      <c r="B121" s="903"/>
      <c r="C121" s="948" t="s">
        <v>480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446</v>
      </c>
      <c r="AB121" s="862"/>
      <c r="AC121" s="862"/>
      <c r="AD121" s="862"/>
      <c r="AE121" s="863"/>
      <c r="AF121" s="864" t="s">
        <v>459</v>
      </c>
      <c r="AG121" s="862"/>
      <c r="AH121" s="862"/>
      <c r="AI121" s="862"/>
      <c r="AJ121" s="863"/>
      <c r="AK121" s="864" t="s">
        <v>459</v>
      </c>
      <c r="AL121" s="862"/>
      <c r="AM121" s="862"/>
      <c r="AN121" s="862"/>
      <c r="AO121" s="863"/>
      <c r="AP121" s="909" t="s">
        <v>459</v>
      </c>
      <c r="AQ121" s="910"/>
      <c r="AR121" s="910"/>
      <c r="AS121" s="910"/>
      <c r="AT121" s="911"/>
      <c r="AU121" s="971"/>
      <c r="AV121" s="972"/>
      <c r="AW121" s="972"/>
      <c r="AX121" s="972"/>
      <c r="AY121" s="973"/>
      <c r="AZ121" s="897" t="s">
        <v>481</v>
      </c>
      <c r="BA121" s="832"/>
      <c r="BB121" s="832"/>
      <c r="BC121" s="832"/>
      <c r="BD121" s="832"/>
      <c r="BE121" s="832"/>
      <c r="BF121" s="832"/>
      <c r="BG121" s="832"/>
      <c r="BH121" s="832"/>
      <c r="BI121" s="832"/>
      <c r="BJ121" s="832"/>
      <c r="BK121" s="832"/>
      <c r="BL121" s="832"/>
      <c r="BM121" s="832"/>
      <c r="BN121" s="832"/>
      <c r="BO121" s="832"/>
      <c r="BP121" s="833"/>
      <c r="BQ121" s="898">
        <v>4338817</v>
      </c>
      <c r="BR121" s="899"/>
      <c r="BS121" s="899"/>
      <c r="BT121" s="899"/>
      <c r="BU121" s="899"/>
      <c r="BV121" s="899">
        <v>4498343</v>
      </c>
      <c r="BW121" s="899"/>
      <c r="BX121" s="899"/>
      <c r="BY121" s="899"/>
      <c r="BZ121" s="899"/>
      <c r="CA121" s="899">
        <v>5341777</v>
      </c>
      <c r="CB121" s="899"/>
      <c r="CC121" s="899"/>
      <c r="CD121" s="899"/>
      <c r="CE121" s="899"/>
      <c r="CF121" s="960">
        <v>8.1</v>
      </c>
      <c r="CG121" s="961"/>
      <c r="CH121" s="961"/>
      <c r="CI121" s="961"/>
      <c r="CJ121" s="961"/>
      <c r="CK121" s="954"/>
      <c r="CL121" s="940"/>
      <c r="CM121" s="940"/>
      <c r="CN121" s="940"/>
      <c r="CO121" s="941"/>
      <c r="CP121" s="920" t="s">
        <v>482</v>
      </c>
      <c r="CQ121" s="921"/>
      <c r="CR121" s="921"/>
      <c r="CS121" s="921"/>
      <c r="CT121" s="921"/>
      <c r="CU121" s="921"/>
      <c r="CV121" s="921"/>
      <c r="CW121" s="921"/>
      <c r="CX121" s="921"/>
      <c r="CY121" s="921"/>
      <c r="CZ121" s="921"/>
      <c r="DA121" s="921"/>
      <c r="DB121" s="921"/>
      <c r="DC121" s="921"/>
      <c r="DD121" s="921"/>
      <c r="DE121" s="921"/>
      <c r="DF121" s="922"/>
      <c r="DG121" s="898">
        <v>2327295</v>
      </c>
      <c r="DH121" s="899"/>
      <c r="DI121" s="899"/>
      <c r="DJ121" s="899"/>
      <c r="DK121" s="899"/>
      <c r="DL121" s="899">
        <v>2128070</v>
      </c>
      <c r="DM121" s="899"/>
      <c r="DN121" s="899"/>
      <c r="DO121" s="899"/>
      <c r="DP121" s="899"/>
      <c r="DQ121" s="899">
        <v>1925113</v>
      </c>
      <c r="DR121" s="899"/>
      <c r="DS121" s="899"/>
      <c r="DT121" s="899"/>
      <c r="DU121" s="899"/>
      <c r="DV121" s="876">
        <v>2.9</v>
      </c>
      <c r="DW121" s="876"/>
      <c r="DX121" s="876"/>
      <c r="DY121" s="876"/>
      <c r="DZ121" s="877"/>
    </row>
    <row r="122" spans="1:130" s="247" customFormat="1" ht="26.25" customHeight="1" x14ac:dyDescent="0.15">
      <c r="A122" s="902"/>
      <c r="B122" s="903"/>
      <c r="C122" s="906" t="s">
        <v>462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459</v>
      </c>
      <c r="AB122" s="862"/>
      <c r="AC122" s="862"/>
      <c r="AD122" s="862"/>
      <c r="AE122" s="863"/>
      <c r="AF122" s="864" t="s">
        <v>459</v>
      </c>
      <c r="AG122" s="862"/>
      <c r="AH122" s="862"/>
      <c r="AI122" s="862"/>
      <c r="AJ122" s="863"/>
      <c r="AK122" s="864" t="s">
        <v>459</v>
      </c>
      <c r="AL122" s="862"/>
      <c r="AM122" s="862"/>
      <c r="AN122" s="862"/>
      <c r="AO122" s="863"/>
      <c r="AP122" s="909" t="s">
        <v>459</v>
      </c>
      <c r="AQ122" s="910"/>
      <c r="AR122" s="910"/>
      <c r="AS122" s="910"/>
      <c r="AT122" s="911"/>
      <c r="AU122" s="971"/>
      <c r="AV122" s="972"/>
      <c r="AW122" s="972"/>
      <c r="AX122" s="972"/>
      <c r="AY122" s="973"/>
      <c r="AZ122" s="964" t="s">
        <v>483</v>
      </c>
      <c r="BA122" s="965"/>
      <c r="BB122" s="965"/>
      <c r="BC122" s="965"/>
      <c r="BD122" s="965"/>
      <c r="BE122" s="965"/>
      <c r="BF122" s="965"/>
      <c r="BG122" s="965"/>
      <c r="BH122" s="965"/>
      <c r="BI122" s="965"/>
      <c r="BJ122" s="965"/>
      <c r="BK122" s="965"/>
      <c r="BL122" s="965"/>
      <c r="BM122" s="965"/>
      <c r="BN122" s="965"/>
      <c r="BO122" s="965"/>
      <c r="BP122" s="966"/>
      <c r="BQ122" s="967">
        <v>155101672</v>
      </c>
      <c r="BR122" s="930"/>
      <c r="BS122" s="930"/>
      <c r="BT122" s="930"/>
      <c r="BU122" s="930"/>
      <c r="BV122" s="930">
        <v>159172389</v>
      </c>
      <c r="BW122" s="930"/>
      <c r="BX122" s="930"/>
      <c r="BY122" s="930"/>
      <c r="BZ122" s="930"/>
      <c r="CA122" s="930">
        <v>157724151</v>
      </c>
      <c r="CB122" s="930"/>
      <c r="CC122" s="930"/>
      <c r="CD122" s="930"/>
      <c r="CE122" s="930"/>
      <c r="CF122" s="931">
        <v>238.5</v>
      </c>
      <c r="CG122" s="932"/>
      <c r="CH122" s="932"/>
      <c r="CI122" s="932"/>
      <c r="CJ122" s="932"/>
      <c r="CK122" s="954"/>
      <c r="CL122" s="940"/>
      <c r="CM122" s="940"/>
      <c r="CN122" s="940"/>
      <c r="CO122" s="941"/>
      <c r="CP122" s="920" t="s">
        <v>484</v>
      </c>
      <c r="CQ122" s="921"/>
      <c r="CR122" s="921"/>
      <c r="CS122" s="921"/>
      <c r="CT122" s="921"/>
      <c r="CU122" s="921"/>
      <c r="CV122" s="921"/>
      <c r="CW122" s="921"/>
      <c r="CX122" s="921"/>
      <c r="CY122" s="921"/>
      <c r="CZ122" s="921"/>
      <c r="DA122" s="921"/>
      <c r="DB122" s="921"/>
      <c r="DC122" s="921"/>
      <c r="DD122" s="921"/>
      <c r="DE122" s="921"/>
      <c r="DF122" s="922"/>
      <c r="DG122" s="898">
        <v>1410492</v>
      </c>
      <c r="DH122" s="899"/>
      <c r="DI122" s="899"/>
      <c r="DJ122" s="899"/>
      <c r="DK122" s="899"/>
      <c r="DL122" s="899">
        <v>1255096</v>
      </c>
      <c r="DM122" s="899"/>
      <c r="DN122" s="899"/>
      <c r="DO122" s="899"/>
      <c r="DP122" s="899"/>
      <c r="DQ122" s="899">
        <v>1099758</v>
      </c>
      <c r="DR122" s="899"/>
      <c r="DS122" s="899"/>
      <c r="DT122" s="899"/>
      <c r="DU122" s="899"/>
      <c r="DV122" s="876">
        <v>1.7</v>
      </c>
      <c r="DW122" s="876"/>
      <c r="DX122" s="876"/>
      <c r="DY122" s="876"/>
      <c r="DZ122" s="877"/>
    </row>
    <row r="123" spans="1:130" s="247" customFormat="1" ht="26.25" customHeight="1" x14ac:dyDescent="0.15">
      <c r="A123" s="902"/>
      <c r="B123" s="903"/>
      <c r="C123" s="906" t="s">
        <v>468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128179</v>
      </c>
      <c r="AB123" s="862"/>
      <c r="AC123" s="862"/>
      <c r="AD123" s="862"/>
      <c r="AE123" s="863"/>
      <c r="AF123" s="864">
        <v>136004</v>
      </c>
      <c r="AG123" s="862"/>
      <c r="AH123" s="862"/>
      <c r="AI123" s="862"/>
      <c r="AJ123" s="863"/>
      <c r="AK123" s="864">
        <v>158698</v>
      </c>
      <c r="AL123" s="862"/>
      <c r="AM123" s="862"/>
      <c r="AN123" s="862"/>
      <c r="AO123" s="863"/>
      <c r="AP123" s="909">
        <v>0.2</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485</v>
      </c>
      <c r="BP123" s="963"/>
      <c r="BQ123" s="917">
        <v>173440818</v>
      </c>
      <c r="BR123" s="918"/>
      <c r="BS123" s="918"/>
      <c r="BT123" s="918"/>
      <c r="BU123" s="918"/>
      <c r="BV123" s="918">
        <v>177235603</v>
      </c>
      <c r="BW123" s="918"/>
      <c r="BX123" s="918"/>
      <c r="BY123" s="918"/>
      <c r="BZ123" s="918"/>
      <c r="CA123" s="918">
        <v>175212797</v>
      </c>
      <c r="CB123" s="918"/>
      <c r="CC123" s="918"/>
      <c r="CD123" s="918"/>
      <c r="CE123" s="918"/>
      <c r="CF123" s="828"/>
      <c r="CG123" s="829"/>
      <c r="CH123" s="829"/>
      <c r="CI123" s="829"/>
      <c r="CJ123" s="919"/>
      <c r="CK123" s="954"/>
      <c r="CL123" s="940"/>
      <c r="CM123" s="940"/>
      <c r="CN123" s="940"/>
      <c r="CO123" s="941"/>
      <c r="CP123" s="920" t="s">
        <v>486</v>
      </c>
      <c r="CQ123" s="921"/>
      <c r="CR123" s="921"/>
      <c r="CS123" s="921"/>
      <c r="CT123" s="921"/>
      <c r="CU123" s="921"/>
      <c r="CV123" s="921"/>
      <c r="CW123" s="921"/>
      <c r="CX123" s="921"/>
      <c r="CY123" s="921"/>
      <c r="CZ123" s="921"/>
      <c r="DA123" s="921"/>
      <c r="DB123" s="921"/>
      <c r="DC123" s="921"/>
      <c r="DD123" s="921"/>
      <c r="DE123" s="921"/>
      <c r="DF123" s="922"/>
      <c r="DG123" s="861">
        <v>367522</v>
      </c>
      <c r="DH123" s="862"/>
      <c r="DI123" s="862"/>
      <c r="DJ123" s="862"/>
      <c r="DK123" s="863"/>
      <c r="DL123" s="864">
        <v>358000</v>
      </c>
      <c r="DM123" s="862"/>
      <c r="DN123" s="862"/>
      <c r="DO123" s="862"/>
      <c r="DP123" s="863"/>
      <c r="DQ123" s="864">
        <v>304018</v>
      </c>
      <c r="DR123" s="862"/>
      <c r="DS123" s="862"/>
      <c r="DT123" s="862"/>
      <c r="DU123" s="863"/>
      <c r="DV123" s="909">
        <v>0.5</v>
      </c>
      <c r="DW123" s="910"/>
      <c r="DX123" s="910"/>
      <c r="DY123" s="910"/>
      <c r="DZ123" s="911"/>
    </row>
    <row r="124" spans="1:130" s="247" customFormat="1" ht="26.25" customHeight="1" thickBot="1" x14ac:dyDescent="0.2">
      <c r="A124" s="902"/>
      <c r="B124" s="903"/>
      <c r="C124" s="906" t="s">
        <v>471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487</v>
      </c>
      <c r="AB124" s="862"/>
      <c r="AC124" s="862"/>
      <c r="AD124" s="862"/>
      <c r="AE124" s="863"/>
      <c r="AF124" s="864" t="s">
        <v>488</v>
      </c>
      <c r="AG124" s="862"/>
      <c r="AH124" s="862"/>
      <c r="AI124" s="862"/>
      <c r="AJ124" s="863"/>
      <c r="AK124" s="864" t="s">
        <v>489</v>
      </c>
      <c r="AL124" s="862"/>
      <c r="AM124" s="862"/>
      <c r="AN124" s="862"/>
      <c r="AO124" s="863"/>
      <c r="AP124" s="909" t="s">
        <v>488</v>
      </c>
      <c r="AQ124" s="910"/>
      <c r="AR124" s="910"/>
      <c r="AS124" s="910"/>
      <c r="AT124" s="911"/>
      <c r="AU124" s="912" t="s">
        <v>490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164.4</v>
      </c>
      <c r="BR124" s="916"/>
      <c r="BS124" s="916"/>
      <c r="BT124" s="916"/>
      <c r="BU124" s="916"/>
      <c r="BV124" s="916">
        <v>165.9</v>
      </c>
      <c r="BW124" s="916"/>
      <c r="BX124" s="916"/>
      <c r="BY124" s="916"/>
      <c r="BZ124" s="916"/>
      <c r="CA124" s="916">
        <v>180.2</v>
      </c>
      <c r="CB124" s="916"/>
      <c r="CC124" s="916"/>
      <c r="CD124" s="916"/>
      <c r="CE124" s="916"/>
      <c r="CF124" s="806"/>
      <c r="CG124" s="807"/>
      <c r="CH124" s="807"/>
      <c r="CI124" s="807"/>
      <c r="CJ124" s="947"/>
      <c r="CK124" s="955"/>
      <c r="CL124" s="955"/>
      <c r="CM124" s="955"/>
      <c r="CN124" s="955"/>
      <c r="CO124" s="956"/>
      <c r="CP124" s="920" t="s">
        <v>491</v>
      </c>
      <c r="CQ124" s="921"/>
      <c r="CR124" s="921"/>
      <c r="CS124" s="921"/>
      <c r="CT124" s="921"/>
      <c r="CU124" s="921"/>
      <c r="CV124" s="921"/>
      <c r="CW124" s="921"/>
      <c r="CX124" s="921"/>
      <c r="CY124" s="921"/>
      <c r="CZ124" s="921"/>
      <c r="DA124" s="921"/>
      <c r="DB124" s="921"/>
      <c r="DC124" s="921"/>
      <c r="DD124" s="921"/>
      <c r="DE124" s="921"/>
      <c r="DF124" s="922"/>
      <c r="DG124" s="844" t="s">
        <v>488</v>
      </c>
      <c r="DH124" s="845"/>
      <c r="DI124" s="845"/>
      <c r="DJ124" s="845"/>
      <c r="DK124" s="846"/>
      <c r="DL124" s="847" t="s">
        <v>487</v>
      </c>
      <c r="DM124" s="845"/>
      <c r="DN124" s="845"/>
      <c r="DO124" s="845"/>
      <c r="DP124" s="846"/>
      <c r="DQ124" s="847" t="s">
        <v>488</v>
      </c>
      <c r="DR124" s="845"/>
      <c r="DS124" s="845"/>
      <c r="DT124" s="845"/>
      <c r="DU124" s="846"/>
      <c r="DV124" s="933" t="s">
        <v>492</v>
      </c>
      <c r="DW124" s="934"/>
      <c r="DX124" s="934"/>
      <c r="DY124" s="934"/>
      <c r="DZ124" s="935"/>
    </row>
    <row r="125" spans="1:130" s="247" customFormat="1" ht="26.25" customHeight="1" x14ac:dyDescent="0.15">
      <c r="A125" s="902"/>
      <c r="B125" s="90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493</v>
      </c>
      <c r="AB125" s="862"/>
      <c r="AC125" s="862"/>
      <c r="AD125" s="862"/>
      <c r="AE125" s="863"/>
      <c r="AF125" s="864" t="s">
        <v>487</v>
      </c>
      <c r="AG125" s="862"/>
      <c r="AH125" s="862"/>
      <c r="AI125" s="862"/>
      <c r="AJ125" s="863"/>
      <c r="AK125" s="864" t="s">
        <v>494</v>
      </c>
      <c r="AL125" s="862"/>
      <c r="AM125" s="862"/>
      <c r="AN125" s="862"/>
      <c r="AO125" s="863"/>
      <c r="AP125" s="909" t="s">
        <v>488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495</v>
      </c>
      <c r="CL125" s="937"/>
      <c r="CM125" s="937"/>
      <c r="CN125" s="937"/>
      <c r="CO125" s="938"/>
      <c r="CP125" s="945" t="s">
        <v>496</v>
      </c>
      <c r="CQ125" s="890"/>
      <c r="CR125" s="890"/>
      <c r="CS125" s="890"/>
      <c r="CT125" s="890"/>
      <c r="CU125" s="890"/>
      <c r="CV125" s="890"/>
      <c r="CW125" s="890"/>
      <c r="CX125" s="890"/>
      <c r="CY125" s="890"/>
      <c r="CZ125" s="890"/>
      <c r="DA125" s="890"/>
      <c r="DB125" s="890"/>
      <c r="DC125" s="890"/>
      <c r="DD125" s="890"/>
      <c r="DE125" s="890"/>
      <c r="DF125" s="891"/>
      <c r="DG125" s="946" t="s">
        <v>497</v>
      </c>
      <c r="DH125" s="927"/>
      <c r="DI125" s="927"/>
      <c r="DJ125" s="927"/>
      <c r="DK125" s="927"/>
      <c r="DL125" s="927" t="s">
        <v>488</v>
      </c>
      <c r="DM125" s="927"/>
      <c r="DN125" s="927"/>
      <c r="DO125" s="927"/>
      <c r="DP125" s="927"/>
      <c r="DQ125" s="927" t="s">
        <v>488</v>
      </c>
      <c r="DR125" s="927"/>
      <c r="DS125" s="927"/>
      <c r="DT125" s="927"/>
      <c r="DU125" s="927"/>
      <c r="DV125" s="928" t="s">
        <v>489</v>
      </c>
      <c r="DW125" s="928"/>
      <c r="DX125" s="928"/>
      <c r="DY125" s="928"/>
      <c r="DZ125" s="929"/>
    </row>
    <row r="126" spans="1:130" s="247" customFormat="1" ht="26.25" customHeight="1" thickBot="1" x14ac:dyDescent="0.2">
      <c r="A126" s="902"/>
      <c r="B126" s="90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493</v>
      </c>
      <c r="AB126" s="862"/>
      <c r="AC126" s="862"/>
      <c r="AD126" s="862"/>
      <c r="AE126" s="863"/>
      <c r="AF126" s="864" t="s">
        <v>497</v>
      </c>
      <c r="AG126" s="862"/>
      <c r="AH126" s="862"/>
      <c r="AI126" s="862"/>
      <c r="AJ126" s="863"/>
      <c r="AK126" s="864" t="s">
        <v>497</v>
      </c>
      <c r="AL126" s="862"/>
      <c r="AM126" s="862"/>
      <c r="AN126" s="862"/>
      <c r="AO126" s="863"/>
      <c r="AP126" s="909" t="s">
        <v>489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498</v>
      </c>
      <c r="CQ126" s="832"/>
      <c r="CR126" s="832"/>
      <c r="CS126" s="832"/>
      <c r="CT126" s="832"/>
      <c r="CU126" s="832"/>
      <c r="CV126" s="832"/>
      <c r="CW126" s="832"/>
      <c r="CX126" s="832"/>
      <c r="CY126" s="832"/>
      <c r="CZ126" s="832"/>
      <c r="DA126" s="832"/>
      <c r="DB126" s="832"/>
      <c r="DC126" s="832"/>
      <c r="DD126" s="832"/>
      <c r="DE126" s="832"/>
      <c r="DF126" s="833"/>
      <c r="DG126" s="898" t="s">
        <v>488</v>
      </c>
      <c r="DH126" s="899"/>
      <c r="DI126" s="899"/>
      <c r="DJ126" s="899"/>
      <c r="DK126" s="899"/>
      <c r="DL126" s="899" t="s">
        <v>497</v>
      </c>
      <c r="DM126" s="899"/>
      <c r="DN126" s="899"/>
      <c r="DO126" s="899"/>
      <c r="DP126" s="899"/>
      <c r="DQ126" s="899" t="s">
        <v>488</v>
      </c>
      <c r="DR126" s="899"/>
      <c r="DS126" s="899"/>
      <c r="DT126" s="899"/>
      <c r="DU126" s="899"/>
      <c r="DV126" s="876" t="s">
        <v>488</v>
      </c>
      <c r="DW126" s="876"/>
      <c r="DX126" s="876"/>
      <c r="DY126" s="876"/>
      <c r="DZ126" s="877"/>
    </row>
    <row r="127" spans="1:130" s="247" customFormat="1" ht="26.25" customHeight="1" x14ac:dyDescent="0.15">
      <c r="A127" s="904"/>
      <c r="B127" s="905"/>
      <c r="C127" s="923" t="s">
        <v>499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488</v>
      </c>
      <c r="AB127" s="862"/>
      <c r="AC127" s="862"/>
      <c r="AD127" s="862"/>
      <c r="AE127" s="863"/>
      <c r="AF127" s="864" t="s">
        <v>489</v>
      </c>
      <c r="AG127" s="862"/>
      <c r="AH127" s="862"/>
      <c r="AI127" s="862"/>
      <c r="AJ127" s="863"/>
      <c r="AK127" s="864" t="s">
        <v>489</v>
      </c>
      <c r="AL127" s="862"/>
      <c r="AM127" s="862"/>
      <c r="AN127" s="862"/>
      <c r="AO127" s="863"/>
      <c r="AP127" s="909" t="s">
        <v>497</v>
      </c>
      <c r="AQ127" s="910"/>
      <c r="AR127" s="910"/>
      <c r="AS127" s="910"/>
      <c r="AT127" s="911"/>
      <c r="AU127" s="283"/>
      <c r="AV127" s="283"/>
      <c r="AW127" s="283"/>
      <c r="AX127" s="926" t="s">
        <v>500</v>
      </c>
      <c r="AY127" s="894"/>
      <c r="AZ127" s="894"/>
      <c r="BA127" s="894"/>
      <c r="BB127" s="894"/>
      <c r="BC127" s="894"/>
      <c r="BD127" s="894"/>
      <c r="BE127" s="895"/>
      <c r="BF127" s="893" t="s">
        <v>501</v>
      </c>
      <c r="BG127" s="894"/>
      <c r="BH127" s="894"/>
      <c r="BI127" s="894"/>
      <c r="BJ127" s="894"/>
      <c r="BK127" s="894"/>
      <c r="BL127" s="895"/>
      <c r="BM127" s="893" t="s">
        <v>502</v>
      </c>
      <c r="BN127" s="894"/>
      <c r="BO127" s="894"/>
      <c r="BP127" s="894"/>
      <c r="BQ127" s="894"/>
      <c r="BR127" s="894"/>
      <c r="BS127" s="895"/>
      <c r="BT127" s="893" t="s">
        <v>503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504</v>
      </c>
      <c r="CQ127" s="832"/>
      <c r="CR127" s="832"/>
      <c r="CS127" s="832"/>
      <c r="CT127" s="832"/>
      <c r="CU127" s="832"/>
      <c r="CV127" s="832"/>
      <c r="CW127" s="832"/>
      <c r="CX127" s="832"/>
      <c r="CY127" s="832"/>
      <c r="CZ127" s="832"/>
      <c r="DA127" s="832"/>
      <c r="DB127" s="832"/>
      <c r="DC127" s="832"/>
      <c r="DD127" s="832"/>
      <c r="DE127" s="832"/>
      <c r="DF127" s="833"/>
      <c r="DG127" s="898" t="s">
        <v>488</v>
      </c>
      <c r="DH127" s="899"/>
      <c r="DI127" s="899"/>
      <c r="DJ127" s="899"/>
      <c r="DK127" s="899"/>
      <c r="DL127" s="899" t="s">
        <v>492</v>
      </c>
      <c r="DM127" s="899"/>
      <c r="DN127" s="899"/>
      <c r="DO127" s="899"/>
      <c r="DP127" s="899"/>
      <c r="DQ127" s="899" t="s">
        <v>497</v>
      </c>
      <c r="DR127" s="899"/>
      <c r="DS127" s="899"/>
      <c r="DT127" s="899"/>
      <c r="DU127" s="899"/>
      <c r="DV127" s="876" t="s">
        <v>488</v>
      </c>
      <c r="DW127" s="876"/>
      <c r="DX127" s="876"/>
      <c r="DY127" s="876"/>
      <c r="DZ127" s="877"/>
    </row>
    <row r="128" spans="1:130" s="247" customFormat="1" ht="26.25" customHeight="1" thickBot="1" x14ac:dyDescent="0.2">
      <c r="A128" s="878" t="s">
        <v>505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506</v>
      </c>
      <c r="X128" s="880"/>
      <c r="Y128" s="880"/>
      <c r="Z128" s="881"/>
      <c r="AA128" s="882">
        <v>719387</v>
      </c>
      <c r="AB128" s="883"/>
      <c r="AC128" s="883"/>
      <c r="AD128" s="883"/>
      <c r="AE128" s="884"/>
      <c r="AF128" s="885">
        <v>675980</v>
      </c>
      <c r="AG128" s="883"/>
      <c r="AH128" s="883"/>
      <c r="AI128" s="883"/>
      <c r="AJ128" s="884"/>
      <c r="AK128" s="885">
        <v>722492</v>
      </c>
      <c r="AL128" s="883"/>
      <c r="AM128" s="883"/>
      <c r="AN128" s="883"/>
      <c r="AO128" s="884"/>
      <c r="AP128" s="886"/>
      <c r="AQ128" s="887"/>
      <c r="AR128" s="887"/>
      <c r="AS128" s="887"/>
      <c r="AT128" s="888"/>
      <c r="AU128" s="283"/>
      <c r="AV128" s="283"/>
      <c r="AW128" s="283"/>
      <c r="AX128" s="889" t="s">
        <v>507</v>
      </c>
      <c r="AY128" s="890"/>
      <c r="AZ128" s="890"/>
      <c r="BA128" s="890"/>
      <c r="BB128" s="890"/>
      <c r="BC128" s="890"/>
      <c r="BD128" s="890"/>
      <c r="BE128" s="891"/>
      <c r="BF128" s="868" t="s">
        <v>488</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508</v>
      </c>
      <c r="CQ128" s="810"/>
      <c r="CR128" s="810"/>
      <c r="CS128" s="810"/>
      <c r="CT128" s="810"/>
      <c r="CU128" s="810"/>
      <c r="CV128" s="810"/>
      <c r="CW128" s="810"/>
      <c r="CX128" s="810"/>
      <c r="CY128" s="810"/>
      <c r="CZ128" s="810"/>
      <c r="DA128" s="810"/>
      <c r="DB128" s="810"/>
      <c r="DC128" s="810"/>
      <c r="DD128" s="810"/>
      <c r="DE128" s="810"/>
      <c r="DF128" s="811"/>
      <c r="DG128" s="872" t="s">
        <v>488</v>
      </c>
      <c r="DH128" s="873"/>
      <c r="DI128" s="873"/>
      <c r="DJ128" s="873"/>
      <c r="DK128" s="873"/>
      <c r="DL128" s="873" t="s">
        <v>488</v>
      </c>
      <c r="DM128" s="873"/>
      <c r="DN128" s="873"/>
      <c r="DO128" s="873"/>
      <c r="DP128" s="873"/>
      <c r="DQ128" s="873" t="s">
        <v>497</v>
      </c>
      <c r="DR128" s="873"/>
      <c r="DS128" s="873"/>
      <c r="DT128" s="873"/>
      <c r="DU128" s="873"/>
      <c r="DV128" s="874" t="s">
        <v>488</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509</v>
      </c>
      <c r="X129" s="859"/>
      <c r="Y129" s="859"/>
      <c r="Z129" s="860"/>
      <c r="AA129" s="861">
        <v>78642485</v>
      </c>
      <c r="AB129" s="862"/>
      <c r="AC129" s="862"/>
      <c r="AD129" s="862"/>
      <c r="AE129" s="863"/>
      <c r="AF129" s="864">
        <v>78427363</v>
      </c>
      <c r="AG129" s="862"/>
      <c r="AH129" s="862"/>
      <c r="AI129" s="862"/>
      <c r="AJ129" s="863"/>
      <c r="AK129" s="864">
        <v>78603438</v>
      </c>
      <c r="AL129" s="862"/>
      <c r="AM129" s="862"/>
      <c r="AN129" s="862"/>
      <c r="AO129" s="863"/>
      <c r="AP129" s="865"/>
      <c r="AQ129" s="866"/>
      <c r="AR129" s="866"/>
      <c r="AS129" s="866"/>
      <c r="AT129" s="867"/>
      <c r="AU129" s="285"/>
      <c r="AV129" s="285"/>
      <c r="AW129" s="285"/>
      <c r="AX129" s="831" t="s">
        <v>510</v>
      </c>
      <c r="AY129" s="832"/>
      <c r="AZ129" s="832"/>
      <c r="BA129" s="832"/>
      <c r="BB129" s="832"/>
      <c r="BC129" s="832"/>
      <c r="BD129" s="832"/>
      <c r="BE129" s="833"/>
      <c r="BF129" s="851" t="s">
        <v>488</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512</v>
      </c>
      <c r="X130" s="859"/>
      <c r="Y130" s="859"/>
      <c r="Z130" s="860"/>
      <c r="AA130" s="861">
        <v>12614231</v>
      </c>
      <c r="AB130" s="862"/>
      <c r="AC130" s="862"/>
      <c r="AD130" s="862"/>
      <c r="AE130" s="863"/>
      <c r="AF130" s="864">
        <v>12526936</v>
      </c>
      <c r="AG130" s="862"/>
      <c r="AH130" s="862"/>
      <c r="AI130" s="862"/>
      <c r="AJ130" s="863"/>
      <c r="AK130" s="864">
        <v>12483929</v>
      </c>
      <c r="AL130" s="862"/>
      <c r="AM130" s="862"/>
      <c r="AN130" s="862"/>
      <c r="AO130" s="863"/>
      <c r="AP130" s="865"/>
      <c r="AQ130" s="866"/>
      <c r="AR130" s="866"/>
      <c r="AS130" s="866"/>
      <c r="AT130" s="867"/>
      <c r="AU130" s="285"/>
      <c r="AV130" s="285"/>
      <c r="AW130" s="285"/>
      <c r="AX130" s="831" t="s">
        <v>513</v>
      </c>
      <c r="AY130" s="832"/>
      <c r="AZ130" s="832"/>
      <c r="BA130" s="832"/>
      <c r="BB130" s="832"/>
      <c r="BC130" s="832"/>
      <c r="BD130" s="832"/>
      <c r="BE130" s="833"/>
      <c r="BF130" s="834">
        <v>14.2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514</v>
      </c>
      <c r="X131" s="842"/>
      <c r="Y131" s="842"/>
      <c r="Z131" s="843"/>
      <c r="AA131" s="844">
        <v>66028254</v>
      </c>
      <c r="AB131" s="845"/>
      <c r="AC131" s="845"/>
      <c r="AD131" s="845"/>
      <c r="AE131" s="846"/>
      <c r="AF131" s="847">
        <v>65900427</v>
      </c>
      <c r="AG131" s="845"/>
      <c r="AH131" s="845"/>
      <c r="AI131" s="845"/>
      <c r="AJ131" s="846"/>
      <c r="AK131" s="847">
        <v>66119509</v>
      </c>
      <c r="AL131" s="845"/>
      <c r="AM131" s="845"/>
      <c r="AN131" s="845"/>
      <c r="AO131" s="846"/>
      <c r="AP131" s="848"/>
      <c r="AQ131" s="849"/>
      <c r="AR131" s="849"/>
      <c r="AS131" s="849"/>
      <c r="AT131" s="850"/>
      <c r="AU131" s="285"/>
      <c r="AV131" s="285"/>
      <c r="AW131" s="285"/>
      <c r="AX131" s="809" t="s">
        <v>515</v>
      </c>
      <c r="AY131" s="810"/>
      <c r="AZ131" s="810"/>
      <c r="BA131" s="810"/>
      <c r="BB131" s="810"/>
      <c r="BC131" s="810"/>
      <c r="BD131" s="810"/>
      <c r="BE131" s="811"/>
      <c r="BF131" s="812">
        <v>180.2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517</v>
      </c>
      <c r="W132" s="822"/>
      <c r="X132" s="822"/>
      <c r="Y132" s="822"/>
      <c r="Z132" s="823"/>
      <c r="AA132" s="824">
        <v>14.27637629</v>
      </c>
      <c r="AB132" s="825"/>
      <c r="AC132" s="825"/>
      <c r="AD132" s="825"/>
      <c r="AE132" s="826"/>
      <c r="AF132" s="827">
        <v>14.515837660000001</v>
      </c>
      <c r="AG132" s="825"/>
      <c r="AH132" s="825"/>
      <c r="AI132" s="825"/>
      <c r="AJ132" s="826"/>
      <c r="AK132" s="827">
        <v>14.037997470000001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518</v>
      </c>
      <c r="W133" s="801"/>
      <c r="X133" s="801"/>
      <c r="Y133" s="801"/>
      <c r="Z133" s="802"/>
      <c r="AA133" s="803">
        <v>14.7</v>
      </c>
      <c r="AB133" s="804"/>
      <c r="AC133" s="804"/>
      <c r="AD133" s="804"/>
      <c r="AE133" s="805"/>
      <c r="AF133" s="803">
        <v>14.6</v>
      </c>
      <c r="AG133" s="804"/>
      <c r="AH133" s="804"/>
      <c r="AI133" s="804"/>
      <c r="AJ133" s="805"/>
      <c r="AK133" s="803">
        <v>14.2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mRKRiYMszBrXGFC+aM2XEYNGmNJBRED2Y0sbXU58kvD6LSIBr7G54xeyiLNLSEbKkjNaXjRyV2y81q2GPkVdw==" saltValue="mkq6VZejNvUtFtFq13El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5odXp89Jwg7oZH9BiD/FS1aMPynHsh0B75y88rRIKO+LQq2elBn7Ii2komOvklHSdHk6U2M3KGO2FswjTpX7g==" saltValue="RtIIEtrVNKHbLRfLgDL2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AG5k3Iebnsn6aUAKa7s/lgp5Isrjjqkp8JJyd4pU0rzSKAvtNurglwaqD9jx5wc9jZAUoe9ymABqS+cMaBZVQ==" saltValue="Tw09xBmtiduMNV1IMerS2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522</v>
      </c>
      <c r="AP7" s="304"/>
      <c r="AQ7" s="305" t="s">
        <v>523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524</v>
      </c>
      <c r="AQ8" s="311" t="s">
        <v>525</v>
      </c>
      <c r="AR8" s="312" t="s">
        <v>526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527</v>
      </c>
      <c r="AL9" s="1231"/>
      <c r="AM9" s="1231"/>
      <c r="AN9" s="1232"/>
      <c r="AO9" s="313">
        <v>20559960</v>
      </c>
      <c r="AP9" s="313">
        <v>62764</v>
      </c>
      <c r="AQ9" s="314">
        <v>58073</v>
      </c>
      <c r="AR9" s="315">
        <v>8.1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528</v>
      </c>
      <c r="AL10" s="1231"/>
      <c r="AM10" s="1231"/>
      <c r="AN10" s="1232"/>
      <c r="AO10" s="316">
        <v>1243506</v>
      </c>
      <c r="AP10" s="316">
        <v>3796</v>
      </c>
      <c r="AQ10" s="317">
        <v>2762</v>
      </c>
      <c r="AR10" s="318">
        <v>37.4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529</v>
      </c>
      <c r="AL11" s="1231"/>
      <c r="AM11" s="1231"/>
      <c r="AN11" s="1232"/>
      <c r="AO11" s="316">
        <v>1254</v>
      </c>
      <c r="AP11" s="316">
        <v>4</v>
      </c>
      <c r="AQ11" s="317">
        <v>1714</v>
      </c>
      <c r="AR11" s="318">
        <v>-99.8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530</v>
      </c>
      <c r="AL12" s="1231"/>
      <c r="AM12" s="1231"/>
      <c r="AN12" s="1232"/>
      <c r="AO12" s="316">
        <v>715327</v>
      </c>
      <c r="AP12" s="316">
        <v>2184</v>
      </c>
      <c r="AQ12" s="317">
        <v>632</v>
      </c>
      <c r="AR12" s="318">
        <v>245.6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531</v>
      </c>
      <c r="AL13" s="1231"/>
      <c r="AM13" s="1231"/>
      <c r="AN13" s="1232"/>
      <c r="AO13" s="316" t="s">
        <v>532</v>
      </c>
      <c r="AP13" s="316" t="s">
        <v>532</v>
      </c>
      <c r="AQ13" s="317">
        <v>9</v>
      </c>
      <c r="AR13" s="318" t="s">
        <v>532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533</v>
      </c>
      <c r="AL14" s="1231"/>
      <c r="AM14" s="1231"/>
      <c r="AN14" s="1232"/>
      <c r="AO14" s="316">
        <v>862487</v>
      </c>
      <c r="AP14" s="316">
        <v>2633</v>
      </c>
      <c r="AQ14" s="317">
        <v>1980</v>
      </c>
      <c r="AR14" s="318">
        <v>33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534</v>
      </c>
      <c r="AL15" s="1231"/>
      <c r="AM15" s="1231"/>
      <c r="AN15" s="1232"/>
      <c r="AO15" s="316">
        <v>514168</v>
      </c>
      <c r="AP15" s="316">
        <v>1570</v>
      </c>
      <c r="AQ15" s="317">
        <v>1379</v>
      </c>
      <c r="AR15" s="318">
        <v>13.9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535</v>
      </c>
      <c r="AL16" s="1234"/>
      <c r="AM16" s="1234"/>
      <c r="AN16" s="1235"/>
      <c r="AO16" s="316">
        <v>-1320087</v>
      </c>
      <c r="AP16" s="316">
        <v>-4030</v>
      </c>
      <c r="AQ16" s="317">
        <v>-3914</v>
      </c>
      <c r="AR16" s="318">
        <v>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22576615</v>
      </c>
      <c r="AP17" s="316">
        <v>68920</v>
      </c>
      <c r="AQ17" s="317">
        <v>62636</v>
      </c>
      <c r="AR17" s="318">
        <v>10</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540</v>
      </c>
      <c r="AL21" s="1228"/>
      <c r="AM21" s="1228"/>
      <c r="AN21" s="1229"/>
      <c r="AO21" s="328">
        <v>7.47</v>
      </c>
      <c r="AP21" s="329">
        <v>6.32</v>
      </c>
      <c r="AQ21" s="330">
        <v>1.1499999999999999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541</v>
      </c>
      <c r="AL22" s="1228"/>
      <c r="AM22" s="1228"/>
      <c r="AN22" s="1229"/>
      <c r="AO22" s="333">
        <v>99.3</v>
      </c>
      <c r="AP22" s="334">
        <v>99.9</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522</v>
      </c>
      <c r="AP30" s="304"/>
      <c r="AQ30" s="305" t="s">
        <v>523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524</v>
      </c>
      <c r="AQ31" s="311" t="s">
        <v>525</v>
      </c>
      <c r="AR31" s="312" t="s">
        <v>526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545</v>
      </c>
      <c r="AL32" s="1219"/>
      <c r="AM32" s="1219"/>
      <c r="AN32" s="1220"/>
      <c r="AO32" s="343">
        <v>17817703</v>
      </c>
      <c r="AP32" s="343">
        <v>54393</v>
      </c>
      <c r="AQ32" s="344">
        <v>36995</v>
      </c>
      <c r="AR32" s="345">
        <v>47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546</v>
      </c>
      <c r="AL33" s="1219"/>
      <c r="AM33" s="1219"/>
      <c r="AN33" s="1220"/>
      <c r="AO33" s="343" t="s">
        <v>532</v>
      </c>
      <c r="AP33" s="343" t="s">
        <v>532</v>
      </c>
      <c r="AQ33" s="344">
        <v>3</v>
      </c>
      <c r="AR33" s="345" t="s">
        <v>532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547</v>
      </c>
      <c r="AL34" s="1219"/>
      <c r="AM34" s="1219"/>
      <c r="AN34" s="1220"/>
      <c r="AO34" s="343">
        <v>16667</v>
      </c>
      <c r="AP34" s="343">
        <v>51</v>
      </c>
      <c r="AQ34" s="344">
        <v>81</v>
      </c>
      <c r="AR34" s="345">
        <v>-37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548</v>
      </c>
      <c r="AL35" s="1219"/>
      <c r="AM35" s="1219"/>
      <c r="AN35" s="1220"/>
      <c r="AO35" s="343">
        <v>3568679</v>
      </c>
      <c r="AP35" s="343">
        <v>10894</v>
      </c>
      <c r="AQ35" s="344">
        <v>8919</v>
      </c>
      <c r="AR35" s="345">
        <v>22.1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549</v>
      </c>
      <c r="AL36" s="1219"/>
      <c r="AM36" s="1219"/>
      <c r="AN36" s="1220"/>
      <c r="AO36" s="343">
        <v>924738</v>
      </c>
      <c r="AP36" s="343">
        <v>2823</v>
      </c>
      <c r="AQ36" s="344">
        <v>380</v>
      </c>
      <c r="AR36" s="345">
        <v>642.9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550</v>
      </c>
      <c r="AL37" s="1219"/>
      <c r="AM37" s="1219"/>
      <c r="AN37" s="1220"/>
      <c r="AO37" s="343">
        <v>158698</v>
      </c>
      <c r="AP37" s="343">
        <v>484</v>
      </c>
      <c r="AQ37" s="344">
        <v>886</v>
      </c>
      <c r="AR37" s="345">
        <v>-45.4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551</v>
      </c>
      <c r="AL38" s="1222"/>
      <c r="AM38" s="1222"/>
      <c r="AN38" s="1223"/>
      <c r="AO38" s="346">
        <v>1791</v>
      </c>
      <c r="AP38" s="346">
        <v>5</v>
      </c>
      <c r="AQ38" s="347">
        <v>1</v>
      </c>
      <c r="AR38" s="335">
        <v>400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552</v>
      </c>
      <c r="AL39" s="1222"/>
      <c r="AM39" s="1222"/>
      <c r="AN39" s="1223"/>
      <c r="AO39" s="343">
        <v>-722492</v>
      </c>
      <c r="AP39" s="343">
        <v>-2206</v>
      </c>
      <c r="AQ39" s="344">
        <v>-8108</v>
      </c>
      <c r="AR39" s="345">
        <v>-72.8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553</v>
      </c>
      <c r="AL40" s="1219"/>
      <c r="AM40" s="1219"/>
      <c r="AN40" s="1220"/>
      <c r="AO40" s="343">
        <v>-12483929</v>
      </c>
      <c r="AP40" s="343">
        <v>-38110</v>
      </c>
      <c r="AQ40" s="344">
        <v>-28743</v>
      </c>
      <c r="AR40" s="345">
        <v>32.6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9281855</v>
      </c>
      <c r="AP41" s="343">
        <v>28335</v>
      </c>
      <c r="AQ41" s="344">
        <v>10414</v>
      </c>
      <c r="AR41" s="345">
        <v>172.1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522</v>
      </c>
      <c r="AN49" s="1213" t="s">
        <v>557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558</v>
      </c>
      <c r="AO50" s="360" t="s">
        <v>559</v>
      </c>
      <c r="AP50" s="361" t="s">
        <v>560</v>
      </c>
      <c r="AQ50" s="362" t="s">
        <v>561</v>
      </c>
      <c r="AR50" s="363" t="s">
        <v>562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20293426</v>
      </c>
      <c r="AN51" s="365">
        <v>60388</v>
      </c>
      <c r="AO51" s="366">
        <v>25.1</v>
      </c>
      <c r="AP51" s="367">
        <v>50880</v>
      </c>
      <c r="AQ51" s="368">
        <v>-1.4</v>
      </c>
      <c r="AR51" s="369">
        <v>26.5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8879206</v>
      </c>
      <c r="AN52" s="373">
        <v>26422</v>
      </c>
      <c r="AO52" s="374">
        <v>17.5</v>
      </c>
      <c r="AP52" s="375">
        <v>27819</v>
      </c>
      <c r="AQ52" s="376">
        <v>7.5</v>
      </c>
      <c r="AR52" s="377">
        <v>10</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18615030</v>
      </c>
      <c r="AN53" s="365">
        <v>55725</v>
      </c>
      <c r="AO53" s="366">
        <v>-7.7</v>
      </c>
      <c r="AP53" s="367">
        <v>46395</v>
      </c>
      <c r="AQ53" s="368">
        <v>-8.8000000000000007</v>
      </c>
      <c r="AR53" s="369">
        <v>1.1000000000000001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9604424</v>
      </c>
      <c r="AN54" s="373">
        <v>28752</v>
      </c>
      <c r="AO54" s="374">
        <v>8.8000000000000007</v>
      </c>
      <c r="AP54" s="375">
        <v>26304</v>
      </c>
      <c r="AQ54" s="376">
        <v>-5.4</v>
      </c>
      <c r="AR54" s="377">
        <v>14.2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27638707</v>
      </c>
      <c r="AN55" s="365">
        <v>83180</v>
      </c>
      <c r="AO55" s="366">
        <v>49.3</v>
      </c>
      <c r="AP55" s="367">
        <v>48088</v>
      </c>
      <c r="AQ55" s="368">
        <v>3.6</v>
      </c>
      <c r="AR55" s="369">
        <v>45.7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12760966</v>
      </c>
      <c r="AN56" s="373">
        <v>38405</v>
      </c>
      <c r="AO56" s="374">
        <v>33.6</v>
      </c>
      <c r="AP56" s="375">
        <v>25183</v>
      </c>
      <c r="AQ56" s="376">
        <v>-4.3</v>
      </c>
      <c r="AR56" s="377">
        <v>37.9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22359485</v>
      </c>
      <c r="AN57" s="365">
        <v>67722</v>
      </c>
      <c r="AO57" s="366">
        <v>-18.600000000000001</v>
      </c>
      <c r="AP57" s="367">
        <v>46457</v>
      </c>
      <c r="AQ57" s="368">
        <v>-3.4</v>
      </c>
      <c r="AR57" s="369">
        <v>-15.2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13421581</v>
      </c>
      <c r="AN58" s="373">
        <v>40651</v>
      </c>
      <c r="AO58" s="374">
        <v>5.8</v>
      </c>
      <c r="AP58" s="375">
        <v>24020</v>
      </c>
      <c r="AQ58" s="376">
        <v>-4.5999999999999996</v>
      </c>
      <c r="AR58" s="377">
        <v>10.4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25806486</v>
      </c>
      <c r="AN59" s="365">
        <v>78780</v>
      </c>
      <c r="AO59" s="366">
        <v>16.3</v>
      </c>
      <c r="AP59" s="367">
        <v>51849</v>
      </c>
      <c r="AQ59" s="368">
        <v>11.6</v>
      </c>
      <c r="AR59" s="369">
        <v>4.7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18000869</v>
      </c>
      <c r="AN60" s="373">
        <v>54952</v>
      </c>
      <c r="AO60" s="374">
        <v>35.200000000000003</v>
      </c>
      <c r="AP60" s="375">
        <v>26326</v>
      </c>
      <c r="AQ60" s="376">
        <v>9.6</v>
      </c>
      <c r="AR60" s="377">
        <v>25.6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22942627</v>
      </c>
      <c r="AN61" s="380">
        <v>69159</v>
      </c>
      <c r="AO61" s="381">
        <v>12.9</v>
      </c>
      <c r="AP61" s="382">
        <v>48734</v>
      </c>
      <c r="AQ61" s="383">
        <v>0.3</v>
      </c>
      <c r="AR61" s="369">
        <v>12.6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12533409</v>
      </c>
      <c r="AN62" s="373">
        <v>37836</v>
      </c>
      <c r="AO62" s="374">
        <v>20.2</v>
      </c>
      <c r="AP62" s="375">
        <v>25930</v>
      </c>
      <c r="AQ62" s="376">
        <v>0.6</v>
      </c>
      <c r="AR62" s="377">
        <v>19.600000000000001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Dhj227M0eCdsTMmM2FRWJr0uuAsCcBmi5/kwMu3ftG1f8WGQTceyRLSK/FxFx/qjeXnRxOuCm46AfnhS1njVA==" saltValue="eTbAAN2qmMNNlE9ZpqFi3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20" spans="125:125" ht="13.5" hidden="1" customHeight="1" x14ac:dyDescent="0.15"/>
    <row r="121" spans="125:125" ht="13.5" hidden="1" customHeight="1" x14ac:dyDescent="0.15">
      <c r="DU121" s="291"/>
    </row>
  </sheetData>
  <sheetProtection algorithmName="SHA-512" hashValue="YrZo7lMg5XxyTEtmOkSdOpXlNt7TIM5EcW4IwVUrumFQ910Y2SiLB0STLDnmMOJqelPbLHOTxPiv2dU88cHqDA==" saltValue="rcJDdJkEqN9aVoUC+P8M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sheetData>
  <sheetProtection algorithmName="SHA-512" hashValue="TPNI9ChkFX3BiudldSIx4xb5rFgBOBv92w6QOOQsoDR4yi4iol8G1fZ7jx23g44TWDWhTeE9wq1LtDJYkGN6Ew==" saltValue="68pqienF3b+i0xZeg5FH4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36" t="s">
        <v>3</v>
      </c>
      <c r="D47" s="1236"/>
      <c r="E47" s="1237"/>
      <c r="F47" s="11">
        <v>4.07</v>
      </c>
      <c r="G47" s="12">
        <v>3.53</v>
      </c>
      <c r="H47" s="12">
        <v>3.55</v>
      </c>
      <c r="I47" s="12">
        <v>3.69</v>
      </c>
      <c r="J47" s="13">
        <v>3.61</v>
      </c>
    </row>
    <row r="48" spans="2:10" ht="57.75" customHeight="1" x14ac:dyDescent="0.15">
      <c r="B48" s="14"/>
      <c r="C48" s="1238" t="s">
        <v>4</v>
      </c>
      <c r="D48" s="1238"/>
      <c r="E48" s="1239"/>
      <c r="F48" s="15">
        <v>0.91</v>
      </c>
      <c r="G48" s="16">
        <v>0.36</v>
      </c>
      <c r="H48" s="16">
        <v>0.5</v>
      </c>
      <c r="I48" s="16">
        <v>0.6</v>
      </c>
      <c r="J48" s="17">
        <v>0.52</v>
      </c>
    </row>
    <row r="49" spans="2:10" ht="57.75" customHeight="1" thickBot="1" x14ac:dyDescent="0.2">
      <c r="B49" s="18"/>
      <c r="C49" s="1240" t="s">
        <v>5</v>
      </c>
      <c r="D49" s="1240"/>
      <c r="E49" s="1241"/>
      <c r="F49" s="19">
        <v>0.98</v>
      </c>
      <c r="G49" s="20" t="s">
        <v>578</v>
      </c>
      <c r="H49" s="20">
        <v>0.15</v>
      </c>
      <c r="I49" s="20">
        <v>0.11</v>
      </c>
      <c r="J49" s="21" t="s">
        <v>579</v>
      </c>
    </row>
    <row r="50" spans="2:10" ht="13.5" customHeight="1" x14ac:dyDescent="0.15"/>
  </sheetData>
  <sheetProtection algorithmName="SHA-512" hashValue="PtLD95xjjpqKwPenCobIA2trttXeuIATIaJHRRYB6Q7p6eniA1bSXS5fuar9oSiGn7ZLzphbReOrzncr7ib2Cg==" saltValue="/H9IRzw1Z6OuQK5p+YPR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2021-10-18T02:30:01Z</cp:lastPrinted>
  <dcterms:created xsi:type="dcterms:W3CDTF">2021-02-05T04:17:53Z</dcterms:created>
  <dcterms:modified xsi:type="dcterms:W3CDTF">2021-11-08T03:58:35Z</dcterms:modified>
  <cp:category/>
</cp:coreProperties>
</file>