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28" yWindow="65524" windowWidth="12384" windowHeight="9312" tabRatio="647" activeTab="0"/>
  </bookViews>
  <sheets>
    <sheet name="144" sheetId="1" r:id="rId1"/>
    <sheet name="144-2" sheetId="2" r:id="rId2"/>
    <sheet name="144-3" sheetId="3" r:id="rId3"/>
    <sheet name="144-4" sheetId="4" r:id="rId4"/>
    <sheet name="144-5" sheetId="5" r:id="rId5"/>
    <sheet name="144-6" sheetId="6" r:id="rId6"/>
    <sheet name="145" sheetId="7" r:id="rId7"/>
    <sheet name="146" sheetId="8" r:id="rId8"/>
    <sheet name="147" sheetId="9" r:id="rId9"/>
    <sheet name="148" sheetId="10" r:id="rId10"/>
    <sheet name="149" sheetId="11" r:id="rId11"/>
    <sheet name="150" sheetId="12" r:id="rId12"/>
    <sheet name="151" sheetId="13" r:id="rId13"/>
    <sheet name="152" sheetId="14" r:id="rId14"/>
    <sheet name="153" sheetId="15" r:id="rId15"/>
    <sheet name="154" sheetId="16" r:id="rId16"/>
    <sheet name="155" sheetId="17" r:id="rId17"/>
    <sheet name="156" sheetId="18" r:id="rId18"/>
    <sheet name="157" sheetId="19" r:id="rId19"/>
    <sheet name="158" sheetId="20" r:id="rId20"/>
    <sheet name="159" sheetId="21" r:id="rId21"/>
  </sheets>
  <externalReferences>
    <externalReference r:id="rId24"/>
  </externalReferences>
  <definedNames>
    <definedName name="_xlnm.Print_Area" localSheetId="0">'144'!$A:$AI</definedName>
    <definedName name="_xlnm.Print_Area" localSheetId="1">'144-2'!$A:$AI</definedName>
    <definedName name="_xlnm.Print_Area" localSheetId="2">'144-3'!$A:$AM</definedName>
    <definedName name="_xlnm.Print_Area" localSheetId="3">'144-4'!$A:$O</definedName>
    <definedName name="_xlnm.Print_Area" localSheetId="4">'144-5'!$A:$AL</definedName>
    <definedName name="_xlnm.Print_Area" localSheetId="7">'146'!$A:$H</definedName>
    <definedName name="_xlnm.Print_Area" localSheetId="11">'150'!$A$1:$H$53</definedName>
    <definedName name="_xlnm.Print_Area" localSheetId="15">'154'!$A:$K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<sst xmlns="http://schemas.openxmlformats.org/spreadsheetml/2006/main" count="2628" uniqueCount="734">
  <si>
    <t>薊野西町1丁目(第29投票区に属する区域を除く)，薊野西町2丁目(第35投票区に属する区域を除く)，薊野西町3丁目(第35投票区に属する区域を除く)，薊野北町1丁目(第29投票区に属する区域を除く)</t>
  </si>
  <si>
    <t>土居町，梅ノ辻，天神町，筆山町，塩屋崎町1丁目，塩屋崎町2丁目，北高見町の一部</t>
  </si>
  <si>
    <t>&lt;市選挙管理委員会事務局&gt;</t>
  </si>
  <si>
    <t>高須，葛島1丁目～4丁目，高須新町1丁目～4丁目，高須本町，高須西町，高須絶海，高須大谷，高須大島，高須砂地，高須１丁目（第52投票区に属する区域を除く。）</t>
  </si>
  <si>
    <t>高須１丁目14番14号，15号，17号，18号，22号，28-2号，28-3号，28-6～10号，15番～18番，高須2丁目，高須3丁目，高須新木，高須東町</t>
  </si>
  <si>
    <t>介良乙（第56投票区に属する区域を除く），介良丙</t>
  </si>
  <si>
    <t>十津南市営住宅集会室</t>
  </si>
  <si>
    <t>横浜新町小学校</t>
  </si>
  <si>
    <t>瀬戸東町公民館</t>
  </si>
  <si>
    <t>横浜（第63・64区の区域以外），瀬戸，瀬戸西町1～3，瀬戸東町1～3，横浜西町・横浜東町の一部，瀬戸1・2，瀬戸南町1・2の一部，横浜南町1番～10番</t>
  </si>
  <si>
    <t>長浜（東塩谷，西塩谷，中組，門前，宇賀，日出野，築山，南地西，南地東，横田野），長浜宮田，瀬戸南町1丁目（第65投票区の区域以外），瀬戸南町2丁目（同左）</t>
  </si>
  <si>
    <t>第６８</t>
  </si>
  <si>
    <t>御畳瀬ふれあいセンター</t>
  </si>
  <si>
    <t>第６９</t>
  </si>
  <si>
    <t>朝倉甲13番地，16番地～18番地，20番地，22番地～27番地，29番地，30番地，45番地，46番地，48番地～51番地，53番地～55番地，57番地～70番地，80番地，82番地，83番地，86番地，87番地，89番地～93番地，98番地～122番地，124番地～137番地，140番地，142番地～144番地，173番地～191番地，195番地～210番地，212番地～222番地，225番地～229番地，234番地～246番地，248番地，252番地～254番地，256番地～259番地，266番地，268番地，273番地，274番地，278番地，283番地，284番地，286番地～297番地，298番地，298番地5，298番地6，823番地3，朝倉己1127番地2，1130番地12，神田（西山，船岡）</t>
  </si>
  <si>
    <t>(注)基準となる人口は，各年度末現在の住民基本台帳人口による。</t>
  </si>
  <si>
    <t>起債額</t>
  </si>
  <si>
    <t>一般会計
起 債 額</t>
  </si>
  <si>
    <t>(注)基準となる人口は，年度末現在の住民基本台帳人口による。</t>
  </si>
  <si>
    <t>健康福祉総務課</t>
  </si>
  <si>
    <t>都市整備総務課</t>
  </si>
  <si>
    <t>（市長部局）</t>
  </si>
  <si>
    <t>新病院整備課</t>
  </si>
  <si>
    <t>都市計画課</t>
  </si>
  <si>
    <t>部長・副部長級</t>
  </si>
  <si>
    <t>介護保険課</t>
  </si>
  <si>
    <t>建築指導課</t>
  </si>
  <si>
    <t>開発指導課</t>
  </si>
  <si>
    <t>企画財政部</t>
  </si>
  <si>
    <t>弥右衛門都市整備課</t>
  </si>
  <si>
    <t>企画調整課</t>
  </si>
  <si>
    <t>&lt;市民相談センター&gt;</t>
  </si>
  <si>
    <t>　(注)帯屋町窓口センター受付分を含む。</t>
  </si>
  <si>
    <t>(注2)平成15年から市民連合は市民クラブに名称変更。</t>
  </si>
  <si>
    <t>地域保健課</t>
  </si>
  <si>
    <t>潮江西部都市整備課</t>
  </si>
  <si>
    <t>行政管理課</t>
  </si>
  <si>
    <t>生活食品課</t>
  </si>
  <si>
    <t>高知駅周辺都市整備課</t>
  </si>
  <si>
    <t>財政課</t>
  </si>
  <si>
    <t>健康づくり課</t>
  </si>
  <si>
    <t>みどり課</t>
  </si>
  <si>
    <t>情報システム課</t>
  </si>
  <si>
    <t>住宅課</t>
  </si>
  <si>
    <t>秘書広報課</t>
  </si>
  <si>
    <t>生活福祉課</t>
  </si>
  <si>
    <t>東京事務所</t>
  </si>
  <si>
    <t>元気いきがい課</t>
  </si>
  <si>
    <t>子ども福祉課</t>
  </si>
  <si>
    <t>建設下水道部</t>
  </si>
  <si>
    <t>誠和園</t>
  </si>
  <si>
    <t>建設下水道総務課</t>
  </si>
  <si>
    <t>道路管理課</t>
  </si>
  <si>
    <t>道路維持課</t>
  </si>
  <si>
    <t>道路建設課</t>
  </si>
  <si>
    <t>環境部</t>
  </si>
  <si>
    <t>交通安全課</t>
  </si>
  <si>
    <t>総務部</t>
  </si>
  <si>
    <t>自由党,新社会党</t>
  </si>
  <si>
    <t>当選者
総得票数</t>
  </si>
  <si>
    <t>落選者
総得票数</t>
  </si>
  <si>
    <t>環境政策課</t>
  </si>
  <si>
    <t>下水道保全課</t>
  </si>
  <si>
    <t>総務課</t>
  </si>
  <si>
    <t>環境保全課</t>
  </si>
  <si>
    <t>下水道建設課</t>
  </si>
  <si>
    <t>人事課</t>
  </si>
  <si>
    <t>廃棄物対策課</t>
  </si>
  <si>
    <t>河川水路課</t>
  </si>
  <si>
    <t>管財契約課</t>
  </si>
  <si>
    <t>環境業務課</t>
  </si>
  <si>
    <t>工事検査事務所</t>
  </si>
  <si>
    <t>清掃工場</t>
  </si>
  <si>
    <t>収入役</t>
  </si>
  <si>
    <t>東部環境センター</t>
  </si>
  <si>
    <t>出納課</t>
  </si>
  <si>
    <t>市民税課</t>
  </si>
  <si>
    <t>清掃施設建設課</t>
  </si>
  <si>
    <t>資産税課</t>
  </si>
  <si>
    <t>（市長部局以外）</t>
  </si>
  <si>
    <t>産業振興部</t>
  </si>
  <si>
    <t>市民生活部</t>
  </si>
  <si>
    <t>水道局</t>
  </si>
  <si>
    <t>男女共同参画課</t>
  </si>
  <si>
    <t>消防局</t>
  </si>
  <si>
    <t>社会民主党</t>
  </si>
  <si>
    <t>社民党</t>
  </si>
  <si>
    <t>　</t>
  </si>
  <si>
    <t>　</t>
  </si>
  <si>
    <t>156　地方債借入額，現債額（平成14年度）</t>
  </si>
  <si>
    <t>中央窓口センター</t>
  </si>
  <si>
    <t>観光課</t>
  </si>
  <si>
    <t>教育委員会事務局</t>
  </si>
  <si>
    <t>斎場</t>
  </si>
  <si>
    <t>農林水産課</t>
  </si>
  <si>
    <t>監査委員会事務局</t>
  </si>
  <si>
    <t>市民相談センター</t>
  </si>
  <si>
    <t>耕地課</t>
  </si>
  <si>
    <t>公平委員会</t>
  </si>
  <si>
    <t>まちづくり推進課</t>
  </si>
  <si>
    <t>公営事業課</t>
  </si>
  <si>
    <t>選挙管理委員会　</t>
  </si>
  <si>
    <t>人権啓発課</t>
  </si>
  <si>
    <t>市場課</t>
  </si>
  <si>
    <t>農業委員会</t>
  </si>
  <si>
    <t>同和対策課</t>
  </si>
  <si>
    <t>固定資産評価審査</t>
  </si>
  <si>
    <t>委員会事務局</t>
  </si>
  <si>
    <t>区分</t>
  </si>
  <si>
    <t>総  数</t>
  </si>
  <si>
    <t>行政相談</t>
  </si>
  <si>
    <t>法　　律　　相　　談</t>
  </si>
  <si>
    <t>年度</t>
  </si>
  <si>
    <t>家庭</t>
  </si>
  <si>
    <t>不動産</t>
  </si>
  <si>
    <t>損害賠償</t>
  </si>
  <si>
    <t>（平成15年4月1日現在）</t>
  </si>
  <si>
    <t>市町村合併対策課</t>
  </si>
  <si>
    <t>防災対策課</t>
  </si>
  <si>
    <t>保険医療課</t>
  </si>
  <si>
    <t>産業振興総務課</t>
  </si>
  <si>
    <t>産業政策課</t>
  </si>
  <si>
    <t>公共建築課</t>
  </si>
  <si>
    <t>病院局</t>
  </si>
  <si>
    <t>議会事務局</t>
  </si>
  <si>
    <t>民事</t>
  </si>
  <si>
    <t>労事</t>
  </si>
  <si>
    <t>刑事</t>
  </si>
  <si>
    <t>(単位：千円）</t>
  </si>
  <si>
    <t>年　　度</t>
  </si>
  <si>
    <t>区　　分</t>
  </si>
  <si>
    <t>総額</t>
  </si>
  <si>
    <t>平成10年</t>
  </si>
  <si>
    <t>一般会計</t>
  </si>
  <si>
    <t>地方譲与税</t>
  </si>
  <si>
    <t>ゴルフ場利用税交付金</t>
  </si>
  <si>
    <t>交通安全対策特別交付金</t>
  </si>
  <si>
    <t>寄付金</t>
  </si>
  <si>
    <t>(注2)平成８年から衆議院選挙については，高知県小選挙区（高知市は第１選挙区と第２選挙区[高知市の一部と</t>
  </si>
  <si>
    <t>繰入金</t>
  </si>
  <si>
    <t>繰越金</t>
  </si>
  <si>
    <t>諸収入</t>
  </si>
  <si>
    <t>市債</t>
  </si>
  <si>
    <t>特別会計</t>
  </si>
  <si>
    <t>下水道事業</t>
  </si>
  <si>
    <t>中央卸売市場事業</t>
  </si>
  <si>
    <t>国民健康保険事業</t>
  </si>
  <si>
    <t>老人医療事業</t>
  </si>
  <si>
    <t>収益事業</t>
  </si>
  <si>
    <t>駐車場事業</t>
  </si>
  <si>
    <t>国民宿舎運営事業</t>
  </si>
  <si>
    <t>-</t>
  </si>
  <si>
    <t>　　の　　概　　況</t>
  </si>
  <si>
    <t>産業立地推進事業</t>
  </si>
  <si>
    <t>都市開発資金事業</t>
  </si>
  <si>
    <t>公共用地先行取得事業</t>
  </si>
  <si>
    <t>国民体育大会事業</t>
  </si>
  <si>
    <t>住宅新築資金等貸付事業</t>
  </si>
  <si>
    <t>農業共済事業</t>
  </si>
  <si>
    <t>母子寡婦福祉資金
　　　　貸付事業</t>
  </si>
  <si>
    <t>介護保険事業</t>
  </si>
  <si>
    <t>企業会計</t>
  </si>
  <si>
    <t>病院事業</t>
  </si>
  <si>
    <t xml:space="preserve"> 収益的収入</t>
  </si>
  <si>
    <t xml:space="preserve"> 資本的収入</t>
  </si>
  <si>
    <t>水道事業</t>
  </si>
  <si>
    <t>&lt;市財政課&gt;</t>
  </si>
  <si>
    <t>150　歳 出 決 算 の 推 移</t>
  </si>
  <si>
    <t>議会費</t>
  </si>
  <si>
    <t>民生費</t>
  </si>
  <si>
    <t>農林水産業費</t>
  </si>
  <si>
    <t>商工費</t>
  </si>
  <si>
    <t>土木費</t>
  </si>
  <si>
    <t>消防費</t>
  </si>
  <si>
    <t>公債費</t>
  </si>
  <si>
    <t>151　年 度 別 一 般 会 計 決 算 額</t>
  </si>
  <si>
    <t>（単位：千円）</t>
  </si>
  <si>
    <t>歳入額</t>
  </si>
  <si>
    <t>歳出額</t>
  </si>
  <si>
    <t>差引額</t>
  </si>
  <si>
    <t>昭和元年度</t>
  </si>
  <si>
    <t>平成元年度</t>
  </si>
  <si>
    <t>市税調定額</t>
  </si>
  <si>
    <t>市税収入額</t>
  </si>
  <si>
    <t>収納率</t>
  </si>
  <si>
    <t>前年比</t>
  </si>
  <si>
    <t>市民負担税額（円）</t>
  </si>
  <si>
    <t>歳入決算に</t>
  </si>
  <si>
    <t>（千円）</t>
  </si>
  <si>
    <t>利子割交付金</t>
  </si>
  <si>
    <t>平成5年度</t>
  </si>
  <si>
    <t>14　年　度　借　入　額</t>
  </si>
  <si>
    <t>14　年　度　末　現　在　高</t>
  </si>
  <si>
    <t>特定公共投資資金</t>
  </si>
  <si>
    <t>共済組合等</t>
  </si>
  <si>
    <t>157  市民一人当たりの歳入歳出状況（平成14年度一般会計）</t>
  </si>
  <si>
    <t>一人当たり</t>
  </si>
  <si>
    <t>一世帯当たり</t>
  </si>
  <si>
    <t>153　市 営 競 輪 の 実 施 状 況</t>
  </si>
  <si>
    <t>(単位：千円)</t>
  </si>
  <si>
    <t>開催回数</t>
  </si>
  <si>
    <t>開催日数</t>
  </si>
  <si>
    <t>入　場　人　員</t>
  </si>
  <si>
    <t>車　券　販　売　金　額</t>
  </si>
  <si>
    <t>1日平均</t>
  </si>
  <si>
    <t>総  額</t>
  </si>
  <si>
    <t>購入金額（円）</t>
  </si>
  <si>
    <t>154　高 知 競 馬 の 実 施 状 況</t>
  </si>
  <si>
    <t>(単位：千円)</t>
  </si>
  <si>
    <t>開　催
回　数</t>
  </si>
  <si>
    <t>開　催
日　数</t>
  </si>
  <si>
    <t>入場人員</t>
  </si>
  <si>
    <t>出走馬</t>
  </si>
  <si>
    <t>入場料</t>
  </si>
  <si>
    <t>購入金額(円)</t>
  </si>
  <si>
    <t>32,224（本場）</t>
  </si>
  <si>
    <t>32,245（本場）</t>
  </si>
  <si>
    <t>市民クラブ</t>
  </si>
  <si>
    <t>平成11年度</t>
  </si>
  <si>
    <t>30,027（本場）</t>
  </si>
  <si>
    <t>29,166（本場）</t>
  </si>
  <si>
    <t>&lt;県競馬組合&gt;　</t>
  </si>
  <si>
    <t>155　年 度 別 地 方 債 の 状 況 (過去10年間）</t>
  </si>
  <si>
    <t>人　口</t>
  </si>
  <si>
    <t>全　会　計</t>
  </si>
  <si>
    <t>人口一人</t>
  </si>
  <si>
    <t>比率
(%)</t>
  </si>
  <si>
    <t>一般会計
公債費額</t>
  </si>
  <si>
    <t>当たり現</t>
  </si>
  <si>
    <t>歳  入</t>
  </si>
  <si>
    <t>歳  出</t>
  </si>
  <si>
    <t>現債額</t>
  </si>
  <si>
    <t>債額(円)</t>
  </si>
  <si>
    <t>決算額</t>
  </si>
  <si>
    <t>&lt;市財政課&gt;　</t>
  </si>
  <si>
    <t xml:space="preserve">借　　入　　先 </t>
  </si>
  <si>
    <t>一般会計等</t>
  </si>
  <si>
    <t>政府資金</t>
  </si>
  <si>
    <t>（財政融資資金）</t>
  </si>
  <si>
    <t>（郵便貯金資金）</t>
  </si>
  <si>
    <t>（簡易保険資金）</t>
  </si>
  <si>
    <t>公営企業金融公庫</t>
  </si>
  <si>
    <t>平成10年度</t>
  </si>
  <si>
    <t>27,109（本場）</t>
  </si>
  <si>
    <t>(注3)政党別得票数，当選者総得票数，落選者総得票数については，按分票がある場合は小数点以下を四捨五入した。</t>
  </si>
  <si>
    <t>(注2)政党別得票数，当選者総得票数，落選者総得票数については，按分票がある場合は小数点以下を四捨五入した。</t>
  </si>
  <si>
    <t>-</t>
  </si>
  <si>
    <t>立木(㎥）</t>
  </si>
  <si>
    <t>立木（㎥）</t>
  </si>
  <si>
    <t>市中銀行</t>
  </si>
  <si>
    <t>共済組合等</t>
  </si>
  <si>
    <t>高知県</t>
  </si>
  <si>
    <t>小　　　計</t>
  </si>
  <si>
    <t>下水道事業</t>
  </si>
  <si>
    <t>税務管理課</t>
  </si>
  <si>
    <t>（簡易保険資金）</t>
  </si>
  <si>
    <t>(財政融資資金）</t>
  </si>
  <si>
    <t>市中銀行</t>
  </si>
  <si>
    <t>（国土交通省）</t>
  </si>
  <si>
    <t>公営企業金融公庫</t>
  </si>
  <si>
    <t xml:space="preserve">     南国市外27市町村]に分割）選挙，比例代表選出議員選挙である。</t>
  </si>
  <si>
    <t>(注2)※比例代表については，平成13年から非拘束名簿式のため個々の得票数の記入は省略する。</t>
  </si>
  <si>
    <t>149  歳 入 決 算 の 推 移</t>
  </si>
  <si>
    <t xml:space="preserve"> 収益的支出</t>
  </si>
  <si>
    <t xml:space="preserve"> 資本的支出</t>
  </si>
  <si>
    <t>国民宿舎運営事業</t>
  </si>
  <si>
    <t>産業立地推進事業</t>
  </si>
  <si>
    <t>母子寡婦福祉資金貸付事業</t>
  </si>
  <si>
    <t>（厚生労働省）</t>
  </si>
  <si>
    <t>合          計</t>
  </si>
  <si>
    <t>(単位：円）</t>
  </si>
  <si>
    <t>歳　　　　　　入</t>
  </si>
  <si>
    <t>歳　　　　　　出</t>
  </si>
  <si>
    <t>款別</t>
  </si>
  <si>
    <t>利子割交付金</t>
  </si>
  <si>
    <t>ｺﾞﾙﾌ場利用税交付金</t>
  </si>
  <si>
    <t>地方交付税</t>
  </si>
  <si>
    <t>交通安全対策特別交付金</t>
  </si>
  <si>
    <t>分担金及び負担金</t>
  </si>
  <si>
    <t>使用料及び負担金</t>
  </si>
  <si>
    <t>公債費</t>
  </si>
  <si>
    <t>&lt;市管財契約課&gt;</t>
  </si>
  <si>
    <t>(注1)(決)は決戦投票，(補)は補欠選挙，(増)は旧介良村，大津村が高知市に編入合併された時の増員選挙を示す。</t>
  </si>
  <si>
    <t>(注2)市教育委員については，昭和28年以後は任命制となっている。</t>
  </si>
  <si>
    <t>(注3)政党別得票数については，按分票がある場合は小数点以下を四捨五入した。</t>
  </si>
  <si>
    <t>(注1)(決)は決戦投票，(補)は補欠選挙を指す。</t>
  </si>
  <si>
    <t>(注3)県教育委員については，昭和31年以後は任命制となっている。</t>
  </si>
  <si>
    <t>(注1)昭和21年衆議院選挙は１人２名連記式による。</t>
  </si>
  <si>
    <t>(注3)第１選挙区は在外投票を含む。</t>
  </si>
  <si>
    <t>(注4)政党別得票数については，按分票がある場合は小数点以下を四捨五入した。</t>
  </si>
  <si>
    <t>…</t>
  </si>
  <si>
    <t>(注1)昭和58年から参議院選挙については，高知県選出議員選挙と比例代表選出議員選挙になっている。</t>
  </si>
  <si>
    <t>(注4)参議院全国選出議員選挙については，平成13年7月29日から在外者投票が可能になったので，地方選出議員選</t>
  </si>
  <si>
    <t>(各年度7月1日現在)</t>
  </si>
  <si>
    <t>(注1)( )は女性議員数で内数。</t>
  </si>
  <si>
    <t>&lt;市議会事務局&gt;</t>
  </si>
  <si>
    <t>&lt;市人事課&gt;</t>
  </si>
  <si>
    <t>(注)各部の人員については部長・副部長を除く。</t>
  </si>
  <si>
    <t>&lt;市税務管理課&gt;</t>
  </si>
  <si>
    <t>(注1)市税調定額及び収入額は過年度繰越分を含む。</t>
  </si>
  <si>
    <t>(注2)市民負担額は市税調定額を翌年5月末現在の住民基本台帳上の人口，世帯数で除した数値。</t>
  </si>
  <si>
    <t>(注1)記念競輪の場外発売を含む。</t>
  </si>
  <si>
    <t>(注2)12年度はオールスター競輪を実施した。</t>
  </si>
  <si>
    <t>総額</t>
  </si>
  <si>
    <t>144  戦　　後　　選　　挙</t>
  </si>
  <si>
    <t>(対調定)</t>
  </si>
  <si>
    <t>歳入決算額</t>
  </si>
  <si>
    <t>対する割合</t>
  </si>
  <si>
    <t>（％）</t>
  </si>
  <si>
    <t>147　市議会議員数</t>
  </si>
  <si>
    <t>148　職　　員　　数</t>
  </si>
  <si>
    <t>基準財政需要額</t>
  </si>
  <si>
    <t>基準財政収入額</t>
  </si>
  <si>
    <t>普通交付税交付額</t>
  </si>
  <si>
    <t>経常収支比率（％）</t>
  </si>
  <si>
    <t>財政力指数</t>
  </si>
  <si>
    <t>152　市 税 の 変 遷 （過去10年間）</t>
  </si>
  <si>
    <t>&lt;市公営事業課&gt;　</t>
  </si>
  <si>
    <t>馬券販売金額</t>
  </si>
  <si>
    <t>158　財　政　力　状　況</t>
  </si>
  <si>
    <t>その２　普通財産</t>
  </si>
  <si>
    <t>その３　基　　金</t>
  </si>
  <si>
    <t>年　月　日</t>
  </si>
  <si>
    <t>144　戦　　後　　選　　挙</t>
  </si>
  <si>
    <t>　　の　　概　　況（つづき）</t>
  </si>
  <si>
    <t>議　員　選　挙)</t>
  </si>
  <si>
    <t>選出議員選挙）</t>
  </si>
  <si>
    <t>144　戦　　後　　選　　挙</t>
  </si>
  <si>
    <t>出議員選挙)</t>
  </si>
  <si>
    <t>年月日</t>
  </si>
  <si>
    <t>公債費比率（％）</t>
  </si>
  <si>
    <t>&lt;市財政課&gt;</t>
  </si>
  <si>
    <t>159  市　有　財　産</t>
  </si>
  <si>
    <t>その１　行政財産</t>
  </si>
  <si>
    <t>（各年度末現在）</t>
  </si>
  <si>
    <t>土地（㎡）</t>
  </si>
  <si>
    <t>建物（㎡）</t>
  </si>
  <si>
    <t>自動車（台）</t>
  </si>
  <si>
    <t>船舶（隻・ｔ）</t>
  </si>
  <si>
    <t>山林（㎡）</t>
  </si>
  <si>
    <t>土地(㎡）</t>
  </si>
  <si>
    <t>有価証券（円）</t>
  </si>
  <si>
    <t>出資及び出損金（円）</t>
  </si>
  <si>
    <t>現金（円）</t>
  </si>
  <si>
    <t>債権(円）</t>
  </si>
  <si>
    <t>議　員　選　挙)</t>
  </si>
  <si>
    <t>-</t>
  </si>
  <si>
    <t>有効
投票数</t>
  </si>
  <si>
    <t>当選者数</t>
  </si>
  <si>
    <t>落選者数</t>
  </si>
  <si>
    <t>　　の　　概　　況（つづき）</t>
  </si>
  <si>
    <t>さきがけ</t>
  </si>
  <si>
    <t>…</t>
  </si>
  <si>
    <t>-</t>
  </si>
  <si>
    <t>※</t>
  </si>
  <si>
    <t>144　戦後選挙の概況（つづき）</t>
  </si>
  <si>
    <t>有　効
投票数</t>
  </si>
  <si>
    <t>&lt;市選挙管理委員会事務局&gt;</t>
  </si>
  <si>
    <t>&lt;市選挙管理委員会事務局&gt;</t>
  </si>
  <si>
    <t>&lt;市選挙管理委員会事務局&gt;</t>
  </si>
  <si>
    <t>-</t>
  </si>
  <si>
    <t>-</t>
  </si>
  <si>
    <t>△204,098</t>
  </si>
  <si>
    <t>金額</t>
  </si>
  <si>
    <t>市税</t>
  </si>
  <si>
    <t>地方消費税交付金</t>
  </si>
  <si>
    <t>特別地方消費税交付金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</si>
  <si>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</si>
  <si>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</si>
  <si>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</si>
  <si>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</si>
  <si>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</si>
  <si>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</si>
  <si>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</si>
  <si>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</si>
  <si>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その他</t>
  </si>
  <si>
    <t>総務費</t>
  </si>
  <si>
    <t>衛生費</t>
  </si>
  <si>
    <t>労働費</t>
  </si>
  <si>
    <t>農林水産業費</t>
  </si>
  <si>
    <t>教育費</t>
  </si>
  <si>
    <t>災害復旧費</t>
  </si>
  <si>
    <t>当日有権者数</t>
  </si>
  <si>
    <t>投票者数</t>
  </si>
  <si>
    <t>有　効
投票数</t>
  </si>
  <si>
    <t>当選　者数</t>
  </si>
  <si>
    <t>当選者　総得票数</t>
  </si>
  <si>
    <t>落選　者数</t>
  </si>
  <si>
    <t>落選者　総得票数</t>
  </si>
  <si>
    <t>政党別得票数</t>
  </si>
  <si>
    <t>総数</t>
  </si>
  <si>
    <t>男</t>
  </si>
  <si>
    <t>女</t>
  </si>
  <si>
    <t>自　由</t>
  </si>
  <si>
    <t>民社党</t>
  </si>
  <si>
    <t>日　本</t>
  </si>
  <si>
    <t>無所属</t>
  </si>
  <si>
    <t>公明党</t>
  </si>
  <si>
    <t>民主党</t>
  </si>
  <si>
    <t>社会党</t>
  </si>
  <si>
    <t>共産党</t>
  </si>
  <si>
    <t>(　市　長</t>
  </si>
  <si>
    <t>　選　挙　)</t>
  </si>
  <si>
    <t>昭和</t>
  </si>
  <si>
    <t>年</t>
  </si>
  <si>
    <t>月</t>
  </si>
  <si>
    <t>日</t>
  </si>
  <si>
    <t>-</t>
  </si>
  <si>
    <t>(決)</t>
  </si>
  <si>
    <t>平成</t>
  </si>
  <si>
    <t>(市　議　会　</t>
  </si>
  <si>
    <t>自由党</t>
  </si>
  <si>
    <t>公政連</t>
  </si>
  <si>
    <t>(増)</t>
  </si>
  <si>
    <t>(補)</t>
  </si>
  <si>
    <t>公明党</t>
  </si>
  <si>
    <t>新党さきがけ</t>
  </si>
  <si>
    <t>社民党</t>
  </si>
  <si>
    <t>民主党</t>
  </si>
  <si>
    <t>新社会党</t>
  </si>
  <si>
    <t>(市　教　育　</t>
  </si>
  <si>
    <t>委　員　選　挙)</t>
  </si>
  <si>
    <t>&lt;市選挙管理委員会事務局&gt;</t>
  </si>
  <si>
    <t>当日有権者数</t>
  </si>
  <si>
    <t>投票者数</t>
  </si>
  <si>
    <t>政党別得票数</t>
  </si>
  <si>
    <t>総数</t>
  </si>
  <si>
    <t>男</t>
  </si>
  <si>
    <t>女</t>
  </si>
  <si>
    <t>自由</t>
  </si>
  <si>
    <t>民社党</t>
  </si>
  <si>
    <t>日本</t>
  </si>
  <si>
    <t>無所属</t>
  </si>
  <si>
    <t>公明党</t>
  </si>
  <si>
    <t>その他</t>
  </si>
  <si>
    <t>民主党</t>
  </si>
  <si>
    <t>社会党</t>
  </si>
  <si>
    <t>共産党</t>
  </si>
  <si>
    <t>(知　事</t>
  </si>
  <si>
    <t>　選　挙)</t>
  </si>
  <si>
    <t>昭和</t>
  </si>
  <si>
    <t>年</t>
  </si>
  <si>
    <t>月</t>
  </si>
  <si>
    <t>日</t>
  </si>
  <si>
    <t>(決)</t>
  </si>
  <si>
    <t>平成</t>
  </si>
  <si>
    <t>(県　議　会　</t>
  </si>
  <si>
    <t>議　員　選　挙)</t>
  </si>
  <si>
    <t>(補)</t>
  </si>
  <si>
    <t>元</t>
  </si>
  <si>
    <t>社会民主党</t>
  </si>
  <si>
    <t>(県　教　育　</t>
  </si>
  <si>
    <t>無　投</t>
  </si>
  <si>
    <t>　票</t>
  </si>
  <si>
    <t>政党別得票数</t>
  </si>
  <si>
    <t>日本</t>
  </si>
  <si>
    <t>新進党</t>
  </si>
  <si>
    <t>社会</t>
  </si>
  <si>
    <t>新</t>
  </si>
  <si>
    <t>新党</t>
  </si>
  <si>
    <t>(衆　議　院　</t>
  </si>
  <si>
    <t>‐</t>
  </si>
  <si>
    <t>（第１選挙区）</t>
  </si>
  <si>
    <t>（第２選挙区）</t>
  </si>
  <si>
    <t>&lt;市選挙管理委員会事務局&gt;</t>
  </si>
  <si>
    <t>（衆議院比例代表</t>
  </si>
  <si>
    <t>政党等の名称</t>
  </si>
  <si>
    <t>新進党</t>
  </si>
  <si>
    <t>社会民主党</t>
  </si>
  <si>
    <t>新社会党</t>
  </si>
  <si>
    <t>民主党</t>
  </si>
  <si>
    <t>自由民主党</t>
  </si>
  <si>
    <t>日本共産党</t>
  </si>
  <si>
    <t>計</t>
  </si>
  <si>
    <t>略称</t>
  </si>
  <si>
    <t>新進</t>
  </si>
  <si>
    <t>民主</t>
  </si>
  <si>
    <t>自民党</t>
  </si>
  <si>
    <t>名簿登載者数</t>
  </si>
  <si>
    <t>得</t>
  </si>
  <si>
    <t>第１選挙区</t>
  </si>
  <si>
    <t>第２選挙区</t>
  </si>
  <si>
    <t>票</t>
  </si>
  <si>
    <t>高　知　県</t>
  </si>
  <si>
    <t>数</t>
  </si>
  <si>
    <t>四  　　国</t>
  </si>
  <si>
    <t>当　選　者　数</t>
  </si>
  <si>
    <t>公明党</t>
  </si>
  <si>
    <t>政党自由連合</t>
  </si>
  <si>
    <t>自由党</t>
  </si>
  <si>
    <t>略称</t>
  </si>
  <si>
    <t>民主</t>
  </si>
  <si>
    <t>公明</t>
  </si>
  <si>
    <t>自連</t>
  </si>
  <si>
    <t>自由</t>
  </si>
  <si>
    <t>(注)  平成8年から衆議院選挙については，高知県小選挙区（高知市は第１選挙区と第2選挙区[高知市の一部と南国市</t>
  </si>
  <si>
    <t>外27市町村]に分割）選挙と比例代表選出議員選挙になっている。</t>
  </si>
  <si>
    <t>投　票　者　数</t>
  </si>
  <si>
    <t>有　効
投票数</t>
  </si>
  <si>
    <t>当選
者数</t>
  </si>
  <si>
    <t>当選者
総得票数</t>
  </si>
  <si>
    <t>落選
者数</t>
  </si>
  <si>
    <t>落選者
総得票数</t>
  </si>
  <si>
    <t>総　数</t>
  </si>
  <si>
    <t>自由</t>
  </si>
  <si>
    <t>社会</t>
  </si>
  <si>
    <t>新党</t>
  </si>
  <si>
    <t>(参議院地方選</t>
  </si>
  <si>
    <t>出議員選挙)</t>
  </si>
  <si>
    <t>元</t>
  </si>
  <si>
    <t>(参議院全国選</t>
  </si>
  <si>
    <t>挙と当日有権者数等が同一にならない。</t>
  </si>
  <si>
    <t>（最高裁判所判官国民審査）</t>
  </si>
  <si>
    <t>投票区</t>
  </si>
  <si>
    <t>投　　　　　票　　　　　　区　　　　　　域</t>
  </si>
  <si>
    <t>第１</t>
  </si>
  <si>
    <t>尾立公民館</t>
  </si>
  <si>
    <t>尾立，蓮台，宗安寺</t>
  </si>
  <si>
    <t>第２</t>
  </si>
  <si>
    <t>旭小学校</t>
  </si>
  <si>
    <t>第３</t>
  </si>
  <si>
    <t>旭東小学校</t>
  </si>
  <si>
    <t>元町，南元町，旭天神町，北端町，山手町，福井町１番地～602，800～999，1300～1399（1338，1386，1389，1390を除く），2000～2095(2030，2031を除く)，2152，2154，2331，2340，2341，2343番地，福井東町</t>
  </si>
  <si>
    <t>第４</t>
  </si>
  <si>
    <t>横内小学校</t>
  </si>
  <si>
    <t>塚ノ原203番地～205，206-2～-10，209，210，301～306，307-2～-4，312～398-1，402～445番地，西塚ノ原，佐々木町151番地10～-29・-38・-39，161，162番地，横内，口細山，福井町1389番地，1390，1591-14，1594-7，1594-8，1595～1609，1648～1727，1728-3～-12，1739～1821，1825，1836～1839，1840-1，1840-3，1840-4，1842-3，1842-4，1843，1859，1860，1864，1873～1878，1891～1905，1911～1915，1922，1923，1929～1970，2181-9，2181-10，2188～2190，2241-2～-6，2242～2252，2253-4，2253-12，2254，2256～2275，2281～2284，2286，2287，2288-4～-6，2289，2298-2～-11，2300～2330，2394-2～-12，2409，2417～2422，2430，2441，2448，2454，2463-3～-6，3001～3124番地</t>
  </si>
  <si>
    <t>第５</t>
  </si>
  <si>
    <t>福寿園</t>
  </si>
  <si>
    <t>福井町(第３投票区，第４投票区に属する区域を除く），福井扇町</t>
  </si>
  <si>
    <t>第６</t>
  </si>
  <si>
    <t>愛育会保育園</t>
  </si>
  <si>
    <t>井口町，平和町，旭町１丁目，赤石町，中須賀町，旭駅前町</t>
  </si>
  <si>
    <t>第７</t>
  </si>
  <si>
    <t>高知市障害者
福祉センター</t>
  </si>
  <si>
    <t>玉水町，縄手町，鏡川町，下島町，旭町２丁目</t>
  </si>
  <si>
    <t>第８</t>
  </si>
  <si>
    <t>石立保育園</t>
  </si>
  <si>
    <t>東城山町，城山町，東石立町，石立町</t>
  </si>
  <si>
    <t>第９</t>
  </si>
  <si>
    <t>鴨田小学校</t>
  </si>
  <si>
    <t>第１０</t>
  </si>
  <si>
    <t>西部中学校</t>
  </si>
  <si>
    <t>鴨部高町，鴨部上町，鴨部１丁目，鴨部２丁目，鴨部３丁目</t>
  </si>
  <si>
    <t>第１１</t>
  </si>
  <si>
    <t>神田小学校</t>
  </si>
  <si>
    <t>神田(松の本，高神，高座，本村の一部，治国谷，吉野，豊田）</t>
  </si>
  <si>
    <t>第１２</t>
  </si>
  <si>
    <t>第１３</t>
  </si>
  <si>
    <t>針木保育園</t>
  </si>
  <si>
    <t>針木東町，針木北1丁目，針木北2丁目，針木本町，針木南，針木西</t>
  </si>
  <si>
    <t>第１４</t>
  </si>
  <si>
    <t>朝倉小学校</t>
  </si>
  <si>
    <t>第１５</t>
  </si>
  <si>
    <t>朝倉中央保育園</t>
  </si>
  <si>
    <t>朝倉（曙町東，曙町西，宮の前奥，米田），朝倉乙880～891，988～999，曙町１・2丁目</t>
  </si>
  <si>
    <t>第１６</t>
  </si>
  <si>
    <t>行川地区公民館</t>
  </si>
  <si>
    <t>行川，針原，上里，領家，唐岩</t>
  </si>
  <si>
    <t>第１７</t>
  </si>
  <si>
    <t>第四小学校</t>
  </si>
  <si>
    <t>上町１丁目，上町2丁目，上町3丁目，上町4丁目，上町5丁目，本丁筋，水通町，通町</t>
  </si>
  <si>
    <t>第１８</t>
  </si>
  <si>
    <t>城西中学校</t>
  </si>
  <si>
    <t>宮前町，西町，大膳町，山ノ端町，桜馬場，越前町1丁目，越前町2丁目</t>
  </si>
  <si>
    <t>第１９</t>
  </si>
  <si>
    <t>小高坂小学校</t>
  </si>
  <si>
    <t>三ノ丸，城北町，北八反町，宝町，小津町，新屋敷1・2丁目，八反町1・2丁目</t>
  </si>
  <si>
    <t>第２０</t>
  </si>
  <si>
    <t>高知市役所</t>
  </si>
  <si>
    <t>第２１</t>
  </si>
  <si>
    <t>追手前小学校</t>
  </si>
  <si>
    <t>本町1・2丁目，本町3丁目の一部，帯屋町1・2丁目，追手筋1・2丁目，廿代町，永国寺町</t>
  </si>
  <si>
    <t>第２２</t>
  </si>
  <si>
    <t>愛宕中学校</t>
  </si>
  <si>
    <t>入明町，洞ヶ島町，寿町，中水道，幸町，伊勢崎町，相模町，大川筋2丁目</t>
  </si>
  <si>
    <t>第２３</t>
  </si>
  <si>
    <t>江ノ口小学校</t>
  </si>
  <si>
    <t>愛宕町1丁目，愛宕町2丁目，愛宕町3丁目，大川筋1丁目，駅前町，北本町1丁目，新本町1丁目，昭和町，和泉町</t>
  </si>
  <si>
    <t>第２４</t>
  </si>
  <si>
    <t>栄田町(12番～14番を除く），新本町2丁目(4番・5番を除く），塩田町，比島町2丁目(1番～4番を除く），比島町3丁目，比島町4丁目</t>
  </si>
  <si>
    <t>第２５</t>
  </si>
  <si>
    <t>江陽小学校</t>
  </si>
  <si>
    <t>第２６</t>
  </si>
  <si>
    <t>秦小学校</t>
  </si>
  <si>
    <t>愛宕山，前里，中秦泉寺，西秦泉寺，北秦泉寺，宇津野，三谷，七ツ淵，加賀野井1丁目，加賀野井2丁目，愛宕山南町</t>
  </si>
  <si>
    <t>第２７</t>
  </si>
  <si>
    <t>高知市農協
秦東事業所</t>
  </si>
  <si>
    <t>第２８</t>
  </si>
  <si>
    <t>一ツ橋小学校</t>
  </si>
  <si>
    <t>吉田町，愛宕町4丁目，三園町，東久万，一ツ橋町1丁目，一ツ橋町2丁目</t>
  </si>
  <si>
    <t>第２９</t>
  </si>
  <si>
    <t>初月小学校</t>
  </si>
  <si>
    <t>中久万，西久万,南久万，万々，中万々，南万々，円行寺の一部，みづき1～3丁目，みづき山</t>
  </si>
  <si>
    <t>第３０</t>
  </si>
  <si>
    <t>円行寺公民館</t>
  </si>
  <si>
    <t>柴巻，円行寺</t>
  </si>
  <si>
    <t>第３１</t>
  </si>
  <si>
    <t>一宮小学校</t>
  </si>
  <si>
    <t>第３２</t>
  </si>
  <si>
    <t>一宮東小学校</t>
  </si>
  <si>
    <t>一宮（県道384号線の南で，かつ，大谷川及び志奈祢川の東の地域並びに2726番地，4777番地）</t>
  </si>
  <si>
    <t>第３３</t>
  </si>
  <si>
    <t>高知市農協
薊野出張所</t>
  </si>
  <si>
    <t>第３４</t>
  </si>
  <si>
    <t>あざみ公園</t>
  </si>
  <si>
    <t>第３５</t>
  </si>
  <si>
    <t>久重小学校</t>
  </si>
  <si>
    <t>薊野460番地～509，572～596，1717～1736番地，重倉，久礼野</t>
  </si>
  <si>
    <t>第３６</t>
  </si>
  <si>
    <t>布師田小学校</t>
  </si>
  <si>
    <t>布師田</t>
  </si>
  <si>
    <t>第３７</t>
  </si>
  <si>
    <t>河ノ瀬保育園</t>
  </si>
  <si>
    <t>幸崎，小石木町，大原町，河ノ瀬町，南河ノ瀬町</t>
  </si>
  <si>
    <t>第３８</t>
  </si>
  <si>
    <t>潮江中学校</t>
  </si>
  <si>
    <t>第３９</t>
  </si>
  <si>
    <t>潮江小学校</t>
  </si>
  <si>
    <t>桟橋通1丁目11番～14番，桟橋通2丁目8番～12番，桟橋通3丁目26番～34番，百石町1丁目，百石町2丁目，百石町3丁目</t>
  </si>
  <si>
    <t>第４０</t>
  </si>
  <si>
    <t>潮江南小学校</t>
  </si>
  <si>
    <t>百石町4丁目，竹島町，北竹島町，北高見町72～145，248～317番地，高見町，北中山</t>
  </si>
  <si>
    <t>第４１</t>
  </si>
  <si>
    <t>潮江東小学校</t>
  </si>
  <si>
    <t>役知町，潮新町1丁目，潮新町2丁目，仲田町，北新田町，新田町，南新田町，桟橋通1丁目1番～10番，桟橋通2丁目1番～7番，桟橋通3丁目1番～25番</t>
  </si>
  <si>
    <t>第４２</t>
  </si>
  <si>
    <t>港孕保育園</t>
  </si>
  <si>
    <t>南竹島町，六泉寺町，孕東町，孕西町，深谷町，南中山</t>
  </si>
  <si>
    <t>第４３</t>
  </si>
  <si>
    <t>港公民館</t>
  </si>
  <si>
    <t>桟橋通4丁目，桟橋通5丁目，桟橋通6丁目，南ノ丸町，萩町1丁目，萩町2丁目</t>
  </si>
  <si>
    <t>第４４</t>
  </si>
  <si>
    <t>　　146　投票区別選挙人名簿登録者数</t>
  </si>
  <si>
    <t>　　146　投票区別選挙人名簿登録者数（つづき）</t>
  </si>
  <si>
    <t>新堀小学校</t>
  </si>
  <si>
    <t>唐人町6番1号～10番4号，堺町，南はりまや町1・2丁目，はりまや町1～3丁目</t>
  </si>
  <si>
    <t>第４５</t>
  </si>
  <si>
    <t>桜井幼稚園</t>
  </si>
  <si>
    <t>桜井町1丁目，桜井町2丁目</t>
  </si>
  <si>
    <t>第４６</t>
  </si>
  <si>
    <t>田渕保育園</t>
  </si>
  <si>
    <t>九反田，菜園場町，農人町，城見町，中宝永町</t>
  </si>
  <si>
    <t>第４７</t>
  </si>
  <si>
    <t>昭和小学校</t>
  </si>
  <si>
    <t>宝永町，弥生町，丸池町，小倉町，東雲町，日の出町，知寄町1丁目～3丁目</t>
  </si>
  <si>
    <t>第４８</t>
  </si>
  <si>
    <t>常盤保育所</t>
  </si>
  <si>
    <t>中の島，弘化台，青柳町，稲荷町，若松町，南宝永町，二葉町</t>
  </si>
  <si>
    <t>第４９</t>
  </si>
  <si>
    <t>高須小学校</t>
  </si>
  <si>
    <t>第５０</t>
  </si>
  <si>
    <t>新木保育園</t>
  </si>
  <si>
    <t>第５１</t>
  </si>
  <si>
    <t>関公民館</t>
  </si>
  <si>
    <t>大津甲</t>
  </si>
  <si>
    <t>第５２</t>
  </si>
  <si>
    <t>大津小学校</t>
  </si>
  <si>
    <t>大津乙</t>
  </si>
  <si>
    <t>第５３</t>
  </si>
  <si>
    <t>介良小学校</t>
  </si>
  <si>
    <t>第５４</t>
  </si>
  <si>
    <t>中野公民館</t>
  </si>
  <si>
    <t>介良甲（1283番地202を除く），介良乙1番地～12，69～98，105～114，242～331，530～604，687～750，3670～3753，3822～3841番地，介良</t>
  </si>
  <si>
    <t>第５５</t>
  </si>
  <si>
    <t>介良潮見台
小学校</t>
  </si>
  <si>
    <t>介良甲1283番地202，潮見台1丁目～3丁目</t>
  </si>
  <si>
    <t>第５６</t>
  </si>
  <si>
    <t>五台山小学校</t>
  </si>
  <si>
    <t>吸江，五台山，屋頭</t>
  </si>
  <si>
    <t>第５７</t>
  </si>
  <si>
    <t>水分公民館</t>
  </si>
  <si>
    <t>池，仁井田（砂地，吹井）</t>
  </si>
  <si>
    <t>第５８</t>
  </si>
  <si>
    <t>三里文化会館</t>
  </si>
  <si>
    <t>仁井田（聖，東町，小池，西中，西上，西下，中組，中島，新築）</t>
  </si>
  <si>
    <t>第５９</t>
  </si>
  <si>
    <t>仁井田（朝日ヶ丘），十津1丁目～6丁目</t>
  </si>
  <si>
    <t>第６０</t>
  </si>
  <si>
    <t>種崎公民館</t>
  </si>
  <si>
    <t>仁井田(中洲），種崎</t>
  </si>
  <si>
    <t>第６１</t>
  </si>
  <si>
    <t>横浜保育園</t>
  </si>
  <si>
    <t>横浜（灘，安ヶ谷，浜本，中ノ谷，西ノ谷），横浜西町の一部，横浜東町の一部</t>
  </si>
  <si>
    <t>第６２</t>
  </si>
  <si>
    <t>長浜（宇賀，草木谷の一部），横浜（宇賀），横浜新町1丁目～5丁目，横浜南町11番～21番，長浜蒔絵台1・2</t>
  </si>
  <si>
    <t>第６３</t>
  </si>
  <si>
    <t>第６４</t>
  </si>
  <si>
    <t>長浜小学校</t>
  </si>
  <si>
    <t>第６５</t>
  </si>
  <si>
    <t>長浜市民会館</t>
  </si>
  <si>
    <t>長浜（西北，西南，東北，東南，並松）</t>
  </si>
  <si>
    <t>第６６</t>
  </si>
  <si>
    <t>長浜（野越，袙），御畳瀬</t>
  </si>
  <si>
    <t>第６７</t>
  </si>
  <si>
    <t>浦戸小学校</t>
  </si>
  <si>
    <t>浦戸</t>
  </si>
  <si>
    <t>１区合計</t>
  </si>
  <si>
    <t>２区合計</t>
  </si>
  <si>
    <t>市内合計</t>
  </si>
  <si>
    <t>区　分</t>
  </si>
  <si>
    <t>総　　　数</t>
  </si>
  <si>
    <t>会派別</t>
  </si>
  <si>
    <t>党派別</t>
  </si>
  <si>
    <t>年　度</t>
  </si>
  <si>
    <t>新風クラブ</t>
  </si>
  <si>
    <t>公　　　明</t>
  </si>
  <si>
    <t>自　民　党</t>
  </si>
  <si>
    <t>みどりの会</t>
  </si>
  <si>
    <t>無　所　属</t>
  </si>
  <si>
    <t>日本共産党</t>
  </si>
  <si>
    <t>自由民主党</t>
  </si>
  <si>
    <t>民主党高知</t>
  </si>
  <si>
    <t>平成10年度</t>
  </si>
  <si>
    <t>課名等</t>
  </si>
  <si>
    <t>職員数</t>
  </si>
  <si>
    <t>健康福祉部</t>
  </si>
  <si>
    <t>都市整備部</t>
  </si>
  <si>
    <t>145　行政・法律相談件数</t>
  </si>
  <si>
    <t>平成15年12月2日現在</t>
  </si>
  <si>
    <t>投 　 票  　所</t>
  </si>
  <si>
    <t>旭町3丁目，旭上町，水源町，本宮町，上本宮町，大谷，岩ヶ淵，鳥越，塚ノ原(第４投票区に属する区域を除く），長尾山町，佐々木町(第４投票区に属する区域を除く）</t>
  </si>
  <si>
    <t>朝倉甲１番地～12，鴨部，神田(船岡の一部，松の本の一部，本村）</t>
  </si>
  <si>
    <t>神田みどり
保　育　園</t>
  </si>
  <si>
    <t>朝倉第二小学校</t>
  </si>
  <si>
    <t>朝倉（南城山），若草町，若草南町，鵜来巣，槙山町，大谷公園町，朝倉南町，朝倉西町１丁目，朝倉西町２丁目</t>
  </si>
  <si>
    <t>朝倉（北城山），朝倉乙770，933～936，朝倉本町1丁目～2丁目，朝倉横町，朝倉東町</t>
  </si>
  <si>
    <t>朝倉総合
市民会館</t>
  </si>
  <si>
    <t>朝倉甲（第９投票区及び第12投票区に属する区域を除く。），朝倉戊，朝倉己（第12投票区に属する区域を除く。）</t>
  </si>
  <si>
    <t>唐人町1番1号～5番11号，与力町，鷹匠町1丁目，鷹匠町2丁目，本町3丁目(第23区域を除く），本町4丁目，本町5丁目，升形，丸ノ内1丁目，丸ノ内2丁目</t>
  </si>
  <si>
    <t>高知市保健福祉センター</t>
  </si>
  <si>
    <t>高埇，杉井流，北金田，南金田，札場，南御座，北御座，南川添，北川添，北久保，南久保，海老ノ丸，相生町，江陽町，北本町2丁目，北本町3丁目，北本町4丁目，栄田町12番～14番，新本町２丁目4番・5番，比島町1丁目，比島町2丁目1番～4番</t>
  </si>
  <si>
    <t>東秦泉寺，秦南町1丁目，秦南町2丁目，薊野西町１丁目31番(14号，16号～19号を除く)，33番，34番，薊野北町1丁目1番，2番，薊野北町3丁目1番2号～5号，1番17-3号，1番17-4号，1番18号，2番5号</t>
  </si>
  <si>
    <t>一宮（第34投票区に属する区域を除く），薊野東町5番37号，7番25号～29号，8番13号～33号，9番～13番，薊野中町34番12号，34番13号，薊野南町12番～15番，19番～21番，22番7号～13号，24番～28番</t>
  </si>
  <si>
    <t>薊野（第37投票区に属する区域を除く），薊野西町2丁目26番，薊野西町3丁目30番～36番，薊野北町2丁目，薊野北町3丁目(第29投票区に属する区域を除く)，薊野北町4丁目，薊野東町（第33投票区に属する区域を除く），薊野中町(第33投票区に属する区域を除く)，薊野南町(第33投票区に属する区域を除く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</si>
</sst>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_ * #,##0.00_ ;_ * \-#,##0.00_ ;_ * &quot;-&quot;_ ;_ @_ "/>
    <numFmt numFmtId="179" formatCode="_ * #,##0.0_ ;_ * \-#,##0.0_ ;_ * &quot;-&quot;?_ ;_ @_ "/>
    <numFmt numFmtId="180" formatCode="#,##0_ "/>
    <numFmt numFmtId="181" formatCode="#,##0,"/>
    <numFmt numFmtId="182" formatCode="#,##0;&quot;△ &quot;#,##0"/>
    <numFmt numFmtId="183" formatCode="#,##0.0;&quot;△ &quot;#,##0.0"/>
    <numFmt numFmtId="184" formatCode="0.0%"/>
    <numFmt numFmtId="185" formatCode="0.00_ "/>
    <numFmt numFmtId="186" formatCode="0.0_);[Red]\(0.0\)"/>
    <numFmt numFmtId="187" formatCode="0.0_ "/>
    <numFmt numFmtId="188" formatCode="#,##0_);[Red]\(#,##0\)"/>
    <numFmt numFmtId="189" formatCode="0_ "/>
    <numFmt numFmtId="190" formatCode="#,##0_ ;[Red]\-#,##0\ "/>
    <numFmt numFmtId="191" formatCode="0_);\(0\)"/>
    <numFmt numFmtId="192" formatCode="[&lt;=99999999]####\-####;\(00\)\ ####\-####"/>
    <numFmt numFmtId="193" formatCode="\(0\)"/>
    <numFmt numFmtId="194" formatCode="\(#,##0\);[Red]\(#,##0\)\ "/>
    <numFmt numFmtId="195" formatCode="#,##0.0;[Red]\-#,##0.0"/>
    <numFmt numFmtId="196" formatCode="0.000%"/>
    <numFmt numFmtId="197" formatCode="#,##0.0_);[Red]\(#,##0.0\)"/>
    <numFmt numFmtId="198" formatCode="#,##0.0_ "/>
    <numFmt numFmtId="199" formatCode="[&lt;=999]000;[&lt;=9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12" fillId="0" borderId="0" xfId="17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distributed" vertical="center"/>
    </xf>
    <xf numFmtId="38" fontId="13" fillId="0" borderId="0" xfId="17" applyFont="1" applyBorder="1" applyAlignment="1">
      <alignment horizontal="center" vertical="center"/>
    </xf>
    <xf numFmtId="38" fontId="14" fillId="0" borderId="0" xfId="17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8" fontId="14" fillId="0" borderId="0" xfId="17" applyFont="1" applyAlignment="1">
      <alignment horizontal="center" vertical="center"/>
    </xf>
    <xf numFmtId="38" fontId="14" fillId="0" borderId="0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center" vertical="center"/>
    </xf>
    <xf numFmtId="38" fontId="10" fillId="0" borderId="0" xfId="17" applyFont="1" applyBorder="1" applyAlignment="1">
      <alignment horizontal="right" vertical="center"/>
    </xf>
    <xf numFmtId="41" fontId="10" fillId="0" borderId="0" xfId="17" applyNumberFormat="1" applyFont="1" applyBorder="1" applyAlignment="1">
      <alignment horizontal="right" vertical="center"/>
    </xf>
    <xf numFmtId="41" fontId="13" fillId="0" borderId="0" xfId="17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6" fillId="0" borderId="0" xfId="17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58" fontId="4" fillId="0" borderId="0" xfId="0" applyNumberFormat="1" applyFont="1" applyBorder="1" applyAlignment="1">
      <alignment/>
    </xf>
    <xf numFmtId="58" fontId="5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41" fontId="4" fillId="0" borderId="0" xfId="0" applyNumberFormat="1" applyFont="1" applyBorder="1" applyAlignment="1">
      <alignment horizontal="distributed" vertical="center"/>
    </xf>
    <xf numFmtId="41" fontId="4" fillId="0" borderId="0" xfId="17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distributed" vertical="center"/>
    </xf>
    <xf numFmtId="41" fontId="4" fillId="0" borderId="10" xfId="0" applyNumberFormat="1" applyFont="1" applyBorder="1" applyAlignment="1">
      <alignment horizontal="distributed" vertical="center"/>
    </xf>
    <xf numFmtId="41" fontId="5" fillId="0" borderId="9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distributed" vertical="center"/>
    </xf>
    <xf numFmtId="41" fontId="4" fillId="0" borderId="8" xfId="0" applyNumberFormat="1" applyFont="1" applyBorder="1" applyAlignment="1">
      <alignment horizontal="distributed" vertical="center"/>
    </xf>
    <xf numFmtId="41" fontId="4" fillId="0" borderId="15" xfId="17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center" vertical="distributed"/>
    </xf>
    <xf numFmtId="41" fontId="4" fillId="0" borderId="0" xfId="0" applyNumberFormat="1" applyFont="1" applyBorder="1" applyAlignment="1">
      <alignment horizontal="center" vertical="distributed"/>
    </xf>
    <xf numFmtId="41" fontId="4" fillId="0" borderId="0" xfId="17" applyNumberFormat="1" applyFont="1" applyAlignment="1">
      <alignment/>
    </xf>
    <xf numFmtId="4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distributed"/>
    </xf>
    <xf numFmtId="38" fontId="4" fillId="0" borderId="9" xfId="17" applyFont="1" applyBorder="1" applyAlignment="1">
      <alignment/>
    </xf>
    <xf numFmtId="38" fontId="4" fillId="0" borderId="0" xfId="17" applyFont="1" applyAlignment="1">
      <alignment/>
    </xf>
    <xf numFmtId="0" fontId="4" fillId="0" borderId="4" xfId="0" applyFont="1" applyBorder="1" applyAlignment="1">
      <alignment horizontal="center" vertical="distributed"/>
    </xf>
    <xf numFmtId="0" fontId="5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38" fontId="4" fillId="0" borderId="15" xfId="17" applyFont="1" applyBorder="1" applyAlignment="1">
      <alignment/>
    </xf>
    <xf numFmtId="41" fontId="4" fillId="0" borderId="5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38" fontId="4" fillId="0" borderId="0" xfId="17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4" xfId="0" applyNumberFormat="1" applyFont="1" applyBorder="1" applyAlignment="1">
      <alignment horizontal="center" vertical="distributed"/>
    </xf>
    <xf numFmtId="41" fontId="4" fillId="0" borderId="9" xfId="0" applyNumberFormat="1" applyFont="1" applyBorder="1" applyAlignment="1">
      <alignment horizontal="center" vertical="distributed"/>
    </xf>
    <xf numFmtId="41" fontId="4" fillId="0" borderId="9" xfId="17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0" fontId="4" fillId="0" borderId="2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indent="2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vertical="center"/>
    </xf>
    <xf numFmtId="38" fontId="10" fillId="0" borderId="0" xfId="17" applyFont="1" applyBorder="1" applyAlignment="1" quotePrefix="1">
      <alignment horizontal="right" vertical="center"/>
    </xf>
    <xf numFmtId="0" fontId="10" fillId="0" borderId="0" xfId="0" applyFont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14" fillId="0" borderId="0" xfId="17" applyFont="1" applyAlignment="1">
      <alignment vertical="center"/>
    </xf>
    <xf numFmtId="0" fontId="10" fillId="0" borderId="1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10" fillId="0" borderId="9" xfId="17" applyFont="1" applyBorder="1" applyAlignment="1" applyProtection="1">
      <alignment vertical="center"/>
      <protection locked="0"/>
    </xf>
    <xf numFmtId="38" fontId="10" fillId="0" borderId="4" xfId="17" applyFont="1" applyBorder="1" applyAlignment="1" applyProtection="1">
      <alignment vertical="center"/>
      <protection locked="0"/>
    </xf>
    <xf numFmtId="38" fontId="10" fillId="0" borderId="4" xfId="17" applyFont="1" applyBorder="1" applyAlignment="1" applyProtection="1">
      <alignment vertical="center"/>
      <protection/>
    </xf>
    <xf numFmtId="0" fontId="4" fillId="0" borderId="22" xfId="0" applyFont="1" applyFill="1" applyBorder="1" applyAlignment="1">
      <alignment horizontal="center" vertical="center"/>
    </xf>
    <xf numFmtId="38" fontId="10" fillId="0" borderId="23" xfId="17" applyFont="1" applyBorder="1" applyAlignment="1" applyProtection="1">
      <alignment vertical="center"/>
      <protection locked="0"/>
    </xf>
    <xf numFmtId="38" fontId="10" fillId="0" borderId="24" xfId="17" applyFont="1" applyBorder="1" applyAlignment="1" applyProtection="1">
      <alignment vertical="center"/>
      <protection locked="0"/>
    </xf>
    <xf numFmtId="38" fontId="10" fillId="0" borderId="24" xfId="17" applyFont="1" applyBorder="1" applyAlignment="1" applyProtection="1">
      <alignment vertical="center"/>
      <protection/>
    </xf>
    <xf numFmtId="0" fontId="4" fillId="0" borderId="25" xfId="0" applyFont="1" applyFill="1" applyBorder="1" applyAlignment="1">
      <alignment horizontal="center" vertical="center"/>
    </xf>
    <xf numFmtId="38" fontId="10" fillId="0" borderId="26" xfId="17" applyFont="1" applyBorder="1" applyAlignment="1" applyProtection="1">
      <alignment vertical="center"/>
      <protection locked="0"/>
    </xf>
    <xf numFmtId="38" fontId="10" fillId="0" borderId="27" xfId="17" applyFont="1" applyBorder="1" applyAlignment="1" applyProtection="1">
      <alignment vertical="center"/>
      <protection locked="0"/>
    </xf>
    <xf numFmtId="38" fontId="10" fillId="0" borderId="27" xfId="17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38" fontId="10" fillId="0" borderId="0" xfId="17" applyFont="1" applyBorder="1" applyAlignment="1" applyProtection="1">
      <alignment vertical="center"/>
      <protection locked="0"/>
    </xf>
    <xf numFmtId="38" fontId="10" fillId="0" borderId="0" xfId="17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 wrapText="1"/>
    </xf>
    <xf numFmtId="38" fontId="10" fillId="0" borderId="8" xfId="17" applyFont="1" applyBorder="1" applyAlignment="1" applyProtection="1">
      <alignment vertical="center"/>
      <protection locked="0"/>
    </xf>
    <xf numFmtId="38" fontId="10" fillId="0" borderId="8" xfId="17" applyFont="1" applyBorder="1" applyAlignment="1" applyProtection="1">
      <alignment vertical="center"/>
      <protection/>
    </xf>
    <xf numFmtId="38" fontId="10" fillId="0" borderId="28" xfId="17" applyFont="1" applyBorder="1" applyAlignment="1" applyProtection="1">
      <alignment vertical="center"/>
      <protection locked="0"/>
    </xf>
    <xf numFmtId="38" fontId="10" fillId="0" borderId="28" xfId="17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12" fillId="0" borderId="5" xfId="0" applyFont="1" applyBorder="1" applyAlignment="1">
      <alignment horizontal="distributed" vertical="distributed"/>
    </xf>
    <xf numFmtId="38" fontId="12" fillId="0" borderId="0" xfId="17" applyFont="1" applyAlignment="1">
      <alignment horizontal="right" vertical="center"/>
    </xf>
    <xf numFmtId="0" fontId="12" fillId="0" borderId="0" xfId="0" applyFont="1" applyAlignment="1">
      <alignment/>
    </xf>
    <xf numFmtId="0" fontId="4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distributed" vertical="center"/>
    </xf>
    <xf numFmtId="38" fontId="4" fillId="0" borderId="0" xfId="17" applyFont="1" applyAlignment="1" quotePrefix="1">
      <alignment vertical="center"/>
    </xf>
    <xf numFmtId="0" fontId="12" fillId="0" borderId="2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190" fontId="4" fillId="0" borderId="0" xfId="17" applyNumberFormat="1" applyFont="1" applyBorder="1" applyAlignment="1">
      <alignment vertical="center"/>
    </xf>
    <xf numFmtId="190" fontId="12" fillId="0" borderId="0" xfId="17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17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5" xfId="0" applyFont="1" applyBorder="1" applyAlignment="1">
      <alignment horizontal="distributed" vertical="center"/>
    </xf>
    <xf numFmtId="38" fontId="12" fillId="0" borderId="0" xfId="17" applyFont="1" applyFill="1" applyAlignment="1">
      <alignment horizontal="right" vertical="center"/>
    </xf>
    <xf numFmtId="189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15" fillId="0" borderId="5" xfId="0" applyFont="1" applyBorder="1" applyAlignment="1">
      <alignment/>
    </xf>
    <xf numFmtId="38" fontId="6" fillId="0" borderId="0" xfId="17" applyFont="1" applyAlignment="1">
      <alignment horizontal="right" vertical="center"/>
    </xf>
    <xf numFmtId="38" fontId="6" fillId="0" borderId="0" xfId="17" applyFont="1" applyFill="1" applyAlignment="1">
      <alignment horizontal="right" vertical="center"/>
    </xf>
    <xf numFmtId="189" fontId="4" fillId="0" borderId="0" xfId="0" applyNumberFormat="1" applyFont="1" applyAlignment="1">
      <alignment/>
    </xf>
    <xf numFmtId="38" fontId="4" fillId="0" borderId="0" xfId="17" applyFont="1" applyFill="1" applyAlignment="1">
      <alignment horizontal="right" vertical="center"/>
    </xf>
    <xf numFmtId="0" fontId="10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1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4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38" fontId="15" fillId="0" borderId="0" xfId="17" applyFont="1" applyAlignment="1">
      <alignment horizontal="right" vertical="center"/>
    </xf>
    <xf numFmtId="0" fontId="10" fillId="0" borderId="13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Fill="1" applyAlignment="1">
      <alignment/>
    </xf>
    <xf numFmtId="38" fontId="4" fillId="0" borderId="31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0" xfId="17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38" fontId="12" fillId="0" borderId="0" xfId="17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8" fontId="4" fillId="0" borderId="0" xfId="17" applyNumberFormat="1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horizontal="center"/>
    </xf>
    <xf numFmtId="38" fontId="22" fillId="0" borderId="0" xfId="17" applyFont="1" applyBorder="1" applyAlignment="1">
      <alignment vertical="center"/>
    </xf>
    <xf numFmtId="38" fontId="22" fillId="0" borderId="0" xfId="17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8" fontId="24" fillId="0" borderId="0" xfId="17" applyFont="1" applyBorder="1" applyAlignment="1">
      <alignment vertical="center"/>
    </xf>
    <xf numFmtId="38" fontId="24" fillId="0" borderId="0" xfId="17" applyNumberFormat="1" applyFont="1" applyBorder="1" applyAlignment="1">
      <alignment vertical="center"/>
    </xf>
    <xf numFmtId="38" fontId="10" fillId="0" borderId="0" xfId="17" applyFont="1" applyAlignment="1">
      <alignment vertical="center"/>
    </xf>
    <xf numFmtId="0" fontId="7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41" fontId="4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4" fillId="0" borderId="21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19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41" fontId="4" fillId="0" borderId="8" xfId="17" applyNumberFormat="1" applyFont="1" applyBorder="1" applyAlignment="1">
      <alignment vertical="center"/>
    </xf>
    <xf numFmtId="41" fontId="4" fillId="0" borderId="6" xfId="17" applyNumberFormat="1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41" fontId="12" fillId="0" borderId="19" xfId="17" applyNumberFormat="1" applyFont="1" applyBorder="1" applyAlignment="1">
      <alignment vertical="center"/>
    </xf>
    <xf numFmtId="41" fontId="12" fillId="0" borderId="5" xfId="17" applyNumberFormat="1" applyFont="1" applyBorder="1" applyAlignment="1">
      <alignment vertic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/>
    </xf>
    <xf numFmtId="41" fontId="4" fillId="0" borderId="2" xfId="17" applyNumberFormat="1" applyFont="1" applyBorder="1" applyAlignment="1">
      <alignment vertical="center"/>
    </xf>
    <xf numFmtId="0" fontId="0" fillId="0" borderId="5" xfId="0" applyBorder="1" applyAlignment="1">
      <alignment/>
    </xf>
    <xf numFmtId="41" fontId="5" fillId="0" borderId="5" xfId="0" applyNumberFormat="1" applyFont="1" applyBorder="1" applyAlignment="1">
      <alignment/>
    </xf>
    <xf numFmtId="0" fontId="4" fillId="0" borderId="5" xfId="0" applyFont="1" applyBorder="1" applyAlignment="1">
      <alignment vertical="distributed"/>
    </xf>
    <xf numFmtId="41" fontId="5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5" xfId="0" applyFont="1" applyBorder="1" applyAlignment="1">
      <alignment/>
    </xf>
    <xf numFmtId="41" fontId="4" fillId="0" borderId="19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41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41" fontId="12" fillId="0" borderId="0" xfId="17" applyNumberFormat="1" applyFont="1" applyBorder="1" applyAlignment="1">
      <alignment vertical="center"/>
    </xf>
    <xf numFmtId="41" fontId="12" fillId="0" borderId="2" xfId="0" applyNumberFormat="1" applyFont="1" applyBorder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41" fontId="12" fillId="0" borderId="5" xfId="0" applyNumberFormat="1" applyFont="1" applyBorder="1" applyAlignment="1">
      <alignment horizontal="distributed" vertical="center"/>
    </xf>
    <xf numFmtId="41" fontId="4" fillId="0" borderId="0" xfId="17" applyNumberFormat="1" applyFont="1" applyBorder="1" applyAlignment="1">
      <alignment vertical="center"/>
    </xf>
    <xf numFmtId="41" fontId="4" fillId="0" borderId="2" xfId="0" applyNumberFormat="1" applyFont="1" applyBorder="1" applyAlignment="1">
      <alignment/>
    </xf>
    <xf numFmtId="41" fontId="4" fillId="0" borderId="0" xfId="17" applyNumberFormat="1" applyFont="1" applyBorder="1" applyAlignment="1">
      <alignment horizontal="right" vertical="center"/>
    </xf>
    <xf numFmtId="38" fontId="4" fillId="0" borderId="1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0" fontId="4" fillId="0" borderId="10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177" fontId="4" fillId="0" borderId="0" xfId="17" applyNumberFormat="1" applyFont="1" applyBorder="1" applyAlignment="1">
      <alignment horizontal="center" vertical="center"/>
    </xf>
    <xf numFmtId="178" fontId="4" fillId="0" borderId="0" xfId="17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41" fontId="4" fillId="0" borderId="0" xfId="17" applyNumberFormat="1" applyFont="1" applyAlignment="1">
      <alignment vertical="center"/>
    </xf>
    <xf numFmtId="41" fontId="4" fillId="0" borderId="0" xfId="17" applyNumberFormat="1" applyFont="1" applyBorder="1" applyAlignment="1" quotePrefix="1">
      <alignment vertical="center"/>
    </xf>
    <xf numFmtId="41" fontId="12" fillId="0" borderId="0" xfId="17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77" fontId="4" fillId="0" borderId="0" xfId="17" applyNumberFormat="1" applyFont="1" applyBorder="1" applyAlignment="1">
      <alignment/>
    </xf>
    <xf numFmtId="177" fontId="4" fillId="0" borderId="0" xfId="17" applyNumberFormat="1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7" fontId="4" fillId="0" borderId="13" xfId="17" applyNumberFormat="1" applyFont="1" applyBorder="1" applyAlignment="1">
      <alignment/>
    </xf>
    <xf numFmtId="0" fontId="4" fillId="0" borderId="9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4" fillId="0" borderId="2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38" fontId="12" fillId="0" borderId="0" xfId="17" applyFont="1" applyBorder="1" applyAlignment="1">
      <alignment horizontal="left" vertical="center"/>
    </xf>
    <xf numFmtId="38" fontId="12" fillId="0" borderId="0" xfId="17" applyFont="1" applyAlignment="1" quotePrefix="1">
      <alignment/>
    </xf>
    <xf numFmtId="38" fontId="4" fillId="0" borderId="0" xfId="17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38" fontId="12" fillId="0" borderId="0" xfId="17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38" fontId="4" fillId="0" borderId="23" xfId="17" applyFont="1" applyBorder="1" applyAlignment="1">
      <alignment horizontal="center" vertical="center"/>
    </xf>
    <xf numFmtId="38" fontId="4" fillId="0" borderId="24" xfId="17" applyFont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77" fontId="4" fillId="0" borderId="0" xfId="17" applyNumberFormat="1" applyFont="1" applyBorder="1" applyAlignment="1">
      <alignment vertical="center"/>
    </xf>
    <xf numFmtId="41" fontId="12" fillId="0" borderId="0" xfId="17" applyNumberFormat="1" applyFont="1" applyFill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80" fontId="25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38" fontId="10" fillId="0" borderId="19" xfId="17" applyFont="1" applyBorder="1" applyAlignment="1" applyProtection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4" fillId="0" borderId="24" xfId="0" applyFont="1" applyBorder="1" applyAlignment="1">
      <alignment horizontal="distributed" vertical="center"/>
    </xf>
    <xf numFmtId="38" fontId="4" fillId="0" borderId="0" xfId="17" applyNumberFormat="1" applyFont="1" applyFill="1" applyBorder="1" applyAlignment="1">
      <alignment vertical="center"/>
    </xf>
    <xf numFmtId="41" fontId="12" fillId="0" borderId="0" xfId="17" applyNumberFormat="1" applyFont="1" applyBorder="1" applyAlignment="1" quotePrefix="1">
      <alignment vertical="center"/>
    </xf>
    <xf numFmtId="177" fontId="26" fillId="0" borderId="0" xfId="0" applyNumberFormat="1" applyFont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NumberFormat="1" applyFont="1" applyBorder="1" applyAlignment="1">
      <alignment horizontal="right" vertical="center"/>
    </xf>
    <xf numFmtId="193" fontId="25" fillId="0" borderId="0" xfId="0" applyNumberFormat="1" applyFont="1" applyBorder="1" applyAlignment="1">
      <alignment vertical="center"/>
    </xf>
    <xf numFmtId="193" fontId="26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/>
    </xf>
    <xf numFmtId="193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/>
    </xf>
    <xf numFmtId="38" fontId="4" fillId="0" borderId="0" xfId="17" applyFont="1" applyBorder="1" applyAlignment="1" quotePrefix="1">
      <alignment vertical="center"/>
    </xf>
    <xf numFmtId="38" fontId="12" fillId="0" borderId="0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12" fillId="0" borderId="0" xfId="17" applyFont="1" applyBorder="1" applyAlignment="1" quotePrefix="1">
      <alignment vertical="center"/>
    </xf>
    <xf numFmtId="38" fontId="4" fillId="0" borderId="2" xfId="17" applyFont="1" applyBorder="1" applyAlignment="1" quotePrefix="1">
      <alignment vertical="center"/>
    </xf>
    <xf numFmtId="0" fontId="12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41" fontId="4" fillId="0" borderId="0" xfId="17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38" fontId="12" fillId="0" borderId="0" xfId="17" applyNumberFormat="1" applyFont="1" applyFill="1" applyBorder="1" applyAlignment="1">
      <alignment vertical="center"/>
    </xf>
    <xf numFmtId="41" fontId="4" fillId="0" borderId="9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distributed"/>
    </xf>
    <xf numFmtId="41" fontId="4" fillId="0" borderId="7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distributed"/>
    </xf>
    <xf numFmtId="41" fontId="4" fillId="0" borderId="5" xfId="17" applyNumberFormat="1" applyFont="1" applyBorder="1" applyAlignment="1">
      <alignment/>
    </xf>
    <xf numFmtId="41" fontId="4" fillId="0" borderId="6" xfId="17" applyNumberFormat="1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41" fontId="5" fillId="0" borderId="0" xfId="0" applyNumberFormat="1" applyFont="1" applyBorder="1" applyAlignment="1">
      <alignment/>
    </xf>
    <xf numFmtId="41" fontId="4" fillId="0" borderId="5" xfId="17" applyNumberFormat="1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15" xfId="17" applyFont="1" applyBorder="1" applyAlignment="1">
      <alignment/>
    </xf>
    <xf numFmtId="41" fontId="4" fillId="0" borderId="10" xfId="17" applyNumberFormat="1" applyFont="1" applyBorder="1" applyAlignment="1">
      <alignment/>
    </xf>
    <xf numFmtId="41" fontId="4" fillId="0" borderId="9" xfId="17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41" fontId="4" fillId="0" borderId="5" xfId="0" applyNumberFormat="1" applyFont="1" applyBorder="1" applyAlignment="1">
      <alignment horizontal="center"/>
    </xf>
    <xf numFmtId="193" fontId="25" fillId="0" borderId="0" xfId="0" applyNumberFormat="1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10" fillId="0" borderId="15" xfId="17" applyFont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distributed" vertical="center"/>
    </xf>
    <xf numFmtId="38" fontId="10" fillId="0" borderId="7" xfId="17" applyFont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distributed" vertical="distributed"/>
    </xf>
    <xf numFmtId="0" fontId="5" fillId="0" borderId="0" xfId="0" applyFont="1" applyAlignment="1">
      <alignment vertical="distributed"/>
    </xf>
    <xf numFmtId="38" fontId="10" fillId="0" borderId="0" xfId="17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distributed"/>
    </xf>
    <xf numFmtId="180" fontId="10" fillId="0" borderId="7" xfId="0" applyNumberFormat="1" applyFont="1" applyFill="1" applyBorder="1" applyAlignment="1" applyProtection="1">
      <alignment vertical="distributed"/>
      <protection locked="0"/>
    </xf>
    <xf numFmtId="180" fontId="10" fillId="0" borderId="8" xfId="0" applyNumberFormat="1" applyFont="1" applyBorder="1" applyAlignment="1" applyProtection="1">
      <alignment vertical="distributed"/>
      <protection locked="0"/>
    </xf>
    <xf numFmtId="180" fontId="10" fillId="0" borderId="8" xfId="0" applyNumberFormat="1" applyFont="1" applyBorder="1" applyAlignment="1" applyProtection="1">
      <alignment vertical="distributed"/>
      <protection/>
    </xf>
    <xf numFmtId="0" fontId="4" fillId="0" borderId="19" xfId="0" applyFont="1" applyFill="1" applyBorder="1" applyAlignment="1">
      <alignment horizontal="distributed" vertical="center"/>
    </xf>
    <xf numFmtId="38" fontId="10" fillId="0" borderId="2" xfId="17" applyFont="1" applyBorder="1" applyAlignment="1" applyProtection="1">
      <alignment vertical="center"/>
      <protection locked="0"/>
    </xf>
    <xf numFmtId="38" fontId="10" fillId="0" borderId="19" xfId="17" applyFont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38" fontId="10" fillId="0" borderId="11" xfId="17" applyFont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distributed" vertical="center" wrapText="1"/>
    </xf>
    <xf numFmtId="41" fontId="4" fillId="0" borderId="0" xfId="0" applyNumberFormat="1" applyFont="1" applyAlignment="1">
      <alignment vertical="center"/>
    </xf>
    <xf numFmtId="177" fontId="4" fillId="0" borderId="0" xfId="17" applyNumberFormat="1" applyFont="1" applyFill="1" applyBorder="1" applyAlignment="1">
      <alignment vertical="center"/>
    </xf>
    <xf numFmtId="177" fontId="12" fillId="0" borderId="0" xfId="17" applyNumberFormat="1" applyFont="1" applyFill="1" applyBorder="1" applyAlignment="1">
      <alignment vertical="center"/>
    </xf>
    <xf numFmtId="187" fontId="4" fillId="0" borderId="0" xfId="17" applyNumberFormat="1" applyFont="1" applyBorder="1" applyAlignment="1">
      <alignment vertical="center"/>
    </xf>
    <xf numFmtId="187" fontId="4" fillId="0" borderId="0" xfId="17" applyNumberFormat="1" applyFont="1" applyFill="1" applyBorder="1" applyAlignment="1">
      <alignment vertical="center"/>
    </xf>
    <xf numFmtId="187" fontId="12" fillId="0" borderId="0" xfId="17" applyNumberFormat="1" applyFont="1" applyFill="1" applyBorder="1" applyAlignment="1">
      <alignment vertical="center"/>
    </xf>
    <xf numFmtId="187" fontId="4" fillId="0" borderId="0" xfId="17" applyNumberFormat="1" applyFont="1" applyBorder="1" applyAlignment="1">
      <alignment horizontal="right" vertical="center"/>
    </xf>
    <xf numFmtId="177" fontId="22" fillId="0" borderId="0" xfId="17" applyNumberFormat="1" applyFont="1" applyBorder="1" applyAlignment="1">
      <alignment vertical="center"/>
    </xf>
    <xf numFmtId="177" fontId="24" fillId="0" borderId="0" xfId="17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center" vertical="distributed"/>
    </xf>
    <xf numFmtId="41" fontId="4" fillId="0" borderId="2" xfId="0" applyNumberFormat="1" applyFont="1" applyBorder="1" applyAlignment="1">
      <alignment horizontal="center" vertical="distributed"/>
    </xf>
    <xf numFmtId="0" fontId="10" fillId="0" borderId="1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distributed" vertical="center"/>
    </xf>
    <xf numFmtId="41" fontId="5" fillId="0" borderId="1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32" xfId="0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center" vertical="distributed" textRotation="255"/>
    </xf>
    <xf numFmtId="0" fontId="10" fillId="0" borderId="22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distributed"/>
    </xf>
    <xf numFmtId="0" fontId="12" fillId="0" borderId="2" xfId="0" applyFont="1" applyBorder="1" applyAlignment="1">
      <alignment horizontal="distributed" vertical="distributed"/>
    </xf>
    <xf numFmtId="0" fontId="12" fillId="0" borderId="5" xfId="0" applyFont="1" applyBorder="1" applyAlignment="1">
      <alignment horizontal="distributed" vertical="distributed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7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51447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4</xdr:row>
      <xdr:rowOff>9525</xdr:rowOff>
    </xdr:from>
    <xdr:to>
      <xdr:col>34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34900" y="581025"/>
          <a:ext cx="14954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800100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7715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19050</xdr:rowOff>
    </xdr:from>
    <xdr:to>
      <xdr:col>6</xdr:col>
      <xdr:colOff>819150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543300" y="609600"/>
          <a:ext cx="7905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953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9239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7334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6000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144780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</xdr:col>
      <xdr:colOff>0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2954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2</xdr:col>
      <xdr:colOff>19050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0"/>
          <a:ext cx="13144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2</xdr:col>
      <xdr:colOff>0</xdr:colOff>
      <xdr:row>33</xdr:row>
      <xdr:rowOff>314325</xdr:rowOff>
    </xdr:to>
    <xdr:sp>
      <xdr:nvSpPr>
        <xdr:cNvPr id="3" name="Line 3"/>
        <xdr:cNvSpPr>
          <a:spLocks/>
        </xdr:cNvSpPr>
      </xdr:nvSpPr>
      <xdr:spPr>
        <a:xfrm>
          <a:off x="0" y="5143500"/>
          <a:ext cx="12954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6</xdr:col>
      <xdr:colOff>180975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4859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</xdr:row>
      <xdr:rowOff>0</xdr:rowOff>
    </xdr:from>
    <xdr:to>
      <xdr:col>34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344400" y="571500"/>
          <a:ext cx="150495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6</xdr:col>
      <xdr:colOff>171450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371600" cy="666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38</xdr:col>
      <xdr:colOff>171450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715875" y="571500"/>
          <a:ext cx="136207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7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333500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96825" y="581025"/>
          <a:ext cx="13525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6</xdr:col>
      <xdr:colOff>180975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15144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143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52475" cy="1019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866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47</xdr:row>
      <xdr:rowOff>28575</xdr:rowOff>
    </xdr:from>
    <xdr:to>
      <xdr:col>3</xdr:col>
      <xdr:colOff>57150</xdr:colOff>
      <xdr:row>47</xdr:row>
      <xdr:rowOff>285750</xdr:rowOff>
    </xdr:to>
    <xdr:sp>
      <xdr:nvSpPr>
        <xdr:cNvPr id="2" name="AutoShape 4"/>
        <xdr:cNvSpPr>
          <a:spLocks/>
        </xdr:cNvSpPr>
      </xdr:nvSpPr>
      <xdr:spPr>
        <a:xfrm>
          <a:off x="1962150" y="7591425"/>
          <a:ext cx="38100" cy="247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19050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38100</xdr:rowOff>
    </xdr:from>
    <xdr:to>
      <xdr:col>3</xdr:col>
      <xdr:colOff>38100</xdr:colOff>
      <xdr:row>39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1943100" y="7124700"/>
          <a:ext cx="38100" cy="2190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4"/>
  <sheetViews>
    <sheetView tabSelected="1" zoomScaleSheetLayoutView="75" workbookViewId="0" topLeftCell="A1">
      <pane xSplit="8" ySplit="10" topLeftCell="I2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V1" sqref="V1"/>
    </sheetView>
  </sheetViews>
  <sheetFormatPr defaultColWidth="9.00390625" defaultRowHeight="13.5"/>
  <cols>
    <col min="1" max="1" width="3.75390625" style="4" customWidth="1"/>
    <col min="2" max="2" width="2.75390625" style="5" customWidth="1"/>
    <col min="3" max="3" width="2.50390625" style="5" customWidth="1"/>
    <col min="4" max="4" width="3.00390625" style="5" customWidth="1"/>
    <col min="5" max="5" width="2.50390625" style="5" customWidth="1"/>
    <col min="6" max="6" width="3.00390625" style="5" customWidth="1"/>
    <col min="7" max="7" width="2.50390625" style="5" customWidth="1"/>
    <col min="8" max="8" width="0.6171875" style="6" customWidth="1"/>
    <col min="9" max="9" width="2.50390625" style="6" customWidth="1"/>
    <col min="10" max="10" width="8.375" style="6" customWidth="1"/>
    <col min="11" max="13" width="8.00390625" style="6" customWidth="1"/>
    <col min="14" max="14" width="7.375" style="6" customWidth="1"/>
    <col min="15" max="15" width="7.50390625" style="6" customWidth="1"/>
    <col min="16" max="16" width="8.25390625" style="6" customWidth="1"/>
    <col min="17" max="17" width="5.125" style="6" customWidth="1"/>
    <col min="18" max="18" width="8.625" style="6" customWidth="1"/>
    <col min="19" max="19" width="5.00390625" style="6" customWidth="1"/>
    <col min="20" max="20" width="8.625" style="6" customWidth="1"/>
    <col min="21" max="22" width="7.75390625" style="6" customWidth="1"/>
    <col min="23" max="23" width="8.25390625" style="6" customWidth="1"/>
    <col min="24" max="24" width="7.50390625" style="6" customWidth="1"/>
    <col min="25" max="25" width="8.125" style="6" customWidth="1"/>
    <col min="26" max="26" width="7.75390625" style="6" customWidth="1"/>
    <col min="27" max="27" width="10.75390625" style="6" customWidth="1"/>
    <col min="28" max="28" width="0.6171875" style="6" customWidth="1"/>
    <col min="29" max="29" width="3.75390625" style="4" customWidth="1"/>
    <col min="30" max="30" width="2.75390625" style="5" customWidth="1"/>
    <col min="31" max="31" width="2.50390625" style="5" customWidth="1"/>
    <col min="32" max="32" width="2.75390625" style="5" customWidth="1"/>
    <col min="33" max="33" width="2.50390625" style="5" customWidth="1"/>
    <col min="34" max="34" width="3.00390625" style="5" customWidth="1"/>
    <col min="35" max="35" width="2.50390625" style="5" customWidth="1"/>
    <col min="36" max="16384" width="8.875" style="6" customWidth="1"/>
  </cols>
  <sheetData>
    <row r="1" spans="14:23" ht="18" customHeight="1">
      <c r="N1" s="7"/>
      <c r="O1" s="7"/>
      <c r="P1" s="7"/>
      <c r="Q1" s="7"/>
      <c r="R1" s="8" t="s">
        <v>323</v>
      </c>
      <c r="S1" s="9" t="s">
        <v>152</v>
      </c>
      <c r="T1" s="7"/>
      <c r="U1" s="7"/>
      <c r="V1" s="7"/>
      <c r="W1" s="7"/>
    </row>
    <row r="2" ht="12" customHeight="1"/>
    <row r="3" spans="1:35" ht="12" customHeight="1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1"/>
      <c r="AE3" s="11"/>
      <c r="AF3" s="11"/>
      <c r="AG3" s="11"/>
      <c r="AH3" s="11"/>
      <c r="AI3" s="11"/>
    </row>
    <row r="4" spans="1:35" ht="3" customHeight="1">
      <c r="A4" s="13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3"/>
      <c r="AD4" s="14"/>
      <c r="AE4" s="14"/>
      <c r="AF4" s="14"/>
      <c r="AG4" s="14"/>
      <c r="AH4" s="14"/>
      <c r="AI4" s="14"/>
    </row>
    <row r="5" spans="1:35" s="2" customFormat="1" ht="18" customHeight="1">
      <c r="A5" s="11"/>
      <c r="B5" s="11"/>
      <c r="C5" s="11"/>
      <c r="D5" s="11"/>
      <c r="E5" s="11"/>
      <c r="F5" s="11"/>
      <c r="G5" s="250" t="s">
        <v>699</v>
      </c>
      <c r="H5" s="1"/>
      <c r="I5" s="644" t="s">
        <v>382</v>
      </c>
      <c r="J5" s="650"/>
      <c r="K5" s="650"/>
      <c r="L5" s="650"/>
      <c r="M5" s="640" t="s">
        <v>383</v>
      </c>
      <c r="N5" s="640"/>
      <c r="O5" s="640"/>
      <c r="P5" s="647" t="s">
        <v>384</v>
      </c>
      <c r="Q5" s="635" t="s">
        <v>385</v>
      </c>
      <c r="R5" s="636" t="s">
        <v>386</v>
      </c>
      <c r="S5" s="631" t="s">
        <v>387</v>
      </c>
      <c r="T5" s="633" t="s">
        <v>388</v>
      </c>
      <c r="U5" s="645" t="s">
        <v>389</v>
      </c>
      <c r="V5" s="646"/>
      <c r="W5" s="646"/>
      <c r="X5" s="646"/>
      <c r="Y5" s="646"/>
      <c r="Z5" s="646"/>
      <c r="AA5" s="646"/>
      <c r="AB5" s="19"/>
      <c r="AC5" s="447" t="s">
        <v>699</v>
      </c>
      <c r="AD5" s="11"/>
      <c r="AE5" s="11"/>
      <c r="AF5" s="11"/>
      <c r="AG5" s="11"/>
      <c r="AH5" s="11"/>
      <c r="AI5" s="11"/>
    </row>
    <row r="6" spans="1:35" s="2" customFormat="1" ht="18" customHeight="1">
      <c r="A6" s="11"/>
      <c r="B6" s="11"/>
      <c r="C6" s="11"/>
      <c r="D6" s="11"/>
      <c r="E6" s="11"/>
      <c r="F6" s="11"/>
      <c r="G6" s="16"/>
      <c r="H6" s="21"/>
      <c r="I6" s="643" t="s">
        <v>390</v>
      </c>
      <c r="J6" s="639"/>
      <c r="K6" s="639" t="s">
        <v>391</v>
      </c>
      <c r="L6" s="639" t="s">
        <v>392</v>
      </c>
      <c r="M6" s="639" t="s">
        <v>390</v>
      </c>
      <c r="N6" s="639" t="s">
        <v>391</v>
      </c>
      <c r="O6" s="639" t="s">
        <v>392</v>
      </c>
      <c r="P6" s="648"/>
      <c r="Q6" s="633"/>
      <c r="R6" s="637"/>
      <c r="S6" s="631"/>
      <c r="T6" s="633"/>
      <c r="U6" s="24" t="s">
        <v>393</v>
      </c>
      <c r="V6" s="639" t="s">
        <v>394</v>
      </c>
      <c r="W6" s="24" t="s">
        <v>395</v>
      </c>
      <c r="X6" s="24" t="s">
        <v>395</v>
      </c>
      <c r="Y6" s="639" t="s">
        <v>396</v>
      </c>
      <c r="Z6" s="639" t="s">
        <v>397</v>
      </c>
      <c r="AA6" s="641" t="s">
        <v>375</v>
      </c>
      <c r="AB6" s="25"/>
      <c r="AC6" s="20"/>
      <c r="AD6" s="11"/>
      <c r="AE6" s="11"/>
      <c r="AF6" s="11"/>
      <c r="AG6" s="11"/>
      <c r="AH6" s="11"/>
      <c r="AI6" s="11"/>
    </row>
    <row r="7" spans="1:35" s="2" customFormat="1" ht="18" customHeight="1">
      <c r="A7" s="252" t="s">
        <v>322</v>
      </c>
      <c r="B7" s="26"/>
      <c r="C7" s="26"/>
      <c r="D7" s="26"/>
      <c r="E7" s="26"/>
      <c r="F7" s="26"/>
      <c r="G7" s="27"/>
      <c r="H7" s="28"/>
      <c r="I7" s="644"/>
      <c r="J7" s="640"/>
      <c r="K7" s="640"/>
      <c r="L7" s="640"/>
      <c r="M7" s="640"/>
      <c r="N7" s="640"/>
      <c r="O7" s="640"/>
      <c r="P7" s="649"/>
      <c r="Q7" s="634"/>
      <c r="R7" s="638"/>
      <c r="S7" s="632"/>
      <c r="T7" s="634"/>
      <c r="U7" s="30" t="s">
        <v>398</v>
      </c>
      <c r="V7" s="640"/>
      <c r="W7" s="30" t="s">
        <v>399</v>
      </c>
      <c r="X7" s="30" t="s">
        <v>400</v>
      </c>
      <c r="Y7" s="640"/>
      <c r="Z7" s="640"/>
      <c r="AA7" s="642"/>
      <c r="AB7" s="19"/>
      <c r="AC7" s="32"/>
      <c r="AD7" s="26"/>
      <c r="AE7" s="26"/>
      <c r="AF7" s="26"/>
      <c r="AG7" s="26"/>
      <c r="AH7" s="26"/>
      <c r="AI7" s="460" t="s">
        <v>322</v>
      </c>
    </row>
    <row r="8" spans="1:35" ht="4.5" customHeight="1">
      <c r="A8" s="10"/>
      <c r="B8" s="11"/>
      <c r="C8" s="11"/>
      <c r="D8" s="11"/>
      <c r="E8" s="11"/>
      <c r="F8" s="11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33"/>
      <c r="AD8" s="11"/>
      <c r="AE8" s="11"/>
      <c r="AF8" s="11"/>
      <c r="AG8" s="11"/>
      <c r="AH8" s="11"/>
      <c r="AI8" s="11"/>
    </row>
    <row r="9" spans="2:35" s="38" customFormat="1" ht="12" customHeight="1">
      <c r="B9" s="34"/>
      <c r="C9" s="34"/>
      <c r="D9" s="34"/>
      <c r="E9" s="34"/>
      <c r="F9" s="34"/>
      <c r="G9" s="35"/>
      <c r="H9" s="36"/>
      <c r="I9" s="36"/>
      <c r="J9" s="36"/>
      <c r="K9" s="37"/>
      <c r="L9" s="36"/>
      <c r="M9" s="36"/>
      <c r="N9" s="36"/>
      <c r="O9" s="36"/>
      <c r="Q9" s="39"/>
      <c r="R9" s="40" t="s">
        <v>401</v>
      </c>
      <c r="S9" s="36" t="s">
        <v>402</v>
      </c>
      <c r="U9" s="36"/>
      <c r="V9" s="36"/>
      <c r="W9" s="36"/>
      <c r="X9" s="36"/>
      <c r="Y9" s="36"/>
      <c r="Z9" s="36"/>
      <c r="AA9" s="36"/>
      <c r="AB9" s="36"/>
      <c r="AC9" s="41"/>
      <c r="AD9" s="34"/>
      <c r="AE9" s="34"/>
      <c r="AF9" s="34"/>
      <c r="AG9" s="34"/>
      <c r="AH9" s="34"/>
      <c r="AI9" s="40"/>
    </row>
    <row r="10" spans="1:35" ht="3" customHeight="1">
      <c r="A10" s="10"/>
      <c r="B10" s="11"/>
      <c r="C10" s="11"/>
      <c r="D10" s="11"/>
      <c r="E10" s="11"/>
      <c r="F10" s="11"/>
      <c r="G10" s="16"/>
      <c r="H10" s="12"/>
      <c r="I10" s="12"/>
      <c r="J10" s="12"/>
      <c r="K10" s="42"/>
      <c r="L10" s="12"/>
      <c r="M10" s="12"/>
      <c r="N10" s="12"/>
      <c r="O10" s="12"/>
      <c r="Q10" s="43"/>
      <c r="R10" s="40"/>
      <c r="S10" s="12"/>
      <c r="U10" s="44"/>
      <c r="V10" s="12"/>
      <c r="W10" s="12"/>
      <c r="X10" s="12"/>
      <c r="Y10" s="12"/>
      <c r="Z10" s="12"/>
      <c r="AA10" s="12"/>
      <c r="AB10" s="12"/>
      <c r="AC10" s="33"/>
      <c r="AD10" s="11"/>
      <c r="AE10" s="11"/>
      <c r="AF10" s="11"/>
      <c r="AG10" s="11"/>
      <c r="AH10" s="11"/>
      <c r="AI10" s="11"/>
    </row>
    <row r="11" spans="1:35" ht="11.25" customHeight="1">
      <c r="A11" s="10" t="s">
        <v>403</v>
      </c>
      <c r="B11" s="11">
        <v>22</v>
      </c>
      <c r="C11" s="11" t="s">
        <v>404</v>
      </c>
      <c r="D11" s="11">
        <v>4</v>
      </c>
      <c r="E11" s="11" t="s">
        <v>405</v>
      </c>
      <c r="F11" s="11">
        <v>5</v>
      </c>
      <c r="G11" s="16" t="s">
        <v>406</v>
      </c>
      <c r="H11" s="12"/>
      <c r="I11" s="12"/>
      <c r="J11" s="45">
        <f>SUM(K11:L11)</f>
        <v>75544</v>
      </c>
      <c r="K11" s="45">
        <v>35495</v>
      </c>
      <c r="L11" s="45">
        <v>40049</v>
      </c>
      <c r="M11" s="45">
        <f>SUM(N11:O11)</f>
        <v>53004</v>
      </c>
      <c r="N11" s="45">
        <v>26353</v>
      </c>
      <c r="O11" s="45">
        <v>26651</v>
      </c>
      <c r="P11" s="45">
        <f>SUM(R11,T11)</f>
        <v>48182</v>
      </c>
      <c r="Q11" s="45">
        <v>1</v>
      </c>
      <c r="R11" s="45">
        <v>15571</v>
      </c>
      <c r="S11" s="45">
        <v>5</v>
      </c>
      <c r="T11" s="45">
        <v>32611</v>
      </c>
      <c r="U11" s="46" t="s">
        <v>407</v>
      </c>
      <c r="V11" s="46" t="s">
        <v>407</v>
      </c>
      <c r="W11" s="46">
        <v>9552</v>
      </c>
      <c r="X11" s="46" t="s">
        <v>407</v>
      </c>
      <c r="Y11" s="46">
        <v>38630</v>
      </c>
      <c r="Z11" s="46" t="s">
        <v>407</v>
      </c>
      <c r="AA11" s="46" t="s">
        <v>407</v>
      </c>
      <c r="AB11" s="12"/>
      <c r="AC11" s="33" t="s">
        <v>403</v>
      </c>
      <c r="AD11" s="11">
        <v>22</v>
      </c>
      <c r="AE11" s="11" t="s">
        <v>404</v>
      </c>
      <c r="AF11" s="11">
        <v>4</v>
      </c>
      <c r="AG11" s="11" t="s">
        <v>405</v>
      </c>
      <c r="AH11" s="11">
        <v>5</v>
      </c>
      <c r="AI11" s="11" t="s">
        <v>406</v>
      </c>
    </row>
    <row r="12" spans="1:35" ht="11.25" customHeight="1">
      <c r="A12" s="10"/>
      <c r="B12" s="11">
        <v>22</v>
      </c>
      <c r="C12" s="11" t="s">
        <v>404</v>
      </c>
      <c r="D12" s="11">
        <v>4</v>
      </c>
      <c r="E12" s="11" t="s">
        <v>405</v>
      </c>
      <c r="F12" s="11">
        <v>15</v>
      </c>
      <c r="G12" s="16" t="s">
        <v>406</v>
      </c>
      <c r="H12" s="12"/>
      <c r="I12" s="47" t="s">
        <v>408</v>
      </c>
      <c r="J12" s="45">
        <f aca="true" t="shared" si="0" ref="J12:J27">SUM(K12:L12)</f>
        <v>75544</v>
      </c>
      <c r="K12" s="45">
        <v>35495</v>
      </c>
      <c r="L12" s="45">
        <v>40049</v>
      </c>
      <c r="M12" s="45">
        <f aca="true" t="shared" si="1" ref="M12:M27">SUM(N12:O12)</f>
        <v>48562</v>
      </c>
      <c r="N12" s="45">
        <v>23740</v>
      </c>
      <c r="O12" s="45">
        <v>24822</v>
      </c>
      <c r="P12" s="45">
        <f aca="true" t="shared" si="2" ref="P12:P27">SUM(R12,T12)</f>
        <v>45534</v>
      </c>
      <c r="Q12" s="45">
        <v>1</v>
      </c>
      <c r="R12" s="45">
        <v>32203</v>
      </c>
      <c r="S12" s="45">
        <v>1</v>
      </c>
      <c r="T12" s="45">
        <v>13331</v>
      </c>
      <c r="U12" s="46" t="s">
        <v>407</v>
      </c>
      <c r="V12" s="46" t="s">
        <v>407</v>
      </c>
      <c r="W12" s="46" t="s">
        <v>407</v>
      </c>
      <c r="X12" s="46" t="s">
        <v>407</v>
      </c>
      <c r="Y12" s="46">
        <v>45534</v>
      </c>
      <c r="Z12" s="46" t="s">
        <v>407</v>
      </c>
      <c r="AA12" s="46" t="s">
        <v>407</v>
      </c>
      <c r="AB12" s="12"/>
      <c r="AC12" s="33"/>
      <c r="AD12" s="11">
        <v>22</v>
      </c>
      <c r="AE12" s="11" t="s">
        <v>404</v>
      </c>
      <c r="AF12" s="11">
        <v>4</v>
      </c>
      <c r="AG12" s="11" t="s">
        <v>405</v>
      </c>
      <c r="AH12" s="11">
        <v>15</v>
      </c>
      <c r="AI12" s="11" t="s">
        <v>406</v>
      </c>
    </row>
    <row r="13" spans="1:35" ht="11.25" customHeight="1">
      <c r="A13" s="10"/>
      <c r="B13" s="11">
        <v>26</v>
      </c>
      <c r="C13" s="11" t="s">
        <v>404</v>
      </c>
      <c r="D13" s="11">
        <v>4</v>
      </c>
      <c r="E13" s="11" t="s">
        <v>405</v>
      </c>
      <c r="F13" s="11">
        <v>23</v>
      </c>
      <c r="G13" s="16" t="s">
        <v>406</v>
      </c>
      <c r="H13" s="12"/>
      <c r="I13" s="12"/>
      <c r="J13" s="45">
        <f t="shared" si="0"/>
        <v>93858</v>
      </c>
      <c r="K13" s="45">
        <v>42866</v>
      </c>
      <c r="L13" s="45">
        <v>50992</v>
      </c>
      <c r="M13" s="45">
        <f t="shared" si="1"/>
        <v>81517</v>
      </c>
      <c r="N13" s="45">
        <v>37156</v>
      </c>
      <c r="O13" s="45">
        <v>44361</v>
      </c>
      <c r="P13" s="45">
        <f t="shared" si="2"/>
        <v>78458</v>
      </c>
      <c r="Q13" s="45">
        <v>1</v>
      </c>
      <c r="R13" s="45">
        <v>41342</v>
      </c>
      <c r="S13" s="45">
        <v>1</v>
      </c>
      <c r="T13" s="45">
        <v>37116</v>
      </c>
      <c r="U13" s="46" t="s">
        <v>407</v>
      </c>
      <c r="V13" s="46" t="s">
        <v>407</v>
      </c>
      <c r="W13" s="46">
        <v>41342</v>
      </c>
      <c r="X13" s="46" t="s">
        <v>407</v>
      </c>
      <c r="Y13" s="46">
        <v>37116</v>
      </c>
      <c r="Z13" s="46" t="s">
        <v>407</v>
      </c>
      <c r="AA13" s="46" t="s">
        <v>407</v>
      </c>
      <c r="AB13" s="12"/>
      <c r="AC13" s="33"/>
      <c r="AD13" s="11">
        <v>26</v>
      </c>
      <c r="AE13" s="11" t="s">
        <v>404</v>
      </c>
      <c r="AF13" s="11">
        <v>4</v>
      </c>
      <c r="AG13" s="11" t="s">
        <v>405</v>
      </c>
      <c r="AH13" s="11">
        <v>23</v>
      </c>
      <c r="AI13" s="11" t="s">
        <v>406</v>
      </c>
    </row>
    <row r="14" spans="1:35" ht="11.25" customHeight="1">
      <c r="A14" s="10"/>
      <c r="B14" s="11">
        <v>30</v>
      </c>
      <c r="C14" s="11" t="s">
        <v>404</v>
      </c>
      <c r="D14" s="11">
        <v>3</v>
      </c>
      <c r="E14" s="11" t="s">
        <v>405</v>
      </c>
      <c r="F14" s="11">
        <v>5</v>
      </c>
      <c r="G14" s="16" t="s">
        <v>406</v>
      </c>
      <c r="H14" s="12"/>
      <c r="I14" s="12"/>
      <c r="J14" s="45">
        <f t="shared" si="0"/>
        <v>103258</v>
      </c>
      <c r="K14" s="45">
        <v>46315</v>
      </c>
      <c r="L14" s="45">
        <v>56943</v>
      </c>
      <c r="M14" s="45">
        <f t="shared" si="1"/>
        <v>69962</v>
      </c>
      <c r="N14" s="45">
        <v>32286</v>
      </c>
      <c r="O14" s="45">
        <v>37676</v>
      </c>
      <c r="P14" s="45">
        <f t="shared" si="2"/>
        <v>69724</v>
      </c>
      <c r="Q14" s="45">
        <v>1</v>
      </c>
      <c r="R14" s="45">
        <v>39810</v>
      </c>
      <c r="S14" s="45">
        <v>2</v>
      </c>
      <c r="T14" s="45">
        <v>29914</v>
      </c>
      <c r="U14" s="46" t="s">
        <v>407</v>
      </c>
      <c r="V14" s="46" t="s">
        <v>407</v>
      </c>
      <c r="W14" s="46" t="s">
        <v>407</v>
      </c>
      <c r="X14" s="46" t="s">
        <v>407</v>
      </c>
      <c r="Y14" s="46">
        <v>69724</v>
      </c>
      <c r="Z14" s="46" t="s">
        <v>407</v>
      </c>
      <c r="AA14" s="46" t="s">
        <v>407</v>
      </c>
      <c r="AB14" s="12"/>
      <c r="AC14" s="33"/>
      <c r="AD14" s="11">
        <v>30</v>
      </c>
      <c r="AE14" s="11" t="s">
        <v>404</v>
      </c>
      <c r="AF14" s="11">
        <v>3</v>
      </c>
      <c r="AG14" s="11" t="s">
        <v>405</v>
      </c>
      <c r="AH14" s="11">
        <v>5</v>
      </c>
      <c r="AI14" s="11" t="s">
        <v>406</v>
      </c>
    </row>
    <row r="15" spans="1:35" ht="11.25" customHeight="1">
      <c r="A15" s="10"/>
      <c r="B15" s="11">
        <v>34</v>
      </c>
      <c r="C15" s="11" t="s">
        <v>404</v>
      </c>
      <c r="D15" s="11">
        <v>2</v>
      </c>
      <c r="E15" s="11" t="s">
        <v>405</v>
      </c>
      <c r="F15" s="11">
        <v>15</v>
      </c>
      <c r="G15" s="16" t="s">
        <v>406</v>
      </c>
      <c r="H15" s="12"/>
      <c r="I15" s="12"/>
      <c r="J15" s="45">
        <f t="shared" si="0"/>
        <v>118509</v>
      </c>
      <c r="K15" s="45">
        <v>53033</v>
      </c>
      <c r="L15" s="45">
        <v>65476</v>
      </c>
      <c r="M15" s="45">
        <f t="shared" si="1"/>
        <v>93590</v>
      </c>
      <c r="N15" s="45">
        <v>42248</v>
      </c>
      <c r="O15" s="45">
        <v>51342</v>
      </c>
      <c r="P15" s="45">
        <f t="shared" si="2"/>
        <v>93268</v>
      </c>
      <c r="Q15" s="45">
        <v>1</v>
      </c>
      <c r="R15" s="45">
        <v>55528</v>
      </c>
      <c r="S15" s="45">
        <v>1</v>
      </c>
      <c r="T15" s="45">
        <v>37740</v>
      </c>
      <c r="U15" s="46" t="s">
        <v>407</v>
      </c>
      <c r="V15" s="46" t="s">
        <v>407</v>
      </c>
      <c r="W15" s="46" t="s">
        <v>407</v>
      </c>
      <c r="X15" s="46" t="s">
        <v>407</v>
      </c>
      <c r="Y15" s="46">
        <v>93268</v>
      </c>
      <c r="Z15" s="46" t="s">
        <v>407</v>
      </c>
      <c r="AA15" s="46" t="s">
        <v>407</v>
      </c>
      <c r="AB15" s="12"/>
      <c r="AC15" s="33"/>
      <c r="AD15" s="11">
        <v>34</v>
      </c>
      <c r="AE15" s="11" t="s">
        <v>404</v>
      </c>
      <c r="AF15" s="11">
        <v>2</v>
      </c>
      <c r="AG15" s="11" t="s">
        <v>405</v>
      </c>
      <c r="AH15" s="11">
        <v>15</v>
      </c>
      <c r="AI15" s="11" t="s">
        <v>406</v>
      </c>
    </row>
    <row r="16" spans="1:35" ht="11.25" customHeight="1">
      <c r="A16" s="10"/>
      <c r="B16" s="11">
        <v>38</v>
      </c>
      <c r="C16" s="11" t="s">
        <v>404</v>
      </c>
      <c r="D16" s="11">
        <v>2</v>
      </c>
      <c r="E16" s="11" t="s">
        <v>405</v>
      </c>
      <c r="F16" s="11">
        <v>8</v>
      </c>
      <c r="G16" s="16" t="s">
        <v>406</v>
      </c>
      <c r="H16" s="12"/>
      <c r="I16" s="12"/>
      <c r="J16" s="45">
        <f t="shared" si="0"/>
        <v>130034</v>
      </c>
      <c r="K16" s="45">
        <v>57833</v>
      </c>
      <c r="L16" s="45">
        <v>72201</v>
      </c>
      <c r="M16" s="45">
        <f t="shared" si="1"/>
        <v>94888</v>
      </c>
      <c r="N16" s="45">
        <v>42234</v>
      </c>
      <c r="O16" s="45">
        <v>52654</v>
      </c>
      <c r="P16" s="45">
        <f t="shared" si="2"/>
        <v>94664</v>
      </c>
      <c r="Q16" s="45">
        <v>1</v>
      </c>
      <c r="R16" s="45">
        <v>52855</v>
      </c>
      <c r="S16" s="45">
        <v>1</v>
      </c>
      <c r="T16" s="45">
        <v>41809</v>
      </c>
      <c r="U16" s="45">
        <v>41809</v>
      </c>
      <c r="V16" s="46" t="s">
        <v>407</v>
      </c>
      <c r="W16" s="46" t="s">
        <v>407</v>
      </c>
      <c r="X16" s="46" t="s">
        <v>407</v>
      </c>
      <c r="Y16" s="46">
        <v>52855</v>
      </c>
      <c r="Z16" s="46" t="s">
        <v>407</v>
      </c>
      <c r="AA16" s="46" t="s">
        <v>407</v>
      </c>
      <c r="AB16" s="12"/>
      <c r="AC16" s="33"/>
      <c r="AD16" s="11">
        <v>38</v>
      </c>
      <c r="AE16" s="11" t="s">
        <v>404</v>
      </c>
      <c r="AF16" s="11">
        <v>2</v>
      </c>
      <c r="AG16" s="11" t="s">
        <v>405</v>
      </c>
      <c r="AH16" s="11">
        <v>8</v>
      </c>
      <c r="AI16" s="11" t="s">
        <v>406</v>
      </c>
    </row>
    <row r="17" spans="1:35" ht="11.25" customHeight="1">
      <c r="A17" s="10"/>
      <c r="B17" s="11">
        <v>42</v>
      </c>
      <c r="C17" s="11" t="s">
        <v>404</v>
      </c>
      <c r="D17" s="11">
        <v>1</v>
      </c>
      <c r="E17" s="11" t="s">
        <v>405</v>
      </c>
      <c r="F17" s="11">
        <v>23</v>
      </c>
      <c r="G17" s="16" t="s">
        <v>406</v>
      </c>
      <c r="H17" s="12"/>
      <c r="I17" s="12"/>
      <c r="J17" s="45">
        <f t="shared" si="0"/>
        <v>143876</v>
      </c>
      <c r="K17" s="45">
        <v>63648</v>
      </c>
      <c r="L17" s="45">
        <v>80228</v>
      </c>
      <c r="M17" s="45">
        <f t="shared" si="1"/>
        <v>109374</v>
      </c>
      <c r="N17" s="45">
        <v>47937</v>
      </c>
      <c r="O17" s="45">
        <v>61437</v>
      </c>
      <c r="P17" s="45">
        <f t="shared" si="2"/>
        <v>108952</v>
      </c>
      <c r="Q17" s="45">
        <v>1</v>
      </c>
      <c r="R17" s="45">
        <v>59242</v>
      </c>
      <c r="S17" s="45">
        <v>1</v>
      </c>
      <c r="T17" s="45">
        <v>49710</v>
      </c>
      <c r="U17" s="46" t="s">
        <v>407</v>
      </c>
      <c r="V17" s="46" t="s">
        <v>407</v>
      </c>
      <c r="W17" s="46">
        <v>59242</v>
      </c>
      <c r="X17" s="46" t="s">
        <v>407</v>
      </c>
      <c r="Y17" s="46">
        <v>49710</v>
      </c>
      <c r="Z17" s="46" t="s">
        <v>407</v>
      </c>
      <c r="AA17" s="46" t="s">
        <v>407</v>
      </c>
      <c r="AB17" s="12"/>
      <c r="AC17" s="33"/>
      <c r="AD17" s="11">
        <v>42</v>
      </c>
      <c r="AE17" s="11" t="s">
        <v>404</v>
      </c>
      <c r="AF17" s="11">
        <v>1</v>
      </c>
      <c r="AG17" s="11" t="s">
        <v>405</v>
      </c>
      <c r="AH17" s="11">
        <v>23</v>
      </c>
      <c r="AI17" s="11" t="s">
        <v>406</v>
      </c>
    </row>
    <row r="18" spans="1:35" ht="11.25" customHeight="1">
      <c r="A18" s="10"/>
      <c r="B18" s="11">
        <v>46</v>
      </c>
      <c r="C18" s="11" t="s">
        <v>404</v>
      </c>
      <c r="D18" s="11">
        <v>1</v>
      </c>
      <c r="E18" s="11" t="s">
        <v>405</v>
      </c>
      <c r="F18" s="11">
        <v>17</v>
      </c>
      <c r="G18" s="16" t="s">
        <v>406</v>
      </c>
      <c r="H18" s="12"/>
      <c r="I18" s="12"/>
      <c r="J18" s="45">
        <f t="shared" si="0"/>
        <v>170246</v>
      </c>
      <c r="K18" s="45">
        <v>76978</v>
      </c>
      <c r="L18" s="45">
        <v>93268</v>
      </c>
      <c r="M18" s="45">
        <f t="shared" si="1"/>
        <v>111226</v>
      </c>
      <c r="N18" s="45">
        <v>49251</v>
      </c>
      <c r="O18" s="45">
        <v>61975</v>
      </c>
      <c r="P18" s="45">
        <f t="shared" si="2"/>
        <v>110862</v>
      </c>
      <c r="Q18" s="45">
        <v>1</v>
      </c>
      <c r="R18" s="45">
        <v>66590</v>
      </c>
      <c r="S18" s="45">
        <v>1</v>
      </c>
      <c r="T18" s="45">
        <v>44272</v>
      </c>
      <c r="U18" s="46" t="s">
        <v>407</v>
      </c>
      <c r="V18" s="46" t="s">
        <v>407</v>
      </c>
      <c r="W18" s="46" t="s">
        <v>407</v>
      </c>
      <c r="X18" s="46" t="s">
        <v>407</v>
      </c>
      <c r="Y18" s="46">
        <v>110862</v>
      </c>
      <c r="Z18" s="46" t="s">
        <v>407</v>
      </c>
      <c r="AA18" s="46" t="s">
        <v>407</v>
      </c>
      <c r="AB18" s="12"/>
      <c r="AC18" s="33"/>
      <c r="AD18" s="11">
        <v>46</v>
      </c>
      <c r="AE18" s="11" t="s">
        <v>404</v>
      </c>
      <c r="AF18" s="11">
        <v>1</v>
      </c>
      <c r="AG18" s="11" t="s">
        <v>405</v>
      </c>
      <c r="AH18" s="11">
        <v>17</v>
      </c>
      <c r="AI18" s="11" t="s">
        <v>406</v>
      </c>
    </row>
    <row r="19" spans="1:35" ht="11.25" customHeight="1">
      <c r="A19" s="10"/>
      <c r="B19" s="11">
        <v>50</v>
      </c>
      <c r="C19" s="11" t="s">
        <v>404</v>
      </c>
      <c r="D19" s="11">
        <v>1</v>
      </c>
      <c r="E19" s="11" t="s">
        <v>405</v>
      </c>
      <c r="F19" s="11">
        <v>19</v>
      </c>
      <c r="G19" s="16" t="s">
        <v>406</v>
      </c>
      <c r="H19" s="12"/>
      <c r="I19" s="12"/>
      <c r="J19" s="48">
        <f t="shared" si="0"/>
        <v>191715</v>
      </c>
      <c r="K19" s="45">
        <v>86644</v>
      </c>
      <c r="L19" s="45">
        <v>105071</v>
      </c>
      <c r="M19" s="45">
        <f t="shared" si="1"/>
        <v>124915</v>
      </c>
      <c r="N19" s="45">
        <v>56187</v>
      </c>
      <c r="O19" s="45">
        <v>68728</v>
      </c>
      <c r="P19" s="45">
        <f t="shared" si="2"/>
        <v>124600</v>
      </c>
      <c r="Q19" s="45">
        <v>1</v>
      </c>
      <c r="R19" s="45">
        <v>66024</v>
      </c>
      <c r="S19" s="45">
        <v>2</v>
      </c>
      <c r="T19" s="45">
        <v>58576</v>
      </c>
      <c r="U19" s="46" t="s">
        <v>407</v>
      </c>
      <c r="V19" s="46" t="s">
        <v>407</v>
      </c>
      <c r="W19" s="46" t="s">
        <v>407</v>
      </c>
      <c r="X19" s="46" t="s">
        <v>407</v>
      </c>
      <c r="Y19" s="46">
        <v>124600</v>
      </c>
      <c r="Z19" s="46" t="s">
        <v>407</v>
      </c>
      <c r="AA19" s="46" t="s">
        <v>407</v>
      </c>
      <c r="AB19" s="12"/>
      <c r="AC19" s="33"/>
      <c r="AD19" s="11">
        <v>50</v>
      </c>
      <c r="AE19" s="11" t="s">
        <v>404</v>
      </c>
      <c r="AF19" s="11">
        <v>1</v>
      </c>
      <c r="AG19" s="11" t="s">
        <v>405</v>
      </c>
      <c r="AH19" s="11">
        <v>19</v>
      </c>
      <c r="AI19" s="11" t="s">
        <v>406</v>
      </c>
    </row>
    <row r="20" spans="1:35" ht="11.25" customHeight="1">
      <c r="A20" s="10"/>
      <c r="B20" s="11">
        <v>53</v>
      </c>
      <c r="C20" s="11" t="s">
        <v>404</v>
      </c>
      <c r="D20" s="11">
        <v>11</v>
      </c>
      <c r="E20" s="11" t="s">
        <v>405</v>
      </c>
      <c r="F20" s="11">
        <v>12</v>
      </c>
      <c r="G20" s="16" t="s">
        <v>406</v>
      </c>
      <c r="H20" s="12"/>
      <c r="I20" s="12"/>
      <c r="J20" s="45">
        <f t="shared" si="0"/>
        <v>204682</v>
      </c>
      <c r="K20" s="45">
        <v>93659</v>
      </c>
      <c r="L20" s="45">
        <v>111023</v>
      </c>
      <c r="M20" s="45">
        <f t="shared" si="1"/>
        <v>118161</v>
      </c>
      <c r="N20" s="45">
        <v>52427</v>
      </c>
      <c r="O20" s="45">
        <v>65734</v>
      </c>
      <c r="P20" s="45">
        <f t="shared" si="2"/>
        <v>116473</v>
      </c>
      <c r="Q20" s="45">
        <v>1</v>
      </c>
      <c r="R20" s="45">
        <v>67569</v>
      </c>
      <c r="S20" s="45">
        <v>1</v>
      </c>
      <c r="T20" s="45">
        <v>48904</v>
      </c>
      <c r="U20" s="46" t="s">
        <v>407</v>
      </c>
      <c r="V20" s="46" t="s">
        <v>407</v>
      </c>
      <c r="W20" s="46" t="s">
        <v>407</v>
      </c>
      <c r="X20" s="46" t="s">
        <v>407</v>
      </c>
      <c r="Y20" s="46">
        <v>116473</v>
      </c>
      <c r="Z20" s="46" t="s">
        <v>407</v>
      </c>
      <c r="AA20" s="46" t="s">
        <v>407</v>
      </c>
      <c r="AB20" s="12"/>
      <c r="AC20" s="33"/>
      <c r="AD20" s="11">
        <v>53</v>
      </c>
      <c r="AE20" s="11" t="s">
        <v>404</v>
      </c>
      <c r="AF20" s="11">
        <v>11</v>
      </c>
      <c r="AG20" s="11" t="s">
        <v>405</v>
      </c>
      <c r="AH20" s="11">
        <v>12</v>
      </c>
      <c r="AI20" s="11" t="s">
        <v>406</v>
      </c>
    </row>
    <row r="21" spans="1:35" ht="11.25" customHeight="1">
      <c r="A21" s="10"/>
      <c r="B21" s="11">
        <v>57</v>
      </c>
      <c r="C21" s="11" t="s">
        <v>404</v>
      </c>
      <c r="D21" s="11">
        <v>10</v>
      </c>
      <c r="E21" s="11" t="s">
        <v>405</v>
      </c>
      <c r="F21" s="11">
        <v>31</v>
      </c>
      <c r="G21" s="16" t="s">
        <v>406</v>
      </c>
      <c r="H21" s="12"/>
      <c r="I21" s="12"/>
      <c r="J21" s="45">
        <f t="shared" si="0"/>
        <v>215009</v>
      </c>
      <c r="K21" s="45">
        <v>98705</v>
      </c>
      <c r="L21" s="45">
        <v>116304</v>
      </c>
      <c r="M21" s="45">
        <f t="shared" si="1"/>
        <v>149394</v>
      </c>
      <c r="N21" s="45">
        <v>65874</v>
      </c>
      <c r="O21" s="45">
        <v>83520</v>
      </c>
      <c r="P21" s="45">
        <f t="shared" si="2"/>
        <v>148989</v>
      </c>
      <c r="Q21" s="45">
        <v>1</v>
      </c>
      <c r="R21" s="45">
        <v>76713</v>
      </c>
      <c r="S21" s="45">
        <v>1</v>
      </c>
      <c r="T21" s="45">
        <v>72276</v>
      </c>
      <c r="U21" s="46" t="s">
        <v>407</v>
      </c>
      <c r="V21" s="46" t="s">
        <v>407</v>
      </c>
      <c r="W21" s="46" t="s">
        <v>407</v>
      </c>
      <c r="X21" s="46" t="s">
        <v>407</v>
      </c>
      <c r="Y21" s="46">
        <v>148989</v>
      </c>
      <c r="Z21" s="46" t="s">
        <v>407</v>
      </c>
      <c r="AA21" s="46" t="s">
        <v>407</v>
      </c>
      <c r="AB21" s="12"/>
      <c r="AC21" s="33"/>
      <c r="AD21" s="11">
        <v>57</v>
      </c>
      <c r="AE21" s="11" t="s">
        <v>404</v>
      </c>
      <c r="AF21" s="11">
        <v>10</v>
      </c>
      <c r="AG21" s="11" t="s">
        <v>405</v>
      </c>
      <c r="AH21" s="11">
        <v>31</v>
      </c>
      <c r="AI21" s="11" t="s">
        <v>406</v>
      </c>
    </row>
    <row r="22" spans="1:35" ht="11.25" customHeight="1">
      <c r="A22" s="10"/>
      <c r="B22" s="11">
        <v>61</v>
      </c>
      <c r="C22" s="11" t="s">
        <v>404</v>
      </c>
      <c r="D22" s="11">
        <v>10</v>
      </c>
      <c r="E22" s="11" t="s">
        <v>405</v>
      </c>
      <c r="F22" s="11">
        <v>26</v>
      </c>
      <c r="G22" s="16" t="s">
        <v>406</v>
      </c>
      <c r="H22" s="12"/>
      <c r="I22" s="12"/>
      <c r="J22" s="45">
        <f t="shared" si="0"/>
        <v>222101</v>
      </c>
      <c r="K22" s="45">
        <v>101657</v>
      </c>
      <c r="L22" s="45">
        <v>120444</v>
      </c>
      <c r="M22" s="45">
        <f t="shared" si="1"/>
        <v>146587</v>
      </c>
      <c r="N22" s="45">
        <v>64064</v>
      </c>
      <c r="O22" s="45">
        <v>82523</v>
      </c>
      <c r="P22" s="45">
        <f t="shared" si="2"/>
        <v>146156</v>
      </c>
      <c r="Q22" s="45">
        <v>1</v>
      </c>
      <c r="R22" s="45">
        <v>77096</v>
      </c>
      <c r="S22" s="45">
        <v>1</v>
      </c>
      <c r="T22" s="45">
        <v>69060</v>
      </c>
      <c r="U22" s="46" t="s">
        <v>407</v>
      </c>
      <c r="V22" s="46" t="s">
        <v>407</v>
      </c>
      <c r="W22" s="46" t="s">
        <v>407</v>
      </c>
      <c r="X22" s="46" t="s">
        <v>407</v>
      </c>
      <c r="Y22" s="46">
        <v>146156</v>
      </c>
      <c r="Z22" s="46" t="s">
        <v>407</v>
      </c>
      <c r="AA22" s="46" t="s">
        <v>407</v>
      </c>
      <c r="AB22" s="12"/>
      <c r="AC22" s="33"/>
      <c r="AD22" s="11">
        <v>61</v>
      </c>
      <c r="AE22" s="11" t="s">
        <v>404</v>
      </c>
      <c r="AF22" s="11">
        <v>10</v>
      </c>
      <c r="AG22" s="11" t="s">
        <v>405</v>
      </c>
      <c r="AH22" s="11">
        <v>26</v>
      </c>
      <c r="AI22" s="11" t="s">
        <v>406</v>
      </c>
    </row>
    <row r="23" spans="1:35" ht="11.25" customHeight="1">
      <c r="A23" s="10" t="s">
        <v>409</v>
      </c>
      <c r="B23" s="11">
        <v>2</v>
      </c>
      <c r="C23" s="11" t="s">
        <v>404</v>
      </c>
      <c r="D23" s="11">
        <v>10</v>
      </c>
      <c r="E23" s="11" t="s">
        <v>405</v>
      </c>
      <c r="F23" s="11">
        <v>28</v>
      </c>
      <c r="G23" s="16" t="s">
        <v>406</v>
      </c>
      <c r="H23" s="12"/>
      <c r="I23" s="12"/>
      <c r="J23" s="45">
        <f t="shared" si="0"/>
        <v>231774</v>
      </c>
      <c r="K23" s="45">
        <v>105535</v>
      </c>
      <c r="L23" s="45">
        <v>126239</v>
      </c>
      <c r="M23" s="45">
        <f t="shared" si="1"/>
        <v>63507</v>
      </c>
      <c r="N23" s="45">
        <v>26759</v>
      </c>
      <c r="O23" s="45">
        <v>36748</v>
      </c>
      <c r="P23" s="45">
        <f t="shared" si="2"/>
        <v>62477</v>
      </c>
      <c r="Q23" s="45">
        <v>1</v>
      </c>
      <c r="R23" s="45">
        <v>58474</v>
      </c>
      <c r="S23" s="45">
        <v>2</v>
      </c>
      <c r="T23" s="45">
        <v>4003</v>
      </c>
      <c r="U23" s="46" t="s">
        <v>407</v>
      </c>
      <c r="V23" s="46" t="s">
        <v>407</v>
      </c>
      <c r="W23" s="46" t="s">
        <v>407</v>
      </c>
      <c r="X23" s="46" t="s">
        <v>407</v>
      </c>
      <c r="Y23" s="46">
        <v>61933</v>
      </c>
      <c r="Z23" s="46" t="s">
        <v>407</v>
      </c>
      <c r="AA23" s="46">
        <v>544</v>
      </c>
      <c r="AB23" s="12"/>
      <c r="AC23" s="33" t="s">
        <v>409</v>
      </c>
      <c r="AD23" s="11">
        <v>2</v>
      </c>
      <c r="AE23" s="11" t="s">
        <v>404</v>
      </c>
      <c r="AF23" s="11">
        <v>10</v>
      </c>
      <c r="AG23" s="11" t="s">
        <v>405</v>
      </c>
      <c r="AH23" s="11">
        <v>28</v>
      </c>
      <c r="AI23" s="11" t="s">
        <v>406</v>
      </c>
    </row>
    <row r="24" spans="1:35" ht="11.25" customHeight="1">
      <c r="A24" s="10"/>
      <c r="B24" s="11">
        <v>6</v>
      </c>
      <c r="C24" s="11" t="s">
        <v>404</v>
      </c>
      <c r="D24" s="11">
        <v>10</v>
      </c>
      <c r="E24" s="11" t="s">
        <v>405</v>
      </c>
      <c r="F24" s="11">
        <v>30</v>
      </c>
      <c r="G24" s="16" t="s">
        <v>406</v>
      </c>
      <c r="H24" s="12"/>
      <c r="I24" s="12"/>
      <c r="J24" s="45">
        <f t="shared" si="0"/>
        <v>242638</v>
      </c>
      <c r="K24" s="45">
        <v>110707</v>
      </c>
      <c r="L24" s="45">
        <v>131931</v>
      </c>
      <c r="M24" s="45">
        <f t="shared" si="1"/>
        <v>135096</v>
      </c>
      <c r="N24" s="45">
        <v>57677</v>
      </c>
      <c r="O24" s="45">
        <v>77419</v>
      </c>
      <c r="P24" s="45">
        <f t="shared" si="2"/>
        <v>134527</v>
      </c>
      <c r="Q24" s="45">
        <v>1</v>
      </c>
      <c r="R24" s="45">
        <v>69155</v>
      </c>
      <c r="S24" s="45">
        <v>3</v>
      </c>
      <c r="T24" s="45">
        <v>65372</v>
      </c>
      <c r="U24" s="46" t="s">
        <v>407</v>
      </c>
      <c r="V24" s="46" t="s">
        <v>407</v>
      </c>
      <c r="W24" s="46" t="s">
        <v>407</v>
      </c>
      <c r="X24" s="46" t="s">
        <v>407</v>
      </c>
      <c r="Y24" s="46">
        <v>134527</v>
      </c>
      <c r="Z24" s="46" t="s">
        <v>407</v>
      </c>
      <c r="AA24" s="46" t="s">
        <v>407</v>
      </c>
      <c r="AB24" s="12"/>
      <c r="AC24" s="33"/>
      <c r="AD24" s="11">
        <v>6</v>
      </c>
      <c r="AE24" s="11" t="s">
        <v>404</v>
      </c>
      <c r="AF24" s="11">
        <v>10</v>
      </c>
      <c r="AG24" s="11" t="s">
        <v>405</v>
      </c>
      <c r="AH24" s="11">
        <v>30</v>
      </c>
      <c r="AI24" s="11" t="s">
        <v>406</v>
      </c>
    </row>
    <row r="25" spans="1:35" ht="11.25" customHeight="1">
      <c r="A25" s="10"/>
      <c r="B25" s="11">
        <v>10</v>
      </c>
      <c r="C25" s="11" t="s">
        <v>404</v>
      </c>
      <c r="D25" s="11">
        <v>10</v>
      </c>
      <c r="E25" s="11" t="s">
        <v>405</v>
      </c>
      <c r="F25" s="11">
        <v>25</v>
      </c>
      <c r="G25" s="16" t="s">
        <v>406</v>
      </c>
      <c r="H25" s="12"/>
      <c r="I25" s="12"/>
      <c r="J25" s="45">
        <f t="shared" si="0"/>
        <v>252973</v>
      </c>
      <c r="K25" s="45">
        <v>115529</v>
      </c>
      <c r="L25" s="45">
        <v>137444</v>
      </c>
      <c r="M25" s="45">
        <f t="shared" si="1"/>
        <v>102398</v>
      </c>
      <c r="N25" s="45">
        <v>43296</v>
      </c>
      <c r="O25" s="45">
        <v>59102</v>
      </c>
      <c r="P25" s="45">
        <f t="shared" si="2"/>
        <v>101746</v>
      </c>
      <c r="Q25" s="45">
        <v>1</v>
      </c>
      <c r="R25" s="45">
        <v>82040</v>
      </c>
      <c r="S25" s="45">
        <v>1</v>
      </c>
      <c r="T25" s="45">
        <v>19706</v>
      </c>
      <c r="U25" s="46" t="s">
        <v>407</v>
      </c>
      <c r="V25" s="46" t="s">
        <v>407</v>
      </c>
      <c r="W25" s="46" t="s">
        <v>407</v>
      </c>
      <c r="X25" s="46" t="s">
        <v>407</v>
      </c>
      <c r="Y25" s="46">
        <v>101746</v>
      </c>
      <c r="Z25" s="46" t="s">
        <v>407</v>
      </c>
      <c r="AA25" s="46" t="s">
        <v>407</v>
      </c>
      <c r="AB25" s="12"/>
      <c r="AC25" s="33"/>
      <c r="AD25" s="11">
        <v>10</v>
      </c>
      <c r="AE25" s="11" t="s">
        <v>404</v>
      </c>
      <c r="AF25" s="11">
        <v>10</v>
      </c>
      <c r="AG25" s="11" t="s">
        <v>405</v>
      </c>
      <c r="AH25" s="11">
        <v>25</v>
      </c>
      <c r="AI25" s="11" t="s">
        <v>406</v>
      </c>
    </row>
    <row r="26" spans="1:35" ht="11.25" customHeight="1">
      <c r="A26" s="10"/>
      <c r="B26" s="11">
        <v>14</v>
      </c>
      <c r="C26" s="11" t="s">
        <v>404</v>
      </c>
      <c r="D26" s="11">
        <v>10</v>
      </c>
      <c r="E26" s="11" t="s">
        <v>405</v>
      </c>
      <c r="F26" s="11">
        <v>20</v>
      </c>
      <c r="G26" s="16" t="s">
        <v>406</v>
      </c>
      <c r="H26" s="12"/>
      <c r="I26" s="12"/>
      <c r="J26" s="45">
        <f t="shared" si="0"/>
        <v>259826</v>
      </c>
      <c r="K26" s="45">
        <v>118668</v>
      </c>
      <c r="L26" s="45">
        <v>141158</v>
      </c>
      <c r="M26" s="45">
        <f t="shared" si="1"/>
        <v>101923</v>
      </c>
      <c r="N26" s="45">
        <v>43648</v>
      </c>
      <c r="O26" s="45">
        <v>58275</v>
      </c>
      <c r="P26" s="45">
        <f t="shared" si="2"/>
        <v>101243</v>
      </c>
      <c r="Q26" s="45">
        <v>1</v>
      </c>
      <c r="R26" s="45">
        <v>67980</v>
      </c>
      <c r="S26" s="45">
        <v>2</v>
      </c>
      <c r="T26" s="45">
        <v>33263</v>
      </c>
      <c r="U26" s="46" t="s">
        <v>246</v>
      </c>
      <c r="V26" s="46" t="s">
        <v>246</v>
      </c>
      <c r="W26" s="46" t="s">
        <v>246</v>
      </c>
      <c r="X26" s="46" t="s">
        <v>246</v>
      </c>
      <c r="Y26" s="46">
        <v>101243</v>
      </c>
      <c r="Z26" s="46" t="s">
        <v>246</v>
      </c>
      <c r="AA26" s="46" t="s">
        <v>246</v>
      </c>
      <c r="AB26" s="12"/>
      <c r="AC26" s="33"/>
      <c r="AD26" s="11">
        <v>14</v>
      </c>
      <c r="AE26" s="11" t="s">
        <v>404</v>
      </c>
      <c r="AF26" s="11">
        <v>10</v>
      </c>
      <c r="AG26" s="11" t="s">
        <v>405</v>
      </c>
      <c r="AH26" s="11">
        <v>20</v>
      </c>
      <c r="AI26" s="11" t="s">
        <v>406</v>
      </c>
    </row>
    <row r="27" spans="1:35" ht="11.25" customHeight="1">
      <c r="A27" s="10"/>
      <c r="B27" s="11">
        <v>15</v>
      </c>
      <c r="C27" s="11" t="s">
        <v>404</v>
      </c>
      <c r="D27" s="11">
        <v>11</v>
      </c>
      <c r="E27" s="11" t="s">
        <v>442</v>
      </c>
      <c r="F27" s="11">
        <v>30</v>
      </c>
      <c r="G27" s="16" t="s">
        <v>443</v>
      </c>
      <c r="H27" s="12"/>
      <c r="I27" s="12"/>
      <c r="J27" s="45">
        <f t="shared" si="0"/>
        <v>261104</v>
      </c>
      <c r="K27" s="45">
        <v>119253</v>
      </c>
      <c r="L27" s="45">
        <v>141851</v>
      </c>
      <c r="M27" s="45">
        <f t="shared" si="1"/>
        <v>150690</v>
      </c>
      <c r="N27" s="45">
        <v>64564</v>
      </c>
      <c r="O27" s="45">
        <v>86126</v>
      </c>
      <c r="P27" s="45">
        <f t="shared" si="2"/>
        <v>143527</v>
      </c>
      <c r="Q27" s="45">
        <v>1</v>
      </c>
      <c r="R27" s="45">
        <v>77638</v>
      </c>
      <c r="S27" s="45">
        <v>2</v>
      </c>
      <c r="T27" s="45">
        <v>65889</v>
      </c>
      <c r="U27" s="46" t="s">
        <v>246</v>
      </c>
      <c r="V27" s="46" t="s">
        <v>246</v>
      </c>
      <c r="W27" s="46" t="s">
        <v>246</v>
      </c>
      <c r="X27" s="46" t="s">
        <v>246</v>
      </c>
      <c r="Y27" s="45">
        <v>143527</v>
      </c>
      <c r="Z27" s="46" t="s">
        <v>246</v>
      </c>
      <c r="AA27" s="46" t="s">
        <v>246</v>
      </c>
      <c r="AB27" s="12"/>
      <c r="AC27" s="33"/>
      <c r="AD27" s="11">
        <v>15</v>
      </c>
      <c r="AE27" s="11" t="s">
        <v>404</v>
      </c>
      <c r="AF27" s="11">
        <v>11</v>
      </c>
      <c r="AG27" s="11" t="s">
        <v>442</v>
      </c>
      <c r="AH27" s="11">
        <v>30</v>
      </c>
      <c r="AI27" s="11" t="s">
        <v>443</v>
      </c>
    </row>
    <row r="28" spans="1:35" ht="11.25" customHeight="1">
      <c r="A28" s="10"/>
      <c r="B28" s="11"/>
      <c r="C28" s="11"/>
      <c r="D28" s="11"/>
      <c r="E28" s="11"/>
      <c r="F28" s="11"/>
      <c r="G28" s="16"/>
      <c r="H28" s="12"/>
      <c r="I28" s="12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12"/>
      <c r="AC28" s="33"/>
      <c r="AD28" s="11"/>
      <c r="AE28" s="11"/>
      <c r="AF28" s="11"/>
      <c r="AG28" s="11"/>
      <c r="AH28" s="11"/>
      <c r="AI28" s="11"/>
    </row>
    <row r="29" spans="1:35" s="38" customFormat="1" ht="12" customHeight="1">
      <c r="A29" s="34"/>
      <c r="B29" s="34"/>
      <c r="C29" s="34"/>
      <c r="D29" s="34"/>
      <c r="E29" s="34"/>
      <c r="F29" s="34"/>
      <c r="G29" s="35"/>
      <c r="H29" s="36"/>
      <c r="I29" s="36"/>
      <c r="J29" s="49"/>
      <c r="K29" s="49"/>
      <c r="L29" s="49"/>
      <c r="M29" s="49"/>
      <c r="N29" s="49"/>
      <c r="O29" s="49"/>
      <c r="Q29" s="49"/>
      <c r="R29" s="50" t="s">
        <v>410</v>
      </c>
      <c r="S29" s="49" t="s">
        <v>345</v>
      </c>
      <c r="T29" s="49"/>
      <c r="U29" s="49"/>
      <c r="V29" s="49"/>
      <c r="W29" s="49"/>
      <c r="X29" s="49"/>
      <c r="Y29" s="49"/>
      <c r="Z29" s="49"/>
      <c r="AA29" s="49"/>
      <c r="AB29" s="36"/>
      <c r="AC29" s="41"/>
      <c r="AD29" s="34"/>
      <c r="AE29" s="34"/>
      <c r="AF29" s="34"/>
      <c r="AG29" s="34"/>
      <c r="AH29" s="34"/>
      <c r="AI29" s="34"/>
    </row>
    <row r="30" spans="1:35" ht="7.5" customHeight="1">
      <c r="A30" s="10"/>
      <c r="B30" s="11"/>
      <c r="C30" s="11"/>
      <c r="D30" s="11"/>
      <c r="E30" s="11"/>
      <c r="F30" s="11"/>
      <c r="G30" s="16"/>
      <c r="H30" s="12"/>
      <c r="I30" s="12"/>
      <c r="J30" s="45"/>
      <c r="K30" s="45"/>
      <c r="L30" s="45"/>
      <c r="M30" s="45"/>
      <c r="N30" s="45"/>
      <c r="O30" s="45"/>
      <c r="P30" s="51"/>
      <c r="Q30" s="51"/>
      <c r="R30" s="51"/>
      <c r="S30" s="51"/>
      <c r="T30" s="51"/>
      <c r="U30" s="59" t="s">
        <v>411</v>
      </c>
      <c r="V30" s="45"/>
      <c r="X30" s="45"/>
      <c r="Y30" s="45"/>
      <c r="Z30" s="45"/>
      <c r="AA30" s="45"/>
      <c r="AB30" s="12"/>
      <c r="AC30" s="33"/>
      <c r="AD30" s="11"/>
      <c r="AE30" s="11"/>
      <c r="AF30" s="11"/>
      <c r="AG30" s="11"/>
      <c r="AH30" s="11"/>
      <c r="AI30" s="11"/>
    </row>
    <row r="31" spans="1:35" ht="11.25" customHeight="1">
      <c r="A31" s="10" t="s">
        <v>403</v>
      </c>
      <c r="B31" s="11">
        <v>22</v>
      </c>
      <c r="C31" s="11" t="s">
        <v>404</v>
      </c>
      <c r="D31" s="11">
        <v>4</v>
      </c>
      <c r="E31" s="11" t="s">
        <v>405</v>
      </c>
      <c r="F31" s="11">
        <v>30</v>
      </c>
      <c r="G31" s="16" t="s">
        <v>406</v>
      </c>
      <c r="H31" s="12"/>
      <c r="I31" s="12"/>
      <c r="J31" s="45">
        <f>SUM(K31:L31)</f>
        <v>76601</v>
      </c>
      <c r="K31" s="45">
        <v>35943</v>
      </c>
      <c r="L31" s="45">
        <v>40658</v>
      </c>
      <c r="M31" s="45">
        <f>SUM(N31:O31)</f>
        <v>59185</v>
      </c>
      <c r="N31" s="45">
        <v>28438</v>
      </c>
      <c r="O31" s="45">
        <v>30747</v>
      </c>
      <c r="P31" s="45">
        <f>SUM(R31,T31)</f>
        <v>57493</v>
      </c>
      <c r="Q31" s="45">
        <v>36</v>
      </c>
      <c r="R31" s="45">
        <v>30106</v>
      </c>
      <c r="S31" s="45">
        <v>90</v>
      </c>
      <c r="T31" s="45">
        <v>27387</v>
      </c>
      <c r="U31" s="45">
        <v>828</v>
      </c>
      <c r="V31" s="46" t="s">
        <v>407</v>
      </c>
      <c r="W31" s="45">
        <v>3201</v>
      </c>
      <c r="X31" s="45">
        <v>813</v>
      </c>
      <c r="Y31" s="45">
        <v>49794</v>
      </c>
      <c r="Z31" s="46" t="s">
        <v>407</v>
      </c>
      <c r="AA31" s="45">
        <v>2857</v>
      </c>
      <c r="AB31" s="12"/>
      <c r="AC31" s="33" t="s">
        <v>403</v>
      </c>
      <c r="AD31" s="11">
        <v>22</v>
      </c>
      <c r="AE31" s="11" t="s">
        <v>404</v>
      </c>
      <c r="AF31" s="11">
        <v>4</v>
      </c>
      <c r="AG31" s="11" t="s">
        <v>405</v>
      </c>
      <c r="AH31" s="11">
        <v>30</v>
      </c>
      <c r="AI31" s="11" t="s">
        <v>406</v>
      </c>
    </row>
    <row r="32" spans="1:35" ht="7.5" customHeight="1">
      <c r="A32" s="10"/>
      <c r="B32" s="11"/>
      <c r="C32" s="11"/>
      <c r="D32" s="11"/>
      <c r="E32" s="11"/>
      <c r="F32" s="11"/>
      <c r="G32" s="16"/>
      <c r="H32" s="12"/>
      <c r="I32" s="12"/>
      <c r="J32" s="45"/>
      <c r="K32" s="45"/>
      <c r="L32" s="45"/>
      <c r="M32" s="45"/>
      <c r="N32" s="45"/>
      <c r="O32" s="45"/>
      <c r="P32" s="51"/>
      <c r="Q32" s="51"/>
      <c r="R32" s="51"/>
      <c r="S32" s="51"/>
      <c r="T32" s="51"/>
      <c r="U32" s="59" t="s">
        <v>411</v>
      </c>
      <c r="V32" s="45"/>
      <c r="X32" s="45"/>
      <c r="Y32" s="45"/>
      <c r="Z32" s="45"/>
      <c r="AA32" s="45"/>
      <c r="AB32" s="12"/>
      <c r="AC32" s="33"/>
      <c r="AD32" s="11"/>
      <c r="AE32" s="11"/>
      <c r="AF32" s="11"/>
      <c r="AG32" s="11"/>
      <c r="AH32" s="11"/>
      <c r="AI32" s="11"/>
    </row>
    <row r="33" spans="1:35" ht="11.25" customHeight="1">
      <c r="A33" s="10"/>
      <c r="B33" s="11">
        <v>26</v>
      </c>
      <c r="C33" s="11" t="s">
        <v>404</v>
      </c>
      <c r="D33" s="11">
        <v>4</v>
      </c>
      <c r="E33" s="11" t="s">
        <v>405</v>
      </c>
      <c r="F33" s="11">
        <v>23</v>
      </c>
      <c r="G33" s="16" t="s">
        <v>406</v>
      </c>
      <c r="H33" s="12"/>
      <c r="I33" s="12"/>
      <c r="J33" s="45">
        <f aca="true" t="shared" si="3" ref="J33:J56">SUM(K33:L33)</f>
        <v>93858</v>
      </c>
      <c r="K33" s="45">
        <v>42866</v>
      </c>
      <c r="L33" s="45">
        <v>50992</v>
      </c>
      <c r="M33" s="45">
        <f aca="true" t="shared" si="4" ref="M33:M56">SUM(N33:O33)</f>
        <v>81517</v>
      </c>
      <c r="N33" s="45">
        <v>37156</v>
      </c>
      <c r="O33" s="45">
        <v>44361</v>
      </c>
      <c r="P33" s="45">
        <f aca="true" t="shared" si="5" ref="P33:P47">SUM(R33,T33)</f>
        <v>79246</v>
      </c>
      <c r="Q33" s="45">
        <v>36</v>
      </c>
      <c r="R33" s="45">
        <v>30477</v>
      </c>
      <c r="S33" s="45">
        <v>126</v>
      </c>
      <c r="T33" s="45">
        <v>48769</v>
      </c>
      <c r="U33" s="45">
        <v>6695</v>
      </c>
      <c r="V33" s="46" t="s">
        <v>407</v>
      </c>
      <c r="W33" s="45">
        <v>3402</v>
      </c>
      <c r="X33" s="45">
        <v>501</v>
      </c>
      <c r="Y33" s="45">
        <v>67102</v>
      </c>
      <c r="Z33" s="46" t="s">
        <v>407</v>
      </c>
      <c r="AA33" s="45">
        <v>1546</v>
      </c>
      <c r="AB33" s="12"/>
      <c r="AC33" s="33"/>
      <c r="AD33" s="11">
        <v>26</v>
      </c>
      <c r="AE33" s="11" t="s">
        <v>404</v>
      </c>
      <c r="AF33" s="11">
        <v>4</v>
      </c>
      <c r="AG33" s="11" t="s">
        <v>405</v>
      </c>
      <c r="AH33" s="11">
        <v>23</v>
      </c>
      <c r="AI33" s="11" t="s">
        <v>406</v>
      </c>
    </row>
    <row r="34" spans="1:35" ht="7.5" customHeight="1">
      <c r="A34" s="10"/>
      <c r="B34" s="11"/>
      <c r="C34" s="11"/>
      <c r="D34" s="11"/>
      <c r="E34" s="11"/>
      <c r="F34" s="11"/>
      <c r="G34" s="16"/>
      <c r="H34" s="12"/>
      <c r="I34" s="12"/>
      <c r="J34" s="45"/>
      <c r="K34" s="45"/>
      <c r="L34" s="45"/>
      <c r="M34" s="45"/>
      <c r="N34" s="45"/>
      <c r="O34" s="45"/>
      <c r="P34" s="51"/>
      <c r="Q34" s="51"/>
      <c r="R34" s="51"/>
      <c r="S34" s="51"/>
      <c r="T34" s="51"/>
      <c r="U34" s="59" t="s">
        <v>411</v>
      </c>
      <c r="V34" s="45"/>
      <c r="X34" s="45"/>
      <c r="Y34" s="45"/>
      <c r="Z34" s="45"/>
      <c r="AA34" s="45"/>
      <c r="AB34" s="12"/>
      <c r="AC34" s="33"/>
      <c r="AD34" s="11"/>
      <c r="AE34" s="11"/>
      <c r="AF34" s="11"/>
      <c r="AG34" s="11"/>
      <c r="AH34" s="11"/>
      <c r="AI34" s="11"/>
    </row>
    <row r="35" spans="1:35" ht="11.25" customHeight="1">
      <c r="A35" s="10"/>
      <c r="B35" s="11">
        <v>30</v>
      </c>
      <c r="C35" s="11" t="s">
        <v>404</v>
      </c>
      <c r="D35" s="11">
        <v>4</v>
      </c>
      <c r="E35" s="11" t="s">
        <v>405</v>
      </c>
      <c r="F35" s="11">
        <v>30</v>
      </c>
      <c r="G35" s="16" t="s">
        <v>406</v>
      </c>
      <c r="H35" s="12"/>
      <c r="I35" s="12"/>
      <c r="J35" s="45">
        <f t="shared" si="3"/>
        <v>104461</v>
      </c>
      <c r="K35" s="45">
        <v>46799</v>
      </c>
      <c r="L35" s="45">
        <v>57662</v>
      </c>
      <c r="M35" s="45">
        <f t="shared" si="4"/>
        <v>86015</v>
      </c>
      <c r="N35" s="45">
        <v>38206</v>
      </c>
      <c r="O35" s="45">
        <v>47809</v>
      </c>
      <c r="P35" s="45">
        <f t="shared" si="5"/>
        <v>85590</v>
      </c>
      <c r="Q35" s="45">
        <v>36</v>
      </c>
      <c r="R35" s="45">
        <v>38450</v>
      </c>
      <c r="S35" s="45">
        <v>85</v>
      </c>
      <c r="T35" s="45">
        <v>47140</v>
      </c>
      <c r="U35" s="46">
        <v>688</v>
      </c>
      <c r="V35" s="46" t="s">
        <v>407</v>
      </c>
      <c r="W35" s="45">
        <v>4653</v>
      </c>
      <c r="X35" s="45">
        <v>458</v>
      </c>
      <c r="Y35" s="45">
        <v>79172</v>
      </c>
      <c r="Z35" s="46" t="s">
        <v>407</v>
      </c>
      <c r="AA35" s="45">
        <v>619</v>
      </c>
      <c r="AB35" s="12"/>
      <c r="AC35" s="33"/>
      <c r="AD35" s="11">
        <v>30</v>
      </c>
      <c r="AE35" s="11" t="s">
        <v>404</v>
      </c>
      <c r="AF35" s="11">
        <v>4</v>
      </c>
      <c r="AG35" s="11" t="s">
        <v>405</v>
      </c>
      <c r="AH35" s="11">
        <v>30</v>
      </c>
      <c r="AI35" s="11" t="s">
        <v>406</v>
      </c>
    </row>
    <row r="36" spans="1:35" ht="11.25" customHeight="1">
      <c r="A36" s="10"/>
      <c r="B36" s="11">
        <v>34</v>
      </c>
      <c r="C36" s="11" t="s">
        <v>404</v>
      </c>
      <c r="D36" s="11">
        <v>4</v>
      </c>
      <c r="E36" s="11" t="s">
        <v>405</v>
      </c>
      <c r="F36" s="11">
        <v>30</v>
      </c>
      <c r="G36" s="16" t="s">
        <v>406</v>
      </c>
      <c r="H36" s="12"/>
      <c r="I36" s="12"/>
      <c r="J36" s="45">
        <f t="shared" si="3"/>
        <v>118664</v>
      </c>
      <c r="K36" s="45">
        <v>53029</v>
      </c>
      <c r="L36" s="45">
        <v>65635</v>
      </c>
      <c r="M36" s="45">
        <f t="shared" si="4"/>
        <v>98903</v>
      </c>
      <c r="N36" s="45">
        <v>44016</v>
      </c>
      <c r="O36" s="45">
        <v>54887</v>
      </c>
      <c r="P36" s="45">
        <f t="shared" si="5"/>
        <v>98499</v>
      </c>
      <c r="Q36" s="45">
        <v>36</v>
      </c>
      <c r="R36" s="45">
        <v>60050</v>
      </c>
      <c r="S36" s="45">
        <v>41</v>
      </c>
      <c r="T36" s="45">
        <v>38449</v>
      </c>
      <c r="U36" s="46" t="s">
        <v>407</v>
      </c>
      <c r="V36" s="46" t="s">
        <v>407</v>
      </c>
      <c r="W36" s="45">
        <v>7248</v>
      </c>
      <c r="X36" s="45">
        <v>984</v>
      </c>
      <c r="Y36" s="45">
        <v>90267</v>
      </c>
      <c r="Z36" s="53" t="s">
        <v>412</v>
      </c>
      <c r="AA36" s="46" t="s">
        <v>407</v>
      </c>
      <c r="AB36" s="12"/>
      <c r="AC36" s="33"/>
      <c r="AD36" s="11">
        <v>34</v>
      </c>
      <c r="AE36" s="11" t="s">
        <v>404</v>
      </c>
      <c r="AF36" s="11">
        <v>4</v>
      </c>
      <c r="AG36" s="11" t="s">
        <v>405</v>
      </c>
      <c r="AH36" s="11">
        <v>30</v>
      </c>
      <c r="AI36" s="11" t="s">
        <v>406</v>
      </c>
    </row>
    <row r="37" spans="1:35" ht="11.25" customHeight="1">
      <c r="A37" s="10"/>
      <c r="B37" s="11">
        <v>38</v>
      </c>
      <c r="C37" s="11" t="s">
        <v>404</v>
      </c>
      <c r="D37" s="11">
        <v>5</v>
      </c>
      <c r="E37" s="11" t="s">
        <v>405</v>
      </c>
      <c r="F37" s="11">
        <v>1</v>
      </c>
      <c r="G37" s="16" t="s">
        <v>406</v>
      </c>
      <c r="H37" s="12"/>
      <c r="I37" s="12"/>
      <c r="J37" s="45">
        <f t="shared" si="3"/>
        <v>130462</v>
      </c>
      <c r="K37" s="45">
        <v>57942</v>
      </c>
      <c r="L37" s="45">
        <v>72520</v>
      </c>
      <c r="M37" s="45">
        <f t="shared" si="4"/>
        <v>100760</v>
      </c>
      <c r="N37" s="45">
        <v>43960</v>
      </c>
      <c r="O37" s="45">
        <v>56800</v>
      </c>
      <c r="P37" s="45">
        <f t="shared" si="5"/>
        <v>100356</v>
      </c>
      <c r="Q37" s="45">
        <v>40</v>
      </c>
      <c r="R37" s="45">
        <v>82014</v>
      </c>
      <c r="S37" s="45">
        <v>19</v>
      </c>
      <c r="T37" s="45">
        <v>18342</v>
      </c>
      <c r="U37" s="45">
        <v>1463</v>
      </c>
      <c r="V37" s="45">
        <v>484</v>
      </c>
      <c r="W37" s="45">
        <v>13646</v>
      </c>
      <c r="X37" s="45">
        <v>3457</v>
      </c>
      <c r="Y37" s="45">
        <v>68878</v>
      </c>
      <c r="Z37" s="45">
        <v>10826</v>
      </c>
      <c r="AA37" s="46">
        <v>1602</v>
      </c>
      <c r="AB37" s="12"/>
      <c r="AC37" s="33"/>
      <c r="AD37" s="11">
        <v>38</v>
      </c>
      <c r="AE37" s="11" t="s">
        <v>404</v>
      </c>
      <c r="AF37" s="11">
        <v>5</v>
      </c>
      <c r="AG37" s="11" t="s">
        <v>405</v>
      </c>
      <c r="AH37" s="11">
        <v>1</v>
      </c>
      <c r="AI37" s="11" t="s">
        <v>406</v>
      </c>
    </row>
    <row r="38" spans="1:35" ht="11.25" customHeight="1">
      <c r="A38" s="10"/>
      <c r="B38" s="11">
        <v>42</v>
      </c>
      <c r="C38" s="11" t="s">
        <v>404</v>
      </c>
      <c r="D38" s="11">
        <v>4</v>
      </c>
      <c r="E38" s="11" t="s">
        <v>405</v>
      </c>
      <c r="F38" s="11">
        <v>28</v>
      </c>
      <c r="G38" s="16" t="s">
        <v>406</v>
      </c>
      <c r="H38" s="12"/>
      <c r="I38" s="12"/>
      <c r="J38" s="45">
        <f t="shared" si="3"/>
        <v>144718</v>
      </c>
      <c r="K38" s="46">
        <v>63961</v>
      </c>
      <c r="L38" s="45">
        <v>80757</v>
      </c>
      <c r="M38" s="45">
        <f t="shared" si="4"/>
        <v>103682</v>
      </c>
      <c r="N38" s="45">
        <v>44588</v>
      </c>
      <c r="O38" s="45">
        <v>59094</v>
      </c>
      <c r="P38" s="45">
        <f t="shared" si="5"/>
        <v>103166</v>
      </c>
      <c r="Q38" s="45">
        <v>44</v>
      </c>
      <c r="R38" s="45">
        <v>95798</v>
      </c>
      <c r="S38" s="45">
        <v>10</v>
      </c>
      <c r="T38" s="45">
        <v>7368</v>
      </c>
      <c r="U38" s="46" t="s">
        <v>407</v>
      </c>
      <c r="V38" s="45">
        <v>2365</v>
      </c>
      <c r="W38" s="45">
        <v>12564</v>
      </c>
      <c r="X38" s="45">
        <v>7499</v>
      </c>
      <c r="Y38" s="45">
        <v>64255</v>
      </c>
      <c r="Z38" s="45">
        <v>13658</v>
      </c>
      <c r="AA38" s="46">
        <v>2825</v>
      </c>
      <c r="AB38" s="12"/>
      <c r="AC38" s="33"/>
      <c r="AD38" s="11">
        <v>42</v>
      </c>
      <c r="AE38" s="11" t="s">
        <v>404</v>
      </c>
      <c r="AF38" s="11">
        <v>4</v>
      </c>
      <c r="AG38" s="11" t="s">
        <v>405</v>
      </c>
      <c r="AH38" s="11">
        <v>28</v>
      </c>
      <c r="AI38" s="11" t="s">
        <v>406</v>
      </c>
    </row>
    <row r="39" spans="1:35" ht="11.25" customHeight="1">
      <c r="A39" s="10"/>
      <c r="B39" s="11">
        <v>46</v>
      </c>
      <c r="C39" s="11" t="s">
        <v>404</v>
      </c>
      <c r="D39" s="11">
        <v>4</v>
      </c>
      <c r="E39" s="11" t="s">
        <v>405</v>
      </c>
      <c r="F39" s="11">
        <v>25</v>
      </c>
      <c r="G39" s="16" t="s">
        <v>406</v>
      </c>
      <c r="H39" s="12"/>
      <c r="I39" s="12"/>
      <c r="J39" s="45">
        <f t="shared" si="3"/>
        <v>169009</v>
      </c>
      <c r="K39" s="45">
        <v>76347</v>
      </c>
      <c r="L39" s="45">
        <v>92662</v>
      </c>
      <c r="M39" s="45">
        <f t="shared" si="4"/>
        <v>126096</v>
      </c>
      <c r="N39" s="45">
        <v>54958</v>
      </c>
      <c r="O39" s="45">
        <v>71138</v>
      </c>
      <c r="P39" s="48">
        <v>125399</v>
      </c>
      <c r="Q39" s="45">
        <v>44</v>
      </c>
      <c r="R39" s="45">
        <v>94144</v>
      </c>
      <c r="S39" s="45">
        <v>28</v>
      </c>
      <c r="T39" s="45">
        <v>31255</v>
      </c>
      <c r="U39" s="45">
        <v>5470</v>
      </c>
      <c r="V39" s="45">
        <v>2388</v>
      </c>
      <c r="W39" s="45">
        <v>18283</v>
      </c>
      <c r="X39" s="45">
        <v>13451</v>
      </c>
      <c r="Y39" s="45">
        <v>69971</v>
      </c>
      <c r="Z39" s="45">
        <v>15836</v>
      </c>
      <c r="AA39" s="46" t="s">
        <v>407</v>
      </c>
      <c r="AB39" s="12"/>
      <c r="AC39" s="33"/>
      <c r="AD39" s="11">
        <v>46</v>
      </c>
      <c r="AE39" s="11" t="s">
        <v>404</v>
      </c>
      <c r="AF39" s="11">
        <v>4</v>
      </c>
      <c r="AG39" s="11" t="s">
        <v>405</v>
      </c>
      <c r="AH39" s="11">
        <v>25</v>
      </c>
      <c r="AI39" s="11" t="s">
        <v>406</v>
      </c>
    </row>
    <row r="40" spans="1:35" ht="11.25" customHeight="1">
      <c r="A40" s="10"/>
      <c r="B40" s="11">
        <v>47</v>
      </c>
      <c r="C40" s="11" t="s">
        <v>404</v>
      </c>
      <c r="D40" s="11">
        <v>2</v>
      </c>
      <c r="E40" s="11" t="s">
        <v>405</v>
      </c>
      <c r="F40" s="11">
        <v>27</v>
      </c>
      <c r="G40" s="16" t="s">
        <v>406</v>
      </c>
      <c r="H40" s="12"/>
      <c r="I40" s="47" t="s">
        <v>413</v>
      </c>
      <c r="J40" s="45">
        <f t="shared" si="3"/>
        <v>5705</v>
      </c>
      <c r="K40" s="45">
        <v>2737</v>
      </c>
      <c r="L40" s="45">
        <v>2968</v>
      </c>
      <c r="M40" s="45">
        <f t="shared" si="4"/>
        <v>4307</v>
      </c>
      <c r="N40" s="45">
        <v>1996</v>
      </c>
      <c r="O40" s="45">
        <v>2311</v>
      </c>
      <c r="P40" s="48">
        <v>4287</v>
      </c>
      <c r="Q40" s="45">
        <v>2</v>
      </c>
      <c r="R40" s="45">
        <v>2247</v>
      </c>
      <c r="S40" s="45">
        <v>4</v>
      </c>
      <c r="T40" s="45">
        <v>2040</v>
      </c>
      <c r="U40" s="46" t="s">
        <v>407</v>
      </c>
      <c r="V40" s="46" t="s">
        <v>407</v>
      </c>
      <c r="W40" s="46" t="s">
        <v>407</v>
      </c>
      <c r="X40" s="45">
        <v>1076</v>
      </c>
      <c r="Y40" s="45">
        <v>3210</v>
      </c>
      <c r="Z40" s="46" t="s">
        <v>407</v>
      </c>
      <c r="AA40" s="46" t="s">
        <v>407</v>
      </c>
      <c r="AB40" s="12"/>
      <c r="AC40" s="33"/>
      <c r="AD40" s="11">
        <v>47</v>
      </c>
      <c r="AE40" s="11" t="s">
        <v>404</v>
      </c>
      <c r="AF40" s="11">
        <v>2</v>
      </c>
      <c r="AG40" s="11" t="s">
        <v>405</v>
      </c>
      <c r="AH40" s="11">
        <v>27</v>
      </c>
      <c r="AI40" s="11" t="s">
        <v>406</v>
      </c>
    </row>
    <row r="41" spans="1:35" ht="11.25" customHeight="1">
      <c r="A41" s="10"/>
      <c r="B41" s="11">
        <v>47</v>
      </c>
      <c r="C41" s="11" t="s">
        <v>404</v>
      </c>
      <c r="D41" s="11">
        <v>11</v>
      </c>
      <c r="E41" s="11" t="s">
        <v>405</v>
      </c>
      <c r="F41" s="11">
        <v>12</v>
      </c>
      <c r="G41" s="16" t="s">
        <v>406</v>
      </c>
      <c r="H41" s="12"/>
      <c r="I41" s="47" t="s">
        <v>414</v>
      </c>
      <c r="J41" s="45">
        <f t="shared" si="3"/>
        <v>3299</v>
      </c>
      <c r="K41" s="45">
        <v>1543</v>
      </c>
      <c r="L41" s="45">
        <v>1756</v>
      </c>
      <c r="M41" s="45">
        <f t="shared" si="4"/>
        <v>2583</v>
      </c>
      <c r="N41" s="45">
        <v>1160</v>
      </c>
      <c r="O41" s="45">
        <v>1423</v>
      </c>
      <c r="P41" s="48">
        <f t="shared" si="5"/>
        <v>2560</v>
      </c>
      <c r="Q41" s="45">
        <v>1</v>
      </c>
      <c r="R41" s="45">
        <v>1079</v>
      </c>
      <c r="S41" s="45">
        <v>3</v>
      </c>
      <c r="T41" s="45">
        <v>1481</v>
      </c>
      <c r="U41" s="46" t="s">
        <v>407</v>
      </c>
      <c r="V41" s="46" t="s">
        <v>407</v>
      </c>
      <c r="W41" s="45">
        <v>504</v>
      </c>
      <c r="X41" s="45">
        <v>1079</v>
      </c>
      <c r="Y41" s="45">
        <v>977</v>
      </c>
      <c r="Z41" s="46" t="s">
        <v>407</v>
      </c>
      <c r="AA41" s="46" t="s">
        <v>407</v>
      </c>
      <c r="AB41" s="12"/>
      <c r="AC41" s="33"/>
      <c r="AD41" s="11">
        <v>47</v>
      </c>
      <c r="AE41" s="11" t="s">
        <v>404</v>
      </c>
      <c r="AF41" s="11">
        <v>11</v>
      </c>
      <c r="AG41" s="11" t="s">
        <v>405</v>
      </c>
      <c r="AH41" s="11">
        <v>12</v>
      </c>
      <c r="AI41" s="11" t="s">
        <v>406</v>
      </c>
    </row>
    <row r="42" spans="1:35" ht="11.25" customHeight="1">
      <c r="A42" s="10"/>
      <c r="B42" s="11">
        <v>50</v>
      </c>
      <c r="C42" s="11" t="s">
        <v>404</v>
      </c>
      <c r="D42" s="11">
        <v>4</v>
      </c>
      <c r="E42" s="11" t="s">
        <v>405</v>
      </c>
      <c r="F42" s="11">
        <v>27</v>
      </c>
      <c r="G42" s="16" t="s">
        <v>406</v>
      </c>
      <c r="H42" s="12"/>
      <c r="I42" s="12"/>
      <c r="J42" s="45">
        <f t="shared" si="3"/>
        <v>191805</v>
      </c>
      <c r="K42" s="45">
        <v>87175</v>
      </c>
      <c r="L42" s="45">
        <v>104630</v>
      </c>
      <c r="M42" s="45">
        <f t="shared" si="4"/>
        <v>136379</v>
      </c>
      <c r="N42" s="45">
        <v>60246</v>
      </c>
      <c r="O42" s="45">
        <v>76133</v>
      </c>
      <c r="P42" s="48">
        <f t="shared" si="5"/>
        <v>135647</v>
      </c>
      <c r="Q42" s="45">
        <v>44</v>
      </c>
      <c r="R42" s="45">
        <v>96067</v>
      </c>
      <c r="S42" s="45">
        <v>31</v>
      </c>
      <c r="T42" s="45">
        <v>39580</v>
      </c>
      <c r="U42" s="46" t="s">
        <v>407</v>
      </c>
      <c r="V42" s="45">
        <v>6152</v>
      </c>
      <c r="W42" s="45">
        <v>22955</v>
      </c>
      <c r="X42" s="45">
        <v>16185</v>
      </c>
      <c r="Y42" s="45">
        <v>69282</v>
      </c>
      <c r="Z42" s="46">
        <v>18598</v>
      </c>
      <c r="AA42" s="46">
        <v>2475</v>
      </c>
      <c r="AB42" s="12"/>
      <c r="AC42" s="33"/>
      <c r="AD42" s="11">
        <v>50</v>
      </c>
      <c r="AE42" s="11" t="s">
        <v>404</v>
      </c>
      <c r="AF42" s="11">
        <v>4</v>
      </c>
      <c r="AG42" s="11" t="s">
        <v>405</v>
      </c>
      <c r="AH42" s="11">
        <v>27</v>
      </c>
      <c r="AI42" s="11" t="s">
        <v>406</v>
      </c>
    </row>
    <row r="43" spans="1:35" ht="11.25" customHeight="1">
      <c r="A43" s="10"/>
      <c r="B43" s="11">
        <v>53</v>
      </c>
      <c r="C43" s="11" t="s">
        <v>404</v>
      </c>
      <c r="D43" s="11">
        <v>11</v>
      </c>
      <c r="E43" s="11" t="s">
        <v>405</v>
      </c>
      <c r="F43" s="11">
        <v>12</v>
      </c>
      <c r="G43" s="16" t="s">
        <v>406</v>
      </c>
      <c r="H43" s="12"/>
      <c r="I43" s="47" t="s">
        <v>414</v>
      </c>
      <c r="J43" s="45">
        <f t="shared" si="3"/>
        <v>204682</v>
      </c>
      <c r="K43" s="45">
        <v>93659</v>
      </c>
      <c r="L43" s="45">
        <v>111023</v>
      </c>
      <c r="M43" s="45">
        <f t="shared" si="4"/>
        <v>117961</v>
      </c>
      <c r="N43" s="45">
        <v>52338</v>
      </c>
      <c r="O43" s="45">
        <v>65623</v>
      </c>
      <c r="P43" s="48">
        <f t="shared" si="5"/>
        <v>108083</v>
      </c>
      <c r="Q43" s="45">
        <v>1</v>
      </c>
      <c r="R43" s="45">
        <v>46718</v>
      </c>
      <c r="S43" s="45">
        <v>2</v>
      </c>
      <c r="T43" s="45">
        <v>61365</v>
      </c>
      <c r="U43" s="45">
        <v>46718</v>
      </c>
      <c r="V43" s="46" t="s">
        <v>407</v>
      </c>
      <c r="W43" s="45">
        <v>36067</v>
      </c>
      <c r="X43" s="45">
        <v>25298</v>
      </c>
      <c r="Y43" s="46" t="s">
        <v>407</v>
      </c>
      <c r="Z43" s="46" t="s">
        <v>407</v>
      </c>
      <c r="AA43" s="46" t="s">
        <v>407</v>
      </c>
      <c r="AB43" s="12"/>
      <c r="AC43" s="33"/>
      <c r="AD43" s="11">
        <v>53</v>
      </c>
      <c r="AE43" s="11" t="s">
        <v>404</v>
      </c>
      <c r="AF43" s="11">
        <v>11</v>
      </c>
      <c r="AG43" s="11" t="s">
        <v>405</v>
      </c>
      <c r="AH43" s="11">
        <v>12</v>
      </c>
      <c r="AI43" s="11" t="s">
        <v>406</v>
      </c>
    </row>
    <row r="44" spans="1:35" ht="11.25" customHeight="1">
      <c r="A44" s="10"/>
      <c r="B44" s="11">
        <v>54</v>
      </c>
      <c r="C44" s="11" t="s">
        <v>404</v>
      </c>
      <c r="D44" s="11">
        <v>4</v>
      </c>
      <c r="E44" s="11" t="s">
        <v>405</v>
      </c>
      <c r="F44" s="11">
        <v>22</v>
      </c>
      <c r="G44" s="16" t="s">
        <v>406</v>
      </c>
      <c r="H44" s="12"/>
      <c r="I44" s="12"/>
      <c r="J44" s="45">
        <f t="shared" si="3"/>
        <v>204615</v>
      </c>
      <c r="K44" s="45">
        <v>93607</v>
      </c>
      <c r="L44" s="45">
        <v>111008</v>
      </c>
      <c r="M44" s="45">
        <f t="shared" si="4"/>
        <v>139152</v>
      </c>
      <c r="N44" s="45">
        <v>60620</v>
      </c>
      <c r="O44" s="45">
        <v>78532</v>
      </c>
      <c r="P44" s="48">
        <f t="shared" si="5"/>
        <v>138144</v>
      </c>
      <c r="Q44" s="45">
        <v>44</v>
      </c>
      <c r="R44" s="45">
        <v>115786</v>
      </c>
      <c r="S44" s="45">
        <v>14</v>
      </c>
      <c r="T44" s="45">
        <v>22358</v>
      </c>
      <c r="U44" s="45">
        <v>5896</v>
      </c>
      <c r="V44" s="46" t="s">
        <v>407</v>
      </c>
      <c r="W44" s="45">
        <v>28020</v>
      </c>
      <c r="X44" s="45">
        <v>17082</v>
      </c>
      <c r="Y44" s="45">
        <v>57021</v>
      </c>
      <c r="Z44" s="46">
        <v>19863</v>
      </c>
      <c r="AA44" s="46">
        <v>10262</v>
      </c>
      <c r="AB44" s="12"/>
      <c r="AC44" s="33"/>
      <c r="AD44" s="11">
        <v>54</v>
      </c>
      <c r="AE44" s="11" t="s">
        <v>404</v>
      </c>
      <c r="AF44" s="11">
        <v>4</v>
      </c>
      <c r="AG44" s="11" t="s">
        <v>405</v>
      </c>
      <c r="AH44" s="11">
        <v>22</v>
      </c>
      <c r="AI44" s="11" t="s">
        <v>406</v>
      </c>
    </row>
    <row r="45" spans="1:35" ht="11.25" customHeight="1">
      <c r="A45" s="10"/>
      <c r="B45" s="11">
        <v>58</v>
      </c>
      <c r="C45" s="11" t="s">
        <v>404</v>
      </c>
      <c r="D45" s="11">
        <v>4</v>
      </c>
      <c r="E45" s="11" t="s">
        <v>405</v>
      </c>
      <c r="F45" s="11">
        <v>24</v>
      </c>
      <c r="G45" s="16" t="s">
        <v>406</v>
      </c>
      <c r="H45" s="12"/>
      <c r="I45" s="12"/>
      <c r="J45" s="45">
        <f t="shared" si="3"/>
        <v>214006</v>
      </c>
      <c r="K45" s="45">
        <v>98113</v>
      </c>
      <c r="L45" s="45">
        <v>115893</v>
      </c>
      <c r="M45" s="45">
        <f t="shared" si="4"/>
        <v>139305</v>
      </c>
      <c r="N45" s="45">
        <v>60950</v>
      </c>
      <c r="O45" s="45">
        <v>78355</v>
      </c>
      <c r="P45" s="48">
        <f t="shared" si="5"/>
        <v>138457</v>
      </c>
      <c r="Q45" s="45">
        <v>44</v>
      </c>
      <c r="R45" s="45">
        <v>129017</v>
      </c>
      <c r="S45" s="45">
        <v>5</v>
      </c>
      <c r="T45" s="45">
        <v>9440</v>
      </c>
      <c r="U45" s="45">
        <v>32767</v>
      </c>
      <c r="V45" s="45">
        <v>3604</v>
      </c>
      <c r="W45" s="45">
        <v>32386</v>
      </c>
      <c r="X45" s="45">
        <v>18080</v>
      </c>
      <c r="Y45" s="45">
        <v>25595</v>
      </c>
      <c r="Z45" s="46">
        <v>22835</v>
      </c>
      <c r="AA45" s="46">
        <v>3190</v>
      </c>
      <c r="AB45" s="12"/>
      <c r="AC45" s="33"/>
      <c r="AD45" s="11">
        <v>58</v>
      </c>
      <c r="AE45" s="11" t="s">
        <v>404</v>
      </c>
      <c r="AF45" s="11">
        <v>4</v>
      </c>
      <c r="AG45" s="11" t="s">
        <v>405</v>
      </c>
      <c r="AH45" s="11">
        <v>24</v>
      </c>
      <c r="AI45" s="11" t="s">
        <v>406</v>
      </c>
    </row>
    <row r="46" spans="1:35" ht="11.25" customHeight="1">
      <c r="A46" s="10"/>
      <c r="B46" s="11">
        <v>62</v>
      </c>
      <c r="C46" s="11" t="s">
        <v>404</v>
      </c>
      <c r="D46" s="11">
        <v>4</v>
      </c>
      <c r="E46" s="11" t="s">
        <v>405</v>
      </c>
      <c r="F46" s="11">
        <v>26</v>
      </c>
      <c r="G46" s="16" t="s">
        <v>406</v>
      </c>
      <c r="H46" s="12"/>
      <c r="I46" s="12"/>
      <c r="J46" s="45">
        <f t="shared" si="3"/>
        <v>221325</v>
      </c>
      <c r="K46" s="45">
        <v>101069</v>
      </c>
      <c r="L46" s="45">
        <v>120256</v>
      </c>
      <c r="M46" s="45">
        <f t="shared" si="4"/>
        <v>131451</v>
      </c>
      <c r="N46" s="45">
        <v>57477</v>
      </c>
      <c r="O46" s="45">
        <v>73974</v>
      </c>
      <c r="P46" s="48">
        <f t="shared" si="5"/>
        <v>130571</v>
      </c>
      <c r="Q46" s="45">
        <v>44</v>
      </c>
      <c r="R46" s="45">
        <v>120633</v>
      </c>
      <c r="S46" s="45">
        <v>6</v>
      </c>
      <c r="T46" s="45">
        <v>9938</v>
      </c>
      <c r="U46" s="45">
        <v>22743</v>
      </c>
      <c r="V46" s="45">
        <v>3543</v>
      </c>
      <c r="W46" s="45">
        <v>28912</v>
      </c>
      <c r="X46" s="45">
        <v>20370</v>
      </c>
      <c r="Y46" s="45">
        <v>32978</v>
      </c>
      <c r="Z46" s="46">
        <v>22024</v>
      </c>
      <c r="AA46" s="46" t="s">
        <v>407</v>
      </c>
      <c r="AB46" s="12"/>
      <c r="AC46" s="33"/>
      <c r="AD46" s="11">
        <v>62</v>
      </c>
      <c r="AE46" s="11" t="s">
        <v>404</v>
      </c>
      <c r="AF46" s="11">
        <v>4</v>
      </c>
      <c r="AG46" s="11" t="s">
        <v>405</v>
      </c>
      <c r="AH46" s="11">
        <v>26</v>
      </c>
      <c r="AI46" s="11" t="s">
        <v>406</v>
      </c>
    </row>
    <row r="47" spans="1:35" ht="11.25" customHeight="1">
      <c r="A47" s="10" t="s">
        <v>409</v>
      </c>
      <c r="B47" s="11">
        <v>3</v>
      </c>
      <c r="C47" s="11" t="s">
        <v>404</v>
      </c>
      <c r="D47" s="11">
        <v>4</v>
      </c>
      <c r="E47" s="11" t="s">
        <v>405</v>
      </c>
      <c r="F47" s="11">
        <v>21</v>
      </c>
      <c r="G47" s="16" t="s">
        <v>406</v>
      </c>
      <c r="H47" s="12"/>
      <c r="I47" s="12"/>
      <c r="J47" s="45">
        <f t="shared" si="3"/>
        <v>230556</v>
      </c>
      <c r="K47" s="45">
        <v>104758</v>
      </c>
      <c r="L47" s="45">
        <v>125798</v>
      </c>
      <c r="M47" s="45">
        <f t="shared" si="4"/>
        <v>117073</v>
      </c>
      <c r="N47" s="45">
        <v>50297</v>
      </c>
      <c r="O47" s="45">
        <v>66776</v>
      </c>
      <c r="P47" s="48">
        <f t="shared" si="5"/>
        <v>116121</v>
      </c>
      <c r="Q47" s="45">
        <v>44</v>
      </c>
      <c r="R47" s="45">
        <v>111792</v>
      </c>
      <c r="S47" s="45">
        <v>5</v>
      </c>
      <c r="T47" s="45">
        <v>4329</v>
      </c>
      <c r="U47" s="45">
        <v>25597</v>
      </c>
      <c r="V47" s="45">
        <v>2858</v>
      </c>
      <c r="W47" s="45">
        <v>25586</v>
      </c>
      <c r="X47" s="45">
        <v>18382</v>
      </c>
      <c r="Y47" s="45">
        <v>22835</v>
      </c>
      <c r="Z47" s="46">
        <v>20863</v>
      </c>
      <c r="AA47" s="46" t="s">
        <v>407</v>
      </c>
      <c r="AB47" s="12"/>
      <c r="AC47" s="33" t="s">
        <v>409</v>
      </c>
      <c r="AD47" s="11">
        <v>3</v>
      </c>
      <c r="AE47" s="11" t="s">
        <v>404</v>
      </c>
      <c r="AF47" s="11">
        <v>4</v>
      </c>
      <c r="AG47" s="11" t="s">
        <v>405</v>
      </c>
      <c r="AH47" s="11">
        <v>21</v>
      </c>
      <c r="AI47" s="11" t="s">
        <v>406</v>
      </c>
    </row>
    <row r="48" spans="1:35" s="61" customFormat="1" ht="9" customHeight="1">
      <c r="A48" s="54"/>
      <c r="B48" s="54"/>
      <c r="C48" s="54"/>
      <c r="D48" s="54"/>
      <c r="E48" s="54"/>
      <c r="F48" s="54"/>
      <c r="G48" s="55"/>
      <c r="H48" s="56"/>
      <c r="I48" s="56"/>
      <c r="J48" s="57"/>
      <c r="K48" s="57"/>
      <c r="L48" s="57"/>
      <c r="M48" s="57"/>
      <c r="N48" s="57"/>
      <c r="O48" s="57"/>
      <c r="P48" s="58"/>
      <c r="Q48" s="57"/>
      <c r="R48" s="57"/>
      <c r="S48" s="57"/>
      <c r="T48" s="57"/>
      <c r="U48" s="57"/>
      <c r="V48" s="57"/>
      <c r="W48" s="57"/>
      <c r="X48" s="57"/>
      <c r="Y48" s="57"/>
      <c r="Z48" s="59" t="s">
        <v>415</v>
      </c>
      <c r="AA48" s="59" t="s">
        <v>416</v>
      </c>
      <c r="AB48" s="56"/>
      <c r="AC48" s="60"/>
      <c r="AD48" s="54"/>
      <c r="AE48" s="54"/>
      <c r="AF48" s="54"/>
      <c r="AG48" s="54"/>
      <c r="AH48" s="54"/>
      <c r="AI48" s="54"/>
    </row>
    <row r="49" spans="1:35" ht="11.25" customHeight="1">
      <c r="A49" s="10"/>
      <c r="B49" s="11">
        <v>7</v>
      </c>
      <c r="C49" s="11" t="s">
        <v>404</v>
      </c>
      <c r="D49" s="11">
        <v>4</v>
      </c>
      <c r="E49" s="11" t="s">
        <v>405</v>
      </c>
      <c r="F49" s="11">
        <v>23</v>
      </c>
      <c r="G49" s="16" t="s">
        <v>406</v>
      </c>
      <c r="H49" s="12"/>
      <c r="I49" s="12"/>
      <c r="J49" s="45">
        <f t="shared" si="3"/>
        <v>241573</v>
      </c>
      <c r="K49" s="45">
        <v>110066</v>
      </c>
      <c r="L49" s="45">
        <v>131507</v>
      </c>
      <c r="M49" s="45">
        <f t="shared" si="4"/>
        <v>122105</v>
      </c>
      <c r="N49" s="45">
        <v>52778</v>
      </c>
      <c r="O49" s="45">
        <v>69327</v>
      </c>
      <c r="P49" s="48">
        <v>121068</v>
      </c>
      <c r="Q49" s="45">
        <v>40</v>
      </c>
      <c r="R49" s="45">
        <v>97353</v>
      </c>
      <c r="S49" s="45">
        <v>17</v>
      </c>
      <c r="T49" s="45">
        <v>23714</v>
      </c>
      <c r="U49" s="45">
        <v>6495</v>
      </c>
      <c r="V49" s="46" t="s">
        <v>407</v>
      </c>
      <c r="W49" s="45">
        <v>27293</v>
      </c>
      <c r="X49" s="45">
        <v>17140</v>
      </c>
      <c r="Y49" s="45">
        <v>47157</v>
      </c>
      <c r="Z49" s="46">
        <v>20239</v>
      </c>
      <c r="AA49" s="46">
        <v>2742</v>
      </c>
      <c r="AB49" s="12"/>
      <c r="AC49" s="33"/>
      <c r="AD49" s="11">
        <v>7</v>
      </c>
      <c r="AE49" s="11" t="s">
        <v>404</v>
      </c>
      <c r="AF49" s="11">
        <v>4</v>
      </c>
      <c r="AG49" s="11" t="s">
        <v>405</v>
      </c>
      <c r="AH49" s="11">
        <v>23</v>
      </c>
      <c r="AI49" s="11" t="s">
        <v>406</v>
      </c>
    </row>
    <row r="50" spans="1:35" s="61" customFormat="1" ht="8.25" customHeight="1">
      <c r="A50" s="54"/>
      <c r="B50" s="54"/>
      <c r="C50" s="54"/>
      <c r="D50" s="54"/>
      <c r="E50" s="54"/>
      <c r="F50" s="54"/>
      <c r="G50" s="55"/>
      <c r="H50" s="56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205" t="s">
        <v>468</v>
      </c>
      <c r="W50" s="62" t="s">
        <v>418</v>
      </c>
      <c r="X50" s="57"/>
      <c r="Y50" s="57"/>
      <c r="Z50" s="63"/>
      <c r="AA50" s="63" t="s">
        <v>419</v>
      </c>
      <c r="AB50" s="56"/>
      <c r="AC50" s="60"/>
      <c r="AD50" s="54"/>
      <c r="AE50" s="54"/>
      <c r="AF50" s="54"/>
      <c r="AG50" s="54"/>
      <c r="AH50" s="54"/>
      <c r="AI50" s="54"/>
    </row>
    <row r="51" spans="1:35" ht="11.25" customHeight="1">
      <c r="A51" s="10"/>
      <c r="B51" s="11">
        <v>11</v>
      </c>
      <c r="C51" s="11" t="s">
        <v>404</v>
      </c>
      <c r="D51" s="11">
        <v>4</v>
      </c>
      <c r="E51" s="11" t="s">
        <v>405</v>
      </c>
      <c r="F51" s="11">
        <v>25</v>
      </c>
      <c r="G51" s="16" t="s">
        <v>406</v>
      </c>
      <c r="H51" s="12"/>
      <c r="I51" s="12"/>
      <c r="J51" s="45">
        <f>SUM(K51:L51)</f>
        <v>251629</v>
      </c>
      <c r="K51" s="45">
        <v>114705</v>
      </c>
      <c r="L51" s="45">
        <v>136924</v>
      </c>
      <c r="M51" s="45">
        <f>SUM(N51:O51)</f>
        <v>118706</v>
      </c>
      <c r="N51" s="45">
        <v>51606</v>
      </c>
      <c r="O51" s="45">
        <v>67100</v>
      </c>
      <c r="P51" s="45">
        <f>SUM(R51,T51)</f>
        <v>117721</v>
      </c>
      <c r="Q51" s="45">
        <v>40</v>
      </c>
      <c r="R51" s="45">
        <v>106961</v>
      </c>
      <c r="S51" s="45">
        <v>9</v>
      </c>
      <c r="T51" s="45">
        <v>10760</v>
      </c>
      <c r="U51" s="45">
        <v>11314</v>
      </c>
      <c r="V51" s="45">
        <v>9671</v>
      </c>
      <c r="W51" s="45">
        <v>6785</v>
      </c>
      <c r="X51" s="45">
        <v>20083</v>
      </c>
      <c r="Y51" s="45">
        <v>44967</v>
      </c>
      <c r="Z51" s="46">
        <v>22261</v>
      </c>
      <c r="AA51" s="46">
        <v>2637</v>
      </c>
      <c r="AB51" s="12"/>
      <c r="AC51" s="33"/>
      <c r="AD51" s="11">
        <v>11</v>
      </c>
      <c r="AE51" s="11" t="s">
        <v>404</v>
      </c>
      <c r="AF51" s="11">
        <v>4</v>
      </c>
      <c r="AG51" s="11" t="s">
        <v>405</v>
      </c>
      <c r="AH51" s="11">
        <v>25</v>
      </c>
      <c r="AI51" s="11" t="s">
        <v>406</v>
      </c>
    </row>
    <row r="52" spans="1:35" ht="9" customHeight="1">
      <c r="A52" s="10"/>
      <c r="B52" s="11"/>
      <c r="C52" s="11"/>
      <c r="D52" s="11"/>
      <c r="E52" s="11"/>
      <c r="F52" s="11"/>
      <c r="G52" s="16"/>
      <c r="H52" s="12"/>
      <c r="I52" s="12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205" t="s">
        <v>468</v>
      </c>
      <c r="W52" s="62" t="s">
        <v>418</v>
      </c>
      <c r="X52" s="45"/>
      <c r="Y52" s="45"/>
      <c r="Z52" s="46"/>
      <c r="AA52" s="59" t="s">
        <v>58</v>
      </c>
      <c r="AB52" s="12"/>
      <c r="AC52" s="33"/>
      <c r="AD52" s="11"/>
      <c r="AE52" s="11"/>
      <c r="AF52" s="11"/>
      <c r="AG52" s="11"/>
      <c r="AH52" s="11"/>
      <c r="AI52" s="11"/>
    </row>
    <row r="53" spans="1:35" ht="11.25" customHeight="1">
      <c r="A53" s="10"/>
      <c r="B53" s="11">
        <v>15</v>
      </c>
      <c r="C53" s="11" t="s">
        <v>404</v>
      </c>
      <c r="D53" s="11">
        <v>4</v>
      </c>
      <c r="E53" s="11" t="s">
        <v>405</v>
      </c>
      <c r="F53" s="11">
        <v>27</v>
      </c>
      <c r="G53" s="16" t="s">
        <v>406</v>
      </c>
      <c r="H53" s="12"/>
      <c r="I53" s="12"/>
      <c r="J53" s="45">
        <v>258048</v>
      </c>
      <c r="K53" s="45">
        <v>117684</v>
      </c>
      <c r="L53" s="45">
        <v>140364</v>
      </c>
      <c r="M53" s="45">
        <v>112944</v>
      </c>
      <c r="N53" s="45">
        <v>48859</v>
      </c>
      <c r="O53" s="45">
        <v>64085</v>
      </c>
      <c r="P53" s="45">
        <v>111928</v>
      </c>
      <c r="Q53" s="45">
        <v>40</v>
      </c>
      <c r="R53" s="45">
        <v>98935</v>
      </c>
      <c r="S53" s="45">
        <v>9</v>
      </c>
      <c r="T53" s="45">
        <v>12993</v>
      </c>
      <c r="U53" s="45">
        <v>7036</v>
      </c>
      <c r="V53" s="45">
        <v>9360</v>
      </c>
      <c r="W53" s="45">
        <v>8473</v>
      </c>
      <c r="X53" s="45">
        <v>18466</v>
      </c>
      <c r="Y53" s="45">
        <v>44235</v>
      </c>
      <c r="Z53" s="46">
        <v>21266</v>
      </c>
      <c r="AA53" s="46">
        <v>3091</v>
      </c>
      <c r="AB53" s="12"/>
      <c r="AC53" s="33"/>
      <c r="AD53" s="11">
        <v>15</v>
      </c>
      <c r="AE53" s="11" t="s">
        <v>404</v>
      </c>
      <c r="AF53" s="11">
        <v>4</v>
      </c>
      <c r="AG53" s="11" t="s">
        <v>405</v>
      </c>
      <c r="AH53" s="11">
        <v>27</v>
      </c>
      <c r="AI53" s="11" t="s">
        <v>406</v>
      </c>
    </row>
    <row r="54" spans="1:35" ht="15" customHeight="1">
      <c r="A54" s="10"/>
      <c r="B54" s="11"/>
      <c r="C54" s="11"/>
      <c r="D54" s="11"/>
      <c r="E54" s="11"/>
      <c r="F54" s="11"/>
      <c r="G54" s="16"/>
      <c r="H54" s="12"/>
      <c r="I54" s="12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12"/>
      <c r="AC54" s="33"/>
      <c r="AD54" s="11"/>
      <c r="AE54" s="11"/>
      <c r="AF54" s="11"/>
      <c r="AG54" s="11"/>
      <c r="AH54" s="11"/>
      <c r="AI54" s="11"/>
    </row>
    <row r="55" spans="1:35" s="292" customFormat="1" ht="15" customHeight="1">
      <c r="A55" s="257"/>
      <c r="B55" s="34"/>
      <c r="C55" s="34"/>
      <c r="D55" s="34"/>
      <c r="E55" s="34"/>
      <c r="F55" s="34"/>
      <c r="G55" s="35"/>
      <c r="H55" s="454"/>
      <c r="I55" s="454"/>
      <c r="J55" s="49"/>
      <c r="K55" s="49"/>
      <c r="L55" s="49"/>
      <c r="M55" s="49"/>
      <c r="N55" s="49"/>
      <c r="O55" s="49"/>
      <c r="Q55" s="49"/>
      <c r="R55" s="50" t="s">
        <v>420</v>
      </c>
      <c r="S55" s="49" t="s">
        <v>421</v>
      </c>
      <c r="T55" s="49"/>
      <c r="U55" s="49"/>
      <c r="V55" s="468"/>
      <c r="W55" s="37"/>
      <c r="X55" s="49"/>
      <c r="Y55" s="49"/>
      <c r="Z55" s="49"/>
      <c r="AA55" s="49"/>
      <c r="AB55" s="454"/>
      <c r="AC55" s="469"/>
      <c r="AD55" s="34"/>
      <c r="AE55" s="34"/>
      <c r="AF55" s="34"/>
      <c r="AG55" s="34"/>
      <c r="AH55" s="34"/>
      <c r="AI55" s="34"/>
    </row>
    <row r="56" spans="1:35" ht="11.25" customHeight="1">
      <c r="A56" s="10" t="s">
        <v>403</v>
      </c>
      <c r="B56" s="11">
        <v>27</v>
      </c>
      <c r="C56" s="11" t="s">
        <v>404</v>
      </c>
      <c r="D56" s="11">
        <v>10</v>
      </c>
      <c r="E56" s="11" t="s">
        <v>405</v>
      </c>
      <c r="F56" s="11">
        <v>5</v>
      </c>
      <c r="G56" s="16" t="s">
        <v>406</v>
      </c>
      <c r="H56" s="12"/>
      <c r="I56" s="12"/>
      <c r="J56" s="45">
        <f t="shared" si="3"/>
        <v>93571</v>
      </c>
      <c r="K56" s="45">
        <v>42237</v>
      </c>
      <c r="L56" s="45">
        <v>51334</v>
      </c>
      <c r="M56" s="45">
        <f t="shared" si="4"/>
        <v>33959</v>
      </c>
      <c r="N56" s="45">
        <v>15543</v>
      </c>
      <c r="O56" s="45">
        <v>18416</v>
      </c>
      <c r="P56" s="45"/>
      <c r="Q56" s="45">
        <v>4</v>
      </c>
      <c r="R56" s="45">
        <v>17547</v>
      </c>
      <c r="S56" s="45">
        <v>7</v>
      </c>
      <c r="T56" s="45">
        <v>16018</v>
      </c>
      <c r="U56" s="46" t="s">
        <v>407</v>
      </c>
      <c r="V56" s="46" t="s">
        <v>407</v>
      </c>
      <c r="W56" s="45">
        <v>4176</v>
      </c>
      <c r="X56" s="46" t="s">
        <v>407</v>
      </c>
      <c r="Y56" s="45">
        <v>29389</v>
      </c>
      <c r="Z56" s="46" t="s">
        <v>407</v>
      </c>
      <c r="AA56" s="46" t="s">
        <v>407</v>
      </c>
      <c r="AB56" s="12"/>
      <c r="AC56" s="33" t="s">
        <v>403</v>
      </c>
      <c r="AD56" s="11">
        <v>27</v>
      </c>
      <c r="AE56" s="11" t="s">
        <v>404</v>
      </c>
      <c r="AF56" s="11">
        <v>10</v>
      </c>
      <c r="AG56" s="11" t="s">
        <v>405</v>
      </c>
      <c r="AH56" s="11">
        <v>5</v>
      </c>
      <c r="AI56" s="11" t="s">
        <v>406</v>
      </c>
    </row>
    <row r="57" spans="1:35" ht="4.5" customHeight="1">
      <c r="A57" s="13"/>
      <c r="B57" s="14"/>
      <c r="C57" s="14"/>
      <c r="D57" s="14"/>
      <c r="E57" s="14"/>
      <c r="F57" s="14"/>
      <c r="G57" s="66"/>
      <c r="H57" s="15"/>
      <c r="I57" s="15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15"/>
      <c r="AC57" s="68"/>
      <c r="AD57" s="14"/>
      <c r="AE57" s="14"/>
      <c r="AF57" s="14"/>
      <c r="AG57" s="14"/>
      <c r="AH57" s="14"/>
      <c r="AI57" s="14"/>
    </row>
    <row r="58" spans="1:35" ht="3.75" customHeight="1">
      <c r="A58" s="10"/>
      <c r="B58" s="11"/>
      <c r="C58" s="11"/>
      <c r="D58" s="11"/>
      <c r="E58" s="11"/>
      <c r="F58" s="11"/>
      <c r="G58" s="11"/>
      <c r="H58" s="12"/>
      <c r="I58" s="12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12"/>
      <c r="AC58" s="10"/>
      <c r="AD58" s="11"/>
      <c r="AE58" s="11"/>
      <c r="AF58" s="11"/>
      <c r="AG58" s="11"/>
      <c r="AH58" s="11"/>
      <c r="AI58" s="11"/>
    </row>
    <row r="59" spans="1:7" ht="11.25" customHeight="1">
      <c r="A59" s="69" t="s">
        <v>422</v>
      </c>
      <c r="B59" s="4"/>
      <c r="C59" s="4"/>
      <c r="D59" s="4"/>
      <c r="E59" s="4"/>
      <c r="F59" s="4"/>
      <c r="G59" s="4"/>
    </row>
    <row r="60" spans="1:7" ht="11.25" customHeight="1">
      <c r="A60" s="494" t="s">
        <v>282</v>
      </c>
      <c r="C60" s="4"/>
      <c r="D60" s="4"/>
      <c r="E60" s="4"/>
      <c r="F60" s="4"/>
      <c r="G60" s="4"/>
    </row>
    <row r="61" spans="1:7" ht="11.25" customHeight="1">
      <c r="A61" s="494" t="s">
        <v>283</v>
      </c>
      <c r="C61" s="4"/>
      <c r="D61" s="6"/>
      <c r="E61" s="4"/>
      <c r="F61" s="4"/>
      <c r="G61" s="4"/>
    </row>
    <row r="62" spans="1:7" ht="11.25" customHeight="1">
      <c r="A62" s="494" t="s">
        <v>244</v>
      </c>
      <c r="C62" s="4"/>
      <c r="D62" s="4"/>
      <c r="E62" s="4"/>
      <c r="F62" s="4"/>
      <c r="G62" s="4"/>
    </row>
    <row r="63" spans="10:27" ht="12"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spans="10:27" ht="12"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spans="10:27" ht="12"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spans="10:27" ht="12"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10:27" ht="12"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spans="10:27" ht="12"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spans="10:27" ht="12"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spans="10:27" ht="12"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spans="10:27" ht="12"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spans="10:27" ht="12"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spans="10:27" ht="12"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  <row r="74" spans="10:27" ht="12"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spans="10:27" ht="12"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spans="10:27" ht="12"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spans="10:27" ht="12"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spans="10:27" ht="12"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spans="10:27" ht="12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</row>
    <row r="80" spans="10:27" ht="12"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</row>
    <row r="81" spans="10:27" ht="12"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</row>
    <row r="82" spans="10:27" ht="12"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</row>
    <row r="83" spans="10:27" ht="12"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</row>
    <row r="84" spans="10:27" ht="12"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</row>
    <row r="85" spans="10:27" ht="12"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</row>
    <row r="86" spans="10:27" ht="12"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</row>
    <row r="87" spans="10:27" ht="12"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</row>
    <row r="88" spans="10:27" ht="12"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</row>
    <row r="89" spans="10:27" ht="12"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0" spans="10:27" ht="12"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</row>
    <row r="91" spans="10:27" ht="12"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</row>
    <row r="92" spans="10:27" ht="12"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</row>
    <row r="93" spans="10:27" ht="12"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</row>
    <row r="94" spans="10:27" ht="12"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</row>
    <row r="95" spans="10:27" ht="12"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spans="10:27" ht="12"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</row>
    <row r="97" spans="10:27" ht="12"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</row>
    <row r="98" spans="10:27" ht="12"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</row>
    <row r="99" spans="10:27" ht="12"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</row>
    <row r="100" spans="10:27" ht="12"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</row>
    <row r="101" spans="10:27" ht="12"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</row>
    <row r="102" spans="10:27" ht="12"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</row>
    <row r="103" spans="10:27" ht="12"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</row>
    <row r="104" spans="10:27" ht="12"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</row>
    <row r="105" spans="10:27" ht="12"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</row>
    <row r="106" spans="10:27" ht="12"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</row>
    <row r="107" spans="10:27" ht="12"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</row>
    <row r="108" spans="10:27" ht="12"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</row>
    <row r="109" spans="10:27" ht="12"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</row>
    <row r="110" spans="10:27" ht="12"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</row>
    <row r="111" spans="10:27" ht="12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</row>
    <row r="112" spans="10:27" ht="12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</row>
    <row r="113" spans="10:27" ht="12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</row>
    <row r="114" spans="10:27" ht="12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</row>
    <row r="115" spans="10:27" ht="12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</row>
    <row r="116" spans="10:27" ht="12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</row>
    <row r="117" spans="10:27" ht="12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</row>
    <row r="118" spans="10:27" ht="12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</row>
    <row r="119" spans="10:27" ht="12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</row>
    <row r="120" spans="10:27" ht="12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</row>
    <row r="121" spans="10:27" ht="12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</row>
    <row r="122" spans="10:27" ht="12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</row>
    <row r="123" spans="10:27" ht="12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</row>
    <row r="124" spans="10:27" ht="12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</row>
    <row r="125" spans="10:27" ht="12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</row>
    <row r="126" spans="10:27" ht="12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</row>
    <row r="127" spans="10:27" ht="12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</row>
    <row r="128" spans="10:27" ht="12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</row>
    <row r="129" spans="10:27" ht="12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</row>
    <row r="130" spans="10:27" ht="12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</row>
    <row r="131" spans="10:27" ht="12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</row>
    <row r="132" spans="10:27" ht="12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</row>
    <row r="133" spans="10:27" ht="12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</row>
    <row r="134" spans="10:27" ht="12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</row>
    <row r="135" spans="10:27" ht="12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</row>
    <row r="136" spans="10:27" ht="12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</row>
    <row r="137" spans="10:27" ht="12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</row>
    <row r="138" spans="10:27" ht="12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</row>
    <row r="139" spans="10:27" ht="12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</row>
    <row r="140" spans="10:27" ht="12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</row>
    <row r="141" spans="10:27" ht="12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</row>
    <row r="142" spans="10:27" ht="12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</row>
    <row r="143" spans="10:27" ht="12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</row>
    <row r="144" spans="10:27" ht="12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</row>
    <row r="145" spans="10:27" ht="12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</row>
    <row r="146" spans="10:27" ht="12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</row>
    <row r="147" spans="10:27" ht="12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</row>
    <row r="148" spans="10:27" ht="12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</row>
    <row r="149" spans="10:27" ht="12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</row>
    <row r="150" spans="10:27" ht="12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</row>
    <row r="151" spans="10:27" ht="12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</row>
    <row r="152" spans="10:27" ht="12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</row>
    <row r="153" spans="10:27" ht="12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spans="10:27" ht="12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</row>
    <row r="155" spans="10:27" ht="12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 spans="10:27" ht="12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</row>
    <row r="157" spans="10:27" ht="12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spans="10:27" ht="12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0:27" ht="12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spans="10:27" ht="12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 spans="10:27" ht="12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</row>
    <row r="162" spans="10:27" ht="12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</row>
    <row r="163" spans="10:27" ht="12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</row>
    <row r="164" spans="10:27" ht="12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</row>
    <row r="165" spans="10:27" ht="12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</row>
    <row r="166" spans="10:27" ht="12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</row>
    <row r="167" spans="10:27" ht="12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</row>
    <row r="168" spans="10:27" ht="12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</row>
    <row r="169" spans="10:27" ht="12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</row>
    <row r="170" spans="10:27" ht="12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</row>
    <row r="171" spans="10:27" ht="12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 spans="10:27" ht="12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</row>
    <row r="173" spans="10:27" ht="12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</row>
    <row r="174" spans="10:27" ht="12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</row>
    <row r="175" spans="10:27" ht="12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</row>
    <row r="176" spans="10:27" ht="12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</row>
    <row r="177" spans="10:27" ht="12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</row>
    <row r="178" spans="10:27" ht="12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</row>
    <row r="179" spans="10:27" ht="12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</row>
    <row r="180" spans="10:27" ht="12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</row>
    <row r="181" spans="10:27" ht="12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</row>
    <row r="182" spans="10:27" ht="12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</row>
    <row r="183" spans="10:27" ht="12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</row>
    <row r="184" spans="10:27" ht="12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</row>
    <row r="185" spans="10:27" ht="12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</row>
    <row r="186" spans="10:27" ht="12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</row>
    <row r="187" spans="10:27" ht="12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</row>
    <row r="188" spans="10:27" ht="12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</row>
    <row r="189" spans="10:27" ht="12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</row>
    <row r="190" spans="10:27" ht="12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</row>
    <row r="191" spans="10:27" ht="12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</row>
    <row r="192" spans="10:27" ht="12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</row>
    <row r="193" spans="10:27" ht="12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</row>
    <row r="194" spans="10:27" ht="12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</row>
    <row r="195" spans="10:27" ht="12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</row>
    <row r="196" spans="10:27" ht="12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</row>
    <row r="197" spans="10:27" ht="12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</row>
    <row r="198" spans="10:27" ht="12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</row>
    <row r="199" spans="10:27" ht="12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</row>
    <row r="200" spans="10:27" ht="12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</row>
    <row r="201" spans="10:27" ht="12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</row>
    <row r="202" spans="10:27" ht="12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</row>
    <row r="203" spans="10:27" ht="12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</row>
    <row r="204" spans="10:27" ht="12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</row>
  </sheetData>
  <mergeCells count="18">
    <mergeCell ref="S5:S7"/>
    <mergeCell ref="T5:T7"/>
    <mergeCell ref="N6:N7"/>
    <mergeCell ref="O6:O7"/>
    <mergeCell ref="M5:O5"/>
    <mergeCell ref="M6:M7"/>
    <mergeCell ref="Q5:Q7"/>
    <mergeCell ref="R5:R7"/>
    <mergeCell ref="Z6:Z7"/>
    <mergeCell ref="AA6:AA7"/>
    <mergeCell ref="I6:J7"/>
    <mergeCell ref="U5:AA5"/>
    <mergeCell ref="K6:K7"/>
    <mergeCell ref="L6:L7"/>
    <mergeCell ref="V6:V7"/>
    <mergeCell ref="Y6:Y7"/>
    <mergeCell ref="P5:P7"/>
    <mergeCell ref="I5:L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25">
      <selection activeCell="A1" sqref="A1:J1"/>
    </sheetView>
  </sheetViews>
  <sheetFormatPr defaultColWidth="9.00390625" defaultRowHeight="13.5"/>
  <cols>
    <col min="1" max="1" width="2.00390625" style="126" customWidth="1"/>
    <col min="2" max="2" width="17.50390625" style="126" customWidth="1"/>
    <col min="3" max="3" width="0.875" style="126" customWidth="1"/>
    <col min="4" max="4" width="8.75390625" style="126" customWidth="1"/>
    <col min="5" max="5" width="0.875" style="126" customWidth="1"/>
    <col min="6" max="6" width="2.00390625" style="126" customWidth="1"/>
    <col min="7" max="7" width="18.125" style="126" customWidth="1"/>
    <col min="8" max="8" width="0.875" style="126" customWidth="1"/>
    <col min="9" max="9" width="8.75390625" style="126" customWidth="1"/>
    <col min="10" max="10" width="0.875" style="126" customWidth="1"/>
    <col min="11" max="11" width="2.00390625" style="126" customWidth="1"/>
    <col min="12" max="12" width="17.75390625" style="126" customWidth="1"/>
    <col min="13" max="13" width="8.875" style="126" customWidth="1"/>
    <col min="14" max="14" width="0.875" style="126" customWidth="1"/>
    <col min="15" max="16" width="8.75390625" style="126" customWidth="1"/>
    <col min="17" max="16384" width="8.875" style="126" customWidth="1"/>
  </cols>
  <sheetData>
    <row r="1" spans="1:18" ht="18" customHeight="1">
      <c r="A1" s="695" t="s">
        <v>310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262"/>
      <c r="O1" s="263"/>
      <c r="P1" s="264"/>
      <c r="Q1" s="264"/>
      <c r="R1" s="264"/>
    </row>
    <row r="2" spans="1:18" ht="12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4"/>
      <c r="Q2" s="264"/>
      <c r="R2" s="264"/>
    </row>
    <row r="3" spans="12:13" ht="12" customHeight="1">
      <c r="L3" s="728" t="s">
        <v>116</v>
      </c>
      <c r="M3" s="728"/>
    </row>
    <row r="4" spans="1:14" ht="4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249"/>
      <c r="M4" s="249"/>
      <c r="N4" s="170"/>
    </row>
    <row r="5" spans="1:14" s="266" customFormat="1" ht="18.75" customHeight="1">
      <c r="A5" s="265"/>
      <c r="B5" s="81" t="s">
        <v>713</v>
      </c>
      <c r="C5" s="31"/>
      <c r="D5" s="81" t="s">
        <v>714</v>
      </c>
      <c r="E5" s="121"/>
      <c r="F5" s="81"/>
      <c r="G5" s="81" t="s">
        <v>713</v>
      </c>
      <c r="H5" s="31"/>
      <c r="I5" s="81" t="s">
        <v>714</v>
      </c>
      <c r="J5" s="575"/>
      <c r="K5" s="574"/>
      <c r="L5" s="581" t="s">
        <v>713</v>
      </c>
      <c r="M5" s="445" t="s">
        <v>714</v>
      </c>
      <c r="N5" s="446"/>
    </row>
    <row r="6" spans="2:14" ht="3" customHeight="1">
      <c r="B6" s="171"/>
      <c r="C6" s="267"/>
      <c r="D6" s="171"/>
      <c r="E6" s="171"/>
      <c r="F6" s="268"/>
      <c r="G6" s="171"/>
      <c r="H6" s="267"/>
      <c r="I6" s="171"/>
      <c r="J6" s="269"/>
      <c r="K6" s="157"/>
      <c r="L6" s="270"/>
      <c r="M6" s="171"/>
      <c r="N6" s="163"/>
    </row>
    <row r="7" spans="1:14" s="171" customFormat="1" ht="11.25" customHeight="1">
      <c r="A7" s="689" t="s">
        <v>390</v>
      </c>
      <c r="B7" s="727"/>
      <c r="C7" s="39"/>
      <c r="D7" s="510">
        <f>SUM(D9+M32)</f>
        <v>3294</v>
      </c>
      <c r="E7" s="511"/>
      <c r="F7" s="729" t="s">
        <v>715</v>
      </c>
      <c r="G7" s="730"/>
      <c r="H7" s="274"/>
      <c r="I7" s="275">
        <f>SUM(I8:I19)</f>
        <v>708</v>
      </c>
      <c r="J7" s="273"/>
      <c r="K7" s="731" t="s">
        <v>716</v>
      </c>
      <c r="L7" s="730"/>
      <c r="M7" s="276">
        <f>SUM(M8:M17)</f>
        <v>178</v>
      </c>
      <c r="N7" s="273"/>
    </row>
    <row r="8" spans="1:13" s="171" customFormat="1" ht="11.25" customHeight="1">
      <c r="A8" s="157"/>
      <c r="B8" s="270"/>
      <c r="C8" s="157"/>
      <c r="D8" s="157"/>
      <c r="E8" s="270"/>
      <c r="F8" s="157"/>
      <c r="G8" s="271" t="s">
        <v>19</v>
      </c>
      <c r="H8" s="272"/>
      <c r="I8" s="204">
        <v>9</v>
      </c>
      <c r="K8" s="277"/>
      <c r="L8" s="174" t="s">
        <v>20</v>
      </c>
      <c r="M8" s="171">
        <v>8</v>
      </c>
    </row>
    <row r="9" spans="1:14" s="171" customFormat="1" ht="11.25" customHeight="1">
      <c r="A9" s="689" t="s">
        <v>21</v>
      </c>
      <c r="B9" s="727"/>
      <c r="C9" s="39"/>
      <c r="D9" s="512">
        <f>SUM(D10,D12,D21,D31,I7,I21,I31,M7,M19,M30)</f>
        <v>1958</v>
      </c>
      <c r="E9" s="513"/>
      <c r="F9" s="509"/>
      <c r="G9" s="271" t="s">
        <v>22</v>
      </c>
      <c r="H9" s="272"/>
      <c r="I9" s="204">
        <v>0</v>
      </c>
      <c r="J9" s="279"/>
      <c r="K9" s="277"/>
      <c r="L9" s="174" t="s">
        <v>23</v>
      </c>
      <c r="M9" s="171">
        <v>19</v>
      </c>
      <c r="N9" s="279"/>
    </row>
    <row r="10" spans="1:13" s="171" customFormat="1" ht="11.25" customHeight="1">
      <c r="A10" s="157"/>
      <c r="B10" s="174" t="s">
        <v>24</v>
      </c>
      <c r="C10" s="118"/>
      <c r="D10" s="157">
        <v>31</v>
      </c>
      <c r="E10" s="270"/>
      <c r="F10" s="157"/>
      <c r="G10" s="271" t="s">
        <v>25</v>
      </c>
      <c r="H10" s="272"/>
      <c r="I10" s="204">
        <v>41</v>
      </c>
      <c r="K10" s="277"/>
      <c r="L10" s="174" t="s">
        <v>26</v>
      </c>
      <c r="M10" s="171">
        <v>17</v>
      </c>
    </row>
    <row r="11" spans="1:13" s="171" customFormat="1" ht="11.25" customHeight="1">
      <c r="A11" s="157"/>
      <c r="B11" s="270"/>
      <c r="C11" s="157"/>
      <c r="D11" s="157"/>
      <c r="E11" s="270"/>
      <c r="F11" s="157"/>
      <c r="G11" s="271" t="s">
        <v>119</v>
      </c>
      <c r="H11" s="272"/>
      <c r="I11" s="204">
        <v>59</v>
      </c>
      <c r="K11" s="277"/>
      <c r="L11" s="174" t="s">
        <v>27</v>
      </c>
      <c r="M11" s="171">
        <v>6</v>
      </c>
    </row>
    <row r="12" spans="1:13" s="171" customFormat="1" ht="11.25" customHeight="1">
      <c r="A12" s="689" t="s">
        <v>28</v>
      </c>
      <c r="B12" s="727"/>
      <c r="C12" s="39"/>
      <c r="D12" s="514">
        <f>SUM(D13:D19)</f>
        <v>67</v>
      </c>
      <c r="E12" s="270"/>
      <c r="F12" s="157"/>
      <c r="G12" s="271" t="s">
        <v>34</v>
      </c>
      <c r="H12" s="272"/>
      <c r="I12" s="204">
        <v>16</v>
      </c>
      <c r="K12" s="277"/>
      <c r="L12" s="174" t="s">
        <v>29</v>
      </c>
      <c r="M12" s="171">
        <v>19</v>
      </c>
    </row>
    <row r="13" spans="1:13" s="171" customFormat="1" ht="11.25" customHeight="1">
      <c r="A13" s="157"/>
      <c r="B13" s="174" t="s">
        <v>30</v>
      </c>
      <c r="C13" s="118"/>
      <c r="D13" s="157">
        <v>10</v>
      </c>
      <c r="E13" s="270"/>
      <c r="F13" s="157"/>
      <c r="G13" s="271" t="s">
        <v>37</v>
      </c>
      <c r="H13" s="272"/>
      <c r="I13" s="204">
        <v>26</v>
      </c>
      <c r="K13" s="277"/>
      <c r="L13" s="174" t="s">
        <v>35</v>
      </c>
      <c r="M13" s="171">
        <v>19</v>
      </c>
    </row>
    <row r="14" spans="1:13" s="171" customFormat="1" ht="11.25" customHeight="1">
      <c r="A14" s="157"/>
      <c r="B14" s="174" t="s">
        <v>117</v>
      </c>
      <c r="C14" s="118"/>
      <c r="D14" s="157">
        <v>8</v>
      </c>
      <c r="E14" s="270"/>
      <c r="F14" s="157"/>
      <c r="G14" s="271" t="s">
        <v>40</v>
      </c>
      <c r="H14" s="272"/>
      <c r="I14" s="204">
        <v>54</v>
      </c>
      <c r="K14" s="277"/>
      <c r="L14" s="483" t="s">
        <v>38</v>
      </c>
      <c r="M14" s="171">
        <v>18</v>
      </c>
    </row>
    <row r="15" spans="1:13" s="171" customFormat="1" ht="11.25" customHeight="1">
      <c r="A15" s="157"/>
      <c r="B15" s="515" t="s">
        <v>36</v>
      </c>
      <c r="C15" s="118"/>
      <c r="D15" s="157">
        <v>6</v>
      </c>
      <c r="E15" s="270"/>
      <c r="F15" s="157"/>
      <c r="G15" s="271" t="s">
        <v>47</v>
      </c>
      <c r="H15" s="272"/>
      <c r="I15" s="204">
        <v>49</v>
      </c>
      <c r="K15" s="277"/>
      <c r="L15" s="174" t="s">
        <v>41</v>
      </c>
      <c r="M15" s="171">
        <v>25</v>
      </c>
    </row>
    <row r="16" spans="1:13" s="171" customFormat="1" ht="11.25" customHeight="1">
      <c r="A16" s="157"/>
      <c r="B16" s="174" t="s">
        <v>39</v>
      </c>
      <c r="C16" s="118"/>
      <c r="D16" s="157">
        <v>12</v>
      </c>
      <c r="E16" s="270"/>
      <c r="F16" s="157"/>
      <c r="G16" s="271" t="s">
        <v>45</v>
      </c>
      <c r="H16" s="272"/>
      <c r="I16" s="204">
        <v>88</v>
      </c>
      <c r="K16" s="277"/>
      <c r="L16" s="174" t="s">
        <v>43</v>
      </c>
      <c r="M16" s="171">
        <v>24</v>
      </c>
    </row>
    <row r="17" spans="1:13" s="171" customFormat="1" ht="11.25" customHeight="1">
      <c r="A17" s="157"/>
      <c r="B17" s="174" t="s">
        <v>42</v>
      </c>
      <c r="C17" s="118"/>
      <c r="D17" s="157">
        <v>18</v>
      </c>
      <c r="E17" s="270"/>
      <c r="F17" s="157"/>
      <c r="G17" s="271" t="s">
        <v>48</v>
      </c>
      <c r="H17" s="272"/>
      <c r="I17" s="204">
        <v>316</v>
      </c>
      <c r="K17" s="277"/>
      <c r="L17" s="174" t="s">
        <v>122</v>
      </c>
      <c r="M17" s="171">
        <v>23</v>
      </c>
    </row>
    <row r="18" spans="1:12" s="171" customFormat="1" ht="11.25" customHeight="1">
      <c r="A18" s="157"/>
      <c r="B18" s="174" t="s">
        <v>44</v>
      </c>
      <c r="C18" s="157"/>
      <c r="D18" s="157">
        <v>8</v>
      </c>
      <c r="E18" s="270"/>
      <c r="F18" s="157"/>
      <c r="G18" s="271" t="s">
        <v>50</v>
      </c>
      <c r="H18" s="272"/>
      <c r="I18" s="204">
        <v>22</v>
      </c>
      <c r="K18" s="277"/>
      <c r="L18" s="270"/>
    </row>
    <row r="19" spans="1:13" s="171" customFormat="1" ht="11.25" customHeight="1">
      <c r="A19" s="157"/>
      <c r="B19" s="174" t="s">
        <v>46</v>
      </c>
      <c r="D19" s="157">
        <v>5</v>
      </c>
      <c r="E19" s="270"/>
      <c r="F19" s="157"/>
      <c r="G19" s="271" t="s">
        <v>527</v>
      </c>
      <c r="H19" s="272"/>
      <c r="I19" s="204">
        <v>28</v>
      </c>
      <c r="K19" s="732" t="s">
        <v>49</v>
      </c>
      <c r="L19" s="727"/>
      <c r="M19" s="276">
        <f>SUM(M20:M27)</f>
        <v>214</v>
      </c>
    </row>
    <row r="20" spans="1:13" s="171" customFormat="1" ht="11.25" customHeight="1">
      <c r="A20" s="36"/>
      <c r="B20" s="83"/>
      <c r="C20" s="39"/>
      <c r="D20" s="384"/>
      <c r="E20" s="270"/>
      <c r="F20" s="157"/>
      <c r="H20" s="272"/>
      <c r="I20" s="204"/>
      <c r="K20" s="277"/>
      <c r="L20" s="174" t="s">
        <v>51</v>
      </c>
      <c r="M20" s="171">
        <v>12</v>
      </c>
    </row>
    <row r="21" spans="1:13" s="171" customFormat="1" ht="11.25" customHeight="1">
      <c r="A21" s="689" t="s">
        <v>57</v>
      </c>
      <c r="B21" s="727"/>
      <c r="C21" s="118"/>
      <c r="D21" s="384">
        <f>SUM(D22:D29)</f>
        <v>195</v>
      </c>
      <c r="E21" s="270"/>
      <c r="F21" s="689" t="s">
        <v>55</v>
      </c>
      <c r="G21" s="727" t="s">
        <v>55</v>
      </c>
      <c r="H21" s="272"/>
      <c r="I21" s="281">
        <f>SUM(I22:I28)</f>
        <v>285</v>
      </c>
      <c r="K21" s="277"/>
      <c r="L21" s="174" t="s">
        <v>52</v>
      </c>
      <c r="M21" s="171">
        <v>15</v>
      </c>
    </row>
    <row r="22" spans="1:13" s="171" customFormat="1" ht="11.25" customHeight="1">
      <c r="A22" s="157"/>
      <c r="B22" s="174" t="s">
        <v>63</v>
      </c>
      <c r="C22" s="118"/>
      <c r="D22" s="157">
        <v>21</v>
      </c>
      <c r="E22" s="270"/>
      <c r="F22" s="157"/>
      <c r="G22" s="271" t="s">
        <v>61</v>
      </c>
      <c r="H22" s="272"/>
      <c r="I22" s="171">
        <v>11</v>
      </c>
      <c r="K22" s="277"/>
      <c r="L22" s="174" t="s">
        <v>53</v>
      </c>
      <c r="M22" s="171">
        <v>28</v>
      </c>
    </row>
    <row r="23" spans="1:13" s="171" customFormat="1" ht="11.25" customHeight="1">
      <c r="A23" s="157"/>
      <c r="B23" s="174" t="s">
        <v>118</v>
      </c>
      <c r="C23" s="118"/>
      <c r="D23" s="157">
        <v>6</v>
      </c>
      <c r="E23" s="270"/>
      <c r="F23" s="157"/>
      <c r="G23" s="271" t="s">
        <v>64</v>
      </c>
      <c r="H23" s="267"/>
      <c r="I23" s="204">
        <v>16</v>
      </c>
      <c r="K23" s="277"/>
      <c r="L23" s="174" t="s">
        <v>54</v>
      </c>
      <c r="M23" s="171">
        <v>32</v>
      </c>
    </row>
    <row r="24" spans="1:13" s="171" customFormat="1" ht="11.25" customHeight="1">
      <c r="A24" s="157"/>
      <c r="B24" s="174" t="s">
        <v>66</v>
      </c>
      <c r="C24" s="157"/>
      <c r="D24" s="157">
        <v>20</v>
      </c>
      <c r="E24" s="270"/>
      <c r="G24" s="271" t="s">
        <v>67</v>
      </c>
      <c r="H24" s="278"/>
      <c r="I24" s="204">
        <v>13</v>
      </c>
      <c r="K24" s="277"/>
      <c r="L24" s="174" t="s">
        <v>56</v>
      </c>
      <c r="M24" s="171">
        <v>7</v>
      </c>
    </row>
    <row r="25" spans="1:13" s="171" customFormat="1" ht="11.25" customHeight="1">
      <c r="A25" s="157"/>
      <c r="B25" s="174" t="s">
        <v>69</v>
      </c>
      <c r="C25" s="39"/>
      <c r="D25" s="157">
        <v>26</v>
      </c>
      <c r="E25" s="270"/>
      <c r="F25" s="157"/>
      <c r="G25" s="271" t="s">
        <v>70</v>
      </c>
      <c r="H25" s="272"/>
      <c r="I25" s="204">
        <v>155</v>
      </c>
      <c r="K25" s="277"/>
      <c r="L25" s="174" t="s">
        <v>62</v>
      </c>
      <c r="M25" s="171">
        <v>59</v>
      </c>
    </row>
    <row r="26" spans="1:13" s="171" customFormat="1" ht="11.25" customHeight="1">
      <c r="A26" s="157"/>
      <c r="B26" s="174" t="s">
        <v>71</v>
      </c>
      <c r="C26" s="118"/>
      <c r="D26" s="157">
        <v>3</v>
      </c>
      <c r="E26" s="270"/>
      <c r="F26" s="157"/>
      <c r="G26" s="271" t="s">
        <v>72</v>
      </c>
      <c r="H26" s="272"/>
      <c r="I26" s="204">
        <v>64</v>
      </c>
      <c r="K26" s="277"/>
      <c r="L26" s="174" t="s">
        <v>65</v>
      </c>
      <c r="M26" s="171">
        <v>45</v>
      </c>
    </row>
    <row r="27" spans="1:13" s="171" customFormat="1" ht="11.25" customHeight="1">
      <c r="A27" s="157"/>
      <c r="B27" s="174" t="s">
        <v>254</v>
      </c>
      <c r="C27" s="118"/>
      <c r="D27" s="157">
        <v>37</v>
      </c>
      <c r="E27" s="270"/>
      <c r="F27" s="157"/>
      <c r="G27" s="271" t="s">
        <v>74</v>
      </c>
      <c r="H27" s="272"/>
      <c r="I27" s="204">
        <v>20</v>
      </c>
      <c r="K27" s="277"/>
      <c r="L27" s="174" t="s">
        <v>68</v>
      </c>
      <c r="M27" s="171">
        <v>16</v>
      </c>
    </row>
    <row r="28" spans="1:12" s="171" customFormat="1" ht="11.25" customHeight="1">
      <c r="A28" s="157"/>
      <c r="B28" s="174" t="s">
        <v>76</v>
      </c>
      <c r="C28" s="118"/>
      <c r="D28" s="157">
        <v>40</v>
      </c>
      <c r="E28" s="270"/>
      <c r="F28" s="157"/>
      <c r="G28" s="271" t="s">
        <v>77</v>
      </c>
      <c r="H28" s="272"/>
      <c r="I28" s="204">
        <v>6</v>
      </c>
      <c r="K28" s="277"/>
      <c r="L28" s="270"/>
    </row>
    <row r="29" spans="1:12" s="171" customFormat="1" ht="11.25" customHeight="1">
      <c r="A29" s="157"/>
      <c r="B29" s="174" t="s">
        <v>78</v>
      </c>
      <c r="C29" s="118"/>
      <c r="D29" s="157">
        <v>42</v>
      </c>
      <c r="E29" s="270"/>
      <c r="F29" s="157"/>
      <c r="G29" s="271"/>
      <c r="H29" s="272"/>
      <c r="I29" s="204"/>
      <c r="K29" s="732" t="s">
        <v>73</v>
      </c>
      <c r="L29" s="727"/>
    </row>
    <row r="30" spans="1:13" s="171" customFormat="1" ht="11.25" customHeight="1">
      <c r="A30" s="157"/>
      <c r="B30" s="270"/>
      <c r="C30" s="118"/>
      <c r="D30" s="157"/>
      <c r="E30" s="270"/>
      <c r="F30" s="157"/>
      <c r="H30" s="272"/>
      <c r="I30" s="204"/>
      <c r="K30" s="277"/>
      <c r="L30" s="174" t="s">
        <v>75</v>
      </c>
      <c r="M30" s="171">
        <v>9</v>
      </c>
    </row>
    <row r="31" spans="1:12" s="171" customFormat="1" ht="11.25" customHeight="1">
      <c r="A31" s="689" t="s">
        <v>81</v>
      </c>
      <c r="B31" s="727"/>
      <c r="C31" s="118"/>
      <c r="D31" s="384">
        <f>SUM(D32:D38)</f>
        <v>165</v>
      </c>
      <c r="E31" s="270"/>
      <c r="F31" s="733" t="s">
        <v>80</v>
      </c>
      <c r="G31" s="733"/>
      <c r="H31" s="272"/>
      <c r="I31" s="281">
        <f>SUM(I32:I38)</f>
        <v>106</v>
      </c>
      <c r="K31" s="277"/>
      <c r="L31" s="270"/>
    </row>
    <row r="32" spans="1:13" s="171" customFormat="1" ht="11.25" customHeight="1">
      <c r="A32" s="157"/>
      <c r="B32" s="515" t="s">
        <v>83</v>
      </c>
      <c r="C32" s="118"/>
      <c r="D32" s="157">
        <v>5</v>
      </c>
      <c r="E32" s="270"/>
      <c r="F32" s="157"/>
      <c r="G32" s="271" t="s">
        <v>120</v>
      </c>
      <c r="H32" s="267"/>
      <c r="I32" s="204">
        <v>11</v>
      </c>
      <c r="K32" s="732" t="s">
        <v>79</v>
      </c>
      <c r="L32" s="727"/>
      <c r="M32" s="458">
        <f>SUM(M33:M43)</f>
        <v>1336</v>
      </c>
    </row>
    <row r="33" spans="1:13" s="171" customFormat="1" ht="11.25" customHeight="1">
      <c r="A33" s="157"/>
      <c r="B33" s="174" t="s">
        <v>90</v>
      </c>
      <c r="C33" s="157"/>
      <c r="D33" s="157">
        <v>86</v>
      </c>
      <c r="E33" s="270"/>
      <c r="F33" s="157"/>
      <c r="G33" s="174" t="s">
        <v>121</v>
      </c>
      <c r="I33" s="171">
        <v>15</v>
      </c>
      <c r="K33" s="277"/>
      <c r="L33" s="174" t="s">
        <v>123</v>
      </c>
      <c r="M33" s="204">
        <v>403</v>
      </c>
    </row>
    <row r="34" spans="1:13" s="171" customFormat="1" ht="11.25" customHeight="1">
      <c r="A34" s="157"/>
      <c r="B34" s="515" t="s">
        <v>93</v>
      </c>
      <c r="C34" s="384"/>
      <c r="D34" s="157">
        <v>8</v>
      </c>
      <c r="E34" s="270"/>
      <c r="G34" s="271" t="s">
        <v>91</v>
      </c>
      <c r="H34" s="278"/>
      <c r="I34" s="204">
        <v>11</v>
      </c>
      <c r="K34" s="277"/>
      <c r="L34" s="174" t="s">
        <v>124</v>
      </c>
      <c r="M34" s="282">
        <v>19</v>
      </c>
    </row>
    <row r="35" spans="1:13" s="171" customFormat="1" ht="11.25" customHeight="1">
      <c r="A35" s="157"/>
      <c r="B35" s="174" t="s">
        <v>96</v>
      </c>
      <c r="C35" s="118"/>
      <c r="D35" s="157">
        <v>8</v>
      </c>
      <c r="E35" s="270"/>
      <c r="G35" s="271" t="s">
        <v>94</v>
      </c>
      <c r="H35" s="272"/>
      <c r="I35" s="204">
        <v>16</v>
      </c>
      <c r="K35" s="277"/>
      <c r="L35" s="174" t="s">
        <v>82</v>
      </c>
      <c r="M35" s="171">
        <v>195</v>
      </c>
    </row>
    <row r="36" spans="1:13" s="171" customFormat="1" ht="11.25" customHeight="1">
      <c r="A36" s="157"/>
      <c r="B36" s="174" t="s">
        <v>99</v>
      </c>
      <c r="C36" s="118"/>
      <c r="D36" s="157">
        <v>17</v>
      </c>
      <c r="E36" s="270"/>
      <c r="F36" s="157"/>
      <c r="G36" s="271" t="s">
        <v>97</v>
      </c>
      <c r="H36" s="272"/>
      <c r="I36" s="204">
        <v>17</v>
      </c>
      <c r="K36" s="277"/>
      <c r="L36" s="174" t="s">
        <v>84</v>
      </c>
      <c r="M36" s="204">
        <v>330</v>
      </c>
    </row>
    <row r="37" spans="1:13" s="171" customFormat="1" ht="11.25" customHeight="1">
      <c r="A37" s="157"/>
      <c r="B37" s="174" t="s">
        <v>102</v>
      </c>
      <c r="C37" s="118"/>
      <c r="D37" s="157">
        <v>7</v>
      </c>
      <c r="E37" s="270"/>
      <c r="F37" s="157"/>
      <c r="G37" s="271" t="s">
        <v>100</v>
      </c>
      <c r="H37" s="272"/>
      <c r="I37" s="204">
        <v>21</v>
      </c>
      <c r="K37" s="277"/>
      <c r="L37" s="174" t="s">
        <v>92</v>
      </c>
      <c r="M37" s="204">
        <v>359</v>
      </c>
    </row>
    <row r="38" spans="1:13" s="171" customFormat="1" ht="11.25" customHeight="1">
      <c r="A38" s="157"/>
      <c r="B38" s="174" t="s">
        <v>105</v>
      </c>
      <c r="C38" s="118"/>
      <c r="D38" s="157">
        <v>34</v>
      </c>
      <c r="E38" s="270"/>
      <c r="F38" s="157"/>
      <c r="G38" s="271" t="s">
        <v>103</v>
      </c>
      <c r="H38" s="272"/>
      <c r="I38" s="204">
        <v>15</v>
      </c>
      <c r="K38" s="277"/>
      <c r="L38" s="174" t="s">
        <v>95</v>
      </c>
      <c r="M38" s="204">
        <v>7</v>
      </c>
    </row>
    <row r="39" spans="1:13" s="171" customFormat="1" ht="11.25" customHeight="1">
      <c r="A39" s="157"/>
      <c r="B39" s="270"/>
      <c r="C39" s="118"/>
      <c r="D39" s="157"/>
      <c r="E39" s="270"/>
      <c r="F39" s="157"/>
      <c r="H39" s="272"/>
      <c r="I39" s="204"/>
      <c r="K39" s="277"/>
      <c r="L39" s="174" t="s">
        <v>98</v>
      </c>
      <c r="M39" s="565">
        <v>0</v>
      </c>
    </row>
    <row r="40" spans="1:13" s="171" customFormat="1" ht="11.25" customHeight="1">
      <c r="A40" s="157"/>
      <c r="B40" s="270"/>
      <c r="C40" s="118"/>
      <c r="D40" s="157"/>
      <c r="E40" s="270"/>
      <c r="F40" s="157"/>
      <c r="H40" s="272"/>
      <c r="I40" s="204"/>
      <c r="K40" s="277"/>
      <c r="L40" s="174" t="s">
        <v>101</v>
      </c>
      <c r="M40" s="204">
        <v>10</v>
      </c>
    </row>
    <row r="41" spans="1:13" s="171" customFormat="1" ht="11.25" customHeight="1">
      <c r="A41" s="157"/>
      <c r="B41" s="174"/>
      <c r="C41" s="118"/>
      <c r="D41" s="157"/>
      <c r="E41" s="270"/>
      <c r="F41" s="157"/>
      <c r="H41" s="272"/>
      <c r="I41" s="204"/>
      <c r="K41" s="277"/>
      <c r="L41" s="174" t="s">
        <v>104</v>
      </c>
      <c r="M41" s="204">
        <v>12</v>
      </c>
    </row>
    <row r="42" spans="1:13" s="171" customFormat="1" ht="11.25" customHeight="1">
      <c r="A42" s="157"/>
      <c r="B42" s="174"/>
      <c r="C42" s="118"/>
      <c r="D42" s="157"/>
      <c r="E42" s="270"/>
      <c r="F42" s="157"/>
      <c r="H42" s="272"/>
      <c r="I42" s="204"/>
      <c r="K42" s="277"/>
      <c r="L42" s="174" t="s">
        <v>106</v>
      </c>
      <c r="M42" s="734">
        <v>1</v>
      </c>
    </row>
    <row r="43" spans="1:13" s="171" customFormat="1" ht="11.25" customHeight="1">
      <c r="A43" s="157"/>
      <c r="B43" s="270"/>
      <c r="D43" s="157"/>
      <c r="E43" s="270"/>
      <c r="F43" s="157"/>
      <c r="H43" s="267"/>
      <c r="I43" s="204"/>
      <c r="K43" s="277"/>
      <c r="L43" s="344" t="s">
        <v>107</v>
      </c>
      <c r="M43" s="734"/>
    </row>
    <row r="44" spans="1:15" ht="3" customHeight="1">
      <c r="A44" s="130"/>
      <c r="B44" s="284"/>
      <c r="C44" s="157"/>
      <c r="D44" s="157"/>
      <c r="E44" s="157"/>
      <c r="F44" s="169"/>
      <c r="G44" s="157"/>
      <c r="H44" s="267"/>
      <c r="I44" s="86"/>
      <c r="J44" s="157"/>
      <c r="K44" s="285"/>
      <c r="L44" s="284"/>
      <c r="M44" s="86"/>
      <c r="N44" s="157"/>
      <c r="O44" s="171"/>
    </row>
    <row r="45" spans="1:15" ht="3" customHeight="1">
      <c r="A45" s="259"/>
      <c r="B45" s="286"/>
      <c r="C45" s="286"/>
      <c r="D45" s="286"/>
      <c r="E45" s="286"/>
      <c r="F45" s="286"/>
      <c r="G45" s="286"/>
      <c r="H45" s="286"/>
      <c r="I45" s="287"/>
      <c r="J45" s="286"/>
      <c r="K45" s="287"/>
      <c r="L45" s="286"/>
      <c r="M45" s="287"/>
      <c r="N45" s="286"/>
      <c r="O45" s="171"/>
    </row>
    <row r="46" spans="1:13" s="124" customFormat="1" ht="10.5">
      <c r="A46" s="69" t="s">
        <v>296</v>
      </c>
      <c r="I46" s="202"/>
      <c r="K46" s="202"/>
      <c r="M46" s="188"/>
    </row>
    <row r="47" spans="1:11" ht="12.75">
      <c r="A47" s="495" t="s">
        <v>297</v>
      </c>
      <c r="I47" s="288"/>
      <c r="K47" s="288"/>
    </row>
    <row r="48" spans="9:11" ht="12.75">
      <c r="I48" s="288"/>
      <c r="K48" s="288"/>
    </row>
    <row r="49" spans="9:11" ht="12.75">
      <c r="I49" s="288"/>
      <c r="K49" s="288"/>
    </row>
    <row r="50" spans="9:11" ht="12.75">
      <c r="I50" s="288"/>
      <c r="K50" s="288"/>
    </row>
    <row r="51" spans="9:11" ht="12.75">
      <c r="I51" s="288"/>
      <c r="K51" s="288"/>
    </row>
    <row r="52" spans="9:11" ht="12.75">
      <c r="I52" s="288"/>
      <c r="K52" s="288"/>
    </row>
    <row r="53" spans="9:11" ht="12.75">
      <c r="I53" s="288"/>
      <c r="K53" s="288"/>
    </row>
    <row r="54" spans="9:11" ht="12.75">
      <c r="I54" s="288"/>
      <c r="K54" s="288"/>
    </row>
    <row r="55" spans="9:11" ht="12.75">
      <c r="I55" s="288"/>
      <c r="K55" s="288"/>
    </row>
    <row r="56" spans="9:11" ht="12.75">
      <c r="I56" s="288"/>
      <c r="K56" s="288"/>
    </row>
    <row r="57" spans="9:11" ht="12.75">
      <c r="I57" s="288"/>
      <c r="K57" s="288"/>
    </row>
    <row r="58" spans="9:11" ht="12.75">
      <c r="I58" s="288"/>
      <c r="K58" s="288"/>
    </row>
    <row r="59" spans="9:11" ht="12.75">
      <c r="I59" s="288"/>
      <c r="K59" s="288"/>
    </row>
    <row r="60" spans="9:11" ht="12.75">
      <c r="I60" s="288"/>
      <c r="K60" s="288"/>
    </row>
    <row r="61" spans="9:11" ht="12.75">
      <c r="I61" s="288"/>
      <c r="K61" s="288"/>
    </row>
    <row r="62" spans="9:11" ht="12.75">
      <c r="I62" s="288"/>
      <c r="K62" s="288"/>
    </row>
    <row r="63" spans="9:11" ht="12.75">
      <c r="I63" s="288"/>
      <c r="K63" s="288"/>
    </row>
    <row r="64" spans="9:11" ht="12.75">
      <c r="I64" s="288"/>
      <c r="K64" s="288"/>
    </row>
    <row r="65" spans="9:11" ht="12.75">
      <c r="I65" s="288"/>
      <c r="K65" s="288"/>
    </row>
    <row r="66" spans="9:11" ht="12.75">
      <c r="I66" s="288"/>
      <c r="K66" s="288"/>
    </row>
    <row r="67" spans="9:11" ht="12.75">
      <c r="I67" s="288"/>
      <c r="K67" s="288"/>
    </row>
    <row r="68" spans="9:11" ht="12.75">
      <c r="I68" s="288"/>
      <c r="K68" s="288"/>
    </row>
    <row r="69" spans="9:11" ht="12.75">
      <c r="I69" s="288"/>
      <c r="K69" s="288"/>
    </row>
    <row r="70" spans="9:11" ht="12.75">
      <c r="I70" s="288"/>
      <c r="K70" s="288"/>
    </row>
    <row r="71" spans="9:11" ht="12.75">
      <c r="I71" s="288"/>
      <c r="K71" s="288"/>
    </row>
    <row r="72" spans="9:11" ht="12.75">
      <c r="I72" s="288"/>
      <c r="K72" s="288"/>
    </row>
    <row r="73" spans="9:11" ht="12.75">
      <c r="I73" s="288"/>
      <c r="K73" s="288"/>
    </row>
    <row r="74" spans="9:11" ht="12.75">
      <c r="I74" s="288"/>
      <c r="K74" s="288"/>
    </row>
    <row r="75" spans="9:11" ht="12.75">
      <c r="I75" s="288"/>
      <c r="K75" s="288"/>
    </row>
    <row r="76" spans="9:11" ht="12.75">
      <c r="I76" s="288"/>
      <c r="K76" s="288"/>
    </row>
    <row r="77" spans="9:11" ht="12.75">
      <c r="I77" s="288"/>
      <c r="K77" s="288"/>
    </row>
    <row r="78" spans="9:11" ht="12.75">
      <c r="I78" s="288"/>
      <c r="K78" s="288"/>
    </row>
    <row r="79" spans="9:11" ht="12.75">
      <c r="I79" s="288"/>
      <c r="K79" s="288"/>
    </row>
    <row r="80" spans="9:11" ht="12.75">
      <c r="I80" s="288"/>
      <c r="K80" s="288"/>
    </row>
    <row r="81" spans="9:11" ht="12.75">
      <c r="I81" s="288"/>
      <c r="K81" s="288"/>
    </row>
    <row r="82" spans="9:11" ht="12.75">
      <c r="I82" s="288"/>
      <c r="K82" s="288"/>
    </row>
  </sheetData>
  <mergeCells count="15">
    <mergeCell ref="A31:B31"/>
    <mergeCell ref="F31:G31"/>
    <mergeCell ref="M42:M43"/>
    <mergeCell ref="K32:L32"/>
    <mergeCell ref="A12:B12"/>
    <mergeCell ref="K19:L19"/>
    <mergeCell ref="F21:G21"/>
    <mergeCell ref="K29:L29"/>
    <mergeCell ref="A21:B21"/>
    <mergeCell ref="A9:B9"/>
    <mergeCell ref="A1:M1"/>
    <mergeCell ref="L3:M3"/>
    <mergeCell ref="A7:B7"/>
    <mergeCell ref="F7:G7"/>
    <mergeCell ref="K7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43">
      <selection activeCell="A1" sqref="A1:J1"/>
    </sheetView>
  </sheetViews>
  <sheetFormatPr defaultColWidth="9.00390625" defaultRowHeight="13.5"/>
  <cols>
    <col min="1" max="1" width="2.875" style="171" customWidth="1"/>
    <col min="2" max="2" width="21.875" style="171" customWidth="1"/>
    <col min="3" max="3" width="0.6171875" style="171" customWidth="1"/>
    <col min="4" max="5" width="13.375" style="171" customWidth="1"/>
    <col min="6" max="6" width="13.375" style="294" customWidth="1"/>
    <col min="7" max="8" width="13.375" style="171" customWidth="1"/>
    <col min="9" max="9" width="11.625" style="171" bestFit="1" customWidth="1"/>
    <col min="10" max="16384" width="8.875" style="171" customWidth="1"/>
  </cols>
  <sheetData>
    <row r="1" spans="1:13" ht="18" customHeight="1">
      <c r="A1" s="695" t="s">
        <v>262</v>
      </c>
      <c r="B1" s="695"/>
      <c r="C1" s="695"/>
      <c r="D1" s="695"/>
      <c r="E1" s="695"/>
      <c r="F1" s="695"/>
      <c r="G1" s="695"/>
      <c r="H1" s="695"/>
      <c r="I1" s="263"/>
      <c r="J1" s="263"/>
      <c r="K1" s="263"/>
      <c r="L1" s="263"/>
      <c r="M1" s="263"/>
    </row>
    <row r="3" ht="12">
      <c r="H3" s="204" t="s">
        <v>128</v>
      </c>
    </row>
    <row r="4" spans="1:8" ht="4.5" customHeight="1">
      <c r="A4" s="157"/>
      <c r="B4" s="157"/>
      <c r="C4" s="157"/>
      <c r="D4" s="157"/>
      <c r="E4" s="157"/>
      <c r="F4" s="295"/>
      <c r="G4" s="157"/>
      <c r="H4" s="157"/>
    </row>
    <row r="5" spans="1:12" ht="12.75" customHeight="1">
      <c r="A5" s="286"/>
      <c r="B5" s="287" t="s">
        <v>129</v>
      </c>
      <c r="C5" s="296"/>
      <c r="D5" s="670" t="s">
        <v>242</v>
      </c>
      <c r="E5" s="735">
        <v>11</v>
      </c>
      <c r="F5" s="737">
        <v>12</v>
      </c>
      <c r="G5" s="735">
        <v>13</v>
      </c>
      <c r="H5" s="739">
        <v>14</v>
      </c>
      <c r="J5" s="294"/>
      <c r="K5" s="294"/>
      <c r="L5" s="294"/>
    </row>
    <row r="6" spans="1:8" ht="12.75" customHeight="1">
      <c r="A6" s="297" t="s">
        <v>130</v>
      </c>
      <c r="B6" s="298"/>
      <c r="C6" s="299"/>
      <c r="D6" s="673"/>
      <c r="E6" s="736"/>
      <c r="F6" s="738"/>
      <c r="G6" s="736"/>
      <c r="H6" s="740"/>
    </row>
    <row r="7" spans="1:8" ht="4.5" customHeight="1">
      <c r="A7" s="157"/>
      <c r="B7" s="157"/>
      <c r="C7" s="195"/>
      <c r="D7" s="157"/>
      <c r="E7" s="157"/>
      <c r="F7" s="295"/>
      <c r="G7" s="157"/>
      <c r="H7" s="157"/>
    </row>
    <row r="8" spans="1:9" s="276" customFormat="1" ht="15" customHeight="1">
      <c r="A8" s="733" t="s">
        <v>131</v>
      </c>
      <c r="B8" s="733"/>
      <c r="C8" s="300"/>
      <c r="D8" s="275">
        <f>SUM(D10,D33,D51)</f>
        <v>254981525</v>
      </c>
      <c r="E8" s="275">
        <f>SUM(E10,E33,E51)</f>
        <v>282222941</v>
      </c>
      <c r="F8" s="301">
        <f>SUM(F10,F33,F51)</f>
        <v>317719435</v>
      </c>
      <c r="G8" s="301">
        <f>SUM(G10,G33,G51)</f>
        <v>294626631</v>
      </c>
      <c r="H8" s="275">
        <f>SUM(H10,H33,H51)</f>
        <v>269027238</v>
      </c>
      <c r="I8" s="302"/>
    </row>
    <row r="9" spans="1:9" ht="3" customHeight="1">
      <c r="A9" s="303"/>
      <c r="B9" s="303"/>
      <c r="C9" s="304"/>
      <c r="D9" s="305"/>
      <c r="E9" s="305"/>
      <c r="F9" s="306"/>
      <c r="G9" s="305"/>
      <c r="H9" s="305"/>
      <c r="I9" s="307"/>
    </row>
    <row r="10" spans="1:9" s="276" customFormat="1" ht="13.5" customHeight="1">
      <c r="A10" s="733" t="s">
        <v>133</v>
      </c>
      <c r="B10" s="733"/>
      <c r="C10" s="300"/>
      <c r="D10" s="275">
        <f>SUM(D12:D31)</f>
        <v>129313737</v>
      </c>
      <c r="E10" s="275">
        <f>SUM(E12:E31)</f>
        <v>142295055</v>
      </c>
      <c r="F10" s="301">
        <f>SUM(F12:F31)</f>
        <v>151267913</v>
      </c>
      <c r="G10" s="301">
        <f>SUM(G12:G31)</f>
        <v>157373156</v>
      </c>
      <c r="H10" s="275">
        <f>SUM(H12:H31)</f>
        <v>135949156</v>
      </c>
      <c r="I10" s="302"/>
    </row>
    <row r="11" spans="3:9" ht="3" customHeight="1">
      <c r="C11" s="195"/>
      <c r="D11" s="220"/>
      <c r="E11" s="220"/>
      <c r="F11" s="308"/>
      <c r="G11" s="220"/>
      <c r="H11" s="220"/>
      <c r="I11" s="307"/>
    </row>
    <row r="12" spans="2:9" ht="14.25" customHeight="1">
      <c r="B12" s="271" t="s">
        <v>364</v>
      </c>
      <c r="C12" s="309"/>
      <c r="D12" s="220">
        <v>43908141</v>
      </c>
      <c r="E12" s="220">
        <v>44812218</v>
      </c>
      <c r="F12" s="308">
        <v>44129572</v>
      </c>
      <c r="G12" s="220">
        <v>43452885</v>
      </c>
      <c r="H12" s="220">
        <v>43331910</v>
      </c>
      <c r="I12" s="307"/>
    </row>
    <row r="13" spans="2:9" ht="14.25" customHeight="1">
      <c r="B13" s="271" t="s">
        <v>134</v>
      </c>
      <c r="C13" s="309"/>
      <c r="D13" s="220">
        <v>844224</v>
      </c>
      <c r="E13" s="220">
        <v>872589</v>
      </c>
      <c r="F13" s="308">
        <v>865440</v>
      </c>
      <c r="G13" s="220">
        <v>875474</v>
      </c>
      <c r="H13" s="220">
        <v>888393</v>
      </c>
      <c r="I13" s="307"/>
    </row>
    <row r="14" spans="2:9" ht="14.25" customHeight="1">
      <c r="B14" s="271" t="s">
        <v>189</v>
      </c>
      <c r="C14" s="309"/>
      <c r="D14" s="220">
        <v>479338</v>
      </c>
      <c r="E14" s="220">
        <v>490641</v>
      </c>
      <c r="F14" s="308">
        <v>2426340</v>
      </c>
      <c r="G14" s="220">
        <v>2573448</v>
      </c>
      <c r="H14" s="220">
        <v>597030</v>
      </c>
      <c r="I14" s="307"/>
    </row>
    <row r="15" spans="2:9" ht="14.25" customHeight="1">
      <c r="B15" s="271" t="s">
        <v>365</v>
      </c>
      <c r="C15" s="309"/>
      <c r="D15" s="220">
        <v>3512814</v>
      </c>
      <c r="E15" s="220">
        <v>3354731</v>
      </c>
      <c r="F15" s="308">
        <v>3459635</v>
      </c>
      <c r="G15" s="220">
        <v>3465297</v>
      </c>
      <c r="H15" s="220">
        <v>3060684</v>
      </c>
      <c r="I15" s="307"/>
    </row>
    <row r="16" spans="2:9" ht="14.25" customHeight="1">
      <c r="B16" s="271" t="s">
        <v>135</v>
      </c>
      <c r="C16" s="309"/>
      <c r="D16" s="220">
        <v>31652</v>
      </c>
      <c r="E16" s="220">
        <v>30055</v>
      </c>
      <c r="F16" s="308">
        <v>28844</v>
      </c>
      <c r="G16" s="220">
        <v>26974</v>
      </c>
      <c r="H16" s="220">
        <v>24820</v>
      </c>
      <c r="I16" s="307"/>
    </row>
    <row r="17" spans="2:9" ht="14.25" customHeight="1">
      <c r="B17" s="271" t="s">
        <v>366</v>
      </c>
      <c r="C17" s="309"/>
      <c r="D17" s="220">
        <v>162402</v>
      </c>
      <c r="E17" s="220">
        <v>148422</v>
      </c>
      <c r="F17" s="308">
        <v>36040</v>
      </c>
      <c r="G17" s="220">
        <v>1205</v>
      </c>
      <c r="H17" s="220">
        <v>506</v>
      </c>
      <c r="I17" s="307"/>
    </row>
    <row r="18" spans="2:9" ht="14.25" customHeight="1">
      <c r="B18" s="271" t="s">
        <v>367</v>
      </c>
      <c r="C18" s="309"/>
      <c r="D18" s="220">
        <v>475199</v>
      </c>
      <c r="E18" s="220">
        <v>452261</v>
      </c>
      <c r="F18" s="308">
        <v>387790</v>
      </c>
      <c r="G18" s="220">
        <v>395537</v>
      </c>
      <c r="H18" s="220">
        <v>363577</v>
      </c>
      <c r="I18" s="307"/>
    </row>
    <row r="19" spans="2:9" ht="14.25" customHeight="1">
      <c r="B19" s="271" t="s">
        <v>368</v>
      </c>
      <c r="C19" s="309"/>
      <c r="D19" s="220" t="s">
        <v>407</v>
      </c>
      <c r="E19" s="220">
        <v>1106229</v>
      </c>
      <c r="F19" s="308">
        <v>1587642</v>
      </c>
      <c r="G19" s="220">
        <v>1562552</v>
      </c>
      <c r="H19" s="220">
        <v>1544585</v>
      </c>
      <c r="I19" s="307"/>
    </row>
    <row r="20" spans="2:9" ht="14.25" customHeight="1">
      <c r="B20" s="271" t="s">
        <v>369</v>
      </c>
      <c r="C20" s="309"/>
      <c r="D20" s="220">
        <v>22602410</v>
      </c>
      <c r="E20" s="220">
        <v>24609606</v>
      </c>
      <c r="F20" s="308">
        <v>24829434</v>
      </c>
      <c r="G20" s="220">
        <v>23281201</v>
      </c>
      <c r="H20" s="220">
        <v>23665742</v>
      </c>
      <c r="I20" s="307"/>
    </row>
    <row r="21" spans="2:9" ht="14.25" customHeight="1">
      <c r="B21" s="271" t="s">
        <v>136</v>
      </c>
      <c r="C21" s="309"/>
      <c r="D21" s="220">
        <v>97945</v>
      </c>
      <c r="E21" s="220">
        <v>95626</v>
      </c>
      <c r="F21" s="308">
        <v>79835</v>
      </c>
      <c r="G21" s="220">
        <v>80512</v>
      </c>
      <c r="H21" s="171">
        <v>78424</v>
      </c>
      <c r="I21" s="307"/>
    </row>
    <row r="22" spans="2:9" ht="14.25" customHeight="1">
      <c r="B22" s="271" t="s">
        <v>370</v>
      </c>
      <c r="C22" s="309"/>
      <c r="D22" s="220">
        <v>3036929</v>
      </c>
      <c r="E22" s="220">
        <v>3009055</v>
      </c>
      <c r="F22" s="308">
        <v>2487118</v>
      </c>
      <c r="G22" s="220">
        <v>2610062</v>
      </c>
      <c r="H22" s="220">
        <v>2652287</v>
      </c>
      <c r="I22" s="307"/>
    </row>
    <row r="23" spans="2:9" ht="14.25" customHeight="1">
      <c r="B23" s="271" t="s">
        <v>371</v>
      </c>
      <c r="C23" s="309"/>
      <c r="D23" s="220">
        <v>1777299</v>
      </c>
      <c r="E23" s="220">
        <v>1891493</v>
      </c>
      <c r="F23" s="308">
        <v>1906515</v>
      </c>
      <c r="G23" s="220">
        <v>1892579</v>
      </c>
      <c r="H23" s="220">
        <v>2163064</v>
      </c>
      <c r="I23" s="307"/>
    </row>
    <row r="24" spans="2:9" ht="14.25" customHeight="1">
      <c r="B24" s="271" t="s">
        <v>372</v>
      </c>
      <c r="C24" s="309"/>
      <c r="D24" s="220">
        <v>20296632</v>
      </c>
      <c r="E24" s="220">
        <v>27751593</v>
      </c>
      <c r="F24" s="308">
        <v>23069653</v>
      </c>
      <c r="G24" s="220">
        <v>24196048</v>
      </c>
      <c r="H24" s="220">
        <v>23211305</v>
      </c>
      <c r="I24" s="307"/>
    </row>
    <row r="25" spans="2:9" ht="14.25" customHeight="1">
      <c r="B25" s="271" t="s">
        <v>373</v>
      </c>
      <c r="C25" s="309"/>
      <c r="D25" s="220">
        <v>2839739</v>
      </c>
      <c r="E25" s="220">
        <v>2937360</v>
      </c>
      <c r="F25" s="308">
        <v>2927058</v>
      </c>
      <c r="G25" s="220">
        <v>3154951</v>
      </c>
      <c r="H25" s="220">
        <v>2862039</v>
      </c>
      <c r="I25" s="307"/>
    </row>
    <row r="26" spans="2:9" ht="14.25" customHeight="1">
      <c r="B26" s="271" t="s">
        <v>374</v>
      </c>
      <c r="C26" s="309"/>
      <c r="D26" s="220">
        <v>472763</v>
      </c>
      <c r="E26" s="220">
        <v>526229</v>
      </c>
      <c r="F26" s="308">
        <v>491476</v>
      </c>
      <c r="G26" s="220">
        <v>330894</v>
      </c>
      <c r="H26" s="220">
        <v>255338</v>
      </c>
      <c r="I26" s="307"/>
    </row>
    <row r="27" spans="2:9" ht="14.25" customHeight="1">
      <c r="B27" s="271" t="s">
        <v>137</v>
      </c>
      <c r="C27" s="309"/>
      <c r="D27" s="220">
        <v>68157</v>
      </c>
      <c r="E27" s="220">
        <v>39603</v>
      </c>
      <c r="F27" s="308">
        <v>28176</v>
      </c>
      <c r="G27" s="220">
        <v>8654</v>
      </c>
      <c r="H27" s="220">
        <v>9231</v>
      </c>
      <c r="I27" s="307"/>
    </row>
    <row r="28" spans="2:9" ht="14.25" customHeight="1">
      <c r="B28" s="271" t="s">
        <v>139</v>
      </c>
      <c r="C28" s="309"/>
      <c r="D28" s="220">
        <v>1275709</v>
      </c>
      <c r="E28" s="220">
        <v>1461710</v>
      </c>
      <c r="F28" s="308">
        <v>1735285</v>
      </c>
      <c r="G28" s="220">
        <v>489344</v>
      </c>
      <c r="H28" s="220">
        <v>1606586</v>
      </c>
      <c r="I28" s="307"/>
    </row>
    <row r="29" spans="2:9" ht="14.25" customHeight="1">
      <c r="B29" s="271" t="s">
        <v>140</v>
      </c>
      <c r="C29" s="309"/>
      <c r="D29" s="220">
        <v>1256132</v>
      </c>
      <c r="E29" s="220">
        <v>1766816</v>
      </c>
      <c r="F29" s="308">
        <v>1672481</v>
      </c>
      <c r="G29" s="220">
        <v>3189346</v>
      </c>
      <c r="H29" s="220">
        <v>1447200</v>
      </c>
      <c r="I29" s="307"/>
    </row>
    <row r="30" spans="2:9" ht="14.25" customHeight="1">
      <c r="B30" s="271" t="s">
        <v>141</v>
      </c>
      <c r="C30" s="309"/>
      <c r="D30" s="220">
        <v>4718414</v>
      </c>
      <c r="E30" s="220">
        <v>4521518</v>
      </c>
      <c r="F30" s="308">
        <v>5302479</v>
      </c>
      <c r="G30" s="220">
        <v>4990593</v>
      </c>
      <c r="H30" s="220">
        <v>4101548</v>
      </c>
      <c r="I30" s="307"/>
    </row>
    <row r="31" spans="2:9" ht="14.25" customHeight="1">
      <c r="B31" s="271" t="s">
        <v>142</v>
      </c>
      <c r="C31" s="309"/>
      <c r="D31" s="220">
        <v>21457838</v>
      </c>
      <c r="E31" s="220">
        <v>22417300</v>
      </c>
      <c r="F31" s="308">
        <v>33817100</v>
      </c>
      <c r="G31" s="220">
        <v>40795600</v>
      </c>
      <c r="H31" s="220">
        <v>24084887</v>
      </c>
      <c r="I31" s="307"/>
    </row>
    <row r="32" spans="3:9" ht="6" customHeight="1">
      <c r="C32" s="195"/>
      <c r="D32" s="220"/>
      <c r="E32" s="220"/>
      <c r="F32" s="308"/>
      <c r="G32" s="220"/>
      <c r="H32" s="220"/>
      <c r="I32" s="307"/>
    </row>
    <row r="33" spans="1:9" s="276" customFormat="1" ht="15" customHeight="1">
      <c r="A33" s="733" t="s">
        <v>143</v>
      </c>
      <c r="B33" s="733"/>
      <c r="C33" s="300"/>
      <c r="D33" s="275">
        <f>SUM(D35:D49)</f>
        <v>107745531</v>
      </c>
      <c r="E33" s="275">
        <f>SUM(E35:E49)</f>
        <v>121870003</v>
      </c>
      <c r="F33" s="275">
        <f>SUM(F35:F49)</f>
        <v>148734925</v>
      </c>
      <c r="G33" s="275">
        <f>SUM(G35:G49)</f>
        <v>119599158</v>
      </c>
      <c r="H33" s="275">
        <f>SUM(H35:H49)</f>
        <v>115608746</v>
      </c>
      <c r="I33" s="302"/>
    </row>
    <row r="34" spans="3:9" ht="1.5" customHeight="1">
      <c r="C34" s="195"/>
      <c r="D34" s="220"/>
      <c r="E34" s="220"/>
      <c r="F34" s="308"/>
      <c r="G34" s="220"/>
      <c r="H34" s="220"/>
      <c r="I34" s="307"/>
    </row>
    <row r="35" spans="2:9" ht="13.5" customHeight="1">
      <c r="B35" s="271" t="s">
        <v>144</v>
      </c>
      <c r="C35" s="309"/>
      <c r="D35" s="220">
        <v>16394230</v>
      </c>
      <c r="E35" s="220">
        <v>19576498</v>
      </c>
      <c r="F35" s="308">
        <v>17014813</v>
      </c>
      <c r="G35" s="220">
        <v>17475855</v>
      </c>
      <c r="H35" s="220">
        <v>16827033</v>
      </c>
      <c r="I35" s="307"/>
    </row>
    <row r="36" spans="2:9" ht="13.5" customHeight="1">
      <c r="B36" s="271" t="s">
        <v>145</v>
      </c>
      <c r="C36" s="309"/>
      <c r="D36" s="220">
        <v>966344</v>
      </c>
      <c r="E36" s="220">
        <v>1850155</v>
      </c>
      <c r="F36" s="308">
        <v>1965375</v>
      </c>
      <c r="G36" s="220">
        <v>1052236</v>
      </c>
      <c r="H36" s="220">
        <v>1278119</v>
      </c>
      <c r="I36" s="307"/>
    </row>
    <row r="37" spans="2:9" ht="13.5" customHeight="1">
      <c r="B37" s="271" t="s">
        <v>146</v>
      </c>
      <c r="C37" s="309"/>
      <c r="D37" s="220">
        <v>23827865</v>
      </c>
      <c r="E37" s="220">
        <v>25159193</v>
      </c>
      <c r="F37" s="308">
        <v>24613741</v>
      </c>
      <c r="G37" s="220">
        <v>25875365</v>
      </c>
      <c r="H37" s="220">
        <v>24726520</v>
      </c>
      <c r="I37" s="307"/>
    </row>
    <row r="38" spans="2:9" ht="13.5" customHeight="1">
      <c r="B38" s="271" t="s">
        <v>147</v>
      </c>
      <c r="C38" s="309"/>
      <c r="D38" s="220">
        <v>37942735</v>
      </c>
      <c r="E38" s="220">
        <v>39834607</v>
      </c>
      <c r="F38" s="308">
        <v>34047458</v>
      </c>
      <c r="G38" s="220">
        <v>35399126</v>
      </c>
      <c r="H38" s="220">
        <v>35335901</v>
      </c>
      <c r="I38" s="307"/>
    </row>
    <row r="39" spans="2:9" ht="13.5" customHeight="1">
      <c r="B39" s="271" t="s">
        <v>148</v>
      </c>
      <c r="C39" s="309"/>
      <c r="D39" s="220">
        <v>15667877</v>
      </c>
      <c r="E39" s="220">
        <v>15414108</v>
      </c>
      <c r="F39" s="308">
        <v>44583153</v>
      </c>
      <c r="G39" s="220">
        <v>16337843</v>
      </c>
      <c r="H39" s="220">
        <v>13941194</v>
      </c>
      <c r="I39" s="307"/>
    </row>
    <row r="40" spans="2:9" ht="13.5" customHeight="1">
      <c r="B40" s="271" t="s">
        <v>149</v>
      </c>
      <c r="C40" s="309"/>
      <c r="D40" s="220">
        <v>552429</v>
      </c>
      <c r="E40" s="220">
        <v>513562</v>
      </c>
      <c r="F40" s="308">
        <v>486341</v>
      </c>
      <c r="G40" s="220">
        <v>462810</v>
      </c>
      <c r="H40" s="220">
        <v>574482</v>
      </c>
      <c r="I40" s="307"/>
    </row>
    <row r="41" spans="2:9" ht="13.5" customHeight="1">
      <c r="B41" s="271" t="s">
        <v>150</v>
      </c>
      <c r="C41" s="309"/>
      <c r="D41" s="220">
        <v>434698</v>
      </c>
      <c r="E41" s="220">
        <v>446304</v>
      </c>
      <c r="F41" s="308">
        <v>439321</v>
      </c>
      <c r="G41" s="220">
        <v>406914</v>
      </c>
      <c r="H41" s="220">
        <v>409439</v>
      </c>
      <c r="I41" s="307"/>
    </row>
    <row r="42" spans="2:9" ht="13.5" customHeight="1">
      <c r="B42" s="271" t="s">
        <v>153</v>
      </c>
      <c r="C42" s="309"/>
      <c r="D42" s="220">
        <v>473590</v>
      </c>
      <c r="E42" s="220">
        <v>222530</v>
      </c>
      <c r="F42" s="308">
        <v>1302000</v>
      </c>
      <c r="G42" s="220">
        <v>25700</v>
      </c>
      <c r="H42" s="220">
        <v>258901</v>
      </c>
      <c r="I42" s="307"/>
    </row>
    <row r="43" spans="2:9" ht="13.5" customHeight="1">
      <c r="B43" s="271" t="s">
        <v>154</v>
      </c>
      <c r="C43" s="309"/>
      <c r="D43" s="220">
        <v>275787</v>
      </c>
      <c r="E43" s="220">
        <v>692151</v>
      </c>
      <c r="F43" s="308">
        <v>256858</v>
      </c>
      <c r="G43" s="220">
        <v>247394</v>
      </c>
      <c r="H43" s="220">
        <v>237930</v>
      </c>
      <c r="I43" s="307"/>
    </row>
    <row r="44" spans="2:9" ht="13.5" customHeight="1">
      <c r="B44" s="271" t="s">
        <v>155</v>
      </c>
      <c r="C44" s="309"/>
      <c r="D44" s="220">
        <v>2358587</v>
      </c>
      <c r="E44" s="220">
        <v>1383425</v>
      </c>
      <c r="F44" s="308">
        <v>393421</v>
      </c>
      <c r="G44" s="220">
        <v>968665</v>
      </c>
      <c r="H44" s="220">
        <v>90855</v>
      </c>
      <c r="I44" s="307"/>
    </row>
    <row r="45" spans="2:9" ht="13.5" customHeight="1">
      <c r="B45" s="271" t="s">
        <v>156</v>
      </c>
      <c r="C45" s="309"/>
      <c r="D45" s="220">
        <v>6943931</v>
      </c>
      <c r="E45" s="220">
        <v>15225593</v>
      </c>
      <c r="F45" s="308">
        <v>8615612</v>
      </c>
      <c r="G45" s="220">
        <v>4218354</v>
      </c>
      <c r="H45" s="220">
        <v>3776372</v>
      </c>
      <c r="I45" s="307"/>
    </row>
    <row r="46" spans="2:9" ht="13.5" customHeight="1">
      <c r="B46" s="271" t="s">
        <v>157</v>
      </c>
      <c r="C46" s="309"/>
      <c r="D46" s="220">
        <v>1266698</v>
      </c>
      <c r="E46" s="220">
        <v>1371712</v>
      </c>
      <c r="F46" s="308">
        <v>1421203</v>
      </c>
      <c r="G46" s="220">
        <v>1271441</v>
      </c>
      <c r="H46" s="220">
        <v>1208622</v>
      </c>
      <c r="I46" s="307"/>
    </row>
    <row r="47" spans="2:9" ht="13.5" customHeight="1">
      <c r="B47" s="271" t="s">
        <v>158</v>
      </c>
      <c r="C47" s="309"/>
      <c r="D47" s="220">
        <v>498092</v>
      </c>
      <c r="E47" s="220" t="s">
        <v>407</v>
      </c>
      <c r="F47" s="308" t="s">
        <v>407</v>
      </c>
      <c r="G47" s="220" t="s">
        <v>407</v>
      </c>
      <c r="H47" s="220" t="s">
        <v>360</v>
      </c>
      <c r="I47" s="307"/>
    </row>
    <row r="48" spans="2:9" ht="24" customHeight="1">
      <c r="B48" s="310" t="s">
        <v>159</v>
      </c>
      <c r="C48" s="309"/>
      <c r="D48" s="220">
        <v>142668</v>
      </c>
      <c r="E48" s="220">
        <v>180165</v>
      </c>
      <c r="F48" s="308">
        <v>157598</v>
      </c>
      <c r="G48" s="220">
        <v>179823</v>
      </c>
      <c r="H48" s="220">
        <v>155520</v>
      </c>
      <c r="I48" s="307"/>
    </row>
    <row r="49" spans="2:9" ht="13.5" customHeight="1">
      <c r="B49" s="271" t="s">
        <v>160</v>
      </c>
      <c r="C49" s="309"/>
      <c r="D49" s="220" t="s">
        <v>407</v>
      </c>
      <c r="E49" s="220" t="s">
        <v>407</v>
      </c>
      <c r="F49" s="308">
        <v>13438031</v>
      </c>
      <c r="G49" s="220">
        <v>15677632</v>
      </c>
      <c r="H49" s="220">
        <v>16787858</v>
      </c>
      <c r="I49" s="307"/>
    </row>
    <row r="50" spans="1:9" ht="6" customHeight="1">
      <c r="A50" s="303"/>
      <c r="B50" s="303"/>
      <c r="C50" s="304"/>
      <c r="D50" s="305"/>
      <c r="E50" s="305"/>
      <c r="F50" s="306"/>
      <c r="G50" s="305"/>
      <c r="H50" s="305"/>
      <c r="I50" s="307"/>
    </row>
    <row r="51" spans="1:9" s="276" customFormat="1" ht="15" customHeight="1">
      <c r="A51" s="733" t="s">
        <v>161</v>
      </c>
      <c r="B51" s="733"/>
      <c r="C51" s="300"/>
      <c r="D51" s="275">
        <f>SUM(D53,D56)</f>
        <v>17922257</v>
      </c>
      <c r="E51" s="275">
        <f>SUM(E53,E56)</f>
        <v>18057883</v>
      </c>
      <c r="F51" s="275">
        <f>SUM(F53,F56)</f>
        <v>17716597</v>
      </c>
      <c r="G51" s="275">
        <f>SUM(G53,G56)</f>
        <v>17654317</v>
      </c>
      <c r="H51" s="275">
        <f>SUM(H53,H56)</f>
        <v>17469336</v>
      </c>
      <c r="I51" s="302"/>
    </row>
    <row r="52" spans="3:9" ht="3" customHeight="1">
      <c r="C52" s="195"/>
      <c r="D52" s="46"/>
      <c r="E52" s="220"/>
      <c r="F52" s="308"/>
      <c r="G52" s="220"/>
      <c r="H52" s="220"/>
      <c r="I52" s="307"/>
    </row>
    <row r="53" spans="2:9" ht="13.5" customHeight="1">
      <c r="B53" s="271" t="s">
        <v>162</v>
      </c>
      <c r="C53" s="309"/>
      <c r="D53" s="46">
        <v>7867727</v>
      </c>
      <c r="E53" s="46">
        <v>8196310</v>
      </c>
      <c r="F53" s="459">
        <v>8152527</v>
      </c>
      <c r="G53" s="46">
        <v>8071085</v>
      </c>
      <c r="H53" s="46">
        <v>7940424</v>
      </c>
      <c r="I53" s="307"/>
    </row>
    <row r="54" spans="2:9" ht="13.5" customHeight="1">
      <c r="B54" s="271" t="s">
        <v>163</v>
      </c>
      <c r="C54" s="309"/>
      <c r="D54" s="46">
        <v>7296058</v>
      </c>
      <c r="E54" s="46">
        <v>7624429</v>
      </c>
      <c r="F54" s="459">
        <v>7702932</v>
      </c>
      <c r="G54" s="46">
        <v>7799306</v>
      </c>
      <c r="H54" s="46">
        <v>7699047</v>
      </c>
      <c r="I54" s="307"/>
    </row>
    <row r="55" spans="2:9" ht="13.5" customHeight="1">
      <c r="B55" s="271" t="s">
        <v>164</v>
      </c>
      <c r="C55" s="309"/>
      <c r="D55" s="46">
        <v>571669</v>
      </c>
      <c r="E55" s="46">
        <v>571881</v>
      </c>
      <c r="F55" s="459">
        <v>449595</v>
      </c>
      <c r="G55" s="46">
        <v>271779</v>
      </c>
      <c r="H55" s="46">
        <v>241377</v>
      </c>
      <c r="I55" s="307"/>
    </row>
    <row r="56" spans="2:9" ht="13.5" customHeight="1">
      <c r="B56" s="271" t="s">
        <v>165</v>
      </c>
      <c r="C56" s="309"/>
      <c r="D56" s="46">
        <v>10054530</v>
      </c>
      <c r="E56" s="46">
        <v>9861573</v>
      </c>
      <c r="F56" s="459">
        <v>9564070</v>
      </c>
      <c r="G56" s="46">
        <v>9583232</v>
      </c>
      <c r="H56" s="46">
        <v>9528912</v>
      </c>
      <c r="I56" s="307"/>
    </row>
    <row r="57" spans="2:9" ht="13.5" customHeight="1">
      <c r="B57" s="271" t="s">
        <v>163</v>
      </c>
      <c r="C57" s="309"/>
      <c r="D57" s="46">
        <v>8378658</v>
      </c>
      <c r="E57" s="46">
        <v>8357553</v>
      </c>
      <c r="F57" s="459">
        <v>8470863</v>
      </c>
      <c r="G57" s="46">
        <v>8275069</v>
      </c>
      <c r="H57" s="46">
        <v>8464499</v>
      </c>
      <c r="I57" s="307"/>
    </row>
    <row r="58" spans="2:9" ht="13.5" customHeight="1">
      <c r="B58" s="271" t="s">
        <v>164</v>
      </c>
      <c r="C58" s="309"/>
      <c r="D58" s="46">
        <v>1675872</v>
      </c>
      <c r="E58" s="46">
        <v>1504020</v>
      </c>
      <c r="F58" s="459">
        <v>1093207</v>
      </c>
      <c r="G58" s="46">
        <v>1308163</v>
      </c>
      <c r="H58" s="46">
        <v>1064413</v>
      </c>
      <c r="I58" s="307"/>
    </row>
    <row r="59" spans="1:8" ht="4.5" customHeight="1">
      <c r="A59" s="168"/>
      <c r="B59" s="168"/>
      <c r="C59" s="209"/>
      <c r="D59" s="168"/>
      <c r="E59" s="168"/>
      <c r="F59" s="311"/>
      <c r="G59" s="168"/>
      <c r="H59" s="168"/>
    </row>
    <row r="60" spans="1:8" ht="5.25" customHeight="1">
      <c r="A60" s="157"/>
      <c r="B60" s="157"/>
      <c r="C60" s="188"/>
      <c r="D60" s="157"/>
      <c r="E60" s="157"/>
      <c r="F60" s="295"/>
      <c r="G60" s="157"/>
      <c r="H60" s="157"/>
    </row>
    <row r="61" spans="1:6" s="6" customFormat="1" ht="12" customHeight="1">
      <c r="A61" s="6" t="s">
        <v>166</v>
      </c>
      <c r="F61" s="312"/>
    </row>
    <row r="62" ht="12">
      <c r="C62" s="124"/>
    </row>
    <row r="63" ht="12">
      <c r="C63" s="124"/>
    </row>
    <row r="64" ht="12">
      <c r="C64" s="124"/>
    </row>
    <row r="65" ht="12">
      <c r="C65" s="124"/>
    </row>
    <row r="66" ht="12">
      <c r="C66" s="124"/>
    </row>
    <row r="67" ht="12">
      <c r="C67" s="124"/>
    </row>
    <row r="68" ht="12">
      <c r="C68" s="124"/>
    </row>
    <row r="69" ht="12">
      <c r="C69" s="124"/>
    </row>
    <row r="70" ht="12">
      <c r="C70" s="124"/>
    </row>
    <row r="71" ht="12">
      <c r="C71" s="124"/>
    </row>
    <row r="72" ht="12">
      <c r="C72" s="124"/>
    </row>
    <row r="73" ht="12">
      <c r="C73" s="124"/>
    </row>
    <row r="74" ht="12">
      <c r="C74" s="124"/>
    </row>
    <row r="75" ht="12">
      <c r="C75" s="124"/>
    </row>
    <row r="76" ht="12">
      <c r="C76" s="124"/>
    </row>
    <row r="77" ht="12">
      <c r="C77" s="124"/>
    </row>
    <row r="78" ht="12">
      <c r="C78" s="124"/>
    </row>
    <row r="79" ht="12">
      <c r="C79" s="124"/>
    </row>
    <row r="80" ht="12">
      <c r="C80" s="124"/>
    </row>
    <row r="81" ht="12">
      <c r="C81" s="124"/>
    </row>
    <row r="82" ht="12">
      <c r="C82" s="124"/>
    </row>
    <row r="83" ht="12">
      <c r="C83" s="124"/>
    </row>
    <row r="84" ht="12">
      <c r="C84" s="124"/>
    </row>
    <row r="85" ht="12">
      <c r="C85" s="124"/>
    </row>
    <row r="86" ht="12">
      <c r="C86" s="124"/>
    </row>
    <row r="87" ht="12">
      <c r="C87" s="124"/>
    </row>
    <row r="88" ht="12">
      <c r="C88" s="124"/>
    </row>
    <row r="89" ht="12">
      <c r="C89" s="124"/>
    </row>
    <row r="90" ht="12">
      <c r="C90" s="124"/>
    </row>
    <row r="91" ht="12">
      <c r="C91" s="124"/>
    </row>
    <row r="92" ht="12">
      <c r="C92" s="124"/>
    </row>
    <row r="93" ht="12">
      <c r="C93" s="124"/>
    </row>
    <row r="94" ht="12">
      <c r="C94" s="124"/>
    </row>
    <row r="95" ht="12">
      <c r="C95" s="124"/>
    </row>
    <row r="96" ht="12">
      <c r="C96" s="124"/>
    </row>
    <row r="97" ht="12">
      <c r="C97" s="124"/>
    </row>
    <row r="98" ht="12">
      <c r="C98" s="124"/>
    </row>
    <row r="99" ht="12">
      <c r="C99" s="124"/>
    </row>
    <row r="100" ht="12">
      <c r="C100" s="124"/>
    </row>
    <row r="101" ht="12">
      <c r="C101" s="124"/>
    </row>
    <row r="102" ht="12">
      <c r="C102" s="124"/>
    </row>
    <row r="103" ht="12">
      <c r="C103" s="124"/>
    </row>
    <row r="104" ht="12">
      <c r="C104" s="124"/>
    </row>
    <row r="105" ht="12">
      <c r="C105" s="124"/>
    </row>
    <row r="106" ht="12">
      <c r="C106" s="124"/>
    </row>
    <row r="107" ht="12">
      <c r="C107" s="124"/>
    </row>
    <row r="108" ht="12">
      <c r="C108" s="124"/>
    </row>
    <row r="109" ht="12">
      <c r="C109" s="124"/>
    </row>
    <row r="110" ht="12">
      <c r="C110" s="124"/>
    </row>
    <row r="111" ht="12">
      <c r="C111" s="124"/>
    </row>
    <row r="112" ht="12">
      <c r="C112" s="124"/>
    </row>
    <row r="113" ht="12">
      <c r="C113" s="124"/>
    </row>
    <row r="114" ht="12">
      <c r="C114" s="124"/>
    </row>
    <row r="115" ht="12">
      <c r="C115" s="124"/>
    </row>
    <row r="116" ht="12">
      <c r="C116" s="124"/>
    </row>
    <row r="117" ht="12">
      <c r="C117" s="124"/>
    </row>
    <row r="118" ht="12">
      <c r="C118" s="124"/>
    </row>
    <row r="119" ht="12">
      <c r="C119" s="124"/>
    </row>
    <row r="120" ht="12">
      <c r="C120" s="124"/>
    </row>
    <row r="121" ht="12">
      <c r="C121" s="124"/>
    </row>
    <row r="122" ht="12">
      <c r="C122" s="124"/>
    </row>
    <row r="123" ht="12">
      <c r="C123" s="124"/>
    </row>
    <row r="124" ht="12">
      <c r="C124" s="124"/>
    </row>
    <row r="125" ht="12">
      <c r="C125" s="124"/>
    </row>
    <row r="126" ht="12">
      <c r="C126" s="124"/>
    </row>
    <row r="127" ht="12">
      <c r="C127" s="124"/>
    </row>
    <row r="128" ht="12">
      <c r="C128" s="124"/>
    </row>
    <row r="129" ht="12">
      <c r="C129" s="124"/>
    </row>
    <row r="130" ht="12">
      <c r="C130" s="124"/>
    </row>
    <row r="131" ht="12">
      <c r="C131" s="124"/>
    </row>
    <row r="132" ht="12">
      <c r="C132" s="124"/>
    </row>
    <row r="133" ht="12">
      <c r="C133" s="124"/>
    </row>
    <row r="134" ht="12">
      <c r="C134" s="124"/>
    </row>
    <row r="135" ht="12">
      <c r="C135" s="124"/>
    </row>
    <row r="136" ht="12">
      <c r="C136" s="124"/>
    </row>
    <row r="137" ht="12">
      <c r="C137" s="124"/>
    </row>
    <row r="138" ht="12">
      <c r="C138" s="124"/>
    </row>
    <row r="139" ht="12">
      <c r="C139" s="124"/>
    </row>
    <row r="140" ht="12">
      <c r="C140" s="124"/>
    </row>
    <row r="141" ht="12">
      <c r="C141" s="124"/>
    </row>
    <row r="142" ht="12">
      <c r="C142" s="124"/>
    </row>
    <row r="143" ht="12">
      <c r="C143" s="124"/>
    </row>
    <row r="144" ht="12">
      <c r="C144" s="124"/>
    </row>
    <row r="145" ht="12">
      <c r="C145" s="124"/>
    </row>
    <row r="146" ht="12">
      <c r="C146" s="124"/>
    </row>
    <row r="147" ht="12">
      <c r="C147" s="124"/>
    </row>
    <row r="148" ht="12">
      <c r="C148" s="124"/>
    </row>
  </sheetData>
  <mergeCells count="10">
    <mergeCell ref="A1:H1"/>
    <mergeCell ref="E5:E6"/>
    <mergeCell ref="F5:F6"/>
    <mergeCell ref="G5:G6"/>
    <mergeCell ref="H5:H6"/>
    <mergeCell ref="D5:D6"/>
    <mergeCell ref="A8:B8"/>
    <mergeCell ref="A10:B10"/>
    <mergeCell ref="A33:B33"/>
    <mergeCell ref="A51:B5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">
      <selection activeCell="A1" sqref="A1:J1"/>
    </sheetView>
  </sheetViews>
  <sheetFormatPr defaultColWidth="9.00390625" defaultRowHeight="13.5"/>
  <cols>
    <col min="1" max="1" width="2.875" style="171" customWidth="1"/>
    <col min="2" max="2" width="21.875" style="171" customWidth="1"/>
    <col min="3" max="3" width="0.6171875" style="171" customWidth="1"/>
    <col min="4" max="8" width="13.375" style="171" customWidth="1"/>
    <col min="9" max="9" width="13.00390625" style="171" customWidth="1"/>
    <col min="10" max="16384" width="8.875" style="171" customWidth="1"/>
  </cols>
  <sheetData>
    <row r="1" spans="1:14" ht="18" customHeight="1">
      <c r="A1" s="701" t="s">
        <v>167</v>
      </c>
      <c r="B1" s="701"/>
      <c r="C1" s="701"/>
      <c r="D1" s="701"/>
      <c r="E1" s="701"/>
      <c r="F1" s="701"/>
      <c r="G1" s="701"/>
      <c r="H1" s="701"/>
      <c r="I1" s="313"/>
      <c r="J1" s="263"/>
      <c r="K1" s="263"/>
      <c r="L1" s="263"/>
      <c r="M1" s="263"/>
      <c r="N1" s="263"/>
    </row>
    <row r="3" ht="12">
      <c r="H3" s="204" t="s">
        <v>128</v>
      </c>
    </row>
    <row r="4" spans="1:9" ht="4.5" customHeight="1">
      <c r="A4" s="168"/>
      <c r="B4" s="168"/>
      <c r="C4" s="168"/>
      <c r="D4" s="168"/>
      <c r="E4" s="168"/>
      <c r="F4" s="168"/>
      <c r="G4" s="168"/>
      <c r="H4" s="168"/>
      <c r="I4" s="202"/>
    </row>
    <row r="5" spans="1:12" ht="12.75" customHeight="1">
      <c r="A5" s="157"/>
      <c r="B5" s="250" t="s">
        <v>129</v>
      </c>
      <c r="C5" s="90"/>
      <c r="D5" s="670" t="s">
        <v>712</v>
      </c>
      <c r="E5" s="735">
        <v>11</v>
      </c>
      <c r="F5" s="735">
        <v>12</v>
      </c>
      <c r="G5" s="735">
        <v>13</v>
      </c>
      <c r="H5" s="739">
        <v>14</v>
      </c>
      <c r="I5" s="741"/>
      <c r="J5" s="294"/>
      <c r="K5" s="294"/>
      <c r="L5" s="294"/>
    </row>
    <row r="6" spans="1:9" ht="12.75" customHeight="1">
      <c r="A6" s="297" t="s">
        <v>130</v>
      </c>
      <c r="B6" s="314"/>
      <c r="C6" s="315"/>
      <c r="D6" s="673"/>
      <c r="E6" s="736"/>
      <c r="F6" s="736"/>
      <c r="G6" s="736"/>
      <c r="H6" s="740"/>
      <c r="I6" s="741"/>
    </row>
    <row r="7" spans="1:8" ht="4.5" customHeight="1">
      <c r="A7" s="157"/>
      <c r="B7" s="157"/>
      <c r="C7" s="316"/>
      <c r="D7" s="157"/>
      <c r="E7" s="157"/>
      <c r="F7" s="157"/>
      <c r="G7" s="157"/>
      <c r="H7" s="157"/>
    </row>
    <row r="8" spans="1:9" s="276" customFormat="1" ht="15" customHeight="1">
      <c r="A8" s="733" t="s">
        <v>131</v>
      </c>
      <c r="B8" s="733"/>
      <c r="C8" s="300"/>
      <c r="D8" s="275">
        <f>SUM(D10,D25,D43)</f>
        <v>254542820</v>
      </c>
      <c r="E8" s="275">
        <f>SUM(E10,E25,E43)</f>
        <v>285222648</v>
      </c>
      <c r="F8" s="301">
        <f>SUM(F10,F25,F43)</f>
        <v>320189790</v>
      </c>
      <c r="G8" s="301">
        <f>SUM(G10,G25,G43)</f>
        <v>300889200</v>
      </c>
      <c r="H8" s="275">
        <f>SUM(H10,H25,H43)</f>
        <v>276607242</v>
      </c>
      <c r="I8" s="302"/>
    </row>
    <row r="9" spans="1:9" ht="11.25" customHeight="1">
      <c r="A9" s="303"/>
      <c r="B9" s="303"/>
      <c r="C9" s="304"/>
      <c r="D9" s="303"/>
      <c r="E9" s="305"/>
      <c r="F9" s="305"/>
      <c r="G9" s="305"/>
      <c r="H9" s="305"/>
      <c r="I9" s="317"/>
    </row>
    <row r="10" spans="1:9" s="276" customFormat="1" ht="15" customHeight="1">
      <c r="A10" s="733" t="s">
        <v>133</v>
      </c>
      <c r="B10" s="733"/>
      <c r="C10" s="300"/>
      <c r="D10" s="275">
        <f>SUM(D12:D23)</f>
        <v>127276921</v>
      </c>
      <c r="E10" s="275">
        <f>SUM(E12:E23)</f>
        <v>140322574</v>
      </c>
      <c r="F10" s="301">
        <f>SUM(F12:F23)</f>
        <v>147628567</v>
      </c>
      <c r="G10" s="301">
        <f>SUM(G12:G23)</f>
        <v>155475956</v>
      </c>
      <c r="H10" s="275">
        <f>SUM(H12:H23)</f>
        <v>134494623</v>
      </c>
      <c r="I10" s="302"/>
    </row>
    <row r="11" spans="3:9" ht="3" customHeight="1">
      <c r="C11" s="195"/>
      <c r="E11" s="220"/>
      <c r="F11" s="220"/>
      <c r="G11" s="220"/>
      <c r="H11" s="220"/>
      <c r="I11" s="317"/>
    </row>
    <row r="12" spans="2:9" s="2" customFormat="1" ht="15.75" customHeight="1">
      <c r="B12" s="271" t="s">
        <v>168</v>
      </c>
      <c r="C12" s="309"/>
      <c r="D12" s="220">
        <v>647278</v>
      </c>
      <c r="E12" s="220">
        <v>690610</v>
      </c>
      <c r="F12" s="220">
        <v>700502</v>
      </c>
      <c r="G12" s="220">
        <v>680366</v>
      </c>
      <c r="H12" s="220">
        <v>666706</v>
      </c>
      <c r="I12" s="317"/>
    </row>
    <row r="13" spans="2:9" s="2" customFormat="1" ht="15.75" customHeight="1">
      <c r="B13" s="271" t="s">
        <v>376</v>
      </c>
      <c r="C13" s="309"/>
      <c r="D13" s="220">
        <v>9401310</v>
      </c>
      <c r="E13" s="220">
        <v>11771230</v>
      </c>
      <c r="F13" s="220">
        <v>11084666</v>
      </c>
      <c r="G13" s="220">
        <v>10449192</v>
      </c>
      <c r="H13" s="220">
        <v>9983709</v>
      </c>
      <c r="I13" s="317"/>
    </row>
    <row r="14" spans="2:9" s="2" customFormat="1" ht="15.75" customHeight="1">
      <c r="B14" s="271" t="s">
        <v>169</v>
      </c>
      <c r="C14" s="309"/>
      <c r="D14" s="220">
        <v>39508725</v>
      </c>
      <c r="E14" s="220">
        <v>43717642</v>
      </c>
      <c r="F14" s="220">
        <v>39694029</v>
      </c>
      <c r="G14" s="220">
        <v>41129962</v>
      </c>
      <c r="H14" s="220">
        <v>42518038</v>
      </c>
      <c r="I14" s="317"/>
    </row>
    <row r="15" spans="2:9" s="2" customFormat="1" ht="15.75" customHeight="1">
      <c r="B15" s="271" t="s">
        <v>377</v>
      </c>
      <c r="C15" s="309"/>
      <c r="D15" s="220">
        <v>11385269</v>
      </c>
      <c r="E15" s="220">
        <v>17792967</v>
      </c>
      <c r="F15" s="220">
        <v>22363459</v>
      </c>
      <c r="G15" s="220">
        <v>19340567</v>
      </c>
      <c r="H15" s="220">
        <v>9038571</v>
      </c>
      <c r="I15" s="317"/>
    </row>
    <row r="16" spans="2:9" s="2" customFormat="1" ht="15.75" customHeight="1">
      <c r="B16" s="271" t="s">
        <v>378</v>
      </c>
      <c r="C16" s="309"/>
      <c r="D16" s="220">
        <v>306868</v>
      </c>
      <c r="E16" s="220">
        <v>299149</v>
      </c>
      <c r="F16" s="220">
        <v>275689</v>
      </c>
      <c r="G16" s="220">
        <v>204554</v>
      </c>
      <c r="H16" s="220">
        <v>202386</v>
      </c>
      <c r="I16" s="317"/>
    </row>
    <row r="17" spans="2:9" s="2" customFormat="1" ht="15.75" customHeight="1">
      <c r="B17" s="271" t="s">
        <v>170</v>
      </c>
      <c r="C17" s="309"/>
      <c r="D17" s="220">
        <v>1151712</v>
      </c>
      <c r="E17" s="220">
        <v>1573667</v>
      </c>
      <c r="F17" s="220">
        <v>1505728</v>
      </c>
      <c r="G17" s="220">
        <v>1566187</v>
      </c>
      <c r="H17" s="220">
        <v>1481283</v>
      </c>
      <c r="I17" s="317"/>
    </row>
    <row r="18" spans="2:9" s="2" customFormat="1" ht="15.75" customHeight="1">
      <c r="B18" s="271" t="s">
        <v>171</v>
      </c>
      <c r="C18" s="309"/>
      <c r="D18" s="220">
        <v>4432807</v>
      </c>
      <c r="E18" s="220">
        <v>3213508</v>
      </c>
      <c r="F18" s="220">
        <v>4147779</v>
      </c>
      <c r="G18" s="220">
        <v>3666902</v>
      </c>
      <c r="H18" s="220">
        <v>4024134</v>
      </c>
      <c r="I18" s="317"/>
    </row>
    <row r="19" spans="2:9" s="2" customFormat="1" ht="15.75" customHeight="1">
      <c r="B19" s="271" t="s">
        <v>172</v>
      </c>
      <c r="C19" s="309"/>
      <c r="D19" s="220">
        <v>30122550</v>
      </c>
      <c r="E19" s="220">
        <v>28018817</v>
      </c>
      <c r="F19" s="220">
        <v>29672968</v>
      </c>
      <c r="G19" s="220">
        <v>35009373</v>
      </c>
      <c r="H19" s="220">
        <v>32509882</v>
      </c>
      <c r="I19" s="317"/>
    </row>
    <row r="20" spans="2:9" s="2" customFormat="1" ht="15.75" customHeight="1">
      <c r="B20" s="271" t="s">
        <v>173</v>
      </c>
      <c r="C20" s="309"/>
      <c r="D20" s="220">
        <v>3853931</v>
      </c>
      <c r="E20" s="220">
        <v>3709788</v>
      </c>
      <c r="F20" s="220">
        <v>4213310</v>
      </c>
      <c r="G20" s="220">
        <v>4824428</v>
      </c>
      <c r="H20" s="220">
        <v>3874379</v>
      </c>
      <c r="I20" s="317"/>
    </row>
    <row r="21" spans="2:9" s="2" customFormat="1" ht="15.75" customHeight="1">
      <c r="B21" s="271" t="s">
        <v>380</v>
      </c>
      <c r="C21" s="309"/>
      <c r="D21" s="220">
        <v>9635542</v>
      </c>
      <c r="E21" s="220">
        <v>12869102</v>
      </c>
      <c r="F21" s="220">
        <v>16834006</v>
      </c>
      <c r="G21" s="220">
        <v>20838796</v>
      </c>
      <c r="H21" s="220">
        <v>11408564</v>
      </c>
      <c r="I21" s="317"/>
    </row>
    <row r="22" spans="2:9" s="2" customFormat="1" ht="15.75" customHeight="1">
      <c r="B22" s="271" t="s">
        <v>381</v>
      </c>
      <c r="C22" s="309"/>
      <c r="D22" s="220">
        <v>1390678</v>
      </c>
      <c r="E22" s="220">
        <v>857503</v>
      </c>
      <c r="F22" s="220">
        <v>51122</v>
      </c>
      <c r="G22" s="220">
        <v>64401</v>
      </c>
      <c r="H22" s="220">
        <v>27501</v>
      </c>
      <c r="I22" s="317"/>
    </row>
    <row r="23" spans="2:9" s="2" customFormat="1" ht="15.75" customHeight="1">
      <c r="B23" s="271" t="s">
        <v>174</v>
      </c>
      <c r="C23" s="309"/>
      <c r="D23" s="220">
        <v>15440251</v>
      </c>
      <c r="E23" s="220">
        <v>15808591</v>
      </c>
      <c r="F23" s="220">
        <v>17085309</v>
      </c>
      <c r="G23" s="220">
        <v>17701228</v>
      </c>
      <c r="H23" s="220">
        <v>18759470</v>
      </c>
      <c r="I23" s="317"/>
    </row>
    <row r="24" spans="3:8" ht="14.25" customHeight="1">
      <c r="C24" s="195"/>
      <c r="D24" s="220"/>
      <c r="E24" s="220"/>
      <c r="F24" s="220"/>
      <c r="G24" s="220"/>
      <c r="H24" s="220"/>
    </row>
    <row r="25" spans="1:9" s="276" customFormat="1" ht="15" customHeight="1">
      <c r="A25" s="733" t="s">
        <v>143</v>
      </c>
      <c r="B25" s="733"/>
      <c r="C25" s="300"/>
      <c r="D25" s="275">
        <f>SUM(D27:D41)</f>
        <v>107593433</v>
      </c>
      <c r="E25" s="275">
        <f>SUM(E27:E41)</f>
        <v>124849044</v>
      </c>
      <c r="F25" s="301">
        <f>SUM(F27:F41)</f>
        <v>152927267</v>
      </c>
      <c r="G25" s="301">
        <f>SUM(G27:G41)</f>
        <v>125107921</v>
      </c>
      <c r="H25" s="275">
        <f>SUM(H27:H41)</f>
        <v>121858222</v>
      </c>
      <c r="I25" s="302"/>
    </row>
    <row r="26" spans="3:8" ht="3" customHeight="1">
      <c r="C26" s="195"/>
      <c r="D26" s="220"/>
      <c r="E26" s="220"/>
      <c r="F26" s="220"/>
      <c r="G26" s="220"/>
      <c r="H26" s="220"/>
    </row>
    <row r="27" spans="2:8" s="2" customFormat="1" ht="16.5" customHeight="1">
      <c r="B27" s="271" t="s">
        <v>144</v>
      </c>
      <c r="C27" s="309"/>
      <c r="D27" s="220">
        <v>15692954</v>
      </c>
      <c r="E27" s="220">
        <v>19385598</v>
      </c>
      <c r="F27" s="220">
        <v>16767475</v>
      </c>
      <c r="G27" s="220">
        <v>17260110</v>
      </c>
      <c r="H27" s="220">
        <v>16624179</v>
      </c>
    </row>
    <row r="28" spans="2:8" s="2" customFormat="1" ht="16.5" customHeight="1">
      <c r="B28" s="271" t="s">
        <v>145</v>
      </c>
      <c r="C28" s="309"/>
      <c r="D28" s="220">
        <v>963329</v>
      </c>
      <c r="E28" s="220">
        <v>1833079</v>
      </c>
      <c r="F28" s="220">
        <v>1871060</v>
      </c>
      <c r="G28" s="220">
        <v>968587</v>
      </c>
      <c r="H28" s="220">
        <v>1194016</v>
      </c>
    </row>
    <row r="29" spans="2:8" s="2" customFormat="1" ht="16.5" customHeight="1">
      <c r="B29" s="271" t="s">
        <v>146</v>
      </c>
      <c r="C29" s="309"/>
      <c r="D29" s="220">
        <v>23076580</v>
      </c>
      <c r="E29" s="220">
        <v>24016064</v>
      </c>
      <c r="F29" s="220">
        <v>24309528</v>
      </c>
      <c r="G29" s="220">
        <v>25650208</v>
      </c>
      <c r="H29" s="220">
        <v>24492955</v>
      </c>
    </row>
    <row r="30" spans="2:8" s="2" customFormat="1" ht="16.5" customHeight="1">
      <c r="B30" s="271" t="s">
        <v>147</v>
      </c>
      <c r="C30" s="309"/>
      <c r="D30" s="220">
        <v>37995233</v>
      </c>
      <c r="E30" s="220">
        <v>39846473</v>
      </c>
      <c r="F30" s="220">
        <v>34018627</v>
      </c>
      <c r="G30" s="220">
        <v>35375569</v>
      </c>
      <c r="H30" s="220">
        <v>35659505</v>
      </c>
    </row>
    <row r="31" spans="2:8" s="2" customFormat="1" ht="16.5" customHeight="1">
      <c r="B31" s="271" t="s">
        <v>148</v>
      </c>
      <c r="C31" s="309"/>
      <c r="D31" s="220">
        <v>16688870</v>
      </c>
      <c r="E31" s="220">
        <v>20013826</v>
      </c>
      <c r="F31" s="220">
        <v>49325322</v>
      </c>
      <c r="G31" s="220">
        <v>21844642</v>
      </c>
      <c r="H31" s="220">
        <v>19768514</v>
      </c>
    </row>
    <row r="32" spans="2:8" s="2" customFormat="1" ht="16.5" customHeight="1">
      <c r="B32" s="271" t="s">
        <v>149</v>
      </c>
      <c r="C32" s="309"/>
      <c r="D32" s="220">
        <v>1195801</v>
      </c>
      <c r="E32" s="220">
        <v>1190427</v>
      </c>
      <c r="F32" s="220">
        <v>1212184</v>
      </c>
      <c r="G32" s="220">
        <v>1209102</v>
      </c>
      <c r="H32" s="220">
        <v>1327481</v>
      </c>
    </row>
    <row r="33" spans="2:8" s="2" customFormat="1" ht="16.5" customHeight="1">
      <c r="B33" s="271" t="s">
        <v>150</v>
      </c>
      <c r="C33" s="309"/>
      <c r="D33" s="220">
        <v>549498</v>
      </c>
      <c r="E33" s="220">
        <v>627620</v>
      </c>
      <c r="F33" s="220">
        <v>708311</v>
      </c>
      <c r="G33" s="220">
        <v>800005</v>
      </c>
      <c r="H33" s="220">
        <v>910299</v>
      </c>
    </row>
    <row r="34" spans="2:8" s="2" customFormat="1" ht="16.5" customHeight="1">
      <c r="B34" s="271" t="s">
        <v>153</v>
      </c>
      <c r="C34" s="309"/>
      <c r="D34" s="220">
        <v>473587</v>
      </c>
      <c r="E34" s="220">
        <v>222530</v>
      </c>
      <c r="F34" s="220">
        <v>1302000</v>
      </c>
      <c r="G34" s="220">
        <v>25700</v>
      </c>
      <c r="H34" s="220">
        <v>258831</v>
      </c>
    </row>
    <row r="35" spans="2:8" s="2" customFormat="1" ht="16.5" customHeight="1">
      <c r="B35" s="271" t="s">
        <v>154</v>
      </c>
      <c r="C35" s="309"/>
      <c r="D35" s="220">
        <v>275787</v>
      </c>
      <c r="E35" s="220">
        <v>692151</v>
      </c>
      <c r="F35" s="220">
        <v>256858</v>
      </c>
      <c r="G35" s="220">
        <v>247394</v>
      </c>
      <c r="H35" s="220">
        <v>237930</v>
      </c>
    </row>
    <row r="36" spans="2:8" s="2" customFormat="1" ht="16.5" customHeight="1">
      <c r="B36" s="271" t="s">
        <v>155</v>
      </c>
      <c r="C36" s="309"/>
      <c r="D36" s="220">
        <v>2358587</v>
      </c>
      <c r="E36" s="220">
        <v>1383425</v>
      </c>
      <c r="F36" s="220">
        <v>393421</v>
      </c>
      <c r="G36" s="220">
        <v>968665</v>
      </c>
      <c r="H36" s="220">
        <v>90855</v>
      </c>
    </row>
    <row r="37" spans="2:8" s="2" customFormat="1" ht="16.5" customHeight="1">
      <c r="B37" s="271" t="s">
        <v>156</v>
      </c>
      <c r="C37" s="309"/>
      <c r="D37" s="220">
        <v>6940931</v>
      </c>
      <c r="E37" s="220">
        <v>14760005</v>
      </c>
      <c r="F37" s="220">
        <v>8468371</v>
      </c>
      <c r="G37" s="220">
        <v>4179854</v>
      </c>
      <c r="H37" s="220">
        <v>3776372</v>
      </c>
    </row>
    <row r="38" spans="2:8" s="2" customFormat="1" ht="16.5" customHeight="1">
      <c r="B38" s="271" t="s">
        <v>157</v>
      </c>
      <c r="C38" s="309"/>
      <c r="D38" s="220">
        <v>769111</v>
      </c>
      <c r="E38" s="220">
        <v>771063</v>
      </c>
      <c r="F38" s="220">
        <v>995461</v>
      </c>
      <c r="G38" s="220">
        <v>833842</v>
      </c>
      <c r="H38" s="220">
        <v>642019</v>
      </c>
    </row>
    <row r="39" spans="2:8" s="2" customFormat="1" ht="16.5" customHeight="1">
      <c r="B39" s="271" t="s">
        <v>158</v>
      </c>
      <c r="C39" s="309"/>
      <c r="D39" s="220">
        <v>498092</v>
      </c>
      <c r="E39" s="220" t="s">
        <v>407</v>
      </c>
      <c r="F39" s="220" t="s">
        <v>407</v>
      </c>
      <c r="G39" s="220" t="s">
        <v>407</v>
      </c>
      <c r="H39" s="220" t="s">
        <v>360</v>
      </c>
    </row>
    <row r="40" spans="2:8" s="2" customFormat="1" ht="22.5" customHeight="1">
      <c r="B40" s="310" t="s">
        <v>159</v>
      </c>
      <c r="C40" s="309"/>
      <c r="D40" s="220">
        <v>115073</v>
      </c>
      <c r="E40" s="220">
        <v>106783</v>
      </c>
      <c r="F40" s="220">
        <v>111417</v>
      </c>
      <c r="G40" s="220">
        <v>103138</v>
      </c>
      <c r="H40" s="220">
        <v>106140</v>
      </c>
    </row>
    <row r="41" spans="2:8" s="2" customFormat="1" ht="15.75" customHeight="1">
      <c r="B41" s="271" t="s">
        <v>160</v>
      </c>
      <c r="C41" s="309"/>
      <c r="D41" s="220" t="s">
        <v>407</v>
      </c>
      <c r="E41" s="220" t="s">
        <v>407</v>
      </c>
      <c r="F41" s="220">
        <v>13187232</v>
      </c>
      <c r="G41" s="220">
        <v>15641105</v>
      </c>
      <c r="H41" s="220">
        <v>16769126</v>
      </c>
    </row>
    <row r="42" spans="3:8" ht="14.25" customHeight="1">
      <c r="C42" s="195"/>
      <c r="D42" s="220"/>
      <c r="E42" s="220"/>
      <c r="F42" s="220"/>
      <c r="G42" s="220"/>
      <c r="H42" s="220"/>
    </row>
    <row r="43" spans="1:9" s="276" customFormat="1" ht="15" customHeight="1">
      <c r="A43" s="733" t="s">
        <v>161</v>
      </c>
      <c r="B43" s="733"/>
      <c r="C43" s="300">
        <f aca="true" t="shared" si="0" ref="C43:H43">SUM(C45,C48)</f>
        <v>0</v>
      </c>
      <c r="D43" s="275">
        <f t="shared" si="0"/>
        <v>19672466</v>
      </c>
      <c r="E43" s="275">
        <f t="shared" si="0"/>
        <v>20051030</v>
      </c>
      <c r="F43" s="301">
        <f t="shared" si="0"/>
        <v>19633956</v>
      </c>
      <c r="G43" s="301">
        <f t="shared" si="0"/>
        <v>20305323</v>
      </c>
      <c r="H43" s="275">
        <f t="shared" si="0"/>
        <v>20254397</v>
      </c>
      <c r="I43" s="302"/>
    </row>
    <row r="44" spans="3:8" ht="3" customHeight="1">
      <c r="C44" s="195"/>
      <c r="D44" s="220"/>
      <c r="E44" s="220"/>
      <c r="F44" s="220"/>
      <c r="G44" s="220"/>
      <c r="H44" s="220"/>
    </row>
    <row r="45" spans="2:8" s="2" customFormat="1" ht="15.75" customHeight="1">
      <c r="B45" s="271" t="s">
        <v>162</v>
      </c>
      <c r="C45" s="309"/>
      <c r="D45" s="220">
        <v>7885595</v>
      </c>
      <c r="E45" s="220">
        <v>8204404</v>
      </c>
      <c r="F45" s="220">
        <v>8130914</v>
      </c>
      <c r="G45" s="220">
        <v>8068090</v>
      </c>
      <c r="H45" s="220">
        <v>8047386</v>
      </c>
    </row>
    <row r="46" spans="2:8" s="2" customFormat="1" ht="15.75" customHeight="1">
      <c r="B46" s="271" t="s">
        <v>263</v>
      </c>
      <c r="C46" s="309"/>
      <c r="D46" s="220">
        <v>7313926</v>
      </c>
      <c r="E46" s="220">
        <v>7632523</v>
      </c>
      <c r="F46" s="220">
        <v>7681319</v>
      </c>
      <c r="G46" s="220">
        <v>7615086</v>
      </c>
      <c r="H46" s="220">
        <v>7645498</v>
      </c>
    </row>
    <row r="47" spans="2:8" s="2" customFormat="1" ht="15.75" customHeight="1">
      <c r="B47" s="271" t="s">
        <v>264</v>
      </c>
      <c r="C47" s="309"/>
      <c r="D47" s="220">
        <v>571669</v>
      </c>
      <c r="E47" s="220">
        <v>571881</v>
      </c>
      <c r="F47" s="220">
        <v>449595</v>
      </c>
      <c r="G47" s="220">
        <v>453004</v>
      </c>
      <c r="H47" s="220">
        <v>401888</v>
      </c>
    </row>
    <row r="48" spans="2:8" s="2" customFormat="1" ht="15.75" customHeight="1">
      <c r="B48" s="271" t="s">
        <v>165</v>
      </c>
      <c r="C48" s="309"/>
      <c r="D48" s="220">
        <v>11786871</v>
      </c>
      <c r="E48" s="220">
        <v>11846626</v>
      </c>
      <c r="F48" s="220">
        <v>11503042</v>
      </c>
      <c r="G48" s="220">
        <v>12237233</v>
      </c>
      <c r="H48" s="220">
        <v>12207011</v>
      </c>
    </row>
    <row r="49" spans="2:8" s="2" customFormat="1" ht="15.75" customHeight="1">
      <c r="B49" s="271" t="s">
        <v>263</v>
      </c>
      <c r="C49" s="309"/>
      <c r="D49" s="220">
        <v>7944094</v>
      </c>
      <c r="E49" s="220">
        <v>8075274</v>
      </c>
      <c r="F49" s="220">
        <v>7976689</v>
      </c>
      <c r="G49" s="220">
        <v>7832042</v>
      </c>
      <c r="H49" s="220">
        <v>8207981</v>
      </c>
    </row>
    <row r="50" spans="2:8" s="2" customFormat="1" ht="15.75" customHeight="1">
      <c r="B50" s="271" t="s">
        <v>264</v>
      </c>
      <c r="C50" s="309"/>
      <c r="D50" s="220">
        <v>3842777</v>
      </c>
      <c r="E50" s="220">
        <v>3771352</v>
      </c>
      <c r="F50" s="220">
        <v>3526353</v>
      </c>
      <c r="G50" s="220">
        <v>4405191</v>
      </c>
      <c r="H50" s="220">
        <v>3999030</v>
      </c>
    </row>
    <row r="51" spans="1:9" ht="4.5" customHeight="1">
      <c r="A51" s="157"/>
      <c r="B51" s="157"/>
      <c r="C51" s="195"/>
      <c r="D51" s="157"/>
      <c r="E51" s="168"/>
      <c r="F51" s="157"/>
      <c r="G51" s="157"/>
      <c r="H51" s="157"/>
      <c r="I51" s="188"/>
    </row>
    <row r="52" spans="1:9" ht="3" customHeight="1">
      <c r="A52" s="286"/>
      <c r="B52" s="286"/>
      <c r="C52" s="318"/>
      <c r="D52" s="286"/>
      <c r="E52" s="286"/>
      <c r="F52" s="286"/>
      <c r="G52" s="286"/>
      <c r="H52" s="286"/>
      <c r="I52" s="188"/>
    </row>
    <row r="53" spans="1:8" s="6" customFormat="1" ht="12" customHeight="1">
      <c r="A53" s="6" t="s">
        <v>166</v>
      </c>
      <c r="D53" s="2"/>
      <c r="E53" s="2"/>
      <c r="F53" s="2"/>
      <c r="G53" s="2"/>
      <c r="H53" s="2"/>
    </row>
    <row r="54" spans="3:9" ht="12">
      <c r="C54" s="124"/>
      <c r="I54" s="124"/>
    </row>
    <row r="55" spans="3:9" ht="12">
      <c r="C55" s="124"/>
      <c r="I55" s="124"/>
    </row>
    <row r="56" spans="3:9" ht="12">
      <c r="C56" s="124"/>
      <c r="I56" s="124"/>
    </row>
    <row r="57" spans="3:9" ht="12">
      <c r="C57" s="124"/>
      <c r="I57" s="124"/>
    </row>
    <row r="58" spans="3:9" ht="12">
      <c r="C58" s="124"/>
      <c r="I58" s="124"/>
    </row>
    <row r="59" spans="3:9" ht="12">
      <c r="C59" s="124"/>
      <c r="I59" s="124"/>
    </row>
    <row r="60" spans="3:9" ht="12">
      <c r="C60" s="124"/>
      <c r="I60" s="124"/>
    </row>
    <row r="61" spans="3:9" ht="12">
      <c r="C61" s="124"/>
      <c r="I61" s="124"/>
    </row>
    <row r="62" spans="3:9" ht="12">
      <c r="C62" s="124"/>
      <c r="I62" s="124"/>
    </row>
    <row r="63" spans="3:9" ht="12">
      <c r="C63" s="124"/>
      <c r="I63" s="124"/>
    </row>
    <row r="64" spans="3:9" ht="12">
      <c r="C64" s="124"/>
      <c r="I64" s="124"/>
    </row>
    <row r="65" spans="3:9" ht="12">
      <c r="C65" s="124"/>
      <c r="I65" s="124"/>
    </row>
    <row r="66" spans="3:9" ht="12">
      <c r="C66" s="124"/>
      <c r="I66" s="124"/>
    </row>
    <row r="67" spans="3:9" ht="12">
      <c r="C67" s="124"/>
      <c r="I67" s="124"/>
    </row>
    <row r="68" spans="3:9" ht="12">
      <c r="C68" s="124"/>
      <c r="I68" s="124"/>
    </row>
    <row r="69" spans="3:9" ht="12">
      <c r="C69" s="124"/>
      <c r="I69" s="124"/>
    </row>
    <row r="70" spans="3:9" ht="12">
      <c r="C70" s="124"/>
      <c r="I70" s="124"/>
    </row>
    <row r="71" spans="3:9" ht="12">
      <c r="C71" s="124"/>
      <c r="I71" s="124"/>
    </row>
    <row r="72" spans="3:9" ht="12">
      <c r="C72" s="124"/>
      <c r="I72" s="124"/>
    </row>
    <row r="73" spans="3:9" ht="12">
      <c r="C73" s="124"/>
      <c r="I73" s="124"/>
    </row>
    <row r="74" spans="3:9" ht="12">
      <c r="C74" s="124"/>
      <c r="I74" s="124"/>
    </row>
    <row r="75" spans="3:9" ht="12">
      <c r="C75" s="124"/>
      <c r="I75" s="124"/>
    </row>
    <row r="76" spans="3:9" ht="12">
      <c r="C76" s="124"/>
      <c r="I76" s="124"/>
    </row>
    <row r="77" spans="3:9" ht="12">
      <c r="C77" s="124"/>
      <c r="I77" s="124"/>
    </row>
    <row r="78" spans="3:9" ht="12">
      <c r="C78" s="124"/>
      <c r="I78" s="124"/>
    </row>
    <row r="79" spans="3:9" ht="12">
      <c r="C79" s="124"/>
      <c r="I79" s="124"/>
    </row>
    <row r="80" spans="3:9" ht="12">
      <c r="C80" s="124"/>
      <c r="I80" s="124"/>
    </row>
    <row r="81" spans="3:9" ht="12">
      <c r="C81" s="124"/>
      <c r="I81" s="124"/>
    </row>
    <row r="82" spans="3:9" ht="12">
      <c r="C82" s="124"/>
      <c r="I82" s="124"/>
    </row>
    <row r="83" spans="3:9" ht="12">
      <c r="C83" s="124"/>
      <c r="I83" s="124"/>
    </row>
    <row r="84" spans="3:9" ht="12">
      <c r="C84" s="124"/>
      <c r="I84" s="124"/>
    </row>
    <row r="85" spans="3:9" ht="12">
      <c r="C85" s="124"/>
      <c r="I85" s="124"/>
    </row>
    <row r="86" spans="3:9" ht="12">
      <c r="C86" s="124"/>
      <c r="I86" s="124"/>
    </row>
    <row r="87" spans="3:9" ht="12">
      <c r="C87" s="124"/>
      <c r="I87" s="124"/>
    </row>
    <row r="88" spans="3:9" ht="12">
      <c r="C88" s="124"/>
      <c r="I88" s="124"/>
    </row>
    <row r="89" spans="3:9" ht="12">
      <c r="C89" s="124"/>
      <c r="I89" s="124"/>
    </row>
    <row r="90" spans="3:9" ht="12">
      <c r="C90" s="124"/>
      <c r="I90" s="124"/>
    </row>
    <row r="91" spans="3:9" ht="12">
      <c r="C91" s="124"/>
      <c r="I91" s="124"/>
    </row>
    <row r="92" spans="3:9" ht="12">
      <c r="C92" s="124"/>
      <c r="I92" s="124"/>
    </row>
    <row r="93" spans="3:9" ht="12">
      <c r="C93" s="124"/>
      <c r="I93" s="124"/>
    </row>
    <row r="94" spans="3:9" ht="12">
      <c r="C94" s="124"/>
      <c r="I94" s="124"/>
    </row>
    <row r="95" spans="3:9" ht="12">
      <c r="C95" s="124"/>
      <c r="I95" s="124"/>
    </row>
    <row r="96" spans="3:9" ht="12">
      <c r="C96" s="124"/>
      <c r="I96" s="124"/>
    </row>
    <row r="97" spans="3:9" ht="12">
      <c r="C97" s="124"/>
      <c r="I97" s="124"/>
    </row>
    <row r="98" spans="3:9" ht="12">
      <c r="C98" s="124"/>
      <c r="I98" s="124"/>
    </row>
    <row r="99" spans="3:9" ht="12">
      <c r="C99" s="124"/>
      <c r="I99" s="124"/>
    </row>
    <row r="100" spans="3:9" ht="12">
      <c r="C100" s="124"/>
      <c r="I100" s="124"/>
    </row>
    <row r="101" spans="3:9" ht="12">
      <c r="C101" s="124"/>
      <c r="I101" s="124"/>
    </row>
    <row r="102" spans="3:9" ht="12">
      <c r="C102" s="124"/>
      <c r="I102" s="124"/>
    </row>
    <row r="103" spans="3:9" ht="12">
      <c r="C103" s="124"/>
      <c r="I103" s="124"/>
    </row>
    <row r="104" spans="3:9" ht="12">
      <c r="C104" s="124"/>
      <c r="I104" s="124"/>
    </row>
    <row r="105" spans="3:9" ht="12">
      <c r="C105" s="124"/>
      <c r="I105" s="124"/>
    </row>
    <row r="106" spans="3:9" ht="12">
      <c r="C106" s="124"/>
      <c r="I106" s="124"/>
    </row>
    <row r="107" spans="3:9" ht="12">
      <c r="C107" s="124"/>
      <c r="I107" s="124"/>
    </row>
    <row r="108" spans="3:9" ht="12">
      <c r="C108" s="124"/>
      <c r="I108" s="124"/>
    </row>
    <row r="109" spans="3:9" ht="12">
      <c r="C109" s="124"/>
      <c r="I109" s="124"/>
    </row>
    <row r="110" spans="3:9" ht="12">
      <c r="C110" s="124"/>
      <c r="I110" s="124"/>
    </row>
    <row r="111" spans="3:9" ht="12">
      <c r="C111" s="124"/>
      <c r="I111" s="124"/>
    </row>
    <row r="112" spans="3:9" ht="12">
      <c r="C112" s="124"/>
      <c r="I112" s="124"/>
    </row>
    <row r="113" spans="3:9" ht="12">
      <c r="C113" s="124"/>
      <c r="I113" s="124"/>
    </row>
    <row r="114" spans="3:9" ht="12">
      <c r="C114" s="124"/>
      <c r="I114" s="124"/>
    </row>
    <row r="115" spans="3:9" ht="12">
      <c r="C115" s="124"/>
      <c r="I115" s="124"/>
    </row>
    <row r="116" spans="3:9" ht="12">
      <c r="C116" s="124"/>
      <c r="I116" s="124"/>
    </row>
    <row r="117" spans="3:9" ht="12">
      <c r="C117" s="124"/>
      <c r="I117" s="124"/>
    </row>
    <row r="118" spans="3:9" ht="12">
      <c r="C118" s="124"/>
      <c r="I118" s="124"/>
    </row>
    <row r="119" spans="3:9" ht="12">
      <c r="C119" s="124"/>
      <c r="I119" s="124"/>
    </row>
    <row r="120" spans="3:9" ht="12">
      <c r="C120" s="124"/>
      <c r="I120" s="124"/>
    </row>
    <row r="121" spans="3:9" ht="12">
      <c r="C121" s="124"/>
      <c r="I121" s="124"/>
    </row>
    <row r="122" spans="3:9" ht="12">
      <c r="C122" s="124"/>
      <c r="I122" s="124"/>
    </row>
    <row r="123" spans="3:9" ht="12">
      <c r="C123" s="124"/>
      <c r="I123" s="124"/>
    </row>
    <row r="124" spans="3:9" ht="12">
      <c r="C124" s="124"/>
      <c r="I124" s="124"/>
    </row>
    <row r="125" spans="3:9" ht="12">
      <c r="C125" s="124"/>
      <c r="I125" s="124"/>
    </row>
    <row r="126" spans="3:9" ht="12">
      <c r="C126" s="124"/>
      <c r="I126" s="124"/>
    </row>
    <row r="127" spans="3:9" ht="12">
      <c r="C127" s="124"/>
      <c r="I127" s="124"/>
    </row>
    <row r="128" spans="3:9" ht="12">
      <c r="C128" s="124"/>
      <c r="I128" s="124"/>
    </row>
    <row r="129" spans="3:9" ht="12">
      <c r="C129" s="124"/>
      <c r="I129" s="124"/>
    </row>
    <row r="130" spans="3:9" ht="12">
      <c r="C130" s="124"/>
      <c r="I130" s="124"/>
    </row>
    <row r="131" spans="3:9" ht="12">
      <c r="C131" s="124"/>
      <c r="I131" s="124"/>
    </row>
    <row r="132" spans="3:9" ht="12">
      <c r="C132" s="124"/>
      <c r="I132" s="124"/>
    </row>
    <row r="133" spans="3:9" ht="12">
      <c r="C133" s="124"/>
      <c r="I133" s="124"/>
    </row>
    <row r="134" spans="3:9" ht="12">
      <c r="C134" s="124"/>
      <c r="I134" s="124"/>
    </row>
    <row r="135" spans="3:9" ht="12">
      <c r="C135" s="124"/>
      <c r="I135" s="124"/>
    </row>
    <row r="136" spans="3:9" ht="12">
      <c r="C136" s="124"/>
      <c r="I136" s="124"/>
    </row>
    <row r="137" spans="3:9" ht="12">
      <c r="C137" s="124"/>
      <c r="I137" s="124"/>
    </row>
    <row r="138" spans="3:9" ht="12">
      <c r="C138" s="124"/>
      <c r="I138" s="124"/>
    </row>
    <row r="139" spans="3:9" ht="12">
      <c r="C139" s="124"/>
      <c r="I139" s="124"/>
    </row>
    <row r="140" spans="3:9" ht="12">
      <c r="C140" s="124"/>
      <c r="I140" s="124"/>
    </row>
    <row r="141" ht="12">
      <c r="I141" s="124"/>
    </row>
    <row r="142" ht="12">
      <c r="I142" s="124"/>
    </row>
    <row r="143" ht="12">
      <c r="I143" s="124"/>
    </row>
    <row r="144" ht="12">
      <c r="I144" s="124"/>
    </row>
    <row r="145" ht="12">
      <c r="I145" s="124"/>
    </row>
    <row r="146" ht="12">
      <c r="I146" s="124"/>
    </row>
    <row r="147" ht="12">
      <c r="I147" s="124"/>
    </row>
    <row r="148" ht="12">
      <c r="I148" s="124"/>
    </row>
    <row r="149" ht="12">
      <c r="I149" s="124"/>
    </row>
    <row r="150" ht="12">
      <c r="I150" s="124"/>
    </row>
    <row r="151" ht="12">
      <c r="I151" s="124"/>
    </row>
    <row r="152" ht="12">
      <c r="I152" s="124"/>
    </row>
    <row r="153" ht="12">
      <c r="I153" s="124"/>
    </row>
    <row r="154" ht="12">
      <c r="I154" s="124"/>
    </row>
    <row r="155" ht="12">
      <c r="I155" s="124"/>
    </row>
    <row r="156" ht="12">
      <c r="I156" s="124"/>
    </row>
    <row r="157" ht="12">
      <c r="I157" s="124"/>
    </row>
    <row r="158" ht="12">
      <c r="I158" s="124"/>
    </row>
    <row r="159" ht="12">
      <c r="I159" s="124"/>
    </row>
    <row r="160" ht="12">
      <c r="I160" s="124"/>
    </row>
    <row r="161" ht="12">
      <c r="I161" s="124"/>
    </row>
    <row r="162" ht="12">
      <c r="I162" s="124"/>
    </row>
    <row r="163" ht="12">
      <c r="I163" s="124"/>
    </row>
    <row r="164" ht="12">
      <c r="I164" s="124"/>
    </row>
    <row r="165" ht="12">
      <c r="I165" s="124"/>
    </row>
    <row r="166" ht="12">
      <c r="I166" s="124"/>
    </row>
    <row r="167" ht="12">
      <c r="I167" s="124"/>
    </row>
    <row r="168" ht="12">
      <c r="I168" s="124"/>
    </row>
    <row r="169" ht="12">
      <c r="I169" s="124"/>
    </row>
    <row r="170" ht="12">
      <c r="I170" s="124"/>
    </row>
    <row r="171" ht="12">
      <c r="I171" s="124"/>
    </row>
    <row r="172" ht="12">
      <c r="I172" s="124"/>
    </row>
    <row r="173" ht="12">
      <c r="I173" s="124"/>
    </row>
    <row r="174" ht="12">
      <c r="I174" s="124"/>
    </row>
    <row r="175" ht="12">
      <c r="I175" s="124"/>
    </row>
    <row r="176" ht="12">
      <c r="I176" s="124"/>
    </row>
    <row r="177" ht="12">
      <c r="I177" s="124"/>
    </row>
    <row r="178" ht="12">
      <c r="I178" s="124"/>
    </row>
    <row r="179" ht="12">
      <c r="I179" s="124"/>
    </row>
    <row r="180" ht="12">
      <c r="I180" s="124"/>
    </row>
    <row r="181" ht="12">
      <c r="I181" s="124"/>
    </row>
    <row r="182" ht="12">
      <c r="I182" s="124"/>
    </row>
    <row r="183" ht="12">
      <c r="I183" s="124"/>
    </row>
    <row r="184" ht="12">
      <c r="I184" s="124"/>
    </row>
    <row r="185" ht="12">
      <c r="I185" s="124"/>
    </row>
    <row r="186" ht="12">
      <c r="I186" s="124"/>
    </row>
    <row r="187" ht="12">
      <c r="I187" s="124"/>
    </row>
    <row r="188" ht="12">
      <c r="I188" s="124"/>
    </row>
    <row r="189" ht="12">
      <c r="I189" s="124"/>
    </row>
    <row r="190" ht="12">
      <c r="I190" s="124"/>
    </row>
    <row r="191" ht="12">
      <c r="I191" s="124"/>
    </row>
    <row r="192" ht="12">
      <c r="I192" s="124"/>
    </row>
    <row r="193" ht="12">
      <c r="I193" s="124"/>
    </row>
    <row r="194" ht="12">
      <c r="I194" s="124"/>
    </row>
  </sheetData>
  <mergeCells count="11">
    <mergeCell ref="I5:I6"/>
    <mergeCell ref="D5:D6"/>
    <mergeCell ref="A8:B8"/>
    <mergeCell ref="E5:E6"/>
    <mergeCell ref="F5:F6"/>
    <mergeCell ref="G5:G6"/>
    <mergeCell ref="H5:H6"/>
    <mergeCell ref="A10:B10"/>
    <mergeCell ref="A25:B25"/>
    <mergeCell ref="A43:B43"/>
    <mergeCell ref="A1:H1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K1"/>
    </sheetView>
  </sheetViews>
  <sheetFormatPr defaultColWidth="9.00390625" defaultRowHeight="13.5"/>
  <cols>
    <col min="1" max="1" width="10.50390625" style="171" customWidth="1"/>
    <col min="2" max="2" width="0.6171875" style="171" customWidth="1"/>
    <col min="3" max="3" width="12.125" style="171" customWidth="1"/>
    <col min="4" max="4" width="11.625" style="171" customWidth="1"/>
    <col min="5" max="5" width="10.375" style="171" customWidth="1"/>
    <col min="6" max="6" width="0.875" style="171" customWidth="1"/>
    <col min="7" max="7" width="10.75390625" style="171" customWidth="1"/>
    <col min="8" max="8" width="0.6171875" style="171" customWidth="1"/>
    <col min="9" max="10" width="12.00390625" style="171" customWidth="1"/>
    <col min="11" max="11" width="10.625" style="171" customWidth="1"/>
    <col min="12" max="16384" width="8.875" style="171" customWidth="1"/>
  </cols>
  <sheetData>
    <row r="1" spans="1:11" s="319" customFormat="1" ht="18" customHeight="1">
      <c r="A1" s="695" t="s">
        <v>175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12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3:11" ht="12" customHeight="1">
      <c r="C3" s="321"/>
      <c r="D3" s="321"/>
      <c r="E3" s="321"/>
      <c r="F3" s="321"/>
      <c r="G3" s="321"/>
      <c r="H3" s="321"/>
      <c r="I3" s="321"/>
      <c r="J3" s="321"/>
      <c r="K3" s="322" t="s">
        <v>176</v>
      </c>
    </row>
    <row r="4" ht="4.5" customHeight="1"/>
    <row r="5" spans="1:12" ht="17.25" customHeight="1">
      <c r="A5" s="323" t="s">
        <v>108</v>
      </c>
      <c r="B5" s="133"/>
      <c r="C5" s="742" t="s">
        <v>177</v>
      </c>
      <c r="D5" s="744" t="s">
        <v>178</v>
      </c>
      <c r="E5" s="746" t="s">
        <v>179</v>
      </c>
      <c r="F5" s="286"/>
      <c r="G5" s="324" t="s">
        <v>108</v>
      </c>
      <c r="H5" s="172"/>
      <c r="I5" s="742" t="s">
        <v>177</v>
      </c>
      <c r="J5" s="748" t="s">
        <v>178</v>
      </c>
      <c r="K5" s="749" t="s">
        <v>179</v>
      </c>
      <c r="L5" s="580"/>
    </row>
    <row r="6" spans="1:12" ht="14.25" customHeight="1">
      <c r="A6" s="326" t="s">
        <v>112</v>
      </c>
      <c r="B6" s="81"/>
      <c r="C6" s="743"/>
      <c r="D6" s="745"/>
      <c r="E6" s="747"/>
      <c r="F6" s="298"/>
      <c r="G6" s="328" t="s">
        <v>112</v>
      </c>
      <c r="H6" s="31"/>
      <c r="I6" s="743"/>
      <c r="J6" s="745"/>
      <c r="K6" s="747"/>
      <c r="L6" s="325"/>
    </row>
    <row r="7" spans="1:12" ht="3" customHeight="1">
      <c r="A7" s="139"/>
      <c r="B7" s="325"/>
      <c r="C7" s="325"/>
      <c r="D7" s="325"/>
      <c r="E7" s="138"/>
      <c r="G7" s="329"/>
      <c r="H7" s="330"/>
      <c r="I7" s="138"/>
      <c r="J7" s="325"/>
      <c r="K7" s="325"/>
      <c r="L7" s="325"/>
    </row>
    <row r="8" spans="1:11" ht="12.75" customHeight="1">
      <c r="A8" s="16" t="s">
        <v>180</v>
      </c>
      <c r="B8" s="5"/>
      <c r="C8" s="273">
        <v>1340</v>
      </c>
      <c r="D8" s="273">
        <v>1340</v>
      </c>
      <c r="E8" s="46" t="s">
        <v>361</v>
      </c>
      <c r="G8" s="331">
        <v>51</v>
      </c>
      <c r="H8" s="20"/>
      <c r="I8" s="273">
        <v>36571617</v>
      </c>
      <c r="J8" s="273">
        <v>36021586</v>
      </c>
      <c r="K8" s="332">
        <f>I8-J8</f>
        <v>550031</v>
      </c>
    </row>
    <row r="9" spans="1:11" ht="12.75" customHeight="1">
      <c r="A9" s="16">
        <v>2</v>
      </c>
      <c r="B9" s="5"/>
      <c r="C9" s="273">
        <v>1732</v>
      </c>
      <c r="D9" s="273">
        <v>1517</v>
      </c>
      <c r="E9" s="333">
        <f aca="true" t="shared" si="0" ref="E9:E25">C9-D9</f>
        <v>215</v>
      </c>
      <c r="G9" s="331">
        <v>52</v>
      </c>
      <c r="H9" s="20"/>
      <c r="I9" s="273">
        <v>43247405</v>
      </c>
      <c r="J9" s="273">
        <v>41934512</v>
      </c>
      <c r="K9" s="332">
        <f>I9-J9</f>
        <v>1312893</v>
      </c>
    </row>
    <row r="10" spans="1:11" ht="12.75" customHeight="1">
      <c r="A10" s="16">
        <v>3</v>
      </c>
      <c r="B10" s="5"/>
      <c r="C10" s="273">
        <v>3016</v>
      </c>
      <c r="D10" s="273">
        <v>2902</v>
      </c>
      <c r="E10" s="333">
        <f t="shared" si="0"/>
        <v>114</v>
      </c>
      <c r="G10" s="331">
        <v>53</v>
      </c>
      <c r="H10" s="20"/>
      <c r="I10" s="273">
        <v>49545352</v>
      </c>
      <c r="J10" s="273">
        <v>47450298</v>
      </c>
      <c r="K10" s="332">
        <f>I10-J10</f>
        <v>2095054</v>
      </c>
    </row>
    <row r="11" spans="1:11" ht="12.75" customHeight="1">
      <c r="A11" s="16">
        <v>4</v>
      </c>
      <c r="B11" s="5"/>
      <c r="C11" s="273">
        <v>1861</v>
      </c>
      <c r="D11" s="273">
        <v>1732</v>
      </c>
      <c r="E11" s="333">
        <f t="shared" si="0"/>
        <v>129</v>
      </c>
      <c r="G11" s="331">
        <v>54</v>
      </c>
      <c r="H11" s="20"/>
      <c r="I11" s="273">
        <v>55725077</v>
      </c>
      <c r="J11" s="273">
        <v>53189441</v>
      </c>
      <c r="K11" s="332">
        <f>I11-J11</f>
        <v>2535636</v>
      </c>
    </row>
    <row r="12" spans="1:11" ht="12.75" customHeight="1">
      <c r="A12" s="16">
        <v>5</v>
      </c>
      <c r="B12" s="5"/>
      <c r="C12" s="273">
        <v>1530</v>
      </c>
      <c r="D12" s="273">
        <v>1329</v>
      </c>
      <c r="E12" s="333">
        <f t="shared" si="0"/>
        <v>201</v>
      </c>
      <c r="G12" s="334">
        <v>55</v>
      </c>
      <c r="H12" s="267"/>
      <c r="I12" s="273">
        <v>59218636</v>
      </c>
      <c r="J12" s="273">
        <v>57724422</v>
      </c>
      <c r="K12" s="333">
        <f>I12-J12</f>
        <v>1494214</v>
      </c>
    </row>
    <row r="13" spans="1:11" ht="12.75" customHeight="1">
      <c r="A13" s="16">
        <v>6</v>
      </c>
      <c r="B13" s="5"/>
      <c r="C13" s="273">
        <v>2136</v>
      </c>
      <c r="D13" s="273">
        <v>1974</v>
      </c>
      <c r="E13" s="333">
        <f t="shared" si="0"/>
        <v>162</v>
      </c>
      <c r="G13" s="334">
        <v>56</v>
      </c>
      <c r="H13" s="267"/>
      <c r="I13" s="273">
        <v>66251626</v>
      </c>
      <c r="J13" s="273">
        <v>65108535</v>
      </c>
      <c r="K13" s="333">
        <f aca="true" t="shared" si="1" ref="K13:K29">I13-J13</f>
        <v>1143091</v>
      </c>
    </row>
    <row r="14" spans="1:11" ht="12.75" customHeight="1">
      <c r="A14" s="16">
        <v>7</v>
      </c>
      <c r="B14" s="5"/>
      <c r="C14" s="273">
        <v>1610</v>
      </c>
      <c r="D14" s="273">
        <v>1512</v>
      </c>
      <c r="E14" s="333">
        <f t="shared" si="0"/>
        <v>98</v>
      </c>
      <c r="G14" s="334">
        <v>57</v>
      </c>
      <c r="H14" s="267"/>
      <c r="I14" s="273">
        <v>70969785</v>
      </c>
      <c r="J14" s="273">
        <v>69609615</v>
      </c>
      <c r="K14" s="333">
        <f t="shared" si="1"/>
        <v>1360170</v>
      </c>
    </row>
    <row r="15" spans="1:11" ht="12.75" customHeight="1">
      <c r="A15" s="16">
        <v>8</v>
      </c>
      <c r="B15" s="5"/>
      <c r="C15" s="273">
        <v>2702</v>
      </c>
      <c r="D15" s="273">
        <v>2651</v>
      </c>
      <c r="E15" s="333">
        <f t="shared" si="0"/>
        <v>51</v>
      </c>
      <c r="G15" s="334">
        <v>58</v>
      </c>
      <c r="H15" s="267"/>
      <c r="I15" s="273">
        <v>72684446</v>
      </c>
      <c r="J15" s="273">
        <v>72297250</v>
      </c>
      <c r="K15" s="333">
        <f t="shared" si="1"/>
        <v>387196</v>
      </c>
    </row>
    <row r="16" spans="1:11" ht="12.75" customHeight="1">
      <c r="A16" s="16">
        <v>9</v>
      </c>
      <c r="B16" s="5"/>
      <c r="C16" s="273">
        <v>1626</v>
      </c>
      <c r="D16" s="273">
        <v>1488</v>
      </c>
      <c r="E16" s="333">
        <f t="shared" si="0"/>
        <v>138</v>
      </c>
      <c r="G16" s="334">
        <v>59</v>
      </c>
      <c r="H16" s="267"/>
      <c r="I16" s="273">
        <v>75537052</v>
      </c>
      <c r="J16" s="273">
        <v>75120508</v>
      </c>
      <c r="K16" s="333">
        <f t="shared" si="1"/>
        <v>416544</v>
      </c>
    </row>
    <row r="17" spans="1:11" ht="12.75" customHeight="1">
      <c r="A17" s="16">
        <v>10</v>
      </c>
      <c r="B17" s="5"/>
      <c r="C17" s="273">
        <v>1932</v>
      </c>
      <c r="D17" s="273">
        <v>1826</v>
      </c>
      <c r="E17" s="333">
        <f t="shared" si="0"/>
        <v>106</v>
      </c>
      <c r="G17" s="334">
        <v>60</v>
      </c>
      <c r="H17" s="267"/>
      <c r="I17" s="273">
        <v>75731383</v>
      </c>
      <c r="J17" s="273">
        <v>75346468</v>
      </c>
      <c r="K17" s="333">
        <f t="shared" si="1"/>
        <v>384915</v>
      </c>
    </row>
    <row r="18" spans="1:11" ht="12.75" customHeight="1">
      <c r="A18" s="16">
        <v>11</v>
      </c>
      <c r="B18" s="5"/>
      <c r="C18" s="273">
        <v>2639</v>
      </c>
      <c r="D18" s="273">
        <v>2577</v>
      </c>
      <c r="E18" s="333">
        <f t="shared" si="0"/>
        <v>62</v>
      </c>
      <c r="G18" s="334">
        <v>61</v>
      </c>
      <c r="H18" s="267"/>
      <c r="I18" s="273">
        <v>79393225</v>
      </c>
      <c r="J18" s="273">
        <v>79088474</v>
      </c>
      <c r="K18" s="333">
        <f t="shared" si="1"/>
        <v>304751</v>
      </c>
    </row>
    <row r="19" spans="1:11" ht="12.75" customHeight="1">
      <c r="A19" s="16">
        <v>12</v>
      </c>
      <c r="B19" s="5"/>
      <c r="C19" s="273">
        <v>1505</v>
      </c>
      <c r="D19" s="273">
        <v>1426</v>
      </c>
      <c r="E19" s="333">
        <f t="shared" si="0"/>
        <v>79</v>
      </c>
      <c r="G19" s="334">
        <v>62</v>
      </c>
      <c r="H19" s="267"/>
      <c r="I19" s="273">
        <v>79371498</v>
      </c>
      <c r="J19" s="273">
        <v>78338278</v>
      </c>
      <c r="K19" s="333">
        <f t="shared" si="1"/>
        <v>1033220</v>
      </c>
    </row>
    <row r="20" spans="1:11" ht="12.75" customHeight="1">
      <c r="A20" s="16">
        <v>13</v>
      </c>
      <c r="B20" s="5"/>
      <c r="C20" s="273">
        <v>1511</v>
      </c>
      <c r="D20" s="273">
        <v>1404</v>
      </c>
      <c r="E20" s="333">
        <f t="shared" si="0"/>
        <v>107</v>
      </c>
      <c r="G20" s="334">
        <v>63</v>
      </c>
      <c r="H20" s="267"/>
      <c r="I20" s="273">
        <v>83286176</v>
      </c>
      <c r="J20" s="273">
        <v>82825062</v>
      </c>
      <c r="K20" s="333">
        <f t="shared" si="1"/>
        <v>461114</v>
      </c>
    </row>
    <row r="21" spans="1:11" ht="12.75" customHeight="1">
      <c r="A21" s="16">
        <v>14</v>
      </c>
      <c r="B21" s="5"/>
      <c r="C21" s="273">
        <v>1779</v>
      </c>
      <c r="D21" s="273">
        <v>1541</v>
      </c>
      <c r="E21" s="333">
        <f t="shared" si="0"/>
        <v>238</v>
      </c>
      <c r="G21" s="334" t="s">
        <v>181</v>
      </c>
      <c r="H21" s="267"/>
      <c r="I21" s="273">
        <v>94037281</v>
      </c>
      <c r="J21" s="273">
        <v>93106390</v>
      </c>
      <c r="K21" s="333">
        <f t="shared" si="1"/>
        <v>930891</v>
      </c>
    </row>
    <row r="22" spans="1:11" ht="12.75" customHeight="1">
      <c r="A22" s="16">
        <v>15</v>
      </c>
      <c r="B22" s="5"/>
      <c r="C22" s="273">
        <v>1914</v>
      </c>
      <c r="D22" s="273">
        <v>1545</v>
      </c>
      <c r="E22" s="333">
        <f t="shared" si="0"/>
        <v>369</v>
      </c>
      <c r="G22" s="334">
        <v>2</v>
      </c>
      <c r="H22" s="267"/>
      <c r="I22" s="273">
        <v>95496238</v>
      </c>
      <c r="J22" s="273">
        <v>94242737</v>
      </c>
      <c r="K22" s="333">
        <f t="shared" si="1"/>
        <v>1253501</v>
      </c>
    </row>
    <row r="23" spans="1:11" ht="12.75" customHeight="1">
      <c r="A23" s="16">
        <v>16</v>
      </c>
      <c r="B23" s="5"/>
      <c r="C23" s="273">
        <v>2157</v>
      </c>
      <c r="D23" s="273">
        <v>1696</v>
      </c>
      <c r="E23" s="333">
        <f t="shared" si="0"/>
        <v>461</v>
      </c>
      <c r="G23" s="334">
        <v>3</v>
      </c>
      <c r="H23" s="267"/>
      <c r="I23" s="273">
        <v>100419339</v>
      </c>
      <c r="J23" s="273">
        <v>98835850</v>
      </c>
      <c r="K23" s="333">
        <f t="shared" si="1"/>
        <v>1583489</v>
      </c>
    </row>
    <row r="24" spans="1:11" ht="12.75" customHeight="1">
      <c r="A24" s="16">
        <v>17</v>
      </c>
      <c r="B24" s="5"/>
      <c r="C24" s="273">
        <v>3137</v>
      </c>
      <c r="D24" s="273">
        <v>2196</v>
      </c>
      <c r="E24" s="333">
        <f t="shared" si="0"/>
        <v>941</v>
      </c>
      <c r="G24" s="334">
        <v>4</v>
      </c>
      <c r="H24" s="267"/>
      <c r="I24" s="273">
        <v>102115595</v>
      </c>
      <c r="J24" s="273">
        <v>100735125</v>
      </c>
      <c r="K24" s="333">
        <f t="shared" si="1"/>
        <v>1380470</v>
      </c>
    </row>
    <row r="25" spans="1:11" ht="12.75" customHeight="1">
      <c r="A25" s="16">
        <v>18</v>
      </c>
      <c r="B25" s="5"/>
      <c r="C25" s="273">
        <v>5151</v>
      </c>
      <c r="D25" s="273">
        <v>3575</v>
      </c>
      <c r="E25" s="333">
        <f t="shared" si="0"/>
        <v>1576</v>
      </c>
      <c r="G25" s="334">
        <v>5</v>
      </c>
      <c r="H25" s="267"/>
      <c r="I25" s="273">
        <v>102869247</v>
      </c>
      <c r="J25" s="273">
        <v>101067475</v>
      </c>
      <c r="K25" s="333">
        <f t="shared" si="1"/>
        <v>1801772</v>
      </c>
    </row>
    <row r="26" spans="1:11" ht="12.75" customHeight="1">
      <c r="A26" s="16">
        <v>19</v>
      </c>
      <c r="B26" s="20"/>
      <c r="C26" s="333">
        <v>8680</v>
      </c>
      <c r="D26" s="273">
        <v>6933</v>
      </c>
      <c r="E26" s="335">
        <f>C26-D26</f>
        <v>1747</v>
      </c>
      <c r="G26" s="334">
        <v>6</v>
      </c>
      <c r="H26" s="267"/>
      <c r="I26" s="273">
        <v>106599640</v>
      </c>
      <c r="J26" s="273">
        <v>104494076</v>
      </c>
      <c r="K26" s="333">
        <f t="shared" si="1"/>
        <v>2105564</v>
      </c>
    </row>
    <row r="27" spans="1:11" ht="12.75" customHeight="1">
      <c r="A27" s="16">
        <v>20</v>
      </c>
      <c r="B27" s="20"/>
      <c r="C27" s="273">
        <v>8091</v>
      </c>
      <c r="D27" s="273">
        <v>4755</v>
      </c>
      <c r="E27" s="335">
        <f aca="true" t="shared" si="2" ref="E27:E43">C27-D27</f>
        <v>3336</v>
      </c>
      <c r="G27" s="334">
        <v>7</v>
      </c>
      <c r="H27" s="267"/>
      <c r="I27" s="273">
        <v>112167253</v>
      </c>
      <c r="J27" s="273">
        <v>110219341</v>
      </c>
      <c r="K27" s="333">
        <f t="shared" si="1"/>
        <v>1947912</v>
      </c>
    </row>
    <row r="28" spans="1:11" ht="12.75" customHeight="1">
      <c r="A28" s="16">
        <v>21</v>
      </c>
      <c r="B28" s="20"/>
      <c r="C28" s="273">
        <v>48606</v>
      </c>
      <c r="D28" s="273">
        <v>20648</v>
      </c>
      <c r="E28" s="335">
        <f t="shared" si="2"/>
        <v>27958</v>
      </c>
      <c r="G28" s="334">
        <v>8</v>
      </c>
      <c r="H28" s="267"/>
      <c r="I28" s="273">
        <v>117710476</v>
      </c>
      <c r="J28" s="273">
        <v>116120816</v>
      </c>
      <c r="K28" s="333">
        <f t="shared" si="1"/>
        <v>1589660</v>
      </c>
    </row>
    <row r="29" spans="1:11" ht="12.75" customHeight="1">
      <c r="A29" s="16">
        <v>22</v>
      </c>
      <c r="B29" s="20"/>
      <c r="C29" s="273">
        <v>121043</v>
      </c>
      <c r="D29" s="273">
        <v>91721</v>
      </c>
      <c r="E29" s="335">
        <f t="shared" si="2"/>
        <v>29322</v>
      </c>
      <c r="G29" s="334">
        <v>9</v>
      </c>
      <c r="H29" s="267"/>
      <c r="I29" s="273">
        <v>122521462</v>
      </c>
      <c r="J29" s="273">
        <v>120962015</v>
      </c>
      <c r="K29" s="333">
        <f t="shared" si="1"/>
        <v>1559447</v>
      </c>
    </row>
    <row r="30" spans="1:11" ht="12.75" customHeight="1">
      <c r="A30" s="16">
        <v>23</v>
      </c>
      <c r="B30" s="20"/>
      <c r="C30" s="273">
        <v>354786</v>
      </c>
      <c r="D30" s="273">
        <v>269827</v>
      </c>
      <c r="E30" s="336">
        <f t="shared" si="2"/>
        <v>84959</v>
      </c>
      <c r="G30" s="337">
        <v>10</v>
      </c>
      <c r="H30" s="338"/>
      <c r="I30" s="273">
        <v>129313737</v>
      </c>
      <c r="J30" s="273">
        <v>127276921</v>
      </c>
      <c r="K30" s="273">
        <f>I30-J30</f>
        <v>2036816</v>
      </c>
    </row>
    <row r="31" spans="1:11" ht="12.75" customHeight="1">
      <c r="A31" s="16">
        <v>24</v>
      </c>
      <c r="B31" s="20"/>
      <c r="C31" s="273">
        <v>558341</v>
      </c>
      <c r="D31" s="273">
        <v>471392</v>
      </c>
      <c r="E31" s="335">
        <f t="shared" si="2"/>
        <v>86949</v>
      </c>
      <c r="G31" s="337">
        <v>11</v>
      </c>
      <c r="H31" s="338"/>
      <c r="I31" s="273">
        <v>142295055</v>
      </c>
      <c r="J31" s="273">
        <v>140322574</v>
      </c>
      <c r="K31" s="273">
        <f>I31-J31</f>
        <v>1972481</v>
      </c>
    </row>
    <row r="32" spans="1:11" ht="12.75" customHeight="1">
      <c r="A32" s="16">
        <v>25</v>
      </c>
      <c r="B32" s="20"/>
      <c r="C32" s="273">
        <v>771198</v>
      </c>
      <c r="D32" s="273">
        <v>671856</v>
      </c>
      <c r="E32" s="335">
        <f t="shared" si="2"/>
        <v>99342</v>
      </c>
      <c r="G32" s="337">
        <v>12</v>
      </c>
      <c r="H32" s="338"/>
      <c r="I32" s="273">
        <v>151267913</v>
      </c>
      <c r="J32" s="273">
        <v>147628567</v>
      </c>
      <c r="K32" s="273">
        <f>I32-J32</f>
        <v>3639346</v>
      </c>
    </row>
    <row r="33" spans="1:11" ht="12.75" customHeight="1">
      <c r="A33" s="16">
        <v>26</v>
      </c>
      <c r="B33" s="20"/>
      <c r="C33" s="273">
        <v>1004691</v>
      </c>
      <c r="D33" s="273">
        <v>841589</v>
      </c>
      <c r="E33" s="335">
        <f t="shared" si="2"/>
        <v>163102</v>
      </c>
      <c r="G33" s="337">
        <v>13</v>
      </c>
      <c r="H33" s="338"/>
      <c r="I33" s="273">
        <v>157373156</v>
      </c>
      <c r="J33" s="273">
        <v>155475956</v>
      </c>
      <c r="K33" s="273">
        <f>I33-J33</f>
        <v>1897200</v>
      </c>
    </row>
    <row r="34" spans="1:11" ht="12.75" customHeight="1">
      <c r="A34" s="16">
        <v>27</v>
      </c>
      <c r="B34" s="20"/>
      <c r="C34" s="273">
        <v>1209746</v>
      </c>
      <c r="D34" s="273">
        <v>1029260</v>
      </c>
      <c r="E34" s="335">
        <f t="shared" si="2"/>
        <v>180486</v>
      </c>
      <c r="G34" s="519">
        <v>14</v>
      </c>
      <c r="I34" s="273">
        <v>135949156</v>
      </c>
      <c r="J34" s="273">
        <v>134494623</v>
      </c>
      <c r="K34" s="273">
        <v>1454533</v>
      </c>
    </row>
    <row r="35" spans="1:7" ht="12.75" customHeight="1">
      <c r="A35" s="16">
        <v>28</v>
      </c>
      <c r="B35" s="20"/>
      <c r="C35" s="273">
        <v>1399415</v>
      </c>
      <c r="D35" s="273">
        <v>1225597</v>
      </c>
      <c r="E35" s="335">
        <f t="shared" si="2"/>
        <v>173818</v>
      </c>
      <c r="G35" s="582"/>
    </row>
    <row r="36" spans="1:7" ht="12.75" customHeight="1">
      <c r="A36" s="16">
        <v>29</v>
      </c>
      <c r="B36" s="20"/>
      <c r="C36" s="273">
        <v>1377436</v>
      </c>
      <c r="D36" s="273">
        <v>1218891</v>
      </c>
      <c r="E36" s="335">
        <f t="shared" si="2"/>
        <v>158545</v>
      </c>
      <c r="G36" s="582"/>
    </row>
    <row r="37" spans="1:7" ht="12.75" customHeight="1">
      <c r="A37" s="16">
        <v>30</v>
      </c>
      <c r="B37" s="20"/>
      <c r="C37" s="273">
        <v>1497480</v>
      </c>
      <c r="D37" s="273">
        <v>1375353</v>
      </c>
      <c r="E37" s="335">
        <f t="shared" si="2"/>
        <v>122127</v>
      </c>
      <c r="G37" s="582"/>
    </row>
    <row r="38" spans="1:7" ht="12.75" customHeight="1">
      <c r="A38" s="16">
        <v>31</v>
      </c>
      <c r="B38" s="20"/>
      <c r="C38" s="273">
        <v>1544536</v>
      </c>
      <c r="D38" s="273">
        <v>1400179</v>
      </c>
      <c r="E38" s="335">
        <f t="shared" si="2"/>
        <v>144357</v>
      </c>
      <c r="G38" s="582"/>
    </row>
    <row r="39" spans="1:7" ht="12.75" customHeight="1">
      <c r="A39" s="16">
        <v>32</v>
      </c>
      <c r="B39" s="20"/>
      <c r="C39" s="273">
        <v>1751512</v>
      </c>
      <c r="D39" s="273">
        <v>1630435</v>
      </c>
      <c r="E39" s="335">
        <f t="shared" si="2"/>
        <v>121077</v>
      </c>
      <c r="G39" s="582"/>
    </row>
    <row r="40" spans="1:7" ht="12.75" customHeight="1">
      <c r="A40" s="16">
        <v>33</v>
      </c>
      <c r="B40" s="20"/>
      <c r="C40" s="273">
        <v>1666444</v>
      </c>
      <c r="D40" s="273">
        <v>1626166</v>
      </c>
      <c r="E40" s="335">
        <f t="shared" si="2"/>
        <v>40278</v>
      </c>
      <c r="G40" s="582"/>
    </row>
    <row r="41" spans="1:7" ht="12.75" customHeight="1">
      <c r="A41" s="16">
        <v>34</v>
      </c>
      <c r="B41" s="20"/>
      <c r="C41" s="273">
        <v>1629659</v>
      </c>
      <c r="D41" s="273">
        <v>1623542</v>
      </c>
      <c r="E41" s="335">
        <f t="shared" si="2"/>
        <v>6117</v>
      </c>
      <c r="G41" s="582"/>
    </row>
    <row r="42" spans="1:7" ht="12.75" customHeight="1">
      <c r="A42" s="16">
        <v>35</v>
      </c>
      <c r="B42" s="20"/>
      <c r="C42" s="273">
        <v>1848300</v>
      </c>
      <c r="D42" s="273">
        <v>1763251</v>
      </c>
      <c r="E42" s="335">
        <f t="shared" si="2"/>
        <v>85049</v>
      </c>
      <c r="G42" s="582"/>
    </row>
    <row r="43" spans="1:7" ht="12.75" customHeight="1">
      <c r="A43" s="16">
        <v>36</v>
      </c>
      <c r="B43" s="20"/>
      <c r="C43" s="273">
        <v>2514876</v>
      </c>
      <c r="D43" s="273">
        <v>2401705</v>
      </c>
      <c r="E43" s="335">
        <f t="shared" si="2"/>
        <v>113171</v>
      </c>
      <c r="G43" s="582"/>
    </row>
    <row r="44" spans="1:7" ht="12.75" customHeight="1">
      <c r="A44" s="16">
        <v>37</v>
      </c>
      <c r="B44" s="20"/>
      <c r="C44" s="273">
        <v>2696896</v>
      </c>
      <c r="D44" s="273">
        <v>2631058</v>
      </c>
      <c r="E44" s="332">
        <f>C44-D44</f>
        <v>65838</v>
      </c>
      <c r="G44" s="582"/>
    </row>
    <row r="45" spans="1:7" ht="12.75" customHeight="1">
      <c r="A45" s="16">
        <v>38</v>
      </c>
      <c r="B45" s="20"/>
      <c r="C45" s="273">
        <v>3157342</v>
      </c>
      <c r="D45" s="273">
        <v>3116707</v>
      </c>
      <c r="E45" s="332">
        <f aca="true" t="shared" si="3" ref="E45:E56">C45-D45</f>
        <v>40635</v>
      </c>
      <c r="G45" s="582"/>
    </row>
    <row r="46" spans="1:7" ht="12.75" customHeight="1">
      <c r="A46" s="16">
        <v>39</v>
      </c>
      <c r="B46" s="20"/>
      <c r="C46" s="273">
        <v>3683717</v>
      </c>
      <c r="D46" s="273">
        <v>3463346</v>
      </c>
      <c r="E46" s="332">
        <f t="shared" si="3"/>
        <v>220371</v>
      </c>
      <c r="G46" s="582"/>
    </row>
    <row r="47" spans="1:7" ht="12.75" customHeight="1">
      <c r="A47" s="16">
        <v>40</v>
      </c>
      <c r="B47" s="20"/>
      <c r="C47" s="273">
        <v>4355968</v>
      </c>
      <c r="D47" s="273">
        <v>4151483</v>
      </c>
      <c r="E47" s="332">
        <f t="shared" si="3"/>
        <v>204485</v>
      </c>
      <c r="G47" s="582"/>
    </row>
    <row r="48" spans="1:7" ht="12.75" customHeight="1">
      <c r="A48" s="16">
        <v>41</v>
      </c>
      <c r="B48" s="20"/>
      <c r="C48" s="273">
        <v>5208104</v>
      </c>
      <c r="D48" s="273">
        <v>4851175</v>
      </c>
      <c r="E48" s="332">
        <f t="shared" si="3"/>
        <v>356929</v>
      </c>
      <c r="G48" s="582"/>
    </row>
    <row r="49" spans="1:7" ht="12.75" customHeight="1">
      <c r="A49" s="16">
        <v>42</v>
      </c>
      <c r="B49" s="20"/>
      <c r="C49" s="273">
        <v>5957333</v>
      </c>
      <c r="D49" s="273">
        <v>5656027</v>
      </c>
      <c r="E49" s="332">
        <f t="shared" si="3"/>
        <v>301306</v>
      </c>
      <c r="G49" s="582"/>
    </row>
    <row r="50" spans="1:7" ht="12.75" customHeight="1">
      <c r="A50" s="16">
        <v>43</v>
      </c>
      <c r="B50" s="20"/>
      <c r="C50" s="273">
        <v>6957450</v>
      </c>
      <c r="D50" s="273">
        <v>6700701</v>
      </c>
      <c r="E50" s="332">
        <f t="shared" si="3"/>
        <v>256749</v>
      </c>
      <c r="G50" s="582"/>
    </row>
    <row r="51" spans="1:7" ht="12.75" customHeight="1">
      <c r="A51" s="16">
        <v>44</v>
      </c>
      <c r="B51" s="20"/>
      <c r="C51" s="273">
        <v>8448988</v>
      </c>
      <c r="D51" s="273">
        <v>8147905</v>
      </c>
      <c r="E51" s="332">
        <f t="shared" si="3"/>
        <v>301083</v>
      </c>
      <c r="G51" s="582"/>
    </row>
    <row r="52" spans="1:7" ht="12.75" customHeight="1">
      <c r="A52" s="16">
        <v>45</v>
      </c>
      <c r="B52" s="20"/>
      <c r="C52" s="273">
        <v>11358903</v>
      </c>
      <c r="D52" s="273">
        <v>11012026</v>
      </c>
      <c r="E52" s="332">
        <f t="shared" si="3"/>
        <v>346877</v>
      </c>
      <c r="G52" s="582"/>
    </row>
    <row r="53" spans="1:7" ht="12.75" customHeight="1">
      <c r="A53" s="16">
        <v>46</v>
      </c>
      <c r="B53" s="20"/>
      <c r="C53" s="273">
        <v>13048239</v>
      </c>
      <c r="D53" s="273">
        <v>12674386</v>
      </c>
      <c r="E53" s="332">
        <f t="shared" si="3"/>
        <v>373853</v>
      </c>
      <c r="G53" s="582"/>
    </row>
    <row r="54" spans="1:7" ht="12.75" customHeight="1">
      <c r="A54" s="16">
        <v>47</v>
      </c>
      <c r="B54" s="20"/>
      <c r="C54" s="273">
        <v>16238602</v>
      </c>
      <c r="D54" s="273">
        <v>15625750</v>
      </c>
      <c r="E54" s="332">
        <f t="shared" si="3"/>
        <v>612852</v>
      </c>
      <c r="G54" s="582"/>
    </row>
    <row r="55" spans="1:7" ht="12.75" customHeight="1">
      <c r="A55" s="16">
        <v>48</v>
      </c>
      <c r="B55" s="20"/>
      <c r="C55" s="273">
        <v>19616123</v>
      </c>
      <c r="D55" s="273">
        <v>18408707</v>
      </c>
      <c r="E55" s="332">
        <f t="shared" si="3"/>
        <v>1207416</v>
      </c>
      <c r="G55" s="582"/>
    </row>
    <row r="56" spans="1:7" ht="12.75" customHeight="1">
      <c r="A56" s="16">
        <v>49</v>
      </c>
      <c r="B56" s="20"/>
      <c r="C56" s="273">
        <v>25376202</v>
      </c>
      <c r="D56" s="273">
        <v>24487808</v>
      </c>
      <c r="E56" s="332">
        <f t="shared" si="3"/>
        <v>888394</v>
      </c>
      <c r="G56" s="582"/>
    </row>
    <row r="57" spans="1:11" ht="12.75" customHeight="1">
      <c r="A57" s="66">
        <v>50</v>
      </c>
      <c r="B57" s="339"/>
      <c r="C57" s="340">
        <v>29422111</v>
      </c>
      <c r="D57" s="340">
        <v>29626209</v>
      </c>
      <c r="E57" s="341" t="s">
        <v>362</v>
      </c>
      <c r="F57" s="168"/>
      <c r="G57" s="583"/>
      <c r="H57" s="168"/>
      <c r="I57" s="168"/>
      <c r="J57" s="168"/>
      <c r="K57" s="168"/>
    </row>
    <row r="58" ht="3" customHeight="1"/>
    <row r="59" ht="12">
      <c r="A59" s="171" t="s">
        <v>166</v>
      </c>
    </row>
  </sheetData>
  <mergeCells count="7">
    <mergeCell ref="A1:K1"/>
    <mergeCell ref="C5:C6"/>
    <mergeCell ref="D5:D6"/>
    <mergeCell ref="E5:E6"/>
    <mergeCell ref="I5:I6"/>
    <mergeCell ref="J5:J6"/>
    <mergeCell ref="K5:K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J1"/>
    </sheetView>
  </sheetViews>
  <sheetFormatPr defaultColWidth="9.00390625" defaultRowHeight="13.5"/>
  <cols>
    <col min="1" max="1" width="9.25390625" style="124" customWidth="1"/>
    <col min="2" max="2" width="0.5" style="124" customWidth="1"/>
    <col min="3" max="3" width="12.125" style="124" customWidth="1"/>
    <col min="4" max="4" width="12.00390625" style="124" customWidth="1"/>
    <col min="5" max="5" width="7.125" style="124" customWidth="1"/>
    <col min="6" max="6" width="7.50390625" style="124" customWidth="1"/>
    <col min="7" max="7" width="9.50390625" style="124" customWidth="1"/>
    <col min="8" max="8" width="10.875" style="124" customWidth="1"/>
    <col min="9" max="9" width="12.375" style="124" customWidth="1"/>
    <col min="10" max="10" width="10.375" style="124" customWidth="1"/>
    <col min="11" max="16384" width="8.875" style="124" customWidth="1"/>
  </cols>
  <sheetData>
    <row r="1" spans="1:10" s="342" customFormat="1" ht="19.5" customHeight="1">
      <c r="A1" s="695" t="s">
        <v>316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0" ht="12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</row>
    <row r="4" spans="1:10" ht="3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2" s="2" customFormat="1" ht="13.5" customHeight="1">
      <c r="A5" s="250" t="s">
        <v>108</v>
      </c>
      <c r="B5" s="79"/>
      <c r="C5" s="741" t="s">
        <v>182</v>
      </c>
      <c r="D5" s="671" t="s">
        <v>183</v>
      </c>
      <c r="E5" s="474" t="s">
        <v>184</v>
      </c>
      <c r="F5" s="596" t="s">
        <v>185</v>
      </c>
      <c r="G5" s="741" t="s">
        <v>186</v>
      </c>
      <c r="H5" s="751"/>
      <c r="I5" s="272" t="s">
        <v>133</v>
      </c>
      <c r="J5" s="579" t="s">
        <v>187</v>
      </c>
      <c r="K5" s="222"/>
      <c r="L5" s="222"/>
    </row>
    <row r="6" spans="1:10" s="2" customFormat="1" ht="12" customHeight="1">
      <c r="A6" s="250"/>
      <c r="B6" s="79"/>
      <c r="C6" s="741"/>
      <c r="D6" s="671"/>
      <c r="E6" s="474" t="s">
        <v>305</v>
      </c>
      <c r="F6" s="750"/>
      <c r="G6" s="752"/>
      <c r="H6" s="751"/>
      <c r="I6" s="272" t="s">
        <v>306</v>
      </c>
      <c r="J6" s="272" t="s">
        <v>307</v>
      </c>
    </row>
    <row r="7" spans="1:10" s="2" customFormat="1" ht="12.75" customHeight="1">
      <c r="A7" s="19" t="s">
        <v>112</v>
      </c>
      <c r="B7" s="80"/>
      <c r="C7" s="460" t="s">
        <v>188</v>
      </c>
      <c r="D7" s="475" t="s">
        <v>188</v>
      </c>
      <c r="E7" s="476" t="s">
        <v>308</v>
      </c>
      <c r="F7" s="476" t="s">
        <v>308</v>
      </c>
      <c r="G7" s="477" t="s">
        <v>196</v>
      </c>
      <c r="H7" s="349" t="s">
        <v>197</v>
      </c>
      <c r="I7" s="460" t="s">
        <v>188</v>
      </c>
      <c r="J7" s="475" t="s">
        <v>308</v>
      </c>
    </row>
    <row r="8" spans="1:10" s="171" customFormat="1" ht="3" customHeight="1">
      <c r="A8" s="270"/>
      <c r="B8" s="157"/>
      <c r="C8" s="157"/>
      <c r="D8" s="157"/>
      <c r="E8" s="157"/>
      <c r="F8" s="157"/>
      <c r="G8" s="157"/>
      <c r="H8" s="157"/>
      <c r="I8" s="157"/>
      <c r="J8" s="157"/>
    </row>
    <row r="9" spans="1:10" s="2" customFormat="1" ht="11.25" customHeight="1">
      <c r="A9" s="447" t="s">
        <v>190</v>
      </c>
      <c r="B9" s="1"/>
      <c r="C9" s="45">
        <v>40871247</v>
      </c>
      <c r="D9" s="45">
        <v>38638572</v>
      </c>
      <c r="E9" s="478">
        <f>D9/C9*100</f>
        <v>94.5372965987556</v>
      </c>
      <c r="F9" s="571">
        <v>100.3</v>
      </c>
      <c r="G9" s="45">
        <v>121253</v>
      </c>
      <c r="H9" s="45">
        <v>294427</v>
      </c>
      <c r="I9" s="45">
        <v>102869247</v>
      </c>
      <c r="J9" s="478">
        <f>D9/I9*100</f>
        <v>37.560858202840734</v>
      </c>
    </row>
    <row r="10" spans="1:10" s="2" customFormat="1" ht="11.25" customHeight="1">
      <c r="A10" s="16">
        <v>6</v>
      </c>
      <c r="B10" s="1"/>
      <c r="C10" s="45">
        <v>41318837</v>
      </c>
      <c r="D10" s="45">
        <v>38999491</v>
      </c>
      <c r="E10" s="478">
        <f aca="true" t="shared" si="0" ref="E10:E17">D10/C10*100</f>
        <v>94.38671035198787</v>
      </c>
      <c r="F10" s="568">
        <f>D10/D9*100</f>
        <v>100.9340899037366</v>
      </c>
      <c r="G10" s="45">
        <v>121900</v>
      </c>
      <c r="H10" s="45">
        <v>293300</v>
      </c>
      <c r="I10" s="45">
        <v>106599640</v>
      </c>
      <c r="J10" s="478">
        <f aca="true" t="shared" si="1" ref="J10:J18">D10/I10*100</f>
        <v>36.58501191936483</v>
      </c>
    </row>
    <row r="11" spans="1:10" s="2" customFormat="1" ht="11.25" customHeight="1">
      <c r="A11" s="16">
        <v>7</v>
      </c>
      <c r="B11" s="1"/>
      <c r="C11" s="45">
        <v>43491260</v>
      </c>
      <c r="D11" s="45">
        <v>41085610</v>
      </c>
      <c r="E11" s="478">
        <f t="shared" si="0"/>
        <v>94.46865876040381</v>
      </c>
      <c r="F11" s="568">
        <f aca="true" t="shared" si="2" ref="F11:F18">D11/D10*100</f>
        <v>105.3490928894431</v>
      </c>
      <c r="G11" s="45">
        <v>127659</v>
      </c>
      <c r="H11" s="45">
        <v>304715</v>
      </c>
      <c r="I11" s="45">
        <v>112167253</v>
      </c>
      <c r="J11" s="478">
        <f t="shared" si="1"/>
        <v>36.62888133669458</v>
      </c>
    </row>
    <row r="12" spans="1:10" s="2" customFormat="1" ht="11.25" customHeight="1">
      <c r="A12" s="16">
        <v>8</v>
      </c>
      <c r="B12" s="1"/>
      <c r="C12" s="45">
        <v>45632030</v>
      </c>
      <c r="D12" s="45">
        <v>43022809</v>
      </c>
      <c r="E12" s="478">
        <f t="shared" si="0"/>
        <v>94.28204048778895</v>
      </c>
      <c r="F12" s="568">
        <f t="shared" si="2"/>
        <v>104.71503039628716</v>
      </c>
      <c r="G12" s="45">
        <v>133083</v>
      </c>
      <c r="H12" s="45">
        <v>314849</v>
      </c>
      <c r="I12" s="45">
        <v>117710476</v>
      </c>
      <c r="J12" s="478">
        <f t="shared" si="1"/>
        <v>36.549685688128555</v>
      </c>
    </row>
    <row r="13" spans="1:10" s="2" customFormat="1" ht="11.25" customHeight="1">
      <c r="A13" s="16">
        <v>9</v>
      </c>
      <c r="B13" s="1"/>
      <c r="C13" s="45">
        <v>47309809</v>
      </c>
      <c r="D13" s="45">
        <v>44450682</v>
      </c>
      <c r="E13" s="478">
        <f t="shared" si="0"/>
        <v>93.95658731152349</v>
      </c>
      <c r="F13" s="568">
        <f t="shared" si="2"/>
        <v>103.31887441380223</v>
      </c>
      <c r="G13" s="45">
        <v>137705</v>
      </c>
      <c r="H13" s="45">
        <v>321242</v>
      </c>
      <c r="I13" s="45">
        <v>122521462</v>
      </c>
      <c r="J13" s="478">
        <f t="shared" si="1"/>
        <v>36.279914779338824</v>
      </c>
    </row>
    <row r="14" spans="1:10" s="2" customFormat="1" ht="11.25" customHeight="1">
      <c r="A14" s="16">
        <v>10</v>
      </c>
      <c r="B14" s="1"/>
      <c r="C14" s="45">
        <v>46986862</v>
      </c>
      <c r="D14" s="45">
        <v>43908140</v>
      </c>
      <c r="E14" s="478">
        <f t="shared" si="0"/>
        <v>93.44769608151317</v>
      </c>
      <c r="F14" s="568">
        <f t="shared" si="2"/>
        <v>98.77945179783744</v>
      </c>
      <c r="G14" s="45">
        <v>144841</v>
      </c>
      <c r="H14" s="45">
        <v>336445</v>
      </c>
      <c r="I14" s="45">
        <v>127276921</v>
      </c>
      <c r="J14" s="478">
        <f t="shared" si="1"/>
        <v>34.49811611957521</v>
      </c>
    </row>
    <row r="15" spans="1:10" s="2" customFormat="1" ht="11.25" customHeight="1">
      <c r="A15" s="16">
        <v>11</v>
      </c>
      <c r="B15" s="1"/>
      <c r="C15" s="45">
        <v>48110536</v>
      </c>
      <c r="D15" s="45">
        <v>44812218</v>
      </c>
      <c r="E15" s="566">
        <f>D15/C15*100</f>
        <v>93.14429172021697</v>
      </c>
      <c r="F15" s="568">
        <f t="shared" si="2"/>
        <v>102.05902140240968</v>
      </c>
      <c r="G15" s="45">
        <v>148180</v>
      </c>
      <c r="H15" s="45">
        <v>343929</v>
      </c>
      <c r="I15" s="45">
        <v>142295055</v>
      </c>
      <c r="J15" s="478">
        <f t="shared" si="1"/>
        <v>31.492463318560155</v>
      </c>
    </row>
    <row r="16" spans="1:10" s="2" customFormat="1" ht="11.25" customHeight="1">
      <c r="A16" s="16">
        <v>12</v>
      </c>
      <c r="B16" s="1"/>
      <c r="C16" s="45">
        <v>47397412</v>
      </c>
      <c r="D16" s="45">
        <v>44129572</v>
      </c>
      <c r="E16" s="478">
        <f t="shared" si="0"/>
        <v>93.10544634799892</v>
      </c>
      <c r="F16" s="568">
        <f t="shared" si="2"/>
        <v>98.47665205948967</v>
      </c>
      <c r="G16" s="45">
        <v>144952</v>
      </c>
      <c r="H16" s="45">
        <v>330955</v>
      </c>
      <c r="I16" s="45">
        <v>151267913</v>
      </c>
      <c r="J16" s="478">
        <f t="shared" si="1"/>
        <v>29.173121466943225</v>
      </c>
    </row>
    <row r="17" spans="1:10" s="2" customFormat="1" ht="11.25" customHeight="1">
      <c r="A17" s="16">
        <v>13</v>
      </c>
      <c r="B17" s="1"/>
      <c r="C17" s="45">
        <v>46797913</v>
      </c>
      <c r="D17" s="45">
        <v>43452885</v>
      </c>
      <c r="E17" s="478">
        <f t="shared" si="0"/>
        <v>92.85218552374333</v>
      </c>
      <c r="F17" s="569">
        <f>D17/D16*100</f>
        <v>98.4665906118464</v>
      </c>
      <c r="G17" s="45">
        <v>142863</v>
      </c>
      <c r="H17" s="45">
        <v>323661.64092704153</v>
      </c>
      <c r="I17" s="45">
        <v>157373156</v>
      </c>
      <c r="J17" s="478">
        <f t="shared" si="1"/>
        <v>27.6113703915298</v>
      </c>
    </row>
    <row r="18" spans="1:10" s="38" customFormat="1" ht="11.25" customHeight="1">
      <c r="A18" s="35">
        <v>14</v>
      </c>
      <c r="B18" s="36"/>
      <c r="C18" s="49">
        <v>46709991</v>
      </c>
      <c r="D18" s="49">
        <v>43331910</v>
      </c>
      <c r="E18" s="567">
        <f>D18/C18*100</f>
        <v>92.76796906255024</v>
      </c>
      <c r="F18" s="570">
        <f t="shared" si="2"/>
        <v>99.7215950103198</v>
      </c>
      <c r="G18" s="356">
        <f>+C18/327418*1000</f>
        <v>142661.64658021246</v>
      </c>
      <c r="H18" s="356">
        <f>+C18/145477*1000</f>
        <v>321081.621149735</v>
      </c>
      <c r="I18" s="356">
        <v>135949156</v>
      </c>
      <c r="J18" s="480">
        <f t="shared" si="1"/>
        <v>31.87361457396617</v>
      </c>
    </row>
    <row r="19" spans="1:10" ht="3" customHeight="1">
      <c r="A19" s="270"/>
      <c r="B19" s="157"/>
      <c r="C19" s="157"/>
      <c r="D19" s="157"/>
      <c r="E19" s="157"/>
      <c r="F19" s="157"/>
      <c r="G19" s="157"/>
      <c r="H19" s="157"/>
      <c r="I19" s="157"/>
      <c r="J19" s="345"/>
    </row>
    <row r="20" spans="1:10" ht="3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</row>
    <row r="21" spans="1:10" ht="10.5" customHeight="1">
      <c r="A21" s="124" t="s">
        <v>298</v>
      </c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 ht="10.5" customHeight="1">
      <c r="A22" s="495" t="s">
        <v>299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23" ht="10.5" customHeight="1">
      <c r="A23" s="495" t="s">
        <v>300</v>
      </c>
    </row>
    <row r="24" spans="3:10" ht="10.5">
      <c r="C24" s="53"/>
      <c r="D24" s="53"/>
      <c r="E24" s="53"/>
      <c r="F24" s="53"/>
      <c r="G24" s="293"/>
      <c r="H24" s="293"/>
      <c r="I24" s="53"/>
      <c r="J24" s="293"/>
    </row>
  </sheetData>
  <mergeCells count="5">
    <mergeCell ref="A1:J1"/>
    <mergeCell ref="C5:C6"/>
    <mergeCell ref="D5:D6"/>
    <mergeCell ref="F5:F6"/>
    <mergeCell ref="G5:H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I1"/>
    </sheetView>
  </sheetViews>
  <sheetFormatPr defaultColWidth="9.00390625" defaultRowHeight="13.5"/>
  <cols>
    <col min="1" max="1" width="12.125" style="124" customWidth="1"/>
    <col min="2" max="2" width="0.5" style="124" customWidth="1"/>
    <col min="3" max="4" width="9.50390625" style="124" customWidth="1"/>
    <col min="5" max="6" width="11.50390625" style="124" customWidth="1"/>
    <col min="7" max="7" width="12.50390625" style="124" customWidth="1"/>
    <col min="8" max="8" width="11.50390625" style="124" customWidth="1"/>
    <col min="9" max="9" width="12.50390625" style="124" customWidth="1"/>
    <col min="10" max="16384" width="8.875" style="124" customWidth="1"/>
  </cols>
  <sheetData>
    <row r="1" spans="1:9" s="342" customFormat="1" ht="18" customHeight="1">
      <c r="A1" s="695" t="s">
        <v>198</v>
      </c>
      <c r="B1" s="695"/>
      <c r="C1" s="695"/>
      <c r="D1" s="695"/>
      <c r="E1" s="695"/>
      <c r="F1" s="695"/>
      <c r="G1" s="695"/>
      <c r="H1" s="695"/>
      <c r="I1" s="695"/>
    </row>
    <row r="2" ht="12" customHeight="1">
      <c r="I2" s="202" t="s">
        <v>199</v>
      </c>
    </row>
    <row r="3" spans="1:9" ht="3.75" customHeight="1">
      <c r="A3" s="206"/>
      <c r="B3" s="206"/>
      <c r="C3" s="206"/>
      <c r="D3" s="206"/>
      <c r="E3" s="206"/>
      <c r="F3" s="206"/>
      <c r="G3" s="206"/>
      <c r="H3" s="206"/>
      <c r="I3" s="346"/>
    </row>
    <row r="4" spans="1:9" s="6" customFormat="1" ht="12" customHeight="1">
      <c r="A4" s="347" t="s">
        <v>108</v>
      </c>
      <c r="B4" s="74"/>
      <c r="C4" s="670" t="s">
        <v>200</v>
      </c>
      <c r="D4" s="735" t="s">
        <v>201</v>
      </c>
      <c r="E4" s="669" t="s">
        <v>202</v>
      </c>
      <c r="F4" s="670"/>
      <c r="G4" s="698" t="s">
        <v>203</v>
      </c>
      <c r="H4" s="753"/>
      <c r="I4" s="348" t="s">
        <v>196</v>
      </c>
    </row>
    <row r="5" spans="1:12" s="6" customFormat="1" ht="12" customHeight="1">
      <c r="A5" s="19" t="s">
        <v>112</v>
      </c>
      <c r="B5" s="80"/>
      <c r="C5" s="673"/>
      <c r="D5" s="736"/>
      <c r="E5" s="349" t="s">
        <v>109</v>
      </c>
      <c r="F5" s="349" t="s">
        <v>204</v>
      </c>
      <c r="G5" s="30" t="s">
        <v>205</v>
      </c>
      <c r="H5" s="30" t="s">
        <v>204</v>
      </c>
      <c r="I5" s="116" t="s">
        <v>206</v>
      </c>
      <c r="J5" s="312"/>
      <c r="K5" s="312"/>
      <c r="L5" s="312"/>
    </row>
    <row r="6" spans="1:8" ht="3" customHeight="1">
      <c r="A6" s="270"/>
      <c r="B6" s="157"/>
      <c r="C6" s="157"/>
      <c r="D6" s="157"/>
      <c r="E6" s="157"/>
      <c r="F6" s="157"/>
      <c r="G6" s="157"/>
      <c r="H6" s="157"/>
    </row>
    <row r="7" spans="1:9" s="6" customFormat="1" ht="11.25" customHeight="1">
      <c r="A7" s="16" t="s">
        <v>242</v>
      </c>
      <c r="B7" s="1"/>
      <c r="C7" s="65">
        <v>12</v>
      </c>
      <c r="D7" s="65">
        <v>72</v>
      </c>
      <c r="E7" s="350">
        <v>224292</v>
      </c>
      <c r="F7" s="350">
        <f>E7/D7</f>
        <v>3115.1666666666665</v>
      </c>
      <c r="G7" s="65">
        <v>14865166</v>
      </c>
      <c r="H7" s="65">
        <f>G7/D7</f>
        <v>206460.63888888888</v>
      </c>
      <c r="I7" s="45">
        <f>G7/E7*1000</f>
        <v>66275.95277584577</v>
      </c>
    </row>
    <row r="8" spans="1:9" s="6" customFormat="1" ht="11.25" customHeight="1">
      <c r="A8" s="351">
        <v>11</v>
      </c>
      <c r="B8" s="1"/>
      <c r="C8" s="65">
        <v>11</v>
      </c>
      <c r="D8" s="65">
        <v>64</v>
      </c>
      <c r="E8" s="350">
        <v>182997</v>
      </c>
      <c r="F8" s="350">
        <f>E8/D8</f>
        <v>2859.328125</v>
      </c>
      <c r="G8" s="65">
        <v>14700800</v>
      </c>
      <c r="H8" s="65">
        <f>G8/D8</f>
        <v>229700</v>
      </c>
      <c r="I8" s="45">
        <f>G8/E8*1000</f>
        <v>80333.55738072208</v>
      </c>
    </row>
    <row r="9" spans="1:9" s="6" customFormat="1" ht="11.25" customHeight="1">
      <c r="A9" s="351">
        <v>12</v>
      </c>
      <c r="B9" s="1"/>
      <c r="C9" s="65">
        <v>13</v>
      </c>
      <c r="D9" s="65">
        <v>80</v>
      </c>
      <c r="E9" s="350">
        <v>203518</v>
      </c>
      <c r="F9" s="350">
        <f>E9/D9</f>
        <v>2543.975</v>
      </c>
      <c r="G9" s="65">
        <v>43496043</v>
      </c>
      <c r="H9" s="65">
        <f>G9/D9</f>
        <v>543700.5375</v>
      </c>
      <c r="I9" s="45">
        <f>G9/E9*1000</f>
        <v>213720.86498491536</v>
      </c>
    </row>
    <row r="10" spans="1:9" s="6" customFormat="1" ht="11.25" customHeight="1">
      <c r="A10" s="351">
        <v>13</v>
      </c>
      <c r="B10" s="1"/>
      <c r="C10" s="65">
        <v>12</v>
      </c>
      <c r="D10" s="65">
        <v>72</v>
      </c>
      <c r="E10" s="350">
        <v>161556</v>
      </c>
      <c r="F10" s="350">
        <f>E10/D10</f>
        <v>2243.8333333333335</v>
      </c>
      <c r="G10" s="65">
        <v>15225467</v>
      </c>
      <c r="H10" s="65">
        <f>G10/D10</f>
        <v>211464.81944444444</v>
      </c>
      <c r="I10" s="45">
        <f>G10/E10*1000</f>
        <v>94242.65889227264</v>
      </c>
    </row>
    <row r="11" spans="1:9" s="292" customFormat="1" ht="11.25" customHeight="1">
      <c r="A11" s="352">
        <v>14</v>
      </c>
      <c r="B11" s="36"/>
      <c r="C11" s="37">
        <v>12</v>
      </c>
      <c r="D11" s="37">
        <v>70</v>
      </c>
      <c r="E11" s="353">
        <v>145724</v>
      </c>
      <c r="F11" s="353">
        <f>E11/D11</f>
        <v>2081.7714285714287</v>
      </c>
      <c r="G11" s="37">
        <v>12535410</v>
      </c>
      <c r="H11" s="37">
        <f>G11/D11</f>
        <v>179077.2857142857</v>
      </c>
      <c r="I11" s="49">
        <f>G11/E11*1000</f>
        <v>86021.58875682799</v>
      </c>
    </row>
    <row r="12" spans="1:9" ht="2.25" customHeight="1">
      <c r="A12" s="270"/>
      <c r="B12" s="157"/>
      <c r="C12" s="157"/>
      <c r="D12" s="157"/>
      <c r="E12" s="157"/>
      <c r="F12" s="157"/>
      <c r="G12" s="157"/>
      <c r="H12" s="157"/>
      <c r="I12" s="157"/>
    </row>
    <row r="13" spans="1:9" ht="2.25" customHeight="1">
      <c r="A13" s="286"/>
      <c r="B13" s="286"/>
      <c r="C13" s="286"/>
      <c r="D13" s="286"/>
      <c r="E13" s="286"/>
      <c r="F13" s="286"/>
      <c r="G13" s="286"/>
      <c r="H13" s="286"/>
      <c r="I13" s="286"/>
    </row>
    <row r="14" spans="1:9" ht="9.75" customHeight="1">
      <c r="A14" s="124" t="s">
        <v>317</v>
      </c>
      <c r="B14" s="171"/>
      <c r="C14" s="171"/>
      <c r="D14" s="171"/>
      <c r="E14" s="171"/>
      <c r="F14" s="171"/>
      <c r="G14" s="171"/>
      <c r="H14" s="171"/>
      <c r="I14" s="171"/>
    </row>
    <row r="15" ht="10.5" customHeight="1">
      <c r="A15" s="495" t="s">
        <v>301</v>
      </c>
    </row>
    <row r="16" spans="1:9" ht="10.5" customHeight="1">
      <c r="A16" s="495" t="s">
        <v>302</v>
      </c>
      <c r="C16" s="53"/>
      <c r="D16" s="53"/>
      <c r="E16" s="53"/>
      <c r="F16" s="53"/>
      <c r="G16" s="293"/>
      <c r="H16" s="293"/>
      <c r="I16" s="53"/>
    </row>
  </sheetData>
  <mergeCells count="5">
    <mergeCell ref="A1:I1"/>
    <mergeCell ref="E4:F4"/>
    <mergeCell ref="G4:H4"/>
    <mergeCell ref="C4:C5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K1"/>
    </sheetView>
  </sheetViews>
  <sheetFormatPr defaultColWidth="9.00390625" defaultRowHeight="13.5"/>
  <cols>
    <col min="1" max="1" width="9.75390625" style="171" customWidth="1"/>
    <col min="2" max="2" width="0.6171875" style="171" customWidth="1"/>
    <col min="3" max="4" width="7.25390625" style="171" customWidth="1"/>
    <col min="5" max="5" width="8.125" style="171" customWidth="1"/>
    <col min="6" max="6" width="7.125" style="171" customWidth="1"/>
    <col min="7" max="7" width="7.375" style="171" customWidth="1"/>
    <col min="8" max="8" width="12.375" style="171" customWidth="1"/>
    <col min="9" max="9" width="10.125" style="171" customWidth="1"/>
    <col min="10" max="10" width="8.625" style="171" customWidth="1"/>
    <col min="11" max="11" width="13.50390625" style="171" customWidth="1"/>
    <col min="12" max="16384" width="8.875" style="171" customWidth="1"/>
  </cols>
  <sheetData>
    <row r="1" spans="1:11" s="354" customFormat="1" ht="18" customHeight="1">
      <c r="A1" s="701" t="s">
        <v>207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</row>
    <row r="2" ht="12" customHeight="1">
      <c r="K2" s="204" t="s">
        <v>208</v>
      </c>
    </row>
    <row r="3" spans="1:11" ht="3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249"/>
    </row>
    <row r="4" spans="1:11" s="2" customFormat="1" ht="12" customHeight="1">
      <c r="A4" s="250" t="s">
        <v>108</v>
      </c>
      <c r="B4" s="79"/>
      <c r="C4" s="755" t="s">
        <v>209</v>
      </c>
      <c r="D4" s="755" t="s">
        <v>210</v>
      </c>
      <c r="E4" s="645" t="s">
        <v>211</v>
      </c>
      <c r="F4" s="629"/>
      <c r="G4" s="272" t="s">
        <v>212</v>
      </c>
      <c r="H4" s="645" t="s">
        <v>318</v>
      </c>
      <c r="I4" s="629"/>
      <c r="J4" s="669" t="s">
        <v>213</v>
      </c>
      <c r="K4" s="137" t="s">
        <v>196</v>
      </c>
    </row>
    <row r="5" spans="1:12" s="2" customFormat="1" ht="12" customHeight="1">
      <c r="A5" s="19" t="s">
        <v>112</v>
      </c>
      <c r="B5" s="80"/>
      <c r="C5" s="673"/>
      <c r="D5" s="673" t="s">
        <v>188</v>
      </c>
      <c r="E5" s="349" t="s">
        <v>109</v>
      </c>
      <c r="F5" s="349" t="s">
        <v>204</v>
      </c>
      <c r="G5" s="496" t="s">
        <v>390</v>
      </c>
      <c r="H5" s="496" t="s">
        <v>303</v>
      </c>
      <c r="I5" s="349" t="s">
        <v>204</v>
      </c>
      <c r="J5" s="754"/>
      <c r="K5" s="578" t="s">
        <v>214</v>
      </c>
      <c r="L5" s="222"/>
    </row>
    <row r="6" spans="1:11" ht="3" customHeight="1">
      <c r="A6" s="270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s="2" customFormat="1" ht="11.25" customHeight="1">
      <c r="A7" s="16" t="s">
        <v>242</v>
      </c>
      <c r="B7" s="1"/>
      <c r="C7" s="45">
        <v>19</v>
      </c>
      <c r="D7" s="45">
        <v>114</v>
      </c>
      <c r="E7" s="355">
        <v>493684</v>
      </c>
      <c r="F7" s="355">
        <f>E7/D7</f>
        <v>4330.561403508772</v>
      </c>
      <c r="G7" s="355">
        <v>10062</v>
      </c>
      <c r="H7" s="45">
        <v>15908276</v>
      </c>
      <c r="I7" s="48">
        <f>H7/D7</f>
        <v>139546.28070175438</v>
      </c>
      <c r="J7" s="45">
        <v>57502</v>
      </c>
      <c r="K7" s="45" t="s">
        <v>215</v>
      </c>
    </row>
    <row r="8" spans="1:11" s="2" customFormat="1" ht="11.25" customHeight="1">
      <c r="A8" s="16">
        <v>11</v>
      </c>
      <c r="B8" s="1"/>
      <c r="C8" s="45">
        <v>19</v>
      </c>
      <c r="D8" s="45">
        <v>114</v>
      </c>
      <c r="E8" s="355">
        <v>451438</v>
      </c>
      <c r="F8" s="355">
        <f>E8/D8</f>
        <v>3959.9824561403507</v>
      </c>
      <c r="G8" s="355">
        <v>10008</v>
      </c>
      <c r="H8" s="45">
        <v>14556839</v>
      </c>
      <c r="I8" s="48">
        <f>H8/D8</f>
        <v>127691.5701754386</v>
      </c>
      <c r="J8" s="45">
        <v>52510</v>
      </c>
      <c r="K8" s="45" t="s">
        <v>216</v>
      </c>
    </row>
    <row r="9" spans="1:11" s="2" customFormat="1" ht="11.25" customHeight="1">
      <c r="A9" s="16">
        <v>12</v>
      </c>
      <c r="B9" s="1"/>
      <c r="C9" s="45">
        <v>19</v>
      </c>
      <c r="D9" s="45">
        <v>104</v>
      </c>
      <c r="E9" s="355">
        <v>371687</v>
      </c>
      <c r="F9" s="355">
        <f>E9/D9</f>
        <v>3573.9134615384614</v>
      </c>
      <c r="G9" s="355">
        <v>9670</v>
      </c>
      <c r="H9" s="45">
        <v>11160741</v>
      </c>
      <c r="I9" s="48">
        <f>H9/D9</f>
        <v>107314.81730769231</v>
      </c>
      <c r="J9" s="45">
        <v>42553</v>
      </c>
      <c r="K9" s="45" t="s">
        <v>219</v>
      </c>
    </row>
    <row r="10" spans="1:11" s="2" customFormat="1" ht="11.25" customHeight="1">
      <c r="A10" s="16">
        <v>13</v>
      </c>
      <c r="B10" s="1"/>
      <c r="C10" s="48">
        <v>19</v>
      </c>
      <c r="D10" s="48">
        <v>95</v>
      </c>
      <c r="E10" s="497">
        <v>332831</v>
      </c>
      <c r="F10" s="497">
        <f>E10/D10</f>
        <v>3503.4842105263156</v>
      </c>
      <c r="G10" s="497">
        <v>9913</v>
      </c>
      <c r="H10" s="48">
        <v>9707399</v>
      </c>
      <c r="I10" s="48">
        <f>H10/D10</f>
        <v>102183.14736842105</v>
      </c>
      <c r="J10" s="48">
        <v>37583</v>
      </c>
      <c r="K10" s="45" t="s">
        <v>220</v>
      </c>
    </row>
    <row r="11" spans="1:11" s="38" customFormat="1" ht="11.25" customHeight="1">
      <c r="A11" s="35">
        <v>14</v>
      </c>
      <c r="B11" s="36"/>
      <c r="C11" s="38">
        <v>19</v>
      </c>
      <c r="D11" s="38">
        <v>93</v>
      </c>
      <c r="E11" s="520">
        <v>283503</v>
      </c>
      <c r="F11" s="520">
        <f>E11/D11</f>
        <v>3048.4193548387098</v>
      </c>
      <c r="G11" s="520">
        <v>9658</v>
      </c>
      <c r="H11" s="356">
        <v>7685437</v>
      </c>
      <c r="I11" s="356">
        <f>H11/D11</f>
        <v>82639.10752688172</v>
      </c>
      <c r="J11" s="356">
        <v>29787</v>
      </c>
      <c r="K11" s="49" t="s">
        <v>243</v>
      </c>
    </row>
    <row r="12" spans="1:11" ht="4.5" customHeight="1">
      <c r="A12" s="270"/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ht="3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="124" customFormat="1" ht="10.5">
      <c r="A14" s="124" t="s">
        <v>221</v>
      </c>
    </row>
    <row r="16" spans="3:11" ht="12">
      <c r="C16" s="357"/>
      <c r="D16" s="357"/>
      <c r="E16" s="357"/>
      <c r="F16" s="357"/>
      <c r="G16" s="357"/>
      <c r="H16" s="176"/>
      <c r="I16" s="176"/>
      <c r="J16" s="176"/>
      <c r="K16" s="357"/>
    </row>
  </sheetData>
  <mergeCells count="6">
    <mergeCell ref="A1:K1"/>
    <mergeCell ref="J4:J5"/>
    <mergeCell ref="C4:C5"/>
    <mergeCell ref="D4:D5"/>
    <mergeCell ref="E4:F4"/>
    <mergeCell ref="H4:I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L1"/>
    </sheetView>
  </sheetViews>
  <sheetFormatPr defaultColWidth="9.00390625" defaultRowHeight="13.5"/>
  <cols>
    <col min="1" max="1" width="8.00390625" style="124" customWidth="1"/>
    <col min="2" max="2" width="0.6171875" style="124" customWidth="1"/>
    <col min="3" max="3" width="6.875" style="124" customWidth="1"/>
    <col min="4" max="4" width="9.50390625" style="124" customWidth="1"/>
    <col min="5" max="5" width="9.875" style="124" customWidth="1"/>
    <col min="6" max="6" width="8.50390625" style="124" customWidth="1"/>
    <col min="7" max="7" width="9.75390625" style="124" customWidth="1"/>
    <col min="8" max="8" width="9.00390625" style="124" customWidth="1"/>
    <col min="9" max="9" width="5.50390625" style="124" customWidth="1"/>
    <col min="10" max="10" width="9.875" style="124" customWidth="1"/>
    <col min="11" max="11" width="9.50390625" style="124" customWidth="1"/>
    <col min="12" max="12" width="5.375" style="124" customWidth="1"/>
    <col min="13" max="16384" width="8.875" style="124" customWidth="1"/>
  </cols>
  <sheetData>
    <row r="1" spans="1:12" s="342" customFormat="1" ht="18" customHeight="1">
      <c r="A1" s="695" t="s">
        <v>222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="171" customFormat="1" ht="11.25" customHeight="1">
      <c r="L2" s="204" t="s">
        <v>199</v>
      </c>
    </row>
    <row r="3" spans="1:12" ht="4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346"/>
    </row>
    <row r="4" spans="1:12" s="2" customFormat="1" ht="12" customHeight="1">
      <c r="A4" s="250" t="s">
        <v>108</v>
      </c>
      <c r="B4" s="79"/>
      <c r="C4" s="670" t="s">
        <v>223</v>
      </c>
      <c r="D4" s="669" t="s">
        <v>224</v>
      </c>
      <c r="E4" s="670"/>
      <c r="F4" s="20" t="s">
        <v>225</v>
      </c>
      <c r="G4" s="20" t="s">
        <v>133</v>
      </c>
      <c r="H4" s="756" t="s">
        <v>17</v>
      </c>
      <c r="I4" s="758" t="s">
        <v>226</v>
      </c>
      <c r="J4" s="20" t="s">
        <v>133</v>
      </c>
      <c r="K4" s="760" t="s">
        <v>227</v>
      </c>
      <c r="L4" s="763" t="s">
        <v>226</v>
      </c>
    </row>
    <row r="5" spans="1:12" s="2" customFormat="1" ht="12" customHeight="1">
      <c r="A5" s="250"/>
      <c r="B5" s="79"/>
      <c r="C5" s="672"/>
      <c r="D5" s="659"/>
      <c r="E5" s="673"/>
      <c r="F5" s="20" t="s">
        <v>228</v>
      </c>
      <c r="G5" s="20" t="s">
        <v>229</v>
      </c>
      <c r="H5" s="756"/>
      <c r="I5" s="750"/>
      <c r="J5" s="577" t="s">
        <v>230</v>
      </c>
      <c r="K5" s="761"/>
      <c r="L5" s="764"/>
    </row>
    <row r="6" spans="1:12" s="2" customFormat="1" ht="12" customHeight="1">
      <c r="A6" s="19" t="s">
        <v>112</v>
      </c>
      <c r="B6" s="80"/>
      <c r="C6" s="673"/>
      <c r="D6" s="496" t="s">
        <v>16</v>
      </c>
      <c r="E6" s="496" t="s">
        <v>231</v>
      </c>
      <c r="F6" s="32" t="s">
        <v>232</v>
      </c>
      <c r="G6" s="32" t="s">
        <v>233</v>
      </c>
      <c r="H6" s="757"/>
      <c r="I6" s="759"/>
      <c r="J6" s="32" t="s">
        <v>233</v>
      </c>
      <c r="K6" s="762"/>
      <c r="L6" s="765"/>
    </row>
    <row r="7" spans="1:12" ht="3" customHeight="1">
      <c r="A7" s="270"/>
      <c r="B7" s="157"/>
      <c r="C7" s="157"/>
      <c r="D7" s="157"/>
      <c r="E7" s="157"/>
      <c r="F7" s="157"/>
      <c r="G7" s="118"/>
      <c r="H7" s="157"/>
      <c r="I7" s="157"/>
      <c r="J7" s="157"/>
      <c r="K7" s="157"/>
      <c r="L7" s="157"/>
    </row>
    <row r="8" spans="1:12" s="6" customFormat="1" ht="11.25" customHeight="1">
      <c r="A8" s="123" t="s">
        <v>190</v>
      </c>
      <c r="B8" s="56"/>
      <c r="C8" s="358">
        <v>316886</v>
      </c>
      <c r="D8" s="358">
        <v>14907760</v>
      </c>
      <c r="E8" s="359">
        <v>168273512</v>
      </c>
      <c r="F8" s="358">
        <f>E8/C8*1000</f>
        <v>531022.2351255657</v>
      </c>
      <c r="G8" s="358">
        <v>102869247</v>
      </c>
      <c r="H8" s="358">
        <v>10175800</v>
      </c>
      <c r="I8" s="572">
        <f>H8/G8*100</f>
        <v>9.891974809536615</v>
      </c>
      <c r="J8" s="358">
        <v>101067475</v>
      </c>
      <c r="K8" s="358">
        <v>15120557</v>
      </c>
      <c r="L8" s="572">
        <f>K8/J8*100</f>
        <v>14.960853627737311</v>
      </c>
    </row>
    <row r="9" spans="1:12" s="6" customFormat="1" ht="11.25" customHeight="1">
      <c r="A9" s="123">
        <v>6</v>
      </c>
      <c r="B9" s="56"/>
      <c r="C9" s="358">
        <v>318059</v>
      </c>
      <c r="D9" s="358">
        <v>17263310</v>
      </c>
      <c r="E9" s="359">
        <v>174037036</v>
      </c>
      <c r="F9" s="358">
        <f aca="true" t="shared" si="0" ref="F9:F17">E9/C9*1000</f>
        <v>547184.7550297271</v>
      </c>
      <c r="G9" s="358">
        <v>106599640</v>
      </c>
      <c r="H9" s="358">
        <v>13352200</v>
      </c>
      <c r="I9" s="572">
        <f aca="true" t="shared" si="1" ref="I9:I17">H9/G9*100</f>
        <v>12.525558247663875</v>
      </c>
      <c r="J9" s="358">
        <v>104494076</v>
      </c>
      <c r="K9" s="358">
        <v>15857764</v>
      </c>
      <c r="L9" s="572">
        <f aca="true" t="shared" si="2" ref="L9:L17">K9/J9*100</f>
        <v>15.175754078154633</v>
      </c>
    </row>
    <row r="10" spans="1:12" s="6" customFormat="1" ht="11.25" customHeight="1">
      <c r="A10" s="123">
        <v>7</v>
      </c>
      <c r="B10" s="56"/>
      <c r="C10" s="358">
        <v>320205</v>
      </c>
      <c r="D10" s="358">
        <v>19016270</v>
      </c>
      <c r="E10" s="359">
        <v>184323884</v>
      </c>
      <c r="F10" s="358">
        <f>E10/C10*1000</f>
        <v>575643.3659686763</v>
      </c>
      <c r="G10" s="358">
        <v>112167253</v>
      </c>
      <c r="H10" s="358">
        <v>14485800</v>
      </c>
      <c r="I10" s="572">
        <f t="shared" si="1"/>
        <v>12.914464438208181</v>
      </c>
      <c r="J10" s="358">
        <v>110219341</v>
      </c>
      <c r="K10" s="358">
        <v>13353873</v>
      </c>
      <c r="L10" s="572">
        <f t="shared" si="2"/>
        <v>12.115725678309037</v>
      </c>
    </row>
    <row r="11" spans="1:12" s="6" customFormat="1" ht="11.25" customHeight="1">
      <c r="A11" s="123">
        <v>8</v>
      </c>
      <c r="B11" s="56"/>
      <c r="C11" s="358">
        <v>321874</v>
      </c>
      <c r="D11" s="358">
        <v>24113500</v>
      </c>
      <c r="E11" s="359">
        <v>198814380</v>
      </c>
      <c r="F11" s="358">
        <f t="shared" si="0"/>
        <v>617677.6626878841</v>
      </c>
      <c r="G11" s="358">
        <v>117710476</v>
      </c>
      <c r="H11" s="358">
        <v>18328400</v>
      </c>
      <c r="I11" s="572">
        <f t="shared" si="1"/>
        <v>15.570746651300604</v>
      </c>
      <c r="J11" s="358">
        <v>116120816</v>
      </c>
      <c r="K11" s="358">
        <v>14090748</v>
      </c>
      <c r="L11" s="572">
        <f t="shared" si="2"/>
        <v>12.13455820014217</v>
      </c>
    </row>
    <row r="12" spans="1:12" s="6" customFormat="1" ht="11.25" customHeight="1">
      <c r="A12" s="123">
        <v>9</v>
      </c>
      <c r="B12" s="56"/>
      <c r="C12" s="358">
        <v>322586</v>
      </c>
      <c r="D12" s="358">
        <v>30652900</v>
      </c>
      <c r="E12" s="359">
        <v>218399823</v>
      </c>
      <c r="F12" s="358">
        <f t="shared" si="0"/>
        <v>677028.2126316703</v>
      </c>
      <c r="G12" s="358">
        <v>122521462</v>
      </c>
      <c r="H12" s="358">
        <v>19042900</v>
      </c>
      <c r="I12" s="572">
        <f t="shared" si="1"/>
        <v>15.54250144354301</v>
      </c>
      <c r="J12" s="358">
        <v>120962015</v>
      </c>
      <c r="K12" s="358">
        <v>14706612</v>
      </c>
      <c r="L12" s="572">
        <f t="shared" si="2"/>
        <v>12.158041514106722</v>
      </c>
    </row>
    <row r="13" spans="1:12" s="6" customFormat="1" ht="11.25" customHeight="1">
      <c r="A13" s="123">
        <v>10</v>
      </c>
      <c r="B13" s="56"/>
      <c r="C13" s="358">
        <v>323342</v>
      </c>
      <c r="D13" s="358">
        <v>34106590</v>
      </c>
      <c r="E13" s="359">
        <v>239016409</v>
      </c>
      <c r="F13" s="358">
        <f t="shared" si="0"/>
        <v>739206.1934422376</v>
      </c>
      <c r="G13" s="358">
        <v>129313737</v>
      </c>
      <c r="H13" s="358">
        <v>21457838</v>
      </c>
      <c r="I13" s="572">
        <f t="shared" si="1"/>
        <v>16.59362608939219</v>
      </c>
      <c r="J13" s="358">
        <v>127276921</v>
      </c>
      <c r="K13" s="358">
        <v>15440251</v>
      </c>
      <c r="L13" s="572">
        <f t="shared" si="2"/>
        <v>12.131226053150673</v>
      </c>
    </row>
    <row r="14" spans="1:12" s="6" customFormat="1" ht="11.25" customHeight="1">
      <c r="A14" s="123">
        <v>11</v>
      </c>
      <c r="B14" s="56"/>
      <c r="C14" s="358">
        <v>323791</v>
      </c>
      <c r="D14" s="358">
        <v>40835002</v>
      </c>
      <c r="E14" s="359">
        <v>266408322</v>
      </c>
      <c r="F14" s="358">
        <f t="shared" si="0"/>
        <v>822778.6504257376</v>
      </c>
      <c r="G14" s="358">
        <v>142295055</v>
      </c>
      <c r="H14" s="358">
        <v>22417300</v>
      </c>
      <c r="I14" s="572">
        <f t="shared" si="1"/>
        <v>15.7540963036277</v>
      </c>
      <c r="J14" s="358">
        <v>140322574</v>
      </c>
      <c r="K14" s="358">
        <v>15808591</v>
      </c>
      <c r="L14" s="572">
        <f t="shared" si="2"/>
        <v>11.265892970292862</v>
      </c>
    </row>
    <row r="15" spans="1:12" s="6" customFormat="1" ht="11.25" customHeight="1">
      <c r="A15" s="123">
        <v>12</v>
      </c>
      <c r="B15" s="56"/>
      <c r="C15" s="358">
        <v>325320</v>
      </c>
      <c r="D15" s="358">
        <v>50047936</v>
      </c>
      <c r="E15" s="359">
        <v>301476539</v>
      </c>
      <c r="F15" s="358">
        <f t="shared" si="0"/>
        <v>926707.6693716956</v>
      </c>
      <c r="G15" s="358">
        <v>151267913</v>
      </c>
      <c r="H15" s="358">
        <v>33817100</v>
      </c>
      <c r="I15" s="572">
        <f t="shared" si="1"/>
        <v>22.355765561464448</v>
      </c>
      <c r="J15" s="358">
        <v>147628567</v>
      </c>
      <c r="K15" s="358">
        <v>17085309</v>
      </c>
      <c r="L15" s="572">
        <f t="shared" si="2"/>
        <v>11.573172690892543</v>
      </c>
    </row>
    <row r="16" spans="1:12" s="6" customFormat="1" ht="11.25" customHeight="1">
      <c r="A16" s="123">
        <v>13</v>
      </c>
      <c r="B16" s="56"/>
      <c r="C16" s="358">
        <v>326490</v>
      </c>
      <c r="D16" s="358">
        <v>50340801</v>
      </c>
      <c r="E16" s="359">
        <v>335099296</v>
      </c>
      <c r="F16" s="358">
        <f t="shared" si="0"/>
        <v>1026369.2486753039</v>
      </c>
      <c r="G16" s="358">
        <v>157373156</v>
      </c>
      <c r="H16" s="358">
        <v>40795600</v>
      </c>
      <c r="I16" s="572">
        <f t="shared" si="1"/>
        <v>25.922845443857018</v>
      </c>
      <c r="J16" s="358">
        <v>155475956</v>
      </c>
      <c r="K16" s="358">
        <v>17701228</v>
      </c>
      <c r="L16" s="572">
        <f t="shared" si="2"/>
        <v>11.385186787338359</v>
      </c>
    </row>
    <row r="17" spans="1:12" s="292" customFormat="1" ht="11.25" customHeight="1">
      <c r="A17" s="360">
        <v>14</v>
      </c>
      <c r="B17" s="361"/>
      <c r="C17" s="362">
        <v>326677</v>
      </c>
      <c r="D17" s="362">
        <v>32451017</v>
      </c>
      <c r="E17" s="363">
        <v>349681401</v>
      </c>
      <c r="F17" s="362">
        <f t="shared" si="0"/>
        <v>1070419.4081615785</v>
      </c>
      <c r="G17" s="362">
        <v>135949156</v>
      </c>
      <c r="H17" s="362">
        <v>24084887</v>
      </c>
      <c r="I17" s="573">
        <f t="shared" si="1"/>
        <v>17.71609895099312</v>
      </c>
      <c r="J17" s="362">
        <v>134494623</v>
      </c>
      <c r="K17" s="362">
        <v>18759470</v>
      </c>
      <c r="L17" s="573">
        <f t="shared" si="2"/>
        <v>13.94811895193758</v>
      </c>
    </row>
    <row r="18" spans="1:12" ht="4.5" customHeight="1">
      <c r="A18" s="270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2" ht="3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</row>
    <row r="20" spans="1:4" ht="11.25" customHeight="1">
      <c r="A20" s="124" t="s">
        <v>234</v>
      </c>
      <c r="D20" s="364"/>
    </row>
    <row r="21" spans="1:4" ht="11.25" customHeight="1">
      <c r="A21" s="495" t="s">
        <v>15</v>
      </c>
      <c r="D21" s="364"/>
    </row>
    <row r="22" spans="3:12" ht="10.5">
      <c r="C22" s="53"/>
      <c r="D22" s="53"/>
      <c r="E22" s="53"/>
      <c r="F22" s="53"/>
      <c r="G22" s="293"/>
      <c r="H22" s="293"/>
      <c r="I22" s="293"/>
      <c r="J22" s="53"/>
      <c r="K22" s="53"/>
      <c r="L22" s="293"/>
    </row>
  </sheetData>
  <mergeCells count="7">
    <mergeCell ref="A1:L1"/>
    <mergeCell ref="C4:C6"/>
    <mergeCell ref="D4:E5"/>
    <mergeCell ref="H4:H6"/>
    <mergeCell ref="I4:I6"/>
    <mergeCell ref="K4:K6"/>
    <mergeCell ref="L4:L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A1">
      <selection activeCell="A1" sqref="A1:F1"/>
    </sheetView>
  </sheetViews>
  <sheetFormatPr defaultColWidth="9.00390625" defaultRowHeight="13.5"/>
  <cols>
    <col min="1" max="1" width="6.375" style="126" customWidth="1"/>
    <col min="2" max="2" width="3.00390625" style="129" customWidth="1"/>
    <col min="3" max="3" width="22.875" style="126" customWidth="1"/>
    <col min="4" max="4" width="2.50390625" style="126" customWidth="1"/>
    <col min="5" max="5" width="27.875" style="144" customWidth="1"/>
    <col min="6" max="6" width="29.25390625" style="144" customWidth="1"/>
    <col min="7" max="16384" width="8.875" style="126" customWidth="1"/>
  </cols>
  <sheetData>
    <row r="1" spans="1:13" s="365" customFormat="1" ht="18" customHeight="1">
      <c r="A1" s="701" t="s">
        <v>89</v>
      </c>
      <c r="B1" s="701"/>
      <c r="C1" s="701"/>
      <c r="D1" s="701"/>
      <c r="E1" s="701"/>
      <c r="F1" s="701"/>
      <c r="G1" s="263"/>
      <c r="H1" s="263"/>
      <c r="I1" s="263"/>
      <c r="J1" s="263"/>
      <c r="K1" s="263"/>
      <c r="L1" s="263"/>
      <c r="M1" s="263"/>
    </row>
    <row r="2" spans="1:13" ht="12" customHeight="1">
      <c r="A2" s="366"/>
      <c r="B2" s="367"/>
      <c r="C2" s="366"/>
      <c r="D2" s="366"/>
      <c r="E2" s="368"/>
      <c r="F2" s="368"/>
      <c r="G2" s="313"/>
      <c r="H2" s="313"/>
      <c r="I2" s="313"/>
      <c r="J2" s="313"/>
      <c r="K2" s="313"/>
      <c r="L2" s="313"/>
      <c r="M2" s="313"/>
    </row>
    <row r="3" spans="1:13" ht="12" customHeight="1">
      <c r="A3" s="343"/>
      <c r="B3" s="367"/>
      <c r="C3" s="343"/>
      <c r="D3" s="343"/>
      <c r="E3" s="369"/>
      <c r="F3" s="283" t="s">
        <v>128</v>
      </c>
      <c r="G3" s="343"/>
      <c r="H3" s="343"/>
      <c r="I3" s="313"/>
      <c r="J3" s="313"/>
      <c r="K3" s="313"/>
      <c r="L3" s="313"/>
      <c r="M3" s="313"/>
    </row>
    <row r="4" spans="1:11" ht="4.5" customHeight="1">
      <c r="A4" s="168"/>
      <c r="B4" s="370"/>
      <c r="C4" s="168"/>
      <c r="D4" s="168"/>
      <c r="E4" s="371"/>
      <c r="F4" s="372"/>
      <c r="G4" s="171"/>
      <c r="H4" s="171"/>
      <c r="I4" s="171"/>
      <c r="J4" s="171"/>
      <c r="K4" s="171"/>
    </row>
    <row r="5" spans="1:12" ht="25.5" customHeight="1">
      <c r="A5" s="493" t="s">
        <v>108</v>
      </c>
      <c r="B5" s="747" t="s">
        <v>235</v>
      </c>
      <c r="C5" s="747"/>
      <c r="D5" s="327"/>
      <c r="E5" s="373" t="s">
        <v>191</v>
      </c>
      <c r="F5" s="374" t="s">
        <v>192</v>
      </c>
      <c r="G5" s="171"/>
      <c r="H5" s="171"/>
      <c r="I5" s="171"/>
      <c r="J5" s="294"/>
      <c r="K5" s="294"/>
      <c r="L5" s="576"/>
    </row>
    <row r="6" spans="1:11" ht="3" customHeight="1">
      <c r="A6" s="270"/>
      <c r="B6" s="375"/>
      <c r="C6" s="157"/>
      <c r="D6" s="270"/>
      <c r="E6" s="376"/>
      <c r="F6" s="377"/>
      <c r="G6" s="171"/>
      <c r="H6" s="171"/>
      <c r="I6" s="171"/>
      <c r="J6" s="171"/>
      <c r="K6" s="171"/>
    </row>
    <row r="7" spans="1:11" ht="12" customHeight="1">
      <c r="A7" s="767" t="s">
        <v>236</v>
      </c>
      <c r="B7" s="766" t="s">
        <v>237</v>
      </c>
      <c r="C7" s="766"/>
      <c r="D7" s="174"/>
      <c r="E7" s="378">
        <f>SUM(E8:E10)</f>
        <v>8944400</v>
      </c>
      <c r="F7" s="379">
        <f>SUM(F8:F10)</f>
        <v>126068551</v>
      </c>
      <c r="G7" s="171"/>
      <c r="H7" s="171"/>
      <c r="I7" s="171"/>
      <c r="J7" s="171"/>
      <c r="K7" s="171"/>
    </row>
    <row r="8" spans="1:11" ht="12" customHeight="1">
      <c r="A8" s="767"/>
      <c r="B8" s="191"/>
      <c r="C8" s="118" t="s">
        <v>238</v>
      </c>
      <c r="D8" s="174"/>
      <c r="E8" s="378">
        <v>7804100</v>
      </c>
      <c r="F8" s="379">
        <v>106381572</v>
      </c>
      <c r="G8" s="171"/>
      <c r="H8" s="171"/>
      <c r="I8" s="171"/>
      <c r="J8" s="171"/>
      <c r="K8" s="171"/>
    </row>
    <row r="9" spans="1:11" ht="12" customHeight="1">
      <c r="A9" s="767"/>
      <c r="B9" s="191"/>
      <c r="C9" s="118" t="s">
        <v>239</v>
      </c>
      <c r="D9" s="174"/>
      <c r="E9" s="378">
        <v>1132500</v>
      </c>
      <c r="F9" s="379">
        <v>1822800</v>
      </c>
      <c r="G9" s="171"/>
      <c r="H9" s="171"/>
      <c r="I9" s="171"/>
      <c r="J9" s="171"/>
      <c r="K9" s="171"/>
    </row>
    <row r="10" spans="1:11" ht="12" customHeight="1">
      <c r="A10" s="767"/>
      <c r="B10" s="191"/>
      <c r="C10" s="118" t="s">
        <v>240</v>
      </c>
      <c r="D10" s="174"/>
      <c r="E10" s="378">
        <v>7800</v>
      </c>
      <c r="F10" s="379">
        <v>17864179</v>
      </c>
      <c r="G10" s="171"/>
      <c r="H10" s="171"/>
      <c r="I10" s="171"/>
      <c r="J10" s="171"/>
      <c r="K10" s="171"/>
    </row>
    <row r="11" spans="1:11" ht="12" customHeight="1">
      <c r="A11" s="767"/>
      <c r="B11" s="766" t="s">
        <v>241</v>
      </c>
      <c r="C11" s="766"/>
      <c r="D11" s="174"/>
      <c r="E11" s="378">
        <v>2579500</v>
      </c>
      <c r="F11" s="379">
        <v>35296632</v>
      </c>
      <c r="G11" s="171"/>
      <c r="H11" s="171"/>
      <c r="I11" s="171"/>
      <c r="J11" s="171"/>
      <c r="K11" s="171"/>
    </row>
    <row r="12" spans="1:11" ht="12" customHeight="1">
      <c r="A12" s="767"/>
      <c r="B12" s="766" t="s">
        <v>249</v>
      </c>
      <c r="C12" s="766"/>
      <c r="D12" s="174"/>
      <c r="E12" s="378">
        <v>7281100</v>
      </c>
      <c r="F12" s="379">
        <v>50961700</v>
      </c>
      <c r="G12" s="171"/>
      <c r="H12" s="171"/>
      <c r="I12" s="171"/>
      <c r="J12" s="171"/>
      <c r="K12" s="171"/>
    </row>
    <row r="13" spans="1:11" ht="12" customHeight="1">
      <c r="A13" s="767"/>
      <c r="B13" s="766" t="s">
        <v>250</v>
      </c>
      <c r="C13" s="766"/>
      <c r="D13" s="174"/>
      <c r="E13" s="378">
        <v>4032800</v>
      </c>
      <c r="F13" s="379">
        <v>17466388</v>
      </c>
      <c r="G13" s="171"/>
      <c r="H13" s="171"/>
      <c r="I13" s="171"/>
      <c r="J13" s="171"/>
      <c r="K13" s="171"/>
    </row>
    <row r="14" spans="1:11" ht="12" customHeight="1">
      <c r="A14" s="767"/>
      <c r="B14" s="766" t="s">
        <v>193</v>
      </c>
      <c r="C14" s="766"/>
      <c r="D14" s="174"/>
      <c r="E14" s="378">
        <v>1077087</v>
      </c>
      <c r="F14" s="379">
        <v>1077087</v>
      </c>
      <c r="G14" s="171"/>
      <c r="H14" s="171"/>
      <c r="I14" s="171"/>
      <c r="J14" s="171"/>
      <c r="K14" s="171"/>
    </row>
    <row r="15" spans="1:11" ht="12" customHeight="1">
      <c r="A15" s="767"/>
      <c r="B15" s="766" t="s">
        <v>251</v>
      </c>
      <c r="C15" s="766"/>
      <c r="D15" s="174"/>
      <c r="E15" s="378">
        <v>170000</v>
      </c>
      <c r="F15" s="379">
        <v>1125008</v>
      </c>
      <c r="G15" s="171"/>
      <c r="H15" s="171"/>
      <c r="I15" s="171"/>
      <c r="J15" s="171"/>
      <c r="K15" s="171"/>
    </row>
    <row r="16" spans="1:11" ht="12.75" customHeight="1">
      <c r="A16" s="767"/>
      <c r="B16" s="741" t="s">
        <v>252</v>
      </c>
      <c r="C16" s="741"/>
      <c r="D16" s="16"/>
      <c r="E16" s="378">
        <f>SUM(E7+E11+E12+E13+E14+E15)</f>
        <v>24084887</v>
      </c>
      <c r="F16" s="379">
        <f>SUM(F7+F11+F12+F13+F14+F15)</f>
        <v>231995366</v>
      </c>
      <c r="G16" s="171"/>
      <c r="H16" s="171"/>
      <c r="I16" s="171"/>
      <c r="J16" s="171"/>
      <c r="K16" s="171"/>
    </row>
    <row r="17" spans="1:11" ht="3" customHeight="1">
      <c r="A17" s="270"/>
      <c r="B17" s="375"/>
      <c r="C17" s="157"/>
      <c r="D17" s="270"/>
      <c r="E17" s="378"/>
      <c r="F17" s="379"/>
      <c r="G17" s="171"/>
      <c r="H17" s="171"/>
      <c r="I17" s="171"/>
      <c r="J17" s="171"/>
      <c r="K17" s="171"/>
    </row>
    <row r="18" spans="1:11" ht="3" customHeight="1">
      <c r="A18" s="269"/>
      <c r="B18" s="380"/>
      <c r="C18" s="163"/>
      <c r="D18" s="269"/>
      <c r="E18" s="381"/>
      <c r="F18" s="382"/>
      <c r="G18" s="171"/>
      <c r="H18" s="171"/>
      <c r="I18" s="171"/>
      <c r="J18" s="171"/>
      <c r="K18" s="171"/>
    </row>
    <row r="19" spans="1:11" s="258" customFormat="1" ht="14.25" customHeight="1">
      <c r="A19" s="767" t="s">
        <v>143</v>
      </c>
      <c r="B19" s="85" t="s">
        <v>253</v>
      </c>
      <c r="C19" s="384"/>
      <c r="D19" s="383"/>
      <c r="E19" s="385">
        <f>SUM(E20+E23+E24+E25+E26)</f>
        <v>6916900</v>
      </c>
      <c r="F19" s="386">
        <f>SUM(F20+F23+F24+F25+F26)</f>
        <v>82097945</v>
      </c>
      <c r="G19" s="276"/>
      <c r="H19" s="276"/>
      <c r="I19" s="276"/>
      <c r="J19" s="276"/>
      <c r="K19" s="276"/>
    </row>
    <row r="20" spans="1:11" ht="12" customHeight="1">
      <c r="A20" s="767"/>
      <c r="B20" s="387"/>
      <c r="C20" s="118" t="s">
        <v>237</v>
      </c>
      <c r="D20" s="174"/>
      <c r="E20" s="378">
        <f>SUM(E21:E22)</f>
        <v>4275700</v>
      </c>
      <c r="F20" s="379">
        <f>SUM(F21:F22)</f>
        <v>55974021</v>
      </c>
      <c r="G20" s="171"/>
      <c r="H20" s="171"/>
      <c r="I20" s="171"/>
      <c r="J20" s="171"/>
      <c r="K20" s="171"/>
    </row>
    <row r="21" spans="1:11" ht="12" customHeight="1">
      <c r="A21" s="767"/>
      <c r="B21" s="388"/>
      <c r="C21" s="118" t="s">
        <v>238</v>
      </c>
      <c r="D21" s="174"/>
      <c r="E21" s="378">
        <v>2650300</v>
      </c>
      <c r="F21" s="379">
        <v>32236858</v>
      </c>
      <c r="G21" s="171"/>
      <c r="H21" s="171"/>
      <c r="I21" s="171"/>
      <c r="J21" s="171"/>
      <c r="K21" s="171"/>
    </row>
    <row r="22" spans="1:11" ht="12" customHeight="1">
      <c r="A22" s="767"/>
      <c r="B22" s="388"/>
      <c r="C22" s="118" t="s">
        <v>255</v>
      </c>
      <c r="D22" s="174"/>
      <c r="E22" s="378">
        <v>1625400</v>
      </c>
      <c r="F22" s="379">
        <v>23737163</v>
      </c>
      <c r="G22" s="171"/>
      <c r="H22" s="171"/>
      <c r="I22" s="171"/>
      <c r="J22" s="171"/>
      <c r="K22" s="171"/>
    </row>
    <row r="23" spans="1:11" ht="12" customHeight="1">
      <c r="A23" s="767"/>
      <c r="B23" s="388"/>
      <c r="C23" s="118" t="s">
        <v>241</v>
      </c>
      <c r="D23" s="174"/>
      <c r="E23" s="378">
        <v>2513200</v>
      </c>
      <c r="F23" s="379">
        <v>25995924</v>
      </c>
      <c r="G23" s="171"/>
      <c r="H23" s="171"/>
      <c r="I23" s="171"/>
      <c r="J23" s="171"/>
      <c r="K23" s="171"/>
    </row>
    <row r="24" spans="1:11" ht="12" customHeight="1">
      <c r="A24" s="767"/>
      <c r="B24" s="388"/>
      <c r="C24" s="118" t="s">
        <v>257</v>
      </c>
      <c r="D24" s="174"/>
      <c r="E24" s="378">
        <v>11000</v>
      </c>
      <c r="F24" s="379">
        <v>11000</v>
      </c>
      <c r="G24" s="171"/>
      <c r="H24" s="171"/>
      <c r="I24" s="171"/>
      <c r="J24" s="171"/>
      <c r="K24" s="171"/>
    </row>
    <row r="25" spans="1:11" ht="12" customHeight="1">
      <c r="A25" s="767"/>
      <c r="B25" s="388"/>
      <c r="C25" s="118" t="s">
        <v>194</v>
      </c>
      <c r="D25" s="174"/>
      <c r="E25" s="378">
        <v>7000</v>
      </c>
      <c r="F25" s="379">
        <v>7000</v>
      </c>
      <c r="G25" s="171"/>
      <c r="H25" s="171"/>
      <c r="I25" s="171"/>
      <c r="J25" s="171"/>
      <c r="K25" s="171"/>
    </row>
    <row r="26" spans="1:11" ht="12" customHeight="1">
      <c r="A26" s="767"/>
      <c r="B26" s="388"/>
      <c r="C26" s="118" t="s">
        <v>193</v>
      </c>
      <c r="D26" s="174"/>
      <c r="E26" s="378">
        <v>110000</v>
      </c>
      <c r="F26" s="379">
        <v>110000</v>
      </c>
      <c r="G26" s="171"/>
      <c r="H26" s="171"/>
      <c r="I26" s="171"/>
      <c r="J26" s="171"/>
      <c r="K26" s="171"/>
    </row>
    <row r="27" spans="1:11" ht="5.25" customHeight="1">
      <c r="A27" s="767"/>
      <c r="B27" s="388"/>
      <c r="C27" s="118"/>
      <c r="D27" s="174"/>
      <c r="E27" s="378"/>
      <c r="F27" s="379"/>
      <c r="G27" s="171"/>
      <c r="H27" s="171"/>
      <c r="I27" s="171"/>
      <c r="J27" s="171"/>
      <c r="K27" s="171"/>
    </row>
    <row r="28" spans="1:11" s="258" customFormat="1" ht="12" customHeight="1">
      <c r="A28" s="767"/>
      <c r="B28" s="85" t="s">
        <v>145</v>
      </c>
      <c r="C28" s="39"/>
      <c r="D28" s="280"/>
      <c r="E28" s="385">
        <f>SUM(E29,E31)</f>
        <v>368200</v>
      </c>
      <c r="F28" s="386">
        <f>SUM(F29+F31)</f>
        <v>3505487</v>
      </c>
      <c r="G28" s="276"/>
      <c r="H28" s="276"/>
      <c r="I28" s="276"/>
      <c r="J28" s="276"/>
      <c r="K28" s="276"/>
    </row>
    <row r="29" spans="1:11" ht="12" customHeight="1">
      <c r="A29" s="767"/>
      <c r="B29" s="389"/>
      <c r="C29" s="118" t="s">
        <v>237</v>
      </c>
      <c r="D29" s="174"/>
      <c r="E29" s="378">
        <v>241000</v>
      </c>
      <c r="F29" s="379">
        <v>3245327</v>
      </c>
      <c r="G29" s="171"/>
      <c r="H29" s="171"/>
      <c r="I29" s="171"/>
      <c r="J29" s="171"/>
      <c r="K29" s="171"/>
    </row>
    <row r="30" spans="1:11" ht="12" customHeight="1">
      <c r="A30" s="767"/>
      <c r="B30" s="388"/>
      <c r="C30" s="118" t="s">
        <v>256</v>
      </c>
      <c r="D30" s="174"/>
      <c r="E30" s="378">
        <v>241000</v>
      </c>
      <c r="F30" s="379">
        <v>3245327</v>
      </c>
      <c r="G30" s="171"/>
      <c r="H30" s="171"/>
      <c r="I30" s="171"/>
      <c r="J30" s="171"/>
      <c r="K30" s="171"/>
    </row>
    <row r="31" spans="1:11" ht="12" customHeight="1">
      <c r="A31" s="767"/>
      <c r="B31" s="388"/>
      <c r="C31" s="118" t="s">
        <v>241</v>
      </c>
      <c r="D31" s="174"/>
      <c r="E31" s="378">
        <v>127200</v>
      </c>
      <c r="F31" s="379">
        <v>260160</v>
      </c>
      <c r="G31" s="171"/>
      <c r="H31" s="171"/>
      <c r="I31" s="171"/>
      <c r="J31" s="171"/>
      <c r="K31" s="171"/>
    </row>
    <row r="32" spans="1:11" ht="5.25" customHeight="1">
      <c r="A32" s="767"/>
      <c r="B32" s="388"/>
      <c r="C32" s="118"/>
      <c r="D32" s="174"/>
      <c r="E32" s="390"/>
      <c r="F32" s="379"/>
      <c r="G32" s="171"/>
      <c r="H32" s="171"/>
      <c r="I32" s="171"/>
      <c r="J32" s="171"/>
      <c r="K32" s="171"/>
    </row>
    <row r="33" spans="1:11" s="258" customFormat="1" ht="12" customHeight="1">
      <c r="A33" s="767"/>
      <c r="B33" s="85" t="s">
        <v>157</v>
      </c>
      <c r="C33" s="39"/>
      <c r="D33" s="280"/>
      <c r="E33" s="385">
        <f>SUM(E34+E36)</f>
        <v>8800</v>
      </c>
      <c r="F33" s="386">
        <f>F34+F36</f>
        <v>3159353</v>
      </c>
      <c r="G33" s="276"/>
      <c r="H33" s="276"/>
      <c r="I33" s="276"/>
      <c r="J33" s="276"/>
      <c r="K33" s="276"/>
    </row>
    <row r="34" spans="1:11" ht="12" customHeight="1">
      <c r="A34" s="767"/>
      <c r="B34" s="389"/>
      <c r="C34" s="118" t="s">
        <v>237</v>
      </c>
      <c r="D34" s="174"/>
      <c r="E34" s="378">
        <v>0</v>
      </c>
      <c r="F34" s="379">
        <v>2776633</v>
      </c>
      <c r="G34" s="171"/>
      <c r="H34" s="171"/>
      <c r="I34" s="171"/>
      <c r="J34" s="171"/>
      <c r="K34" s="171"/>
    </row>
    <row r="35" spans="1:11" ht="12" customHeight="1">
      <c r="A35" s="767"/>
      <c r="B35" s="388"/>
      <c r="C35" s="118" t="s">
        <v>255</v>
      </c>
      <c r="D35" s="174"/>
      <c r="E35" s="378">
        <v>0</v>
      </c>
      <c r="F35" s="379">
        <v>2776633</v>
      </c>
      <c r="G35" s="171"/>
      <c r="H35" s="171"/>
      <c r="I35" s="171"/>
      <c r="J35" s="171"/>
      <c r="K35" s="171"/>
    </row>
    <row r="36" spans="1:11" ht="12" customHeight="1">
      <c r="A36" s="767"/>
      <c r="B36" s="388"/>
      <c r="C36" s="118" t="s">
        <v>257</v>
      </c>
      <c r="D36" s="174"/>
      <c r="E36" s="378">
        <v>8800</v>
      </c>
      <c r="F36" s="379">
        <v>382720</v>
      </c>
      <c r="G36" s="171"/>
      <c r="H36" s="171"/>
      <c r="I36" s="171"/>
      <c r="J36" s="171"/>
      <c r="K36" s="171"/>
    </row>
    <row r="37" spans="1:11" ht="6" customHeight="1">
      <c r="A37" s="767"/>
      <c r="B37" s="44"/>
      <c r="C37" s="118"/>
      <c r="D37" s="174"/>
      <c r="E37" s="390"/>
      <c r="F37" s="379"/>
      <c r="G37" s="171"/>
      <c r="H37" s="171"/>
      <c r="I37" s="171"/>
      <c r="J37" s="171"/>
      <c r="K37" s="171"/>
    </row>
    <row r="38" spans="1:11" s="258" customFormat="1" ht="12" customHeight="1">
      <c r="A38" s="767"/>
      <c r="B38" s="85" t="s">
        <v>149</v>
      </c>
      <c r="C38" s="39"/>
      <c r="D38" s="280"/>
      <c r="E38" s="385">
        <v>0</v>
      </c>
      <c r="F38" s="386">
        <f>SUM(F39+F41)</f>
        <v>1471957</v>
      </c>
      <c r="G38" s="276"/>
      <c r="H38" s="276"/>
      <c r="I38" s="276"/>
      <c r="J38" s="276"/>
      <c r="K38" s="276"/>
    </row>
    <row r="39" spans="1:11" ht="12" customHeight="1">
      <c r="A39" s="767"/>
      <c r="B39" s="389"/>
      <c r="C39" s="118" t="s">
        <v>237</v>
      </c>
      <c r="D39" s="174"/>
      <c r="E39" s="378">
        <v>0</v>
      </c>
      <c r="F39" s="379">
        <v>616581</v>
      </c>
      <c r="G39" s="171"/>
      <c r="H39" s="171"/>
      <c r="I39" s="171"/>
      <c r="J39" s="171"/>
      <c r="K39" s="171"/>
    </row>
    <row r="40" spans="1:11" ht="12" customHeight="1">
      <c r="A40" s="767"/>
      <c r="B40" s="391"/>
      <c r="C40" s="118" t="s">
        <v>258</v>
      </c>
      <c r="D40" s="174"/>
      <c r="E40" s="378">
        <v>0</v>
      </c>
      <c r="F40" s="379">
        <v>616581</v>
      </c>
      <c r="G40" s="171"/>
      <c r="H40" s="171"/>
      <c r="I40" s="171"/>
      <c r="J40" s="171"/>
      <c r="K40" s="171"/>
    </row>
    <row r="41" spans="1:11" ht="12" customHeight="1">
      <c r="A41" s="767"/>
      <c r="B41" s="391"/>
      <c r="C41" s="118" t="s">
        <v>259</v>
      </c>
      <c r="D41" s="174"/>
      <c r="E41" s="378">
        <v>0</v>
      </c>
      <c r="F41" s="379">
        <v>855376</v>
      </c>
      <c r="G41" s="171"/>
      <c r="H41" s="171"/>
      <c r="I41" s="171"/>
      <c r="J41" s="171"/>
      <c r="K41" s="171"/>
    </row>
    <row r="42" spans="1:11" ht="3.75" customHeight="1">
      <c r="A42" s="767"/>
      <c r="B42" s="375"/>
      <c r="C42" s="118"/>
      <c r="D42" s="174"/>
      <c r="E42" s="378"/>
      <c r="F42" s="392"/>
      <c r="G42" s="171"/>
      <c r="H42" s="171"/>
      <c r="I42" s="171"/>
      <c r="J42" s="171"/>
      <c r="K42" s="171"/>
    </row>
    <row r="43" spans="1:11" s="258" customFormat="1" ht="12" customHeight="1">
      <c r="A43" s="767"/>
      <c r="B43" s="85" t="s">
        <v>265</v>
      </c>
      <c r="C43" s="39"/>
      <c r="D43" s="280"/>
      <c r="E43" s="385">
        <v>0</v>
      </c>
      <c r="F43" s="386">
        <v>1433434</v>
      </c>
      <c r="G43" s="276"/>
      <c r="H43" s="276"/>
      <c r="I43" s="276"/>
      <c r="J43" s="276"/>
      <c r="K43" s="276"/>
    </row>
    <row r="44" spans="1:11" ht="12.75" customHeight="1">
      <c r="A44" s="767"/>
      <c r="B44" s="389"/>
      <c r="C44" s="118" t="s">
        <v>237</v>
      </c>
      <c r="D44" s="174"/>
      <c r="E44" s="378">
        <v>0</v>
      </c>
      <c r="F44" s="379">
        <v>1433434</v>
      </c>
      <c r="G44" s="171"/>
      <c r="H44" s="171"/>
      <c r="I44" s="171"/>
      <c r="J44" s="171"/>
      <c r="K44" s="171"/>
    </row>
    <row r="45" spans="1:11" ht="12" customHeight="1">
      <c r="A45" s="767"/>
      <c r="B45" s="79"/>
      <c r="C45" s="118" t="s">
        <v>238</v>
      </c>
      <c r="D45" s="174"/>
      <c r="E45" s="378">
        <v>0</v>
      </c>
      <c r="F45" s="379">
        <v>1433434</v>
      </c>
      <c r="G45" s="171"/>
      <c r="H45" s="171"/>
      <c r="I45" s="171"/>
      <c r="J45" s="171"/>
      <c r="K45" s="171"/>
    </row>
    <row r="46" spans="1:11" ht="5.25" customHeight="1">
      <c r="A46" s="767"/>
      <c r="B46" s="79"/>
      <c r="C46" s="118"/>
      <c r="D46" s="174"/>
      <c r="E46" s="378"/>
      <c r="F46" s="392"/>
      <c r="G46" s="171"/>
      <c r="H46" s="171"/>
      <c r="I46" s="171"/>
      <c r="J46" s="171"/>
      <c r="K46" s="171"/>
    </row>
    <row r="47" spans="1:11" s="258" customFormat="1" ht="12" customHeight="1">
      <c r="A47" s="767"/>
      <c r="B47" s="36" t="s">
        <v>266</v>
      </c>
      <c r="C47" s="39"/>
      <c r="D47" s="280"/>
      <c r="E47" s="385">
        <v>100300</v>
      </c>
      <c r="F47" s="386">
        <v>1388400</v>
      </c>
      <c r="G47" s="276"/>
      <c r="H47" s="276"/>
      <c r="I47" s="276"/>
      <c r="J47" s="276"/>
      <c r="K47" s="276"/>
    </row>
    <row r="48" spans="1:11" ht="12" customHeight="1">
      <c r="A48" s="767"/>
      <c r="B48" s="389"/>
      <c r="C48" s="118" t="s">
        <v>257</v>
      </c>
      <c r="D48" s="174"/>
      <c r="E48" s="378">
        <v>100300</v>
      </c>
      <c r="F48" s="379">
        <v>1388400</v>
      </c>
      <c r="G48" s="171"/>
      <c r="H48" s="171"/>
      <c r="I48" s="171"/>
      <c r="J48" s="171"/>
      <c r="K48" s="171"/>
    </row>
    <row r="49" spans="1:11" ht="3.75" customHeight="1">
      <c r="A49" s="767"/>
      <c r="B49" s="393"/>
      <c r="C49" s="118"/>
      <c r="D49" s="174"/>
      <c r="E49" s="378"/>
      <c r="F49" s="379"/>
      <c r="G49" s="171"/>
      <c r="H49" s="171"/>
      <c r="I49" s="171"/>
      <c r="J49" s="171"/>
      <c r="K49" s="171"/>
    </row>
    <row r="50" spans="1:11" s="258" customFormat="1" ht="12" customHeight="1">
      <c r="A50" s="767"/>
      <c r="B50" s="85" t="s">
        <v>156</v>
      </c>
      <c r="C50" s="39"/>
      <c r="D50" s="280"/>
      <c r="E50" s="385">
        <f>SUM(E51:E53)</f>
        <v>346500</v>
      </c>
      <c r="F50" s="386">
        <f>SUM(F51:F53)</f>
        <v>23044038</v>
      </c>
      <c r="G50" s="276"/>
      <c r="H50" s="276"/>
      <c r="I50" s="276"/>
      <c r="J50" s="276"/>
      <c r="K50" s="276"/>
    </row>
    <row r="51" spans="1:11" ht="12" customHeight="1">
      <c r="A51" s="767"/>
      <c r="B51" s="387"/>
      <c r="C51" s="118" t="s">
        <v>257</v>
      </c>
      <c r="D51" s="174"/>
      <c r="E51" s="378">
        <v>346500</v>
      </c>
      <c r="F51" s="379">
        <v>19887440</v>
      </c>
      <c r="G51" s="171"/>
      <c r="H51" s="171"/>
      <c r="I51" s="171"/>
      <c r="J51" s="171"/>
      <c r="K51" s="171"/>
    </row>
    <row r="52" spans="1:11" ht="12" customHeight="1">
      <c r="A52" s="767"/>
      <c r="B52" s="388"/>
      <c r="C52" s="118" t="s">
        <v>194</v>
      </c>
      <c r="D52" s="174"/>
      <c r="E52" s="378">
        <v>0</v>
      </c>
      <c r="F52" s="379">
        <v>2748552</v>
      </c>
      <c r="G52" s="171"/>
      <c r="H52" s="171"/>
      <c r="I52" s="171"/>
      <c r="J52" s="171"/>
      <c r="K52" s="171"/>
    </row>
    <row r="53" spans="1:11" ht="12" customHeight="1">
      <c r="A53" s="767"/>
      <c r="B53" s="388"/>
      <c r="C53" s="118" t="s">
        <v>251</v>
      </c>
      <c r="D53" s="174"/>
      <c r="E53" s="378">
        <v>0</v>
      </c>
      <c r="F53" s="379">
        <v>408046</v>
      </c>
      <c r="G53" s="171"/>
      <c r="H53" s="171"/>
      <c r="I53" s="171"/>
      <c r="J53" s="171"/>
      <c r="K53" s="171"/>
    </row>
    <row r="54" spans="1:11" ht="3.75" customHeight="1">
      <c r="A54" s="767"/>
      <c r="B54" s="375"/>
      <c r="C54" s="118"/>
      <c r="D54" s="174"/>
      <c r="E54" s="394"/>
      <c r="F54" s="392"/>
      <c r="G54" s="171"/>
      <c r="H54" s="171"/>
      <c r="I54" s="171"/>
      <c r="J54" s="171"/>
      <c r="K54" s="171"/>
    </row>
    <row r="55" spans="1:11" s="258" customFormat="1" ht="12" customHeight="1">
      <c r="A55" s="767"/>
      <c r="B55" s="395" t="s">
        <v>267</v>
      </c>
      <c r="C55" s="39"/>
      <c r="D55" s="280"/>
      <c r="E55" s="385">
        <v>0</v>
      </c>
      <c r="F55" s="386">
        <v>559868</v>
      </c>
      <c r="G55" s="276"/>
      <c r="H55" s="276"/>
      <c r="I55" s="276"/>
      <c r="J55" s="276"/>
      <c r="K55" s="276"/>
    </row>
    <row r="56" spans="1:11" ht="12" customHeight="1">
      <c r="A56" s="767"/>
      <c r="B56" s="389"/>
      <c r="C56" s="118" t="s">
        <v>237</v>
      </c>
      <c r="D56" s="174"/>
      <c r="E56" s="378">
        <v>0</v>
      </c>
      <c r="F56" s="379">
        <v>559868</v>
      </c>
      <c r="G56" s="171"/>
      <c r="H56" s="171"/>
      <c r="I56" s="171"/>
      <c r="J56" s="171"/>
      <c r="K56" s="171"/>
    </row>
    <row r="57" spans="1:11" ht="12" customHeight="1">
      <c r="A57" s="767"/>
      <c r="B57" s="396"/>
      <c r="C57" s="118" t="s">
        <v>268</v>
      </c>
      <c r="D57" s="174"/>
      <c r="E57" s="378">
        <v>0</v>
      </c>
      <c r="F57" s="379">
        <v>559868</v>
      </c>
      <c r="G57" s="171"/>
      <c r="H57" s="171"/>
      <c r="I57" s="171"/>
      <c r="J57" s="171"/>
      <c r="K57" s="171"/>
    </row>
    <row r="58" spans="1:11" ht="4.5" customHeight="1">
      <c r="A58" s="767"/>
      <c r="B58" s="375"/>
      <c r="C58" s="118"/>
      <c r="D58" s="174"/>
      <c r="E58" s="394"/>
      <c r="F58" s="392"/>
      <c r="G58" s="171"/>
      <c r="H58" s="171"/>
      <c r="I58" s="171"/>
      <c r="J58" s="171"/>
      <c r="K58" s="171"/>
    </row>
    <row r="59" spans="1:11" s="258" customFormat="1" ht="12" customHeight="1">
      <c r="A59" s="767"/>
      <c r="B59" s="85" t="s">
        <v>160</v>
      </c>
      <c r="C59" s="39"/>
      <c r="D59" s="280"/>
      <c r="E59" s="385">
        <v>625430</v>
      </c>
      <c r="F59" s="386">
        <v>1025553</v>
      </c>
      <c r="G59" s="276"/>
      <c r="H59" s="276"/>
      <c r="I59" s="276"/>
      <c r="J59" s="276"/>
      <c r="K59" s="276"/>
    </row>
    <row r="60" spans="1:11" ht="12" customHeight="1">
      <c r="A60" s="767"/>
      <c r="B60" s="126"/>
      <c r="C60" s="118" t="s">
        <v>251</v>
      </c>
      <c r="D60" s="174"/>
      <c r="E60" s="378">
        <v>625430</v>
      </c>
      <c r="F60" s="379">
        <v>1025553</v>
      </c>
      <c r="G60" s="171"/>
      <c r="H60" s="171"/>
      <c r="I60" s="171"/>
      <c r="J60" s="171"/>
      <c r="K60" s="171"/>
    </row>
    <row r="61" spans="1:11" ht="6.75" customHeight="1">
      <c r="A61" s="767"/>
      <c r="B61" s="79"/>
      <c r="C61" s="118"/>
      <c r="D61" s="174"/>
      <c r="E61" s="394"/>
      <c r="F61" s="392"/>
      <c r="G61" s="171"/>
      <c r="H61" s="171"/>
      <c r="I61" s="171"/>
      <c r="J61" s="171"/>
      <c r="K61" s="171"/>
    </row>
    <row r="62" spans="1:11" ht="12.75" customHeight="1">
      <c r="A62" s="767"/>
      <c r="B62" s="741" t="s">
        <v>252</v>
      </c>
      <c r="C62" s="741"/>
      <c r="D62" s="16"/>
      <c r="E62" s="397">
        <f>SUM(E19,E28,E33,E38,E43,E47,E50,E55,E59)</f>
        <v>8366130</v>
      </c>
      <c r="F62" s="398">
        <f>SUM(F19,F28,F33,F38,F43,F47,F50,F55,F59)</f>
        <v>117686035</v>
      </c>
      <c r="G62" s="171"/>
      <c r="H62" s="171"/>
      <c r="I62" s="171"/>
      <c r="J62" s="171"/>
      <c r="K62" s="171"/>
    </row>
    <row r="63" spans="1:11" ht="4.5" customHeight="1">
      <c r="A63" s="298"/>
      <c r="B63" s="80"/>
      <c r="C63" s="26"/>
      <c r="D63" s="27"/>
      <c r="E63" s="399"/>
      <c r="F63" s="400"/>
      <c r="G63" s="171"/>
      <c r="H63" s="171"/>
      <c r="I63" s="171"/>
      <c r="J63" s="171"/>
      <c r="K63" s="171"/>
    </row>
    <row r="64" spans="1:11" ht="4.5" customHeight="1">
      <c r="A64" s="157"/>
      <c r="B64" s="375"/>
      <c r="C64" s="118"/>
      <c r="D64" s="174"/>
      <c r="E64" s="397"/>
      <c r="F64" s="398"/>
      <c r="G64" s="171"/>
      <c r="H64" s="171"/>
      <c r="I64" s="171"/>
      <c r="J64" s="171"/>
      <c r="K64" s="171"/>
    </row>
    <row r="65" spans="1:11" ht="15" customHeight="1">
      <c r="A65" s="741" t="s">
        <v>269</v>
      </c>
      <c r="B65" s="741"/>
      <c r="C65" s="741"/>
      <c r="D65" s="16"/>
      <c r="E65" s="401">
        <f>SUM(E16,E62)</f>
        <v>32451017</v>
      </c>
      <c r="F65" s="398">
        <f>SUM(F16,F62)</f>
        <v>349681401</v>
      </c>
      <c r="G65" s="171"/>
      <c r="H65" s="171"/>
      <c r="I65" s="171"/>
      <c r="J65" s="171"/>
      <c r="K65" s="171"/>
    </row>
    <row r="66" spans="1:11" ht="3" customHeight="1">
      <c r="A66" s="168"/>
      <c r="B66" s="370"/>
      <c r="C66" s="402"/>
      <c r="D66" s="403"/>
      <c r="E66" s="404"/>
      <c r="F66" s="405"/>
      <c r="G66" s="171"/>
      <c r="H66" s="171"/>
      <c r="I66" s="171"/>
      <c r="J66" s="171"/>
      <c r="K66" s="171"/>
    </row>
    <row r="67" spans="1:11" ht="2.25" customHeight="1">
      <c r="A67" s="259"/>
      <c r="B67" s="406"/>
      <c r="C67" s="407"/>
      <c r="D67" s="407"/>
      <c r="E67" s="408"/>
      <c r="F67" s="408"/>
      <c r="G67" s="171"/>
      <c r="H67" s="171"/>
      <c r="I67" s="171"/>
      <c r="J67" s="171"/>
      <c r="K67" s="171"/>
    </row>
    <row r="68" spans="1:11" ht="12" customHeight="1">
      <c r="A68" s="124" t="s">
        <v>166</v>
      </c>
      <c r="B68" s="409"/>
      <c r="C68" s="171"/>
      <c r="D68" s="171"/>
      <c r="E68" s="410"/>
      <c r="F68" s="410"/>
      <c r="G68" s="171"/>
      <c r="H68" s="171"/>
      <c r="I68" s="171"/>
      <c r="J68" s="171"/>
      <c r="K68" s="171"/>
    </row>
    <row r="69" spans="1:11" ht="12.75">
      <c r="A69" s="171"/>
      <c r="B69" s="409"/>
      <c r="C69" s="171"/>
      <c r="D69" s="171"/>
      <c r="E69" s="410"/>
      <c r="F69" s="410"/>
      <c r="G69" s="171"/>
      <c r="H69" s="171"/>
      <c r="I69" s="171"/>
      <c r="J69" s="171"/>
      <c r="K69" s="171"/>
    </row>
    <row r="70" spans="1:11" ht="12.75">
      <c r="A70" s="171"/>
      <c r="B70" s="409"/>
      <c r="C70" s="171"/>
      <c r="D70" s="171"/>
      <c r="E70" s="410"/>
      <c r="F70" s="410"/>
      <c r="G70" s="171"/>
      <c r="H70" s="171"/>
      <c r="I70" s="171"/>
      <c r="J70" s="171"/>
      <c r="K70" s="171"/>
    </row>
    <row r="71" spans="1:11" ht="12.75">
      <c r="A71" s="171"/>
      <c r="B71" s="409"/>
      <c r="C71" s="171"/>
      <c r="D71" s="171"/>
      <c r="E71" s="410"/>
      <c r="F71" s="410"/>
      <c r="G71" s="171"/>
      <c r="H71" s="171"/>
      <c r="I71" s="171"/>
      <c r="J71" s="171"/>
      <c r="K71" s="171"/>
    </row>
    <row r="72" spans="1:11" ht="12.75">
      <c r="A72" s="171"/>
      <c r="B72" s="409"/>
      <c r="C72" s="171"/>
      <c r="D72" s="171"/>
      <c r="E72" s="410"/>
      <c r="F72" s="410"/>
      <c r="G72" s="171"/>
      <c r="H72" s="171"/>
      <c r="I72" s="171"/>
      <c r="J72" s="171"/>
      <c r="K72" s="171"/>
    </row>
    <row r="73" spans="1:11" ht="12.75">
      <c r="A73" s="171"/>
      <c r="B73" s="409"/>
      <c r="C73" s="171"/>
      <c r="D73" s="171"/>
      <c r="E73" s="410"/>
      <c r="F73" s="410"/>
      <c r="G73" s="171"/>
      <c r="H73" s="171"/>
      <c r="I73" s="171"/>
      <c r="J73" s="171"/>
      <c r="K73" s="171"/>
    </row>
    <row r="74" spans="1:11" ht="12.75">
      <c r="A74" s="171"/>
      <c r="B74" s="409"/>
      <c r="C74" s="171"/>
      <c r="D74" s="171"/>
      <c r="E74" s="410"/>
      <c r="F74" s="410"/>
      <c r="G74" s="171"/>
      <c r="H74" s="171"/>
      <c r="I74" s="171"/>
      <c r="J74" s="171"/>
      <c r="K74" s="171"/>
    </row>
    <row r="75" spans="1:11" ht="12.75">
      <c r="A75" s="171"/>
      <c r="B75" s="409"/>
      <c r="C75" s="171"/>
      <c r="D75" s="171"/>
      <c r="E75" s="410"/>
      <c r="F75" s="410"/>
      <c r="G75" s="171"/>
      <c r="H75" s="171"/>
      <c r="I75" s="171"/>
      <c r="J75" s="171"/>
      <c r="K75" s="171"/>
    </row>
    <row r="76" spans="1:11" ht="12.75">
      <c r="A76" s="171"/>
      <c r="B76" s="409"/>
      <c r="C76" s="171"/>
      <c r="D76" s="171"/>
      <c r="E76" s="410"/>
      <c r="F76" s="410"/>
      <c r="G76" s="171"/>
      <c r="H76" s="171"/>
      <c r="I76" s="171"/>
      <c r="J76" s="171"/>
      <c r="K76" s="171"/>
    </row>
    <row r="77" spans="1:11" ht="12.75">
      <c r="A77" s="171"/>
      <c r="B77" s="409"/>
      <c r="C77" s="171"/>
      <c r="D77" s="171"/>
      <c r="E77" s="410"/>
      <c r="F77" s="410"/>
      <c r="G77" s="171"/>
      <c r="H77" s="171"/>
      <c r="I77" s="171"/>
      <c r="J77" s="171"/>
      <c r="K77" s="171"/>
    </row>
    <row r="78" spans="1:11" ht="12.75">
      <c r="A78" s="171"/>
      <c r="B78" s="409"/>
      <c r="C78" s="171"/>
      <c r="D78" s="171"/>
      <c r="E78" s="410"/>
      <c r="F78" s="410"/>
      <c r="G78" s="171"/>
      <c r="H78" s="171"/>
      <c r="I78" s="171"/>
      <c r="J78" s="171"/>
      <c r="K78" s="171"/>
    </row>
    <row r="79" spans="1:11" ht="12.75">
      <c r="A79" s="171"/>
      <c r="B79" s="409"/>
      <c r="C79" s="171"/>
      <c r="D79" s="171"/>
      <c r="E79" s="410"/>
      <c r="F79" s="410"/>
      <c r="G79" s="171"/>
      <c r="H79" s="171"/>
      <c r="I79" s="171"/>
      <c r="J79" s="171"/>
      <c r="K79" s="171"/>
    </row>
    <row r="80" spans="1:11" ht="12.75">
      <c r="A80" s="171"/>
      <c r="B80" s="409"/>
      <c r="C80" s="171"/>
      <c r="D80" s="171"/>
      <c r="E80" s="410"/>
      <c r="F80" s="410"/>
      <c r="G80" s="171"/>
      <c r="H80" s="171"/>
      <c r="I80" s="171"/>
      <c r="J80" s="171"/>
      <c r="K80" s="171"/>
    </row>
    <row r="81" spans="1:11" ht="12.75">
      <c r="A81" s="171"/>
      <c r="B81" s="409"/>
      <c r="C81" s="171"/>
      <c r="D81" s="171"/>
      <c r="E81" s="410"/>
      <c r="F81" s="410"/>
      <c r="G81" s="171"/>
      <c r="H81" s="171"/>
      <c r="I81" s="171"/>
      <c r="J81" s="171"/>
      <c r="K81" s="171"/>
    </row>
    <row r="82" spans="1:11" ht="12.75">
      <c r="A82" s="171"/>
      <c r="B82" s="409"/>
      <c r="C82" s="171"/>
      <c r="D82" s="171"/>
      <c r="E82" s="410"/>
      <c r="F82" s="410"/>
      <c r="G82" s="171"/>
      <c r="H82" s="171"/>
      <c r="I82" s="171"/>
      <c r="J82" s="171"/>
      <c r="K82" s="171"/>
    </row>
    <row r="83" spans="1:11" ht="12.75">
      <c r="A83" s="171"/>
      <c r="B83" s="409"/>
      <c r="C83" s="171"/>
      <c r="D83" s="171"/>
      <c r="E83" s="410"/>
      <c r="F83" s="410"/>
      <c r="G83" s="171"/>
      <c r="H83" s="171"/>
      <c r="I83" s="171"/>
      <c r="J83" s="171"/>
      <c r="K83" s="171"/>
    </row>
    <row r="84" spans="1:11" ht="12.75">
      <c r="A84" s="171"/>
      <c r="B84" s="409"/>
      <c r="C84" s="171"/>
      <c r="D84" s="171"/>
      <c r="E84" s="410"/>
      <c r="F84" s="410"/>
      <c r="G84" s="171"/>
      <c r="H84" s="171"/>
      <c r="I84" s="171"/>
      <c r="J84" s="171"/>
      <c r="K84" s="171"/>
    </row>
    <row r="85" spans="1:11" ht="12.75">
      <c r="A85" s="171"/>
      <c r="B85" s="409"/>
      <c r="C85" s="171"/>
      <c r="D85" s="171"/>
      <c r="E85" s="410"/>
      <c r="F85" s="410"/>
      <c r="G85" s="171"/>
      <c r="H85" s="171"/>
      <c r="I85" s="171"/>
      <c r="J85" s="171"/>
      <c r="K85" s="171"/>
    </row>
    <row r="86" spans="1:11" ht="12.75">
      <c r="A86" s="171"/>
      <c r="B86" s="409"/>
      <c r="C86" s="171"/>
      <c r="D86" s="171"/>
      <c r="E86" s="410"/>
      <c r="F86" s="410"/>
      <c r="G86" s="171"/>
      <c r="H86" s="171"/>
      <c r="I86" s="171"/>
      <c r="J86" s="171"/>
      <c r="K86" s="171"/>
    </row>
    <row r="87" spans="1:11" ht="12.75">
      <c r="A87" s="171"/>
      <c r="B87" s="409"/>
      <c r="C87" s="171"/>
      <c r="D87" s="171"/>
      <c r="E87" s="410"/>
      <c r="F87" s="410"/>
      <c r="G87" s="171"/>
      <c r="H87" s="171"/>
      <c r="I87" s="171"/>
      <c r="J87" s="171"/>
      <c r="K87" s="171"/>
    </row>
    <row r="88" spans="1:11" ht="12.75">
      <c r="A88" s="171"/>
      <c r="B88" s="409"/>
      <c r="C88" s="171"/>
      <c r="D88" s="171"/>
      <c r="E88" s="410"/>
      <c r="F88" s="410"/>
      <c r="G88" s="171"/>
      <c r="H88" s="171"/>
      <c r="I88" s="171"/>
      <c r="J88" s="171"/>
      <c r="K88" s="171"/>
    </row>
    <row r="89" spans="1:11" ht="12.75">
      <c r="A89" s="171"/>
      <c r="B89" s="409"/>
      <c r="C89" s="171"/>
      <c r="D89" s="171"/>
      <c r="E89" s="410"/>
      <c r="F89" s="410"/>
      <c r="G89" s="171"/>
      <c r="H89" s="171"/>
      <c r="I89" s="171"/>
      <c r="J89" s="171"/>
      <c r="K89" s="171"/>
    </row>
    <row r="90" spans="1:11" ht="12.75">
      <c r="A90" s="171"/>
      <c r="B90" s="409"/>
      <c r="C90" s="171"/>
      <c r="D90" s="171"/>
      <c r="E90" s="410"/>
      <c r="F90" s="410"/>
      <c r="G90" s="171"/>
      <c r="H90" s="171"/>
      <c r="I90" s="171"/>
      <c r="J90" s="171"/>
      <c r="K90" s="171"/>
    </row>
    <row r="91" spans="1:11" ht="12.75">
      <c r="A91" s="171"/>
      <c r="B91" s="409"/>
      <c r="C91" s="171"/>
      <c r="D91" s="171"/>
      <c r="E91" s="410"/>
      <c r="F91" s="410"/>
      <c r="G91" s="171"/>
      <c r="H91" s="171"/>
      <c r="I91" s="171"/>
      <c r="J91" s="171"/>
      <c r="K91" s="171"/>
    </row>
    <row r="92" spans="1:11" ht="12.75">
      <c r="A92" s="171"/>
      <c r="B92" s="409"/>
      <c r="C92" s="171"/>
      <c r="D92" s="171"/>
      <c r="E92" s="410"/>
      <c r="F92" s="410"/>
      <c r="G92" s="171"/>
      <c r="H92" s="171"/>
      <c r="I92" s="171"/>
      <c r="J92" s="171"/>
      <c r="K92" s="171"/>
    </row>
    <row r="93" spans="1:11" ht="12.75">
      <c r="A93" s="171"/>
      <c r="B93" s="409"/>
      <c r="C93" s="171"/>
      <c r="D93" s="171"/>
      <c r="E93" s="410"/>
      <c r="F93" s="410"/>
      <c r="G93" s="171"/>
      <c r="H93" s="171"/>
      <c r="I93" s="171"/>
      <c r="J93" s="171"/>
      <c r="K93" s="171"/>
    </row>
    <row r="94" spans="1:11" ht="12.75">
      <c r="A94" s="171"/>
      <c r="B94" s="409"/>
      <c r="C94" s="171"/>
      <c r="D94" s="171"/>
      <c r="E94" s="410"/>
      <c r="F94" s="410"/>
      <c r="G94" s="171"/>
      <c r="H94" s="171"/>
      <c r="I94" s="171"/>
      <c r="J94" s="171"/>
      <c r="K94" s="171"/>
    </row>
    <row r="95" spans="1:11" ht="12.75">
      <c r="A95" s="171"/>
      <c r="B95" s="409"/>
      <c r="C95" s="171"/>
      <c r="D95" s="171"/>
      <c r="E95" s="410"/>
      <c r="F95" s="410"/>
      <c r="G95" s="171"/>
      <c r="H95" s="171"/>
      <c r="I95" s="171"/>
      <c r="J95" s="171"/>
      <c r="K95" s="171"/>
    </row>
    <row r="96" spans="1:11" ht="12.75">
      <c r="A96" s="171"/>
      <c r="B96" s="409"/>
      <c r="C96" s="171"/>
      <c r="D96" s="171"/>
      <c r="E96" s="410"/>
      <c r="F96" s="410"/>
      <c r="G96" s="171"/>
      <c r="H96" s="171"/>
      <c r="I96" s="171"/>
      <c r="J96" s="171"/>
      <c r="K96" s="171"/>
    </row>
    <row r="97" spans="1:11" ht="12.75">
      <c r="A97" s="171"/>
      <c r="B97" s="409"/>
      <c r="C97" s="171"/>
      <c r="D97" s="171"/>
      <c r="E97" s="410"/>
      <c r="F97" s="410"/>
      <c r="G97" s="171"/>
      <c r="H97" s="171"/>
      <c r="I97" s="171"/>
      <c r="J97" s="171"/>
      <c r="K97" s="171"/>
    </row>
    <row r="98" spans="1:11" ht="12.75">
      <c r="A98" s="171"/>
      <c r="B98" s="409"/>
      <c r="C98" s="171"/>
      <c r="D98" s="171"/>
      <c r="E98" s="410"/>
      <c r="F98" s="410"/>
      <c r="G98" s="171"/>
      <c r="H98" s="171"/>
      <c r="I98" s="171"/>
      <c r="J98" s="171"/>
      <c r="K98" s="171"/>
    </row>
    <row r="99" spans="1:11" ht="12.75">
      <c r="A99" s="171"/>
      <c r="B99" s="409"/>
      <c r="C99" s="171"/>
      <c r="D99" s="171"/>
      <c r="E99" s="410"/>
      <c r="F99" s="410"/>
      <c r="G99" s="171"/>
      <c r="H99" s="171"/>
      <c r="I99" s="171"/>
      <c r="J99" s="171"/>
      <c r="K99" s="171"/>
    </row>
    <row r="100" spans="1:11" ht="12.75">
      <c r="A100" s="171"/>
      <c r="B100" s="409"/>
      <c r="C100" s="171"/>
      <c r="D100" s="171"/>
      <c r="E100" s="410"/>
      <c r="F100" s="410"/>
      <c r="G100" s="171"/>
      <c r="H100" s="171"/>
      <c r="I100" s="171"/>
      <c r="J100" s="171"/>
      <c r="K100" s="171"/>
    </row>
    <row r="101" spans="1:11" ht="12.75">
      <c r="A101" s="171"/>
      <c r="B101" s="409"/>
      <c r="C101" s="171"/>
      <c r="D101" s="171"/>
      <c r="E101" s="410"/>
      <c r="F101" s="410"/>
      <c r="G101" s="171"/>
      <c r="H101" s="171"/>
      <c r="I101" s="171"/>
      <c r="J101" s="171"/>
      <c r="K101" s="171"/>
    </row>
    <row r="102" spans="1:11" ht="12.75">
      <c r="A102" s="171"/>
      <c r="B102" s="409"/>
      <c r="C102" s="171"/>
      <c r="D102" s="171"/>
      <c r="E102" s="410"/>
      <c r="F102" s="410"/>
      <c r="G102" s="171"/>
      <c r="H102" s="171"/>
      <c r="I102" s="171"/>
      <c r="J102" s="171"/>
      <c r="K102" s="171"/>
    </row>
    <row r="103" spans="1:11" ht="12.75">
      <c r="A103" s="171"/>
      <c r="B103" s="409"/>
      <c r="C103" s="171"/>
      <c r="D103" s="171"/>
      <c r="E103" s="410"/>
      <c r="F103" s="410"/>
      <c r="G103" s="171"/>
      <c r="H103" s="171"/>
      <c r="I103" s="171"/>
      <c r="J103" s="171"/>
      <c r="K103" s="171"/>
    </row>
    <row r="104" spans="1:11" ht="12.75">
      <c r="A104" s="171"/>
      <c r="B104" s="409"/>
      <c r="C104" s="171"/>
      <c r="D104" s="171"/>
      <c r="E104" s="410"/>
      <c r="F104" s="410"/>
      <c r="G104" s="171"/>
      <c r="H104" s="171"/>
      <c r="I104" s="171"/>
      <c r="J104" s="171"/>
      <c r="K104" s="171"/>
    </row>
    <row r="105" spans="1:11" ht="12.75">
      <c r="A105" s="171"/>
      <c r="B105" s="409"/>
      <c r="C105" s="171"/>
      <c r="D105" s="171"/>
      <c r="E105" s="410"/>
      <c r="F105" s="410"/>
      <c r="G105" s="171"/>
      <c r="H105" s="171"/>
      <c r="I105" s="171"/>
      <c r="J105" s="171"/>
      <c r="K105" s="171"/>
    </row>
    <row r="106" spans="1:11" ht="12.75">
      <c r="A106" s="171"/>
      <c r="B106" s="409"/>
      <c r="C106" s="171"/>
      <c r="D106" s="171"/>
      <c r="E106" s="410"/>
      <c r="F106" s="410"/>
      <c r="G106" s="171"/>
      <c r="H106" s="171"/>
      <c r="I106" s="171"/>
      <c r="J106" s="171"/>
      <c r="K106" s="171"/>
    </row>
    <row r="107" spans="1:11" ht="12.75">
      <c r="A107" s="171"/>
      <c r="B107" s="409"/>
      <c r="C107" s="171"/>
      <c r="D107" s="171"/>
      <c r="E107" s="410"/>
      <c r="F107" s="410"/>
      <c r="G107" s="171"/>
      <c r="H107" s="171"/>
      <c r="I107" s="171"/>
      <c r="J107" s="171"/>
      <c r="K107" s="171"/>
    </row>
    <row r="108" spans="1:11" ht="12.75">
      <c r="A108" s="171"/>
      <c r="B108" s="409"/>
      <c r="C108" s="171"/>
      <c r="D108" s="171"/>
      <c r="E108" s="410"/>
      <c r="F108" s="410"/>
      <c r="G108" s="171"/>
      <c r="H108" s="171"/>
      <c r="I108" s="171"/>
      <c r="J108" s="171"/>
      <c r="K108" s="171"/>
    </row>
    <row r="109" spans="1:11" ht="12.75">
      <c r="A109" s="171"/>
      <c r="B109" s="409"/>
      <c r="C109" s="171"/>
      <c r="D109" s="171"/>
      <c r="E109" s="410"/>
      <c r="F109" s="410"/>
      <c r="G109" s="171"/>
      <c r="H109" s="171"/>
      <c r="I109" s="171"/>
      <c r="J109" s="171"/>
      <c r="K109" s="171"/>
    </row>
    <row r="110" spans="1:11" ht="12.75">
      <c r="A110" s="171"/>
      <c r="B110" s="409"/>
      <c r="C110" s="171"/>
      <c r="D110" s="171"/>
      <c r="E110" s="410"/>
      <c r="F110" s="410"/>
      <c r="G110" s="171"/>
      <c r="H110" s="171"/>
      <c r="I110" s="171"/>
      <c r="J110" s="171"/>
      <c r="K110" s="171"/>
    </row>
    <row r="111" spans="1:11" ht="12.75">
      <c r="A111" s="171"/>
      <c r="B111" s="409"/>
      <c r="C111" s="171"/>
      <c r="D111" s="171"/>
      <c r="E111" s="410"/>
      <c r="F111" s="410"/>
      <c r="G111" s="171"/>
      <c r="H111" s="171"/>
      <c r="I111" s="171"/>
      <c r="J111" s="171"/>
      <c r="K111" s="171"/>
    </row>
    <row r="112" spans="1:11" ht="12.75">
      <c r="A112" s="171"/>
      <c r="B112" s="409"/>
      <c r="C112" s="171"/>
      <c r="D112" s="171"/>
      <c r="E112" s="410"/>
      <c r="F112" s="410"/>
      <c r="G112" s="171"/>
      <c r="H112" s="171"/>
      <c r="I112" s="171"/>
      <c r="J112" s="171"/>
      <c r="K112" s="171"/>
    </row>
    <row r="113" spans="1:11" ht="12.75">
      <c r="A113" s="171"/>
      <c r="B113" s="409"/>
      <c r="C113" s="171"/>
      <c r="D113" s="171"/>
      <c r="E113" s="410"/>
      <c r="F113" s="410"/>
      <c r="G113" s="171"/>
      <c r="H113" s="171"/>
      <c r="I113" s="171"/>
      <c r="J113" s="171"/>
      <c r="K113" s="171"/>
    </row>
    <row r="114" spans="1:11" ht="12.75">
      <c r="A114" s="171"/>
      <c r="B114" s="409"/>
      <c r="C114" s="171"/>
      <c r="D114" s="171"/>
      <c r="E114" s="410"/>
      <c r="F114" s="410"/>
      <c r="G114" s="171"/>
      <c r="H114" s="171"/>
      <c r="I114" s="171"/>
      <c r="J114" s="171"/>
      <c r="K114" s="171"/>
    </row>
    <row r="115" spans="1:11" ht="12.75">
      <c r="A115" s="171"/>
      <c r="B115" s="409"/>
      <c r="C115" s="171"/>
      <c r="D115" s="171"/>
      <c r="E115" s="410"/>
      <c r="F115" s="410"/>
      <c r="G115" s="171"/>
      <c r="H115" s="171"/>
      <c r="I115" s="171"/>
      <c r="J115" s="171"/>
      <c r="K115" s="171"/>
    </row>
    <row r="116" spans="1:11" ht="12.75">
      <c r="A116" s="171"/>
      <c r="B116" s="409"/>
      <c r="C116" s="171"/>
      <c r="D116" s="171"/>
      <c r="E116" s="410"/>
      <c r="F116" s="410"/>
      <c r="G116" s="171"/>
      <c r="H116" s="171"/>
      <c r="I116" s="171"/>
      <c r="J116" s="171"/>
      <c r="K116" s="171"/>
    </row>
  </sheetData>
  <mergeCells count="13">
    <mergeCell ref="B14:C14"/>
    <mergeCell ref="A7:A16"/>
    <mergeCell ref="A19:A62"/>
    <mergeCell ref="A65:C65"/>
    <mergeCell ref="B12:C12"/>
    <mergeCell ref="B13:C13"/>
    <mergeCell ref="B15:C15"/>
    <mergeCell ref="B16:C16"/>
    <mergeCell ref="B62:C62"/>
    <mergeCell ref="A1:F1"/>
    <mergeCell ref="B5:C5"/>
    <mergeCell ref="B7:C7"/>
    <mergeCell ref="B11:C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I1"/>
    </sheetView>
  </sheetViews>
  <sheetFormatPr defaultColWidth="9.00390625" defaultRowHeight="13.5"/>
  <cols>
    <col min="1" max="1" width="10.875" style="0" customWidth="1"/>
    <col min="2" max="2" width="13.375" style="0" customWidth="1"/>
    <col min="3" max="3" width="0.875" style="0" customWidth="1"/>
    <col min="4" max="4" width="20.375" style="0" customWidth="1"/>
    <col min="5" max="5" width="0.6171875" style="0" customWidth="1"/>
    <col min="6" max="6" width="10.875" style="0" customWidth="1"/>
    <col min="7" max="7" width="9.625" style="0" customWidth="1"/>
    <col min="8" max="8" width="0.875" style="0" customWidth="1"/>
    <col min="9" max="9" width="20.75390625" style="0" customWidth="1"/>
  </cols>
  <sheetData>
    <row r="1" spans="1:10" s="248" customFormat="1" ht="18" customHeight="1">
      <c r="A1" s="695" t="s">
        <v>195</v>
      </c>
      <c r="B1" s="695"/>
      <c r="C1" s="695"/>
      <c r="D1" s="695"/>
      <c r="E1" s="695"/>
      <c r="F1" s="695"/>
      <c r="G1" s="695"/>
      <c r="H1" s="695"/>
      <c r="I1" s="695"/>
      <c r="J1" s="263"/>
    </row>
    <row r="2" ht="12" customHeight="1"/>
    <row r="3" ht="12" customHeight="1">
      <c r="I3" s="204" t="s">
        <v>270</v>
      </c>
    </row>
    <row r="4" spans="1:9" ht="4.5" customHeight="1">
      <c r="A4" s="411"/>
      <c r="B4" s="411"/>
      <c r="C4" s="411"/>
      <c r="D4" s="411"/>
      <c r="E4" s="411"/>
      <c r="F4" s="411"/>
      <c r="G4" s="411"/>
      <c r="H4" s="411"/>
      <c r="I4" s="249"/>
    </row>
    <row r="5" spans="1:12" s="171" customFormat="1" ht="16.5" customHeight="1">
      <c r="A5" s="771" t="s">
        <v>271</v>
      </c>
      <c r="B5" s="771"/>
      <c r="C5" s="771"/>
      <c r="D5" s="771"/>
      <c r="E5" s="412"/>
      <c r="F5" s="771" t="s">
        <v>272</v>
      </c>
      <c r="G5" s="771"/>
      <c r="H5" s="771"/>
      <c r="I5" s="771"/>
      <c r="J5" s="294"/>
      <c r="K5" s="294"/>
      <c r="L5" s="294"/>
    </row>
    <row r="6" spans="1:9" s="171" customFormat="1" ht="16.5" customHeight="1">
      <c r="A6" s="626" t="s">
        <v>273</v>
      </c>
      <c r="B6" s="626"/>
      <c r="C6" s="31"/>
      <c r="D6" s="81" t="s">
        <v>363</v>
      </c>
      <c r="E6" s="412"/>
      <c r="F6" s="626" t="s">
        <v>273</v>
      </c>
      <c r="G6" s="626"/>
      <c r="H6" s="31"/>
      <c r="I6" s="81" t="s">
        <v>363</v>
      </c>
    </row>
    <row r="7" spans="3:9" s="171" customFormat="1" ht="3" customHeight="1">
      <c r="C7" s="267"/>
      <c r="D7" s="333"/>
      <c r="E7" s="269"/>
      <c r="H7" s="267"/>
      <c r="I7" s="333"/>
    </row>
    <row r="8" spans="1:9" s="276" customFormat="1" ht="14.25" customHeight="1">
      <c r="A8" s="689" t="s">
        <v>131</v>
      </c>
      <c r="B8" s="689"/>
      <c r="C8" s="278"/>
      <c r="D8" s="413">
        <f>SUM(D10:D29)</f>
        <v>416158</v>
      </c>
      <c r="E8" s="414"/>
      <c r="F8" s="770" t="s">
        <v>131</v>
      </c>
      <c r="G8" s="770"/>
      <c r="H8" s="416"/>
      <c r="I8" s="413">
        <f>SUM(I10:I21)</f>
        <v>411705</v>
      </c>
    </row>
    <row r="9" spans="1:9" s="276" customFormat="1" ht="3.75" customHeight="1">
      <c r="A9" s="39"/>
      <c r="B9" s="39"/>
      <c r="C9" s="278"/>
      <c r="D9" s="413"/>
      <c r="E9" s="414"/>
      <c r="F9" s="415"/>
      <c r="G9" s="415"/>
      <c r="H9" s="416"/>
      <c r="I9" s="413"/>
    </row>
    <row r="10" spans="1:9" s="171" customFormat="1" ht="14.25" customHeight="1">
      <c r="A10" s="766" t="s">
        <v>364</v>
      </c>
      <c r="B10" s="766"/>
      <c r="C10" s="272"/>
      <c r="D10" s="417">
        <v>132645</v>
      </c>
      <c r="E10" s="418"/>
      <c r="F10" s="768" t="s">
        <v>168</v>
      </c>
      <c r="G10" s="768"/>
      <c r="H10" s="167"/>
      <c r="I10" s="417">
        <v>2041</v>
      </c>
    </row>
    <row r="11" spans="1:9" s="171" customFormat="1" ht="14.25" customHeight="1">
      <c r="A11" s="766" t="s">
        <v>134</v>
      </c>
      <c r="B11" s="766"/>
      <c r="C11" s="272"/>
      <c r="D11" s="417">
        <v>2719</v>
      </c>
      <c r="E11" s="418"/>
      <c r="F11" s="768" t="s">
        <v>376</v>
      </c>
      <c r="G11" s="768"/>
      <c r="H11" s="167"/>
      <c r="I11" s="417">
        <v>30562</v>
      </c>
    </row>
    <row r="12" spans="1:9" s="171" customFormat="1" ht="14.25" customHeight="1">
      <c r="A12" s="766" t="s">
        <v>274</v>
      </c>
      <c r="B12" s="766"/>
      <c r="C12" s="272"/>
      <c r="D12" s="417">
        <v>1828</v>
      </c>
      <c r="E12" s="418"/>
      <c r="F12" s="768" t="s">
        <v>169</v>
      </c>
      <c r="G12" s="768"/>
      <c r="H12" s="167"/>
      <c r="I12" s="417">
        <v>130153</v>
      </c>
    </row>
    <row r="13" spans="1:9" s="171" customFormat="1" ht="14.25" customHeight="1">
      <c r="A13" s="766" t="s">
        <v>365</v>
      </c>
      <c r="B13" s="766"/>
      <c r="C13" s="272"/>
      <c r="D13" s="417">
        <v>9369</v>
      </c>
      <c r="E13" s="418"/>
      <c r="F13" s="768" t="s">
        <v>377</v>
      </c>
      <c r="G13" s="768"/>
      <c r="H13" s="167"/>
      <c r="I13" s="417">
        <v>27668</v>
      </c>
    </row>
    <row r="14" spans="1:9" s="171" customFormat="1" ht="14.25" customHeight="1">
      <c r="A14" s="766" t="s">
        <v>275</v>
      </c>
      <c r="B14" s="766"/>
      <c r="C14" s="272"/>
      <c r="D14" s="417">
        <v>76</v>
      </c>
      <c r="E14" s="418"/>
      <c r="F14" s="768" t="s">
        <v>378</v>
      </c>
      <c r="G14" s="768"/>
      <c r="H14" s="167"/>
      <c r="I14" s="417">
        <v>620</v>
      </c>
    </row>
    <row r="15" spans="1:9" s="171" customFormat="1" ht="14.25" customHeight="1">
      <c r="A15" s="766" t="s">
        <v>366</v>
      </c>
      <c r="B15" s="766"/>
      <c r="C15" s="272"/>
      <c r="D15" s="417">
        <v>2</v>
      </c>
      <c r="E15" s="418"/>
      <c r="F15" s="768" t="s">
        <v>379</v>
      </c>
      <c r="G15" s="768"/>
      <c r="H15" s="167"/>
      <c r="I15" s="417">
        <v>4534</v>
      </c>
    </row>
    <row r="16" spans="1:9" s="171" customFormat="1" ht="14.25" customHeight="1">
      <c r="A16" s="766" t="s">
        <v>367</v>
      </c>
      <c r="B16" s="766"/>
      <c r="C16" s="272"/>
      <c r="D16" s="417">
        <v>1113</v>
      </c>
      <c r="E16" s="418"/>
      <c r="F16" s="768" t="s">
        <v>171</v>
      </c>
      <c r="G16" s="768"/>
      <c r="H16" s="167"/>
      <c r="I16" s="417">
        <v>12318</v>
      </c>
    </row>
    <row r="17" spans="1:9" s="171" customFormat="1" ht="14.25" customHeight="1">
      <c r="A17" s="766" t="s">
        <v>368</v>
      </c>
      <c r="B17" s="766"/>
      <c r="C17" s="272"/>
      <c r="D17" s="417">
        <v>4728</v>
      </c>
      <c r="E17" s="418"/>
      <c r="F17" s="768" t="s">
        <v>172</v>
      </c>
      <c r="G17" s="768"/>
      <c r="H17" s="167"/>
      <c r="I17" s="417">
        <v>99517</v>
      </c>
    </row>
    <row r="18" spans="1:9" s="171" customFormat="1" ht="14.25" customHeight="1">
      <c r="A18" s="766" t="s">
        <v>276</v>
      </c>
      <c r="B18" s="766"/>
      <c r="C18" s="272"/>
      <c r="D18" s="417">
        <v>72444</v>
      </c>
      <c r="E18" s="418"/>
      <c r="F18" s="768" t="s">
        <v>173</v>
      </c>
      <c r="G18" s="768"/>
      <c r="H18" s="167"/>
      <c r="I18" s="417">
        <v>11860</v>
      </c>
    </row>
    <row r="19" spans="1:9" s="171" customFormat="1" ht="14.25" customHeight="1">
      <c r="A19" s="769" t="s">
        <v>277</v>
      </c>
      <c r="B19" s="769"/>
      <c r="C19" s="107"/>
      <c r="D19" s="419">
        <v>240</v>
      </c>
      <c r="E19" s="418"/>
      <c r="F19" s="768" t="s">
        <v>380</v>
      </c>
      <c r="G19" s="768"/>
      <c r="H19" s="167"/>
      <c r="I19" s="419">
        <v>34923</v>
      </c>
    </row>
    <row r="20" spans="1:9" s="171" customFormat="1" ht="14.25" customHeight="1">
      <c r="A20" s="766" t="s">
        <v>278</v>
      </c>
      <c r="B20" s="766"/>
      <c r="C20" s="272"/>
      <c r="D20" s="417">
        <v>8119</v>
      </c>
      <c r="E20" s="418"/>
      <c r="F20" s="768" t="s">
        <v>381</v>
      </c>
      <c r="G20" s="768"/>
      <c r="H20" s="167"/>
      <c r="I20" s="417">
        <v>84</v>
      </c>
    </row>
    <row r="21" spans="1:9" s="171" customFormat="1" ht="14.25" customHeight="1">
      <c r="A21" s="766" t="s">
        <v>279</v>
      </c>
      <c r="B21" s="766"/>
      <c r="C21" s="272"/>
      <c r="D21" s="417">
        <v>6621</v>
      </c>
      <c r="E21" s="418"/>
      <c r="F21" s="768" t="s">
        <v>280</v>
      </c>
      <c r="G21" s="768"/>
      <c r="H21" s="167"/>
      <c r="I21" s="417">
        <v>57425</v>
      </c>
    </row>
    <row r="22" spans="1:9" s="171" customFormat="1" ht="14.25" customHeight="1">
      <c r="A22" s="766" t="s">
        <v>372</v>
      </c>
      <c r="B22" s="766"/>
      <c r="C22" s="272"/>
      <c r="D22" s="417">
        <v>71053</v>
      </c>
      <c r="E22" s="418"/>
      <c r="F22" s="768"/>
      <c r="G22" s="768"/>
      <c r="H22" s="167"/>
      <c r="I22" s="417"/>
    </row>
    <row r="23" spans="1:9" s="171" customFormat="1" ht="14.25" customHeight="1">
      <c r="A23" s="766" t="s">
        <v>373</v>
      </c>
      <c r="B23" s="766"/>
      <c r="C23" s="272"/>
      <c r="D23" s="417">
        <v>8761</v>
      </c>
      <c r="E23" s="418"/>
      <c r="F23" s="768"/>
      <c r="G23" s="768"/>
      <c r="H23" s="167"/>
      <c r="I23" s="417"/>
    </row>
    <row r="24" spans="1:9" s="171" customFormat="1" ht="14.25" customHeight="1">
      <c r="A24" s="766" t="s">
        <v>374</v>
      </c>
      <c r="B24" s="766"/>
      <c r="C24" s="272"/>
      <c r="D24" s="417">
        <v>782</v>
      </c>
      <c r="E24" s="418"/>
      <c r="F24" s="768"/>
      <c r="G24" s="768"/>
      <c r="H24" s="167"/>
      <c r="I24" s="417"/>
    </row>
    <row r="25" spans="1:9" s="171" customFormat="1" ht="14.25" customHeight="1">
      <c r="A25" s="766" t="s">
        <v>137</v>
      </c>
      <c r="B25" s="766"/>
      <c r="C25" s="272"/>
      <c r="D25" s="417">
        <v>28</v>
      </c>
      <c r="E25" s="418"/>
      <c r="F25" s="768"/>
      <c r="G25" s="768"/>
      <c r="H25" s="167"/>
      <c r="I25" s="417"/>
    </row>
    <row r="26" spans="1:9" s="171" customFormat="1" ht="14.25" customHeight="1">
      <c r="A26" s="766" t="s">
        <v>139</v>
      </c>
      <c r="B26" s="766"/>
      <c r="C26" s="272"/>
      <c r="D26" s="417">
        <v>4918</v>
      </c>
      <c r="E26" s="418"/>
      <c r="F26" s="768"/>
      <c r="G26" s="768"/>
      <c r="H26" s="167"/>
      <c r="I26" s="417"/>
    </row>
    <row r="27" spans="1:9" s="171" customFormat="1" ht="14.25" customHeight="1">
      <c r="A27" s="766" t="s">
        <v>140</v>
      </c>
      <c r="B27" s="766"/>
      <c r="C27" s="272"/>
      <c r="D27" s="417">
        <v>4430</v>
      </c>
      <c r="E27" s="418"/>
      <c r="F27" s="768"/>
      <c r="G27" s="768"/>
      <c r="H27" s="167"/>
      <c r="I27" s="417"/>
    </row>
    <row r="28" spans="1:9" s="171" customFormat="1" ht="14.25" customHeight="1">
      <c r="A28" s="766" t="s">
        <v>141</v>
      </c>
      <c r="B28" s="766"/>
      <c r="C28" s="272"/>
      <c r="D28" s="417">
        <v>12555</v>
      </c>
      <c r="E28" s="418"/>
      <c r="F28" s="768"/>
      <c r="G28" s="768"/>
      <c r="H28" s="167"/>
      <c r="I28" s="417"/>
    </row>
    <row r="29" spans="1:9" s="171" customFormat="1" ht="14.25" customHeight="1">
      <c r="A29" s="766" t="s">
        <v>142</v>
      </c>
      <c r="B29" s="766"/>
      <c r="C29" s="272"/>
      <c r="D29" s="417">
        <v>73727</v>
      </c>
      <c r="E29" s="418"/>
      <c r="F29" s="768"/>
      <c r="G29" s="768"/>
      <c r="H29" s="167"/>
      <c r="I29" s="417"/>
    </row>
    <row r="30" spans="1:9" s="171" customFormat="1" ht="3" customHeight="1">
      <c r="A30" s="157"/>
      <c r="B30" s="157"/>
      <c r="C30" s="267"/>
      <c r="D30" s="333"/>
      <c r="E30" s="270"/>
      <c r="F30" s="157"/>
      <c r="G30" s="157"/>
      <c r="H30" s="267"/>
      <c r="I30" s="157"/>
    </row>
    <row r="31" spans="1:9" s="171" customFormat="1" ht="5.25" customHeight="1">
      <c r="A31" s="286"/>
      <c r="B31" s="286"/>
      <c r="C31" s="286"/>
      <c r="D31" s="420"/>
      <c r="E31" s="286"/>
      <c r="F31" s="286"/>
      <c r="G31" s="286"/>
      <c r="H31" s="286"/>
      <c r="I31" s="286"/>
    </row>
    <row r="32" spans="1:4" s="124" customFormat="1" ht="10.5">
      <c r="A32" s="124" t="s">
        <v>234</v>
      </c>
      <c r="D32" s="364"/>
    </row>
    <row r="33" spans="1:4" s="124" customFormat="1" ht="10.5">
      <c r="A33" s="495" t="s">
        <v>18</v>
      </c>
      <c r="D33" s="364"/>
    </row>
    <row r="34" s="171" customFormat="1" ht="12">
      <c r="D34" s="273"/>
    </row>
    <row r="35" s="171" customFormat="1" ht="12">
      <c r="D35" s="273"/>
    </row>
    <row r="36" s="171" customFormat="1" ht="12">
      <c r="D36" s="273"/>
    </row>
    <row r="37" s="171" customFormat="1" ht="12"/>
    <row r="38" s="171" customFormat="1" ht="12"/>
    <row r="39" s="171" customFormat="1" ht="12"/>
    <row r="40" s="171" customFormat="1" ht="12"/>
    <row r="41" s="171" customFormat="1" ht="12"/>
    <row r="42" s="171" customFormat="1" ht="12"/>
    <row r="43" s="171" customFormat="1" ht="12"/>
    <row r="44" s="171" customFormat="1" ht="12"/>
    <row r="45" s="171" customFormat="1" ht="12"/>
    <row r="46" s="171" customFormat="1" ht="12"/>
    <row r="47" s="171" customFormat="1" ht="12"/>
    <row r="48" s="171" customFormat="1" ht="12"/>
    <row r="49" s="171" customFormat="1" ht="12"/>
    <row r="50" s="171" customFormat="1" ht="12"/>
    <row r="51" s="171" customFormat="1" ht="12"/>
    <row r="52" s="171" customFormat="1" ht="12"/>
    <row r="53" s="171" customFormat="1" ht="12"/>
    <row r="54" s="171" customFormat="1" ht="12"/>
    <row r="55" s="171" customFormat="1" ht="12"/>
    <row r="56" s="171" customFormat="1" ht="12"/>
    <row r="57" s="171" customFormat="1" ht="12"/>
    <row r="58" s="171" customFormat="1" ht="12"/>
    <row r="59" s="171" customFormat="1" ht="12"/>
    <row r="60" s="171" customFormat="1" ht="12"/>
    <row r="61" s="171" customFormat="1" ht="12"/>
    <row r="62" s="171" customFormat="1" ht="12"/>
    <row r="63" s="171" customFormat="1" ht="12"/>
    <row r="64" s="171" customFormat="1" ht="12"/>
    <row r="65" s="171" customFormat="1" ht="12"/>
    <row r="66" s="171" customFormat="1" ht="12"/>
    <row r="67" s="171" customFormat="1" ht="12"/>
    <row r="68" s="171" customFormat="1" ht="12"/>
    <row r="69" s="171" customFormat="1" ht="12"/>
    <row r="70" s="171" customFormat="1" ht="12"/>
    <row r="71" s="171" customFormat="1" ht="12"/>
    <row r="72" s="171" customFormat="1" ht="12"/>
    <row r="73" s="171" customFormat="1" ht="12"/>
    <row r="74" s="171" customFormat="1" ht="12"/>
    <row r="75" s="171" customFormat="1" ht="12"/>
    <row r="76" s="171" customFormat="1" ht="12"/>
    <row r="77" s="171" customFormat="1" ht="12"/>
    <row r="78" s="171" customFormat="1" ht="12"/>
    <row r="79" s="171" customFormat="1" ht="12"/>
    <row r="80" s="171" customFormat="1" ht="12"/>
    <row r="81" s="171" customFormat="1" ht="12"/>
    <row r="82" s="171" customFormat="1" ht="12"/>
    <row r="83" s="171" customFormat="1" ht="12"/>
    <row r="84" s="171" customFormat="1" ht="12"/>
    <row r="85" s="171" customFormat="1" ht="12"/>
    <row r="86" s="171" customFormat="1" ht="12"/>
    <row r="87" s="171" customFormat="1" ht="12"/>
    <row r="88" s="171" customFormat="1" ht="12"/>
  </sheetData>
  <mergeCells count="47">
    <mergeCell ref="F8:G8"/>
    <mergeCell ref="A10:B10"/>
    <mergeCell ref="F10:G10"/>
    <mergeCell ref="A1:I1"/>
    <mergeCell ref="A5:D5"/>
    <mergeCell ref="F5:I5"/>
    <mergeCell ref="A6:B6"/>
    <mergeCell ref="F6:G6"/>
    <mergeCell ref="A8:B8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9:B29"/>
    <mergeCell ref="F29:G29"/>
    <mergeCell ref="A27:B27"/>
    <mergeCell ref="F27:G27"/>
    <mergeCell ref="A28:B28"/>
    <mergeCell ref="F28:G2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pane xSplit="7" ySplit="10" topLeftCell="H5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3.5"/>
  <cols>
    <col min="1" max="1" width="3.75390625" style="6" customWidth="1"/>
    <col min="2" max="2" width="2.875" style="2" customWidth="1"/>
    <col min="3" max="3" width="2.50390625" style="2" customWidth="1"/>
    <col min="4" max="4" width="2.875" style="2" customWidth="1"/>
    <col min="5" max="5" width="2.50390625" style="2" customWidth="1"/>
    <col min="6" max="6" width="2.75390625" style="2" customWidth="1"/>
    <col min="7" max="7" width="2.50390625" style="2" customWidth="1"/>
    <col min="8" max="8" width="0.875" style="6" customWidth="1"/>
    <col min="9" max="9" width="2.875" style="6" customWidth="1"/>
    <col min="10" max="12" width="7.75390625" style="6" customWidth="1"/>
    <col min="13" max="13" width="7.875" style="6" customWidth="1"/>
    <col min="14" max="16" width="7.75390625" style="6" customWidth="1"/>
    <col min="17" max="17" width="5.125" style="6" customWidth="1"/>
    <col min="18" max="18" width="8.625" style="6" customWidth="1"/>
    <col min="19" max="19" width="6.75390625" style="6" customWidth="1"/>
    <col min="20" max="20" width="8.375" style="6" customWidth="1"/>
    <col min="21" max="27" width="7.75390625" style="6" customWidth="1"/>
    <col min="28" max="28" width="0.875" style="6" customWidth="1"/>
    <col min="29" max="29" width="3.75390625" style="6" customWidth="1"/>
    <col min="30" max="30" width="2.875" style="2" customWidth="1"/>
    <col min="31" max="31" width="2.50390625" style="2" customWidth="1"/>
    <col min="32" max="32" width="2.75390625" style="2" customWidth="1"/>
    <col min="33" max="33" width="2.50390625" style="2" customWidth="1"/>
    <col min="34" max="34" width="3.125" style="2" customWidth="1"/>
    <col min="35" max="35" width="2.50390625" style="2" customWidth="1"/>
    <col min="36" max="16384" width="8.875" style="6" customWidth="1"/>
  </cols>
  <sheetData>
    <row r="1" spans="2:35" s="70" customFormat="1" ht="18" customHeight="1">
      <c r="B1" s="71"/>
      <c r="C1" s="71"/>
      <c r="D1" s="71"/>
      <c r="E1" s="71"/>
      <c r="F1" s="71"/>
      <c r="G1" s="71"/>
      <c r="N1" s="72"/>
      <c r="O1" s="72"/>
      <c r="P1" s="72"/>
      <c r="Q1" s="72"/>
      <c r="R1" s="8" t="s">
        <v>323</v>
      </c>
      <c r="S1" s="9" t="s">
        <v>324</v>
      </c>
      <c r="T1" s="72"/>
      <c r="U1" s="72"/>
      <c r="V1" s="72"/>
      <c r="W1" s="72"/>
      <c r="AD1" s="71"/>
      <c r="AE1" s="71"/>
      <c r="AF1" s="71"/>
      <c r="AG1" s="71"/>
      <c r="AH1" s="71"/>
      <c r="AI1" s="71"/>
    </row>
    <row r="2" spans="1:35" ht="12" customHeight="1">
      <c r="A2" s="4"/>
      <c r="B2" s="5"/>
      <c r="C2" s="5"/>
      <c r="D2" s="5"/>
      <c r="E2" s="5"/>
      <c r="F2" s="5"/>
      <c r="G2" s="5"/>
      <c r="AC2" s="4"/>
      <c r="AD2" s="5"/>
      <c r="AE2" s="5"/>
      <c r="AF2" s="5"/>
      <c r="AG2" s="5"/>
      <c r="AH2" s="5"/>
      <c r="AI2" s="5"/>
    </row>
    <row r="3" spans="1:35" ht="12" customHeight="1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1"/>
      <c r="AE3" s="11"/>
      <c r="AF3" s="11"/>
      <c r="AG3" s="11"/>
      <c r="AH3" s="11"/>
      <c r="AI3" s="11"/>
    </row>
    <row r="4" spans="1:35" ht="3" customHeight="1">
      <c r="A4" s="13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3"/>
      <c r="AD4" s="14"/>
      <c r="AE4" s="14"/>
      <c r="AF4" s="14"/>
      <c r="AG4" s="14"/>
      <c r="AH4" s="14"/>
      <c r="AI4" s="14"/>
    </row>
    <row r="5" spans="1:35" s="2" customFormat="1" ht="15" customHeight="1">
      <c r="A5" s="73"/>
      <c r="B5" s="73"/>
      <c r="C5" s="73"/>
      <c r="D5" s="73"/>
      <c r="E5" s="73"/>
      <c r="F5" s="73"/>
      <c r="G5" s="250" t="s">
        <v>699</v>
      </c>
      <c r="H5" s="73"/>
      <c r="I5" s="621" t="s">
        <v>423</v>
      </c>
      <c r="J5" s="627"/>
      <c r="K5" s="627"/>
      <c r="L5" s="628"/>
      <c r="M5" s="645" t="s">
        <v>424</v>
      </c>
      <c r="N5" s="621"/>
      <c r="O5" s="629"/>
      <c r="P5" s="647" t="s">
        <v>384</v>
      </c>
      <c r="Q5" s="635" t="s">
        <v>385</v>
      </c>
      <c r="R5" s="636" t="s">
        <v>386</v>
      </c>
      <c r="S5" s="622" t="s">
        <v>387</v>
      </c>
      <c r="T5" s="635" t="s">
        <v>388</v>
      </c>
      <c r="U5" s="645" t="s">
        <v>425</v>
      </c>
      <c r="V5" s="621"/>
      <c r="W5" s="621"/>
      <c r="X5" s="621"/>
      <c r="Y5" s="621"/>
      <c r="Z5" s="621"/>
      <c r="AA5" s="621"/>
      <c r="AB5" s="73"/>
      <c r="AC5" s="461" t="s">
        <v>699</v>
      </c>
      <c r="AD5" s="73"/>
      <c r="AE5" s="73"/>
      <c r="AF5" s="73"/>
      <c r="AG5" s="73"/>
      <c r="AH5" s="73"/>
      <c r="AI5" s="73"/>
    </row>
    <row r="6" spans="1:35" s="2" customFormat="1" ht="15" customHeight="1">
      <c r="A6" s="1"/>
      <c r="B6" s="1"/>
      <c r="C6" s="1"/>
      <c r="D6" s="1"/>
      <c r="E6" s="1"/>
      <c r="F6" s="1"/>
      <c r="G6" s="75"/>
      <c r="H6" s="21"/>
      <c r="I6" s="625" t="s">
        <v>426</v>
      </c>
      <c r="J6" s="643"/>
      <c r="K6" s="623" t="s">
        <v>427</v>
      </c>
      <c r="L6" s="623" t="s">
        <v>428</v>
      </c>
      <c r="M6" s="639" t="s">
        <v>426</v>
      </c>
      <c r="N6" s="623" t="s">
        <v>427</v>
      </c>
      <c r="O6" s="630" t="s">
        <v>428</v>
      </c>
      <c r="P6" s="648"/>
      <c r="Q6" s="633"/>
      <c r="R6" s="637"/>
      <c r="S6" s="631"/>
      <c r="T6" s="633"/>
      <c r="U6" s="23" t="s">
        <v>429</v>
      </c>
      <c r="V6" s="623" t="s">
        <v>430</v>
      </c>
      <c r="W6" s="23" t="s">
        <v>431</v>
      </c>
      <c r="X6" s="23" t="s">
        <v>431</v>
      </c>
      <c r="Y6" s="639" t="s">
        <v>432</v>
      </c>
      <c r="Z6" s="639" t="s">
        <v>433</v>
      </c>
      <c r="AA6" s="641" t="s">
        <v>434</v>
      </c>
      <c r="AB6" s="78"/>
      <c r="AC6" s="79"/>
      <c r="AD6" s="1"/>
      <c r="AE6" s="1"/>
      <c r="AF6" s="1"/>
      <c r="AG6" s="1"/>
      <c r="AH6" s="1"/>
      <c r="AI6" s="1"/>
    </row>
    <row r="7" spans="1:35" s="2" customFormat="1" ht="15" customHeight="1">
      <c r="A7" s="28" t="s">
        <v>322</v>
      </c>
      <c r="B7" s="28"/>
      <c r="C7" s="28"/>
      <c r="D7" s="28"/>
      <c r="E7" s="28"/>
      <c r="F7" s="28"/>
      <c r="G7" s="19"/>
      <c r="H7" s="80"/>
      <c r="I7" s="626"/>
      <c r="J7" s="644"/>
      <c r="K7" s="624"/>
      <c r="L7" s="624"/>
      <c r="M7" s="640"/>
      <c r="N7" s="624"/>
      <c r="O7" s="614"/>
      <c r="P7" s="649"/>
      <c r="Q7" s="634"/>
      <c r="R7" s="638"/>
      <c r="S7" s="632"/>
      <c r="T7" s="634"/>
      <c r="U7" s="29" t="s">
        <v>435</v>
      </c>
      <c r="V7" s="624"/>
      <c r="W7" s="29" t="s">
        <v>436</v>
      </c>
      <c r="X7" s="29" t="s">
        <v>437</v>
      </c>
      <c r="Y7" s="640"/>
      <c r="Z7" s="640"/>
      <c r="AA7" s="642"/>
      <c r="AB7" s="28"/>
      <c r="AC7" s="80"/>
      <c r="AD7" s="28"/>
      <c r="AE7" s="28"/>
      <c r="AF7" s="28"/>
      <c r="AG7" s="28"/>
      <c r="AH7" s="28"/>
      <c r="AI7" s="460" t="s">
        <v>322</v>
      </c>
    </row>
    <row r="8" spans="1:35" ht="4.5" customHeight="1">
      <c r="A8" s="12"/>
      <c r="B8" s="1"/>
      <c r="C8" s="1"/>
      <c r="D8" s="1"/>
      <c r="E8" s="1"/>
      <c r="F8" s="1"/>
      <c r="G8" s="7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82"/>
      <c r="AD8" s="1"/>
      <c r="AE8" s="1"/>
      <c r="AF8" s="1"/>
      <c r="AG8" s="1"/>
      <c r="AH8" s="1"/>
      <c r="AI8" s="1"/>
    </row>
    <row r="9" spans="1:35" s="38" customFormat="1" ht="10.5" customHeight="1">
      <c r="A9" s="36"/>
      <c r="B9" s="36"/>
      <c r="C9" s="36"/>
      <c r="D9" s="36"/>
      <c r="E9" s="36"/>
      <c r="F9" s="36"/>
      <c r="G9" s="83"/>
      <c r="H9" s="36"/>
      <c r="I9" s="36"/>
      <c r="J9" s="36"/>
      <c r="K9" s="37"/>
      <c r="L9" s="36"/>
      <c r="M9" s="36"/>
      <c r="N9" s="36"/>
      <c r="O9" s="36"/>
      <c r="Q9" s="39"/>
      <c r="R9" s="39" t="s">
        <v>438</v>
      </c>
      <c r="S9" s="84" t="s">
        <v>439</v>
      </c>
      <c r="T9" s="39"/>
      <c r="U9" s="36"/>
      <c r="V9" s="36"/>
      <c r="W9" s="36"/>
      <c r="X9" s="36"/>
      <c r="Y9" s="36"/>
      <c r="Z9" s="36"/>
      <c r="AA9" s="36"/>
      <c r="AB9" s="36"/>
      <c r="AC9" s="85"/>
      <c r="AD9" s="36"/>
      <c r="AE9" s="36"/>
      <c r="AF9" s="36"/>
      <c r="AG9" s="36"/>
      <c r="AH9" s="36"/>
      <c r="AI9" s="36"/>
    </row>
    <row r="10" spans="1:35" s="38" customFormat="1" ht="3.75" customHeight="1">
      <c r="A10" s="36"/>
      <c r="B10" s="36"/>
      <c r="C10" s="36"/>
      <c r="D10" s="36"/>
      <c r="E10" s="36"/>
      <c r="F10" s="36"/>
      <c r="G10" s="83"/>
      <c r="H10" s="36"/>
      <c r="I10" s="36"/>
      <c r="J10" s="36"/>
      <c r="K10" s="37"/>
      <c r="L10" s="36"/>
      <c r="M10" s="36"/>
      <c r="N10" s="36"/>
      <c r="O10" s="36"/>
      <c r="Q10" s="39"/>
      <c r="R10" s="39"/>
      <c r="S10" s="84"/>
      <c r="T10" s="39"/>
      <c r="U10" s="36"/>
      <c r="V10" s="36"/>
      <c r="W10" s="36"/>
      <c r="X10" s="36"/>
      <c r="Y10" s="36"/>
      <c r="Z10" s="36"/>
      <c r="AA10" s="36"/>
      <c r="AB10" s="36"/>
      <c r="AC10" s="85"/>
      <c r="AD10" s="36"/>
      <c r="AE10" s="36"/>
      <c r="AF10" s="36"/>
      <c r="AG10" s="36"/>
      <c r="AH10" s="36"/>
      <c r="AI10" s="36"/>
    </row>
    <row r="11" spans="1:35" ht="12.75" customHeight="1">
      <c r="A11" s="10" t="s">
        <v>440</v>
      </c>
      <c r="B11" s="86">
        <v>22</v>
      </c>
      <c r="C11" s="11" t="s">
        <v>441</v>
      </c>
      <c r="D11" s="86">
        <v>4</v>
      </c>
      <c r="E11" s="11" t="s">
        <v>442</v>
      </c>
      <c r="F11" s="86">
        <v>5</v>
      </c>
      <c r="G11" s="16" t="s">
        <v>443</v>
      </c>
      <c r="H11" s="12"/>
      <c r="I11" s="12"/>
      <c r="J11" s="87">
        <f>SUM(K11:L11)</f>
        <v>75544</v>
      </c>
      <c r="K11" s="87">
        <v>35495</v>
      </c>
      <c r="L11" s="87">
        <v>40049</v>
      </c>
      <c r="M11" s="87">
        <f>SUM(N11:O11)</f>
        <v>53004</v>
      </c>
      <c r="N11" s="87">
        <v>26353</v>
      </c>
      <c r="O11" s="87">
        <v>26651</v>
      </c>
      <c r="P11" s="88">
        <v>47905</v>
      </c>
      <c r="Q11" s="87">
        <v>1</v>
      </c>
      <c r="R11" s="87">
        <v>23754</v>
      </c>
      <c r="S11" s="87">
        <v>3</v>
      </c>
      <c r="T11" s="87">
        <v>24151</v>
      </c>
      <c r="U11" s="89">
        <v>0</v>
      </c>
      <c r="V11" s="89">
        <v>0</v>
      </c>
      <c r="W11" s="87">
        <v>10573</v>
      </c>
      <c r="X11" s="89">
        <v>0</v>
      </c>
      <c r="Y11" s="87">
        <v>13578</v>
      </c>
      <c r="Z11" s="89">
        <v>0</v>
      </c>
      <c r="AA11" s="87">
        <v>23754</v>
      </c>
      <c r="AB11" s="12"/>
      <c r="AC11" s="33" t="s">
        <v>440</v>
      </c>
      <c r="AD11" s="86">
        <v>22</v>
      </c>
      <c r="AE11" s="11" t="s">
        <v>441</v>
      </c>
      <c r="AF11" s="86">
        <v>4</v>
      </c>
      <c r="AG11" s="11" t="s">
        <v>442</v>
      </c>
      <c r="AH11" s="86">
        <v>5</v>
      </c>
      <c r="AI11" s="11" t="s">
        <v>443</v>
      </c>
    </row>
    <row r="12" spans="1:35" ht="12.75" customHeight="1">
      <c r="A12" s="12"/>
      <c r="B12" s="86">
        <v>22</v>
      </c>
      <c r="C12" s="11" t="s">
        <v>441</v>
      </c>
      <c r="D12" s="86">
        <v>4</v>
      </c>
      <c r="E12" s="11" t="s">
        <v>442</v>
      </c>
      <c r="F12" s="86">
        <v>15</v>
      </c>
      <c r="G12" s="16" t="s">
        <v>443</v>
      </c>
      <c r="H12" s="12"/>
      <c r="I12" s="90" t="s">
        <v>444</v>
      </c>
      <c r="J12" s="87">
        <f aca="true" t="shared" si="0" ref="J12:J29">SUM(K12:L12)</f>
        <v>75544</v>
      </c>
      <c r="K12" s="87">
        <v>35495</v>
      </c>
      <c r="L12" s="87">
        <v>40049</v>
      </c>
      <c r="M12" s="87">
        <f aca="true" t="shared" si="1" ref="M12:M29">SUM(N12:O12)</f>
        <v>48562</v>
      </c>
      <c r="N12" s="87">
        <v>23740</v>
      </c>
      <c r="O12" s="87">
        <v>24822</v>
      </c>
      <c r="P12" s="88">
        <f aca="true" t="shared" si="2" ref="P12:P29">SUM(R12,T12)</f>
        <v>46086</v>
      </c>
      <c r="Q12" s="87">
        <v>1</v>
      </c>
      <c r="R12" s="87">
        <v>26277</v>
      </c>
      <c r="S12" s="87">
        <v>1</v>
      </c>
      <c r="T12" s="87">
        <v>19809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7">
        <v>46086</v>
      </c>
      <c r="AB12" s="12"/>
      <c r="AC12" s="82"/>
      <c r="AD12" s="86">
        <v>22</v>
      </c>
      <c r="AE12" s="11" t="s">
        <v>441</v>
      </c>
      <c r="AF12" s="86">
        <v>4</v>
      </c>
      <c r="AG12" s="11" t="s">
        <v>442</v>
      </c>
      <c r="AH12" s="86">
        <v>15</v>
      </c>
      <c r="AI12" s="11" t="s">
        <v>443</v>
      </c>
    </row>
    <row r="13" spans="1:35" ht="6.75" customHeight="1">
      <c r="A13" s="12"/>
      <c r="B13" s="1"/>
      <c r="C13" s="1"/>
      <c r="D13" s="1"/>
      <c r="E13" s="1"/>
      <c r="F13" s="1"/>
      <c r="G13" s="75"/>
      <c r="H13" s="12"/>
      <c r="I13" s="12"/>
      <c r="J13" s="12"/>
      <c r="K13" s="12"/>
      <c r="L13" s="12"/>
      <c r="M13" s="12"/>
      <c r="N13" s="12"/>
      <c r="O13" s="12"/>
      <c r="P13" s="43"/>
      <c r="Q13" s="43"/>
      <c r="R13" s="43"/>
      <c r="S13" s="43"/>
      <c r="T13" s="43"/>
      <c r="U13" s="91" t="s">
        <v>411</v>
      </c>
      <c r="V13" s="12"/>
      <c r="W13" s="12"/>
      <c r="X13" s="12"/>
      <c r="Y13" s="12"/>
      <c r="Z13" s="12"/>
      <c r="AA13" s="12"/>
      <c r="AB13" s="12"/>
      <c r="AC13" s="82"/>
      <c r="AD13" s="1"/>
      <c r="AE13" s="1"/>
      <c r="AF13" s="1"/>
      <c r="AG13" s="1"/>
      <c r="AH13" s="1"/>
      <c r="AI13" s="1"/>
    </row>
    <row r="14" spans="1:35" ht="12.75" customHeight="1">
      <c r="A14" s="12"/>
      <c r="B14" s="86">
        <v>23</v>
      </c>
      <c r="C14" s="11" t="s">
        <v>441</v>
      </c>
      <c r="D14" s="86">
        <v>1</v>
      </c>
      <c r="E14" s="11" t="s">
        <v>442</v>
      </c>
      <c r="F14" s="86">
        <v>10</v>
      </c>
      <c r="G14" s="16" t="s">
        <v>443</v>
      </c>
      <c r="H14" s="12"/>
      <c r="I14" s="12"/>
      <c r="J14" s="87">
        <f t="shared" si="0"/>
        <v>79433</v>
      </c>
      <c r="K14" s="87">
        <v>36643</v>
      </c>
      <c r="L14" s="87">
        <v>42790</v>
      </c>
      <c r="M14" s="87">
        <f t="shared" si="1"/>
        <v>44821</v>
      </c>
      <c r="N14" s="87">
        <v>22323</v>
      </c>
      <c r="O14" s="87">
        <v>22498</v>
      </c>
      <c r="P14" s="87">
        <f t="shared" si="2"/>
        <v>44240</v>
      </c>
      <c r="Q14" s="87">
        <v>1</v>
      </c>
      <c r="R14" s="87">
        <v>27988</v>
      </c>
      <c r="S14" s="87">
        <v>1</v>
      </c>
      <c r="T14" s="87">
        <v>16252</v>
      </c>
      <c r="U14" s="92">
        <v>27988</v>
      </c>
      <c r="V14" s="89">
        <v>0</v>
      </c>
      <c r="W14" s="93" t="s">
        <v>346</v>
      </c>
      <c r="X14" s="89">
        <v>0</v>
      </c>
      <c r="Y14" s="87">
        <v>16252</v>
      </c>
      <c r="Z14" s="89">
        <v>0</v>
      </c>
      <c r="AA14" s="89">
        <v>0</v>
      </c>
      <c r="AB14" s="12"/>
      <c r="AC14" s="82"/>
      <c r="AD14" s="86">
        <v>23</v>
      </c>
      <c r="AE14" s="11" t="s">
        <v>441</v>
      </c>
      <c r="AF14" s="86">
        <v>1</v>
      </c>
      <c r="AG14" s="11" t="s">
        <v>442</v>
      </c>
      <c r="AH14" s="86">
        <v>10</v>
      </c>
      <c r="AI14" s="11" t="s">
        <v>443</v>
      </c>
    </row>
    <row r="15" spans="1:35" ht="6.75" customHeight="1">
      <c r="A15" s="12"/>
      <c r="B15" s="1"/>
      <c r="C15" s="1"/>
      <c r="D15" s="1"/>
      <c r="E15" s="1"/>
      <c r="F15" s="1"/>
      <c r="G15" s="75"/>
      <c r="H15" s="12"/>
      <c r="I15" s="12"/>
      <c r="J15" s="12"/>
      <c r="K15" s="12"/>
      <c r="L15" s="12"/>
      <c r="M15" s="12"/>
      <c r="N15" s="12"/>
      <c r="O15" s="12"/>
      <c r="P15" s="43"/>
      <c r="Q15" s="43"/>
      <c r="R15" s="43"/>
      <c r="S15" s="43"/>
      <c r="T15" s="43"/>
      <c r="U15" s="94" t="s">
        <v>411</v>
      </c>
      <c r="V15" s="12"/>
      <c r="W15" s="12"/>
      <c r="X15" s="12"/>
      <c r="Y15" s="12"/>
      <c r="Z15" s="12"/>
      <c r="AA15" s="12"/>
      <c r="AB15" s="12"/>
      <c r="AC15" s="82"/>
      <c r="AD15" s="1"/>
      <c r="AE15" s="1"/>
      <c r="AF15" s="1"/>
      <c r="AG15" s="1"/>
      <c r="AH15" s="1"/>
      <c r="AI15" s="1"/>
    </row>
    <row r="16" spans="1:35" ht="12" customHeight="1">
      <c r="A16" s="12"/>
      <c r="B16" s="86">
        <v>26</v>
      </c>
      <c r="C16" s="11" t="s">
        <v>441</v>
      </c>
      <c r="D16" s="86">
        <v>12</v>
      </c>
      <c r="E16" s="11" t="s">
        <v>442</v>
      </c>
      <c r="F16" s="86">
        <v>12</v>
      </c>
      <c r="G16" s="16" t="s">
        <v>443</v>
      </c>
      <c r="H16" s="12"/>
      <c r="I16" s="12"/>
      <c r="J16" s="87">
        <f t="shared" si="0"/>
        <v>94641</v>
      </c>
      <c r="K16" s="87">
        <v>42923</v>
      </c>
      <c r="L16" s="87">
        <v>51718</v>
      </c>
      <c r="M16" s="87">
        <f t="shared" si="1"/>
        <v>58273</v>
      </c>
      <c r="N16" s="87">
        <v>27715</v>
      </c>
      <c r="O16" s="87">
        <v>30558</v>
      </c>
      <c r="P16" s="87">
        <f t="shared" si="2"/>
        <v>58036</v>
      </c>
      <c r="Q16" s="87">
        <v>1</v>
      </c>
      <c r="R16" s="87">
        <v>33638</v>
      </c>
      <c r="S16" s="87">
        <v>1</v>
      </c>
      <c r="T16" s="87">
        <v>24398</v>
      </c>
      <c r="U16" s="87">
        <v>24398</v>
      </c>
      <c r="V16" s="89">
        <v>0</v>
      </c>
      <c r="W16" s="89">
        <v>0</v>
      </c>
      <c r="X16" s="89">
        <v>0</v>
      </c>
      <c r="Y16" s="87">
        <v>33638</v>
      </c>
      <c r="Z16" s="89">
        <v>0</v>
      </c>
      <c r="AA16" s="89">
        <v>0</v>
      </c>
      <c r="AB16" s="12"/>
      <c r="AC16" s="82"/>
      <c r="AD16" s="86">
        <v>26</v>
      </c>
      <c r="AE16" s="11" t="s">
        <v>441</v>
      </c>
      <c r="AF16" s="86">
        <v>12</v>
      </c>
      <c r="AG16" s="11" t="s">
        <v>442</v>
      </c>
      <c r="AH16" s="86">
        <v>12</v>
      </c>
      <c r="AI16" s="11" t="s">
        <v>443</v>
      </c>
    </row>
    <row r="17" spans="1:35" ht="12" customHeight="1">
      <c r="A17" s="12"/>
      <c r="B17" s="86">
        <v>30</v>
      </c>
      <c r="C17" s="11" t="s">
        <v>441</v>
      </c>
      <c r="D17" s="86">
        <v>12</v>
      </c>
      <c r="E17" s="11" t="s">
        <v>442</v>
      </c>
      <c r="F17" s="86">
        <v>7</v>
      </c>
      <c r="G17" s="16" t="s">
        <v>443</v>
      </c>
      <c r="H17" s="12"/>
      <c r="I17" s="12"/>
      <c r="J17" s="87">
        <f t="shared" si="0"/>
        <v>104388</v>
      </c>
      <c r="K17" s="87">
        <v>46790</v>
      </c>
      <c r="L17" s="87">
        <v>57598</v>
      </c>
      <c r="M17" s="87">
        <f t="shared" si="1"/>
        <v>63508</v>
      </c>
      <c r="N17" s="87">
        <v>29631</v>
      </c>
      <c r="O17" s="87">
        <v>33877</v>
      </c>
      <c r="P17" s="87">
        <f t="shared" si="2"/>
        <v>63096</v>
      </c>
      <c r="Q17" s="87">
        <v>1</v>
      </c>
      <c r="R17" s="87">
        <v>40174</v>
      </c>
      <c r="S17" s="87">
        <v>1</v>
      </c>
      <c r="T17" s="87">
        <v>22922</v>
      </c>
      <c r="U17" s="89">
        <v>0</v>
      </c>
      <c r="V17" s="89">
        <v>0</v>
      </c>
      <c r="W17" s="89">
        <v>0</v>
      </c>
      <c r="X17" s="89">
        <v>0</v>
      </c>
      <c r="Y17" s="87">
        <v>63096</v>
      </c>
      <c r="Z17" s="89">
        <v>0</v>
      </c>
      <c r="AA17" s="89">
        <v>0</v>
      </c>
      <c r="AB17" s="12"/>
      <c r="AC17" s="82"/>
      <c r="AD17" s="86">
        <v>30</v>
      </c>
      <c r="AE17" s="11" t="s">
        <v>441</v>
      </c>
      <c r="AF17" s="86">
        <v>12</v>
      </c>
      <c r="AG17" s="11" t="s">
        <v>442</v>
      </c>
      <c r="AH17" s="86">
        <v>7</v>
      </c>
      <c r="AI17" s="11" t="s">
        <v>443</v>
      </c>
    </row>
    <row r="18" spans="1:35" ht="12" customHeight="1">
      <c r="A18" s="12"/>
      <c r="B18" s="86">
        <v>34</v>
      </c>
      <c r="C18" s="11" t="s">
        <v>441</v>
      </c>
      <c r="D18" s="86">
        <v>12</v>
      </c>
      <c r="E18" s="11" t="s">
        <v>442</v>
      </c>
      <c r="F18" s="86">
        <v>1</v>
      </c>
      <c r="G18" s="16" t="s">
        <v>443</v>
      </c>
      <c r="H18" s="12"/>
      <c r="I18" s="12"/>
      <c r="J18" s="87">
        <f t="shared" si="0"/>
        <v>117334</v>
      </c>
      <c r="K18" s="87">
        <v>52444</v>
      </c>
      <c r="L18" s="87">
        <v>64890</v>
      </c>
      <c r="M18" s="87">
        <f t="shared" si="1"/>
        <v>52419</v>
      </c>
      <c r="N18" s="87">
        <v>24485</v>
      </c>
      <c r="O18" s="87">
        <v>27934</v>
      </c>
      <c r="P18" s="87">
        <f t="shared" si="2"/>
        <v>51879</v>
      </c>
      <c r="Q18" s="87">
        <v>1</v>
      </c>
      <c r="R18" s="87">
        <v>41755</v>
      </c>
      <c r="S18" s="87">
        <v>2</v>
      </c>
      <c r="T18" s="87">
        <v>10124</v>
      </c>
      <c r="U18" s="89">
        <v>0</v>
      </c>
      <c r="V18" s="89">
        <v>0</v>
      </c>
      <c r="W18" s="89">
        <v>0</v>
      </c>
      <c r="X18" s="89">
        <v>9350</v>
      </c>
      <c r="Y18" s="87">
        <v>42529</v>
      </c>
      <c r="Z18" s="89">
        <v>0</v>
      </c>
      <c r="AA18" s="89">
        <v>0</v>
      </c>
      <c r="AB18" s="12"/>
      <c r="AC18" s="82"/>
      <c r="AD18" s="86">
        <v>34</v>
      </c>
      <c r="AE18" s="11" t="s">
        <v>441</v>
      </c>
      <c r="AF18" s="86">
        <v>12</v>
      </c>
      <c r="AG18" s="11" t="s">
        <v>442</v>
      </c>
      <c r="AH18" s="86">
        <v>1</v>
      </c>
      <c r="AI18" s="11" t="s">
        <v>443</v>
      </c>
    </row>
    <row r="19" spans="1:35" ht="12" customHeight="1">
      <c r="A19" s="12"/>
      <c r="B19" s="86">
        <v>38</v>
      </c>
      <c r="C19" s="11" t="s">
        <v>441</v>
      </c>
      <c r="D19" s="86">
        <v>11</v>
      </c>
      <c r="E19" s="11" t="s">
        <v>442</v>
      </c>
      <c r="F19" s="86">
        <v>15</v>
      </c>
      <c r="G19" s="16" t="s">
        <v>443</v>
      </c>
      <c r="H19" s="12"/>
      <c r="I19" s="12"/>
      <c r="J19" s="87">
        <f t="shared" si="0"/>
        <v>129597</v>
      </c>
      <c r="K19" s="87">
        <v>57504</v>
      </c>
      <c r="L19" s="87">
        <v>72093</v>
      </c>
      <c r="M19" s="87">
        <f t="shared" si="1"/>
        <v>80342</v>
      </c>
      <c r="N19" s="87">
        <v>35884</v>
      </c>
      <c r="O19" s="87">
        <v>44458</v>
      </c>
      <c r="P19" s="87">
        <f t="shared" si="2"/>
        <v>80055</v>
      </c>
      <c r="Q19" s="87">
        <v>1</v>
      </c>
      <c r="R19" s="87">
        <v>51292</v>
      </c>
      <c r="S19" s="87">
        <v>1</v>
      </c>
      <c r="T19" s="87">
        <v>28763</v>
      </c>
      <c r="U19" s="89">
        <v>0</v>
      </c>
      <c r="V19" s="89">
        <v>0</v>
      </c>
      <c r="W19" s="87">
        <v>28763</v>
      </c>
      <c r="X19" s="89">
        <v>0</v>
      </c>
      <c r="Y19" s="87">
        <v>51292</v>
      </c>
      <c r="Z19" s="89">
        <v>0</v>
      </c>
      <c r="AA19" s="89">
        <v>0</v>
      </c>
      <c r="AB19" s="12"/>
      <c r="AC19" s="82"/>
      <c r="AD19" s="86">
        <v>38</v>
      </c>
      <c r="AE19" s="11" t="s">
        <v>441</v>
      </c>
      <c r="AF19" s="86">
        <v>11</v>
      </c>
      <c r="AG19" s="11" t="s">
        <v>442</v>
      </c>
      <c r="AH19" s="86">
        <v>15</v>
      </c>
      <c r="AI19" s="11" t="s">
        <v>443</v>
      </c>
    </row>
    <row r="20" spans="1:35" ht="12" customHeight="1">
      <c r="A20" s="12"/>
      <c r="B20" s="86">
        <v>42</v>
      </c>
      <c r="C20" s="11" t="s">
        <v>441</v>
      </c>
      <c r="D20" s="86">
        <v>12</v>
      </c>
      <c r="E20" s="11" t="s">
        <v>442</v>
      </c>
      <c r="F20" s="86">
        <v>1</v>
      </c>
      <c r="G20" s="16" t="s">
        <v>443</v>
      </c>
      <c r="H20" s="12"/>
      <c r="I20" s="12"/>
      <c r="J20" s="87">
        <f t="shared" si="0"/>
        <v>151200</v>
      </c>
      <c r="K20" s="87">
        <v>67212</v>
      </c>
      <c r="L20" s="87">
        <v>83988</v>
      </c>
      <c r="M20" s="87">
        <f t="shared" si="1"/>
        <v>70815</v>
      </c>
      <c r="N20" s="87">
        <v>30884</v>
      </c>
      <c r="O20" s="87">
        <v>39931</v>
      </c>
      <c r="P20" s="88">
        <v>70386</v>
      </c>
      <c r="Q20" s="87">
        <v>1</v>
      </c>
      <c r="R20" s="88">
        <v>51776</v>
      </c>
      <c r="S20" s="87">
        <v>2</v>
      </c>
      <c r="T20" s="87">
        <v>18610</v>
      </c>
      <c r="U20" s="89">
        <v>0</v>
      </c>
      <c r="V20" s="89">
        <v>0</v>
      </c>
      <c r="W20" s="89">
        <v>0</v>
      </c>
      <c r="X20" s="89">
        <v>17809</v>
      </c>
      <c r="Y20" s="87">
        <v>51776</v>
      </c>
      <c r="Z20" s="89">
        <v>0</v>
      </c>
      <c r="AA20" s="92">
        <v>801</v>
      </c>
      <c r="AB20" s="12"/>
      <c r="AC20" s="82"/>
      <c r="AD20" s="86">
        <v>42</v>
      </c>
      <c r="AE20" s="11" t="s">
        <v>441</v>
      </c>
      <c r="AF20" s="86">
        <v>12</v>
      </c>
      <c r="AG20" s="11" t="s">
        <v>442</v>
      </c>
      <c r="AH20" s="86">
        <v>1</v>
      </c>
      <c r="AI20" s="11" t="s">
        <v>443</v>
      </c>
    </row>
    <row r="21" spans="1:35" ht="12" customHeight="1">
      <c r="A21" s="12"/>
      <c r="B21" s="86">
        <v>46</v>
      </c>
      <c r="C21" s="11" t="s">
        <v>441</v>
      </c>
      <c r="D21" s="86">
        <v>11</v>
      </c>
      <c r="E21" s="11" t="s">
        <v>442</v>
      </c>
      <c r="F21" s="86">
        <v>28</v>
      </c>
      <c r="G21" s="16" t="s">
        <v>443</v>
      </c>
      <c r="H21" s="12"/>
      <c r="I21" s="12"/>
      <c r="J21" s="87">
        <f t="shared" si="0"/>
        <v>172868</v>
      </c>
      <c r="K21" s="87">
        <v>78005</v>
      </c>
      <c r="L21" s="87">
        <v>94863</v>
      </c>
      <c r="M21" s="87">
        <f t="shared" si="1"/>
        <v>126449</v>
      </c>
      <c r="N21" s="87">
        <v>55566</v>
      </c>
      <c r="O21" s="87">
        <v>70883</v>
      </c>
      <c r="P21" s="87">
        <f t="shared" si="2"/>
        <v>126058</v>
      </c>
      <c r="Q21" s="87">
        <v>1</v>
      </c>
      <c r="R21" s="88">
        <v>58483</v>
      </c>
      <c r="S21" s="87">
        <v>1</v>
      </c>
      <c r="T21" s="87">
        <v>67575</v>
      </c>
      <c r="U21" s="92">
        <v>58483</v>
      </c>
      <c r="V21" s="89">
        <v>0</v>
      </c>
      <c r="W21" s="89">
        <v>0</v>
      </c>
      <c r="X21" s="89">
        <v>0</v>
      </c>
      <c r="Y21" s="87">
        <v>67575</v>
      </c>
      <c r="Z21" s="89">
        <v>0</v>
      </c>
      <c r="AA21" s="89">
        <v>0</v>
      </c>
      <c r="AB21" s="12"/>
      <c r="AC21" s="82"/>
      <c r="AD21" s="86">
        <v>46</v>
      </c>
      <c r="AE21" s="11" t="s">
        <v>441</v>
      </c>
      <c r="AF21" s="86">
        <v>11</v>
      </c>
      <c r="AG21" s="11" t="s">
        <v>442</v>
      </c>
      <c r="AH21" s="86">
        <v>28</v>
      </c>
      <c r="AI21" s="11" t="s">
        <v>443</v>
      </c>
    </row>
    <row r="22" spans="1:35" ht="12" customHeight="1">
      <c r="A22" s="12"/>
      <c r="B22" s="86">
        <v>50</v>
      </c>
      <c r="C22" s="11" t="s">
        <v>441</v>
      </c>
      <c r="D22" s="86">
        <v>11</v>
      </c>
      <c r="E22" s="11" t="s">
        <v>442</v>
      </c>
      <c r="F22" s="86">
        <v>23</v>
      </c>
      <c r="G22" s="16" t="s">
        <v>443</v>
      </c>
      <c r="H22" s="12"/>
      <c r="I22" s="12"/>
      <c r="J22" s="87">
        <f t="shared" si="0"/>
        <v>195223</v>
      </c>
      <c r="K22" s="87">
        <v>89033</v>
      </c>
      <c r="L22" s="87">
        <v>106190</v>
      </c>
      <c r="M22" s="87">
        <f t="shared" si="1"/>
        <v>104715</v>
      </c>
      <c r="N22" s="87">
        <v>47322</v>
      </c>
      <c r="O22" s="87">
        <v>57393</v>
      </c>
      <c r="P22" s="87">
        <f t="shared" si="2"/>
        <v>104193</v>
      </c>
      <c r="Q22" s="87">
        <v>1</v>
      </c>
      <c r="R22" s="87">
        <v>54792</v>
      </c>
      <c r="S22" s="87">
        <v>2</v>
      </c>
      <c r="T22" s="87">
        <v>49401</v>
      </c>
      <c r="U22" s="92">
        <v>54792</v>
      </c>
      <c r="V22" s="89">
        <v>0</v>
      </c>
      <c r="W22" s="89">
        <v>0</v>
      </c>
      <c r="X22" s="89">
        <v>13015</v>
      </c>
      <c r="Y22" s="87">
        <v>36386</v>
      </c>
      <c r="Z22" s="89">
        <v>0</v>
      </c>
      <c r="AA22" s="89">
        <v>0</v>
      </c>
      <c r="AB22" s="12"/>
      <c r="AC22" s="82"/>
      <c r="AD22" s="86">
        <v>50</v>
      </c>
      <c r="AE22" s="11" t="s">
        <v>441</v>
      </c>
      <c r="AF22" s="86">
        <v>11</v>
      </c>
      <c r="AG22" s="11" t="s">
        <v>442</v>
      </c>
      <c r="AH22" s="86">
        <v>23</v>
      </c>
      <c r="AI22" s="11" t="s">
        <v>443</v>
      </c>
    </row>
    <row r="23" spans="1:35" ht="12" customHeight="1">
      <c r="A23" s="12"/>
      <c r="B23" s="86">
        <v>54</v>
      </c>
      <c r="C23" s="11" t="s">
        <v>441</v>
      </c>
      <c r="D23" s="86">
        <v>11</v>
      </c>
      <c r="E23" s="11" t="s">
        <v>442</v>
      </c>
      <c r="F23" s="86">
        <v>25</v>
      </c>
      <c r="G23" s="16" t="s">
        <v>443</v>
      </c>
      <c r="H23" s="12"/>
      <c r="I23" s="12"/>
      <c r="J23" s="87">
        <f t="shared" si="0"/>
        <v>208021</v>
      </c>
      <c r="K23" s="87">
        <v>95316</v>
      </c>
      <c r="L23" s="87">
        <v>112705</v>
      </c>
      <c r="M23" s="87">
        <f t="shared" si="1"/>
        <v>99353</v>
      </c>
      <c r="N23" s="87">
        <v>44095</v>
      </c>
      <c r="O23" s="87">
        <v>55258</v>
      </c>
      <c r="P23" s="87">
        <f t="shared" si="2"/>
        <v>98762</v>
      </c>
      <c r="Q23" s="87">
        <v>1</v>
      </c>
      <c r="R23" s="87">
        <v>64153</v>
      </c>
      <c r="S23" s="87">
        <v>1</v>
      </c>
      <c r="T23" s="87">
        <v>34609</v>
      </c>
      <c r="U23" s="92">
        <v>64153</v>
      </c>
      <c r="V23" s="89">
        <v>0</v>
      </c>
      <c r="W23" s="89">
        <v>0</v>
      </c>
      <c r="X23" s="89">
        <v>0</v>
      </c>
      <c r="Y23" s="87">
        <v>34609</v>
      </c>
      <c r="Z23" s="89">
        <v>0</v>
      </c>
      <c r="AA23" s="89">
        <v>0</v>
      </c>
      <c r="AB23" s="12"/>
      <c r="AC23" s="82"/>
      <c r="AD23" s="86">
        <v>54</v>
      </c>
      <c r="AE23" s="11" t="s">
        <v>441</v>
      </c>
      <c r="AF23" s="86">
        <v>11</v>
      </c>
      <c r="AG23" s="11" t="s">
        <v>442</v>
      </c>
      <c r="AH23" s="86">
        <v>25</v>
      </c>
      <c r="AI23" s="11" t="s">
        <v>443</v>
      </c>
    </row>
    <row r="24" spans="1:35" ht="12" customHeight="1">
      <c r="A24" s="12"/>
      <c r="B24" s="86">
        <v>58</v>
      </c>
      <c r="C24" s="11" t="s">
        <v>441</v>
      </c>
      <c r="D24" s="86">
        <v>11</v>
      </c>
      <c r="E24" s="11" t="s">
        <v>442</v>
      </c>
      <c r="F24" s="86">
        <v>27</v>
      </c>
      <c r="G24" s="16" t="s">
        <v>443</v>
      </c>
      <c r="H24" s="12"/>
      <c r="I24" s="12"/>
      <c r="J24" s="87">
        <f t="shared" si="0"/>
        <v>217250</v>
      </c>
      <c r="K24" s="87">
        <v>99831</v>
      </c>
      <c r="L24" s="87">
        <v>117419</v>
      </c>
      <c r="M24" s="87">
        <f t="shared" si="1"/>
        <v>100414</v>
      </c>
      <c r="N24" s="87">
        <v>44563</v>
      </c>
      <c r="O24" s="87">
        <v>55851</v>
      </c>
      <c r="P24" s="87">
        <f t="shared" si="2"/>
        <v>99888</v>
      </c>
      <c r="Q24" s="87">
        <v>1</v>
      </c>
      <c r="R24" s="87">
        <v>61803</v>
      </c>
      <c r="S24" s="87">
        <v>1</v>
      </c>
      <c r="T24" s="87">
        <v>38085</v>
      </c>
      <c r="U24" s="92">
        <v>61803</v>
      </c>
      <c r="V24" s="89">
        <v>0</v>
      </c>
      <c r="W24" s="89">
        <v>0</v>
      </c>
      <c r="X24" s="89">
        <v>0</v>
      </c>
      <c r="Y24" s="87">
        <v>38085</v>
      </c>
      <c r="Z24" s="89">
        <v>0</v>
      </c>
      <c r="AA24" s="89">
        <v>0</v>
      </c>
      <c r="AB24" s="12"/>
      <c r="AC24" s="82"/>
      <c r="AD24" s="86">
        <v>58</v>
      </c>
      <c r="AE24" s="11" t="s">
        <v>441</v>
      </c>
      <c r="AF24" s="86">
        <v>11</v>
      </c>
      <c r="AG24" s="11" t="s">
        <v>442</v>
      </c>
      <c r="AH24" s="86">
        <v>27</v>
      </c>
      <c r="AI24" s="11" t="s">
        <v>443</v>
      </c>
    </row>
    <row r="25" spans="1:35" ht="12" customHeight="1">
      <c r="A25" s="12"/>
      <c r="B25" s="86">
        <v>62</v>
      </c>
      <c r="C25" s="11" t="s">
        <v>441</v>
      </c>
      <c r="D25" s="86">
        <v>11</v>
      </c>
      <c r="E25" s="11" t="s">
        <v>442</v>
      </c>
      <c r="F25" s="86">
        <v>29</v>
      </c>
      <c r="G25" s="16" t="s">
        <v>443</v>
      </c>
      <c r="H25" s="12"/>
      <c r="I25" s="12"/>
      <c r="J25" s="87">
        <f t="shared" si="0"/>
        <v>224750</v>
      </c>
      <c r="K25" s="87">
        <v>102799</v>
      </c>
      <c r="L25" s="87">
        <v>121951</v>
      </c>
      <c r="M25" s="87">
        <f t="shared" si="1"/>
        <v>129887</v>
      </c>
      <c r="N25" s="87">
        <v>56552</v>
      </c>
      <c r="O25" s="87">
        <v>73335</v>
      </c>
      <c r="P25" s="87">
        <f t="shared" si="2"/>
        <v>129467</v>
      </c>
      <c r="Q25" s="87">
        <v>1</v>
      </c>
      <c r="R25" s="87">
        <v>56578</v>
      </c>
      <c r="S25" s="87">
        <v>2</v>
      </c>
      <c r="T25" s="87">
        <v>72889</v>
      </c>
      <c r="U25" s="92">
        <v>56578</v>
      </c>
      <c r="V25" s="89">
        <v>0</v>
      </c>
      <c r="W25" s="89">
        <v>0</v>
      </c>
      <c r="X25" s="89">
        <v>0</v>
      </c>
      <c r="Y25" s="87">
        <v>72889</v>
      </c>
      <c r="Z25" s="89">
        <v>0</v>
      </c>
      <c r="AA25" s="89">
        <v>0</v>
      </c>
      <c r="AB25" s="12"/>
      <c r="AC25" s="82"/>
      <c r="AD25" s="86">
        <v>62</v>
      </c>
      <c r="AE25" s="11" t="s">
        <v>441</v>
      </c>
      <c r="AF25" s="86">
        <v>11</v>
      </c>
      <c r="AG25" s="11" t="s">
        <v>442</v>
      </c>
      <c r="AH25" s="86">
        <v>29</v>
      </c>
      <c r="AI25" s="11" t="s">
        <v>443</v>
      </c>
    </row>
    <row r="26" spans="1:35" ht="12" customHeight="1">
      <c r="A26" s="10" t="s">
        <v>445</v>
      </c>
      <c r="B26" s="86">
        <v>3</v>
      </c>
      <c r="C26" s="11" t="s">
        <v>441</v>
      </c>
      <c r="D26" s="86">
        <v>12</v>
      </c>
      <c r="E26" s="11" t="s">
        <v>442</v>
      </c>
      <c r="F26" s="86">
        <v>1</v>
      </c>
      <c r="G26" s="16" t="s">
        <v>443</v>
      </c>
      <c r="H26" s="12"/>
      <c r="I26" s="12"/>
      <c r="J26" s="87">
        <f t="shared" si="0"/>
        <v>234483</v>
      </c>
      <c r="K26" s="87">
        <v>106776</v>
      </c>
      <c r="L26" s="87">
        <v>127707</v>
      </c>
      <c r="M26" s="87">
        <f t="shared" si="1"/>
        <v>162895</v>
      </c>
      <c r="N26" s="87">
        <v>70118</v>
      </c>
      <c r="O26" s="87">
        <v>92777</v>
      </c>
      <c r="P26" s="87">
        <f t="shared" si="2"/>
        <v>162455</v>
      </c>
      <c r="Q26" s="87">
        <v>1</v>
      </c>
      <c r="R26" s="87">
        <v>116947</v>
      </c>
      <c r="S26" s="87">
        <v>2</v>
      </c>
      <c r="T26" s="87">
        <v>45508</v>
      </c>
      <c r="U26" s="92">
        <v>29787</v>
      </c>
      <c r="V26" s="89">
        <v>0</v>
      </c>
      <c r="W26" s="89">
        <v>0</v>
      </c>
      <c r="X26" s="89">
        <v>0</v>
      </c>
      <c r="Y26" s="87">
        <v>132668</v>
      </c>
      <c r="Z26" s="89">
        <v>0</v>
      </c>
      <c r="AA26" s="89">
        <v>0</v>
      </c>
      <c r="AB26" s="12"/>
      <c r="AC26" s="33" t="s">
        <v>445</v>
      </c>
      <c r="AD26" s="86">
        <v>3</v>
      </c>
      <c r="AE26" s="11" t="s">
        <v>441</v>
      </c>
      <c r="AF26" s="86">
        <v>12</v>
      </c>
      <c r="AG26" s="11" t="s">
        <v>442</v>
      </c>
      <c r="AH26" s="86">
        <v>1</v>
      </c>
      <c r="AI26" s="11" t="s">
        <v>443</v>
      </c>
    </row>
    <row r="27" spans="1:35" ht="12" customHeight="1">
      <c r="A27" s="12"/>
      <c r="B27" s="86">
        <v>7</v>
      </c>
      <c r="C27" s="11" t="s">
        <v>441</v>
      </c>
      <c r="D27" s="86">
        <v>11</v>
      </c>
      <c r="E27" s="11" t="s">
        <v>442</v>
      </c>
      <c r="F27" s="86">
        <v>26</v>
      </c>
      <c r="G27" s="16" t="s">
        <v>443</v>
      </c>
      <c r="H27" s="12"/>
      <c r="I27" s="12"/>
      <c r="J27" s="87">
        <f t="shared" si="0"/>
        <v>246188</v>
      </c>
      <c r="K27" s="87">
        <v>112459</v>
      </c>
      <c r="L27" s="87">
        <v>133729</v>
      </c>
      <c r="M27" s="87">
        <f t="shared" si="1"/>
        <v>101192</v>
      </c>
      <c r="N27" s="87">
        <v>41671</v>
      </c>
      <c r="O27" s="87">
        <v>59521</v>
      </c>
      <c r="P27" s="87">
        <f t="shared" si="2"/>
        <v>99595</v>
      </c>
      <c r="Q27" s="87">
        <v>1</v>
      </c>
      <c r="R27" s="87">
        <v>81540</v>
      </c>
      <c r="S27" s="87">
        <v>1</v>
      </c>
      <c r="T27" s="87">
        <v>18055</v>
      </c>
      <c r="U27" s="89">
        <v>0</v>
      </c>
      <c r="V27" s="89">
        <v>0</v>
      </c>
      <c r="W27" s="89">
        <v>0</v>
      </c>
      <c r="X27" s="89">
        <v>18055</v>
      </c>
      <c r="Y27" s="87">
        <v>81540</v>
      </c>
      <c r="Z27" s="89">
        <v>0</v>
      </c>
      <c r="AA27" s="89">
        <v>0</v>
      </c>
      <c r="AB27" s="12"/>
      <c r="AC27" s="82"/>
      <c r="AD27" s="86">
        <v>7</v>
      </c>
      <c r="AE27" s="11" t="s">
        <v>441</v>
      </c>
      <c r="AF27" s="86">
        <v>11</v>
      </c>
      <c r="AG27" s="11" t="s">
        <v>442</v>
      </c>
      <c r="AH27" s="86">
        <v>26</v>
      </c>
      <c r="AI27" s="11" t="s">
        <v>443</v>
      </c>
    </row>
    <row r="28" spans="1:35" ht="12" customHeight="1">
      <c r="A28" s="12"/>
      <c r="B28" s="86">
        <v>11</v>
      </c>
      <c r="C28" s="11" t="s">
        <v>441</v>
      </c>
      <c r="D28" s="86">
        <v>11</v>
      </c>
      <c r="E28" s="11" t="s">
        <v>442</v>
      </c>
      <c r="F28" s="86">
        <v>28</v>
      </c>
      <c r="G28" s="16" t="s">
        <v>443</v>
      </c>
      <c r="H28" s="12"/>
      <c r="I28" s="12"/>
      <c r="J28" s="87">
        <f t="shared" si="0"/>
        <v>255137</v>
      </c>
      <c r="K28" s="87">
        <v>116673</v>
      </c>
      <c r="L28" s="87">
        <v>138464</v>
      </c>
      <c r="M28" s="87">
        <f t="shared" si="1"/>
        <v>132725</v>
      </c>
      <c r="N28" s="87">
        <v>56935</v>
      </c>
      <c r="O28" s="87">
        <v>75790</v>
      </c>
      <c r="P28" s="87">
        <f t="shared" si="2"/>
        <v>131922</v>
      </c>
      <c r="Q28" s="87">
        <v>1</v>
      </c>
      <c r="R28" s="87">
        <v>96378</v>
      </c>
      <c r="S28" s="87">
        <v>1</v>
      </c>
      <c r="T28" s="87">
        <v>35544</v>
      </c>
      <c r="U28" s="89">
        <v>0</v>
      </c>
      <c r="V28" s="89">
        <v>0</v>
      </c>
      <c r="W28" s="89">
        <v>0</v>
      </c>
      <c r="X28" s="89">
        <v>0</v>
      </c>
      <c r="Y28" s="87">
        <v>131922</v>
      </c>
      <c r="Z28" s="89">
        <v>0</v>
      </c>
      <c r="AA28" s="89">
        <v>0</v>
      </c>
      <c r="AB28" s="12"/>
      <c r="AC28" s="82"/>
      <c r="AD28" s="86">
        <v>11</v>
      </c>
      <c r="AE28" s="11" t="s">
        <v>441</v>
      </c>
      <c r="AF28" s="86">
        <v>11</v>
      </c>
      <c r="AG28" s="11" t="s">
        <v>442</v>
      </c>
      <c r="AH28" s="86">
        <v>28</v>
      </c>
      <c r="AI28" s="11" t="s">
        <v>443</v>
      </c>
    </row>
    <row r="29" spans="1:35" ht="12" customHeight="1">
      <c r="A29" s="12"/>
      <c r="B29" s="86">
        <v>15</v>
      </c>
      <c r="C29" s="11" t="s">
        <v>441</v>
      </c>
      <c r="D29" s="86">
        <v>11</v>
      </c>
      <c r="E29" s="11" t="s">
        <v>442</v>
      </c>
      <c r="F29" s="86">
        <v>30</v>
      </c>
      <c r="G29" s="16" t="s">
        <v>443</v>
      </c>
      <c r="H29" s="12"/>
      <c r="I29" s="12"/>
      <c r="J29" s="87">
        <f t="shared" si="0"/>
        <v>261190</v>
      </c>
      <c r="K29" s="87">
        <v>119296</v>
      </c>
      <c r="L29" s="87">
        <v>141894</v>
      </c>
      <c r="M29" s="87">
        <f t="shared" si="1"/>
        <v>152138</v>
      </c>
      <c r="N29" s="87">
        <v>65171</v>
      </c>
      <c r="O29" s="87">
        <v>86967</v>
      </c>
      <c r="P29" s="87">
        <f t="shared" si="2"/>
        <v>151125</v>
      </c>
      <c r="Q29" s="87">
        <v>1</v>
      </c>
      <c r="R29" s="87">
        <v>84411</v>
      </c>
      <c r="S29" s="87">
        <v>1</v>
      </c>
      <c r="T29" s="87">
        <v>66714</v>
      </c>
      <c r="U29" s="89">
        <v>0</v>
      </c>
      <c r="V29" s="89">
        <v>0</v>
      </c>
      <c r="W29" s="89">
        <v>0</v>
      </c>
      <c r="X29" s="89">
        <v>0</v>
      </c>
      <c r="Y29" s="87">
        <v>151125</v>
      </c>
      <c r="Z29" s="89">
        <v>0</v>
      </c>
      <c r="AA29" s="89">
        <v>0</v>
      </c>
      <c r="AB29" s="12"/>
      <c r="AC29" s="82"/>
      <c r="AD29" s="86">
        <v>15</v>
      </c>
      <c r="AE29" s="11" t="s">
        <v>441</v>
      </c>
      <c r="AF29" s="86">
        <v>11</v>
      </c>
      <c r="AG29" s="11" t="s">
        <v>442</v>
      </c>
      <c r="AH29" s="86">
        <v>30</v>
      </c>
      <c r="AI29" s="11" t="s">
        <v>443</v>
      </c>
    </row>
    <row r="30" spans="1:35" ht="12">
      <c r="A30" s="12"/>
      <c r="B30" s="1"/>
      <c r="C30" s="1"/>
      <c r="D30" s="1"/>
      <c r="E30" s="1"/>
      <c r="F30" s="1"/>
      <c r="G30" s="7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82"/>
      <c r="AD30" s="1"/>
      <c r="AE30" s="1"/>
      <c r="AF30" s="1"/>
      <c r="AG30" s="1"/>
      <c r="AH30" s="1"/>
      <c r="AI30" s="1"/>
    </row>
    <row r="31" spans="1:35" s="38" customFormat="1" ht="10.5" customHeight="1">
      <c r="A31" s="36"/>
      <c r="B31" s="36"/>
      <c r="C31" s="36"/>
      <c r="D31" s="36"/>
      <c r="E31" s="36"/>
      <c r="F31" s="36"/>
      <c r="G31" s="83"/>
      <c r="H31" s="36"/>
      <c r="I31" s="36"/>
      <c r="J31" s="36"/>
      <c r="K31" s="36"/>
      <c r="L31" s="36"/>
      <c r="M31" s="36"/>
      <c r="N31" s="36"/>
      <c r="O31" s="36"/>
      <c r="Q31" s="39"/>
      <c r="R31" s="40" t="s">
        <v>446</v>
      </c>
      <c r="S31" s="84" t="s">
        <v>447</v>
      </c>
      <c r="T31" s="39"/>
      <c r="U31" s="39"/>
      <c r="V31" s="36"/>
      <c r="W31" s="36"/>
      <c r="X31" s="36"/>
      <c r="Y31" s="36"/>
      <c r="Z31" s="36"/>
      <c r="AA31" s="36"/>
      <c r="AB31" s="36"/>
      <c r="AC31" s="85"/>
      <c r="AD31" s="36"/>
      <c r="AE31" s="36"/>
      <c r="AF31" s="36"/>
      <c r="AG31" s="36"/>
      <c r="AH31" s="36"/>
      <c r="AI31" s="36"/>
    </row>
    <row r="32" spans="1:35" ht="9" customHeight="1">
      <c r="A32" s="12"/>
      <c r="B32" s="1"/>
      <c r="C32" s="1"/>
      <c r="D32" s="1"/>
      <c r="E32" s="1"/>
      <c r="F32" s="1"/>
      <c r="G32" s="75"/>
      <c r="H32" s="12"/>
      <c r="I32" s="12"/>
      <c r="J32" s="12"/>
      <c r="K32" s="12"/>
      <c r="L32" s="12"/>
      <c r="M32" s="12"/>
      <c r="N32" s="12"/>
      <c r="O32" s="12"/>
      <c r="P32" s="43"/>
      <c r="Q32" s="43"/>
      <c r="R32" s="43"/>
      <c r="S32" s="43"/>
      <c r="T32" s="43"/>
      <c r="U32" s="54" t="s">
        <v>411</v>
      </c>
      <c r="V32" s="12"/>
      <c r="W32" s="12"/>
      <c r="X32" s="12"/>
      <c r="Y32" s="12"/>
      <c r="Z32" s="12"/>
      <c r="AA32" s="12"/>
      <c r="AB32" s="12"/>
      <c r="AC32" s="82"/>
      <c r="AD32" s="1"/>
      <c r="AE32" s="1"/>
      <c r="AF32" s="1"/>
      <c r="AG32" s="1"/>
      <c r="AH32" s="1"/>
      <c r="AI32" s="1"/>
    </row>
    <row r="33" spans="1:35" ht="12" customHeight="1">
      <c r="A33" s="12" t="s">
        <v>440</v>
      </c>
      <c r="B33" s="1">
        <v>22</v>
      </c>
      <c r="C33" s="1" t="s">
        <v>441</v>
      </c>
      <c r="D33" s="1">
        <v>4</v>
      </c>
      <c r="E33" s="1" t="s">
        <v>442</v>
      </c>
      <c r="F33" s="1">
        <v>30</v>
      </c>
      <c r="G33" s="75" t="s">
        <v>443</v>
      </c>
      <c r="H33" s="12"/>
      <c r="I33" s="12"/>
      <c r="J33" s="87">
        <f>SUM(K33:L33)</f>
        <v>76601</v>
      </c>
      <c r="K33" s="87">
        <v>35943</v>
      </c>
      <c r="L33" s="87">
        <v>40658</v>
      </c>
      <c r="M33" s="87">
        <f>SUM(N33:O33)</f>
        <v>59185</v>
      </c>
      <c r="N33" s="87">
        <v>28438</v>
      </c>
      <c r="O33" s="87">
        <v>30747</v>
      </c>
      <c r="P33" s="88">
        <v>55338</v>
      </c>
      <c r="Q33" s="87">
        <v>7</v>
      </c>
      <c r="R33" s="87">
        <v>24190</v>
      </c>
      <c r="S33" s="87">
        <v>19</v>
      </c>
      <c r="T33" s="87">
        <v>31148</v>
      </c>
      <c r="U33" s="87">
        <v>14770</v>
      </c>
      <c r="V33" s="93">
        <v>0</v>
      </c>
      <c r="W33" s="87">
        <v>5653</v>
      </c>
      <c r="X33" s="89">
        <v>0</v>
      </c>
      <c r="Y33" s="87">
        <v>28160</v>
      </c>
      <c r="Z33" s="93" t="s">
        <v>151</v>
      </c>
      <c r="AA33" s="87">
        <v>6755</v>
      </c>
      <c r="AB33" s="12"/>
      <c r="AC33" s="82" t="s">
        <v>440</v>
      </c>
      <c r="AD33" s="1">
        <v>22</v>
      </c>
      <c r="AE33" s="1" t="s">
        <v>441</v>
      </c>
      <c r="AF33" s="1">
        <v>4</v>
      </c>
      <c r="AG33" s="1" t="s">
        <v>442</v>
      </c>
      <c r="AH33" s="1">
        <v>30</v>
      </c>
      <c r="AI33" s="1" t="s">
        <v>443</v>
      </c>
    </row>
    <row r="34" spans="1:35" ht="9" customHeight="1">
      <c r="A34" s="12"/>
      <c r="B34" s="1"/>
      <c r="C34" s="1"/>
      <c r="D34" s="1"/>
      <c r="E34" s="1"/>
      <c r="F34" s="1"/>
      <c r="G34" s="75"/>
      <c r="H34" s="12"/>
      <c r="I34" s="12"/>
      <c r="J34" s="12"/>
      <c r="K34" s="12"/>
      <c r="L34" s="12"/>
      <c r="M34" s="12"/>
      <c r="N34" s="12"/>
      <c r="O34" s="12"/>
      <c r="P34" s="43"/>
      <c r="Q34" s="43"/>
      <c r="R34" s="43"/>
      <c r="S34" s="43"/>
      <c r="T34" s="43"/>
      <c r="U34" s="54" t="s">
        <v>411</v>
      </c>
      <c r="V34" s="12"/>
      <c r="W34" s="12"/>
      <c r="X34" s="12"/>
      <c r="Y34" s="12"/>
      <c r="Z34" s="12"/>
      <c r="AA34" s="12"/>
      <c r="AB34" s="12"/>
      <c r="AC34" s="82"/>
      <c r="AD34" s="1"/>
      <c r="AE34" s="1"/>
      <c r="AF34" s="1"/>
      <c r="AG34" s="1"/>
      <c r="AH34" s="1"/>
      <c r="AI34" s="1"/>
    </row>
    <row r="35" spans="1:35" ht="12" customHeight="1">
      <c r="A35" s="12" t="s">
        <v>440</v>
      </c>
      <c r="B35" s="1">
        <v>26</v>
      </c>
      <c r="C35" s="1" t="s">
        <v>441</v>
      </c>
      <c r="D35" s="1">
        <v>4</v>
      </c>
      <c r="E35" s="1" t="s">
        <v>442</v>
      </c>
      <c r="F35" s="1">
        <v>30</v>
      </c>
      <c r="G35" s="75" t="s">
        <v>443</v>
      </c>
      <c r="H35" s="12"/>
      <c r="I35" s="12"/>
      <c r="J35" s="87">
        <f aca="true" t="shared" si="3" ref="J35:J53">SUM(K35:L35)</f>
        <v>93817</v>
      </c>
      <c r="K35" s="87">
        <v>42843</v>
      </c>
      <c r="L35" s="87">
        <v>50974</v>
      </c>
      <c r="M35" s="87">
        <f aca="true" t="shared" si="4" ref="M35:M53">SUM(N35:O35)</f>
        <v>70936</v>
      </c>
      <c r="N35" s="87">
        <v>32980</v>
      </c>
      <c r="O35" s="87">
        <v>37956</v>
      </c>
      <c r="P35" s="88">
        <v>70241</v>
      </c>
      <c r="Q35" s="87">
        <v>8</v>
      </c>
      <c r="R35" s="87">
        <v>36442</v>
      </c>
      <c r="S35" s="87">
        <v>16</v>
      </c>
      <c r="T35" s="87">
        <v>33905</v>
      </c>
      <c r="U35" s="87">
        <v>18911</v>
      </c>
      <c r="V35" s="93">
        <v>0</v>
      </c>
      <c r="W35" s="87">
        <v>9055</v>
      </c>
      <c r="X35" s="87">
        <v>934</v>
      </c>
      <c r="Y35" s="87">
        <v>28150</v>
      </c>
      <c r="Z35" s="93" t="s">
        <v>346</v>
      </c>
      <c r="AA35" s="87">
        <v>13191</v>
      </c>
      <c r="AB35" s="12"/>
      <c r="AC35" s="82" t="s">
        <v>440</v>
      </c>
      <c r="AD35" s="1">
        <v>26</v>
      </c>
      <c r="AE35" s="1" t="s">
        <v>441</v>
      </c>
      <c r="AF35" s="1">
        <v>4</v>
      </c>
      <c r="AG35" s="1" t="s">
        <v>442</v>
      </c>
      <c r="AH35" s="1">
        <v>30</v>
      </c>
      <c r="AI35" s="1" t="s">
        <v>443</v>
      </c>
    </row>
    <row r="36" spans="1:35" ht="9" customHeight="1">
      <c r="A36" s="12"/>
      <c r="B36" s="1"/>
      <c r="C36" s="1"/>
      <c r="D36" s="1"/>
      <c r="E36" s="1"/>
      <c r="F36" s="1"/>
      <c r="G36" s="75"/>
      <c r="H36" s="12"/>
      <c r="I36" s="12"/>
      <c r="J36" s="12"/>
      <c r="K36" s="12"/>
      <c r="L36" s="12"/>
      <c r="M36" s="12"/>
      <c r="N36" s="12"/>
      <c r="O36" s="12"/>
      <c r="P36" s="43"/>
      <c r="Q36" s="43"/>
      <c r="R36" s="43"/>
      <c r="S36" s="43"/>
      <c r="T36" s="43"/>
      <c r="U36" s="54" t="s">
        <v>411</v>
      </c>
      <c r="V36" s="12"/>
      <c r="W36" s="12"/>
      <c r="X36" s="12"/>
      <c r="Y36" s="12"/>
      <c r="Z36" s="12"/>
      <c r="AA36" s="12"/>
      <c r="AB36" s="12"/>
      <c r="AC36" s="82"/>
      <c r="AD36" s="1"/>
      <c r="AE36" s="1"/>
      <c r="AF36" s="1"/>
      <c r="AG36" s="1"/>
      <c r="AH36" s="1"/>
      <c r="AI36" s="1"/>
    </row>
    <row r="37" spans="1:35" ht="12" customHeight="1">
      <c r="A37" s="12"/>
      <c r="B37" s="1">
        <v>30</v>
      </c>
      <c r="C37" s="1" t="s">
        <v>441</v>
      </c>
      <c r="D37" s="1">
        <v>4</v>
      </c>
      <c r="E37" s="1" t="s">
        <v>442</v>
      </c>
      <c r="F37" s="1">
        <v>23</v>
      </c>
      <c r="G37" s="75" t="s">
        <v>443</v>
      </c>
      <c r="H37" s="12"/>
      <c r="I37" s="12"/>
      <c r="J37" s="87">
        <f t="shared" si="3"/>
        <v>104197</v>
      </c>
      <c r="K37" s="87">
        <v>46682</v>
      </c>
      <c r="L37" s="87">
        <v>57515</v>
      </c>
      <c r="M37" s="87">
        <f t="shared" si="4"/>
        <v>77095</v>
      </c>
      <c r="N37" s="87">
        <v>34699</v>
      </c>
      <c r="O37" s="87">
        <v>42396</v>
      </c>
      <c r="P37" s="87">
        <f aca="true" t="shared" si="5" ref="P37:P53">SUM(R37,T37)</f>
        <v>74396</v>
      </c>
      <c r="Q37" s="87">
        <v>8</v>
      </c>
      <c r="R37" s="87">
        <v>42146</v>
      </c>
      <c r="S37" s="87">
        <v>10</v>
      </c>
      <c r="T37" s="87">
        <v>32250</v>
      </c>
      <c r="U37" s="87">
        <v>14737</v>
      </c>
      <c r="V37" s="93">
        <v>0</v>
      </c>
      <c r="W37" s="87">
        <v>6700</v>
      </c>
      <c r="X37" s="87">
        <v>1412</v>
      </c>
      <c r="Y37" s="87">
        <v>45708</v>
      </c>
      <c r="Z37" s="93" t="s">
        <v>346</v>
      </c>
      <c r="AA37" s="87">
        <v>6839</v>
      </c>
      <c r="AB37" s="12"/>
      <c r="AC37" s="82"/>
      <c r="AD37" s="1">
        <v>30</v>
      </c>
      <c r="AE37" s="1" t="s">
        <v>441</v>
      </c>
      <c r="AF37" s="1">
        <v>4</v>
      </c>
      <c r="AG37" s="1" t="s">
        <v>442</v>
      </c>
      <c r="AH37" s="1">
        <v>23</v>
      </c>
      <c r="AI37" s="1" t="s">
        <v>443</v>
      </c>
    </row>
    <row r="38" spans="1:35" ht="12" customHeight="1">
      <c r="A38" s="12"/>
      <c r="B38" s="1">
        <v>34</v>
      </c>
      <c r="C38" s="1" t="s">
        <v>441</v>
      </c>
      <c r="D38" s="1">
        <v>4</v>
      </c>
      <c r="E38" s="1" t="s">
        <v>442</v>
      </c>
      <c r="F38" s="1">
        <v>23</v>
      </c>
      <c r="G38" s="75" t="s">
        <v>443</v>
      </c>
      <c r="H38" s="12"/>
      <c r="I38" s="12"/>
      <c r="J38" s="87">
        <f t="shared" si="3"/>
        <v>118270</v>
      </c>
      <c r="K38" s="87">
        <v>52879</v>
      </c>
      <c r="L38" s="87">
        <v>65391</v>
      </c>
      <c r="M38" s="87">
        <f t="shared" si="4"/>
        <v>90807</v>
      </c>
      <c r="N38" s="87">
        <v>41357</v>
      </c>
      <c r="O38" s="87">
        <v>49450</v>
      </c>
      <c r="P38" s="87">
        <f t="shared" si="5"/>
        <v>89861</v>
      </c>
      <c r="Q38" s="87">
        <v>8</v>
      </c>
      <c r="R38" s="87">
        <v>62460</v>
      </c>
      <c r="S38" s="87">
        <v>7</v>
      </c>
      <c r="T38" s="87">
        <v>27401</v>
      </c>
      <c r="U38" s="92">
        <v>38020</v>
      </c>
      <c r="V38" s="93">
        <v>0</v>
      </c>
      <c r="W38" s="87">
        <v>31026</v>
      </c>
      <c r="X38" s="87">
        <v>1392</v>
      </c>
      <c r="Y38" s="87">
        <v>18001</v>
      </c>
      <c r="Z38" s="53" t="s">
        <v>412</v>
      </c>
      <c r="AA38" s="92">
        <v>1423</v>
      </c>
      <c r="AB38" s="12"/>
      <c r="AC38" s="82"/>
      <c r="AD38" s="1">
        <v>34</v>
      </c>
      <c r="AE38" s="1" t="s">
        <v>441</v>
      </c>
      <c r="AF38" s="1">
        <v>4</v>
      </c>
      <c r="AG38" s="1" t="s">
        <v>442</v>
      </c>
      <c r="AH38" s="1">
        <v>23</v>
      </c>
      <c r="AI38" s="1" t="s">
        <v>443</v>
      </c>
    </row>
    <row r="39" spans="1:35" ht="12" customHeight="1">
      <c r="A39" s="12"/>
      <c r="B39" s="1">
        <v>38</v>
      </c>
      <c r="C39" s="1" t="s">
        <v>441</v>
      </c>
      <c r="D39" s="1">
        <v>4</v>
      </c>
      <c r="E39" s="1" t="s">
        <v>442</v>
      </c>
      <c r="F39" s="1">
        <v>17</v>
      </c>
      <c r="G39" s="75" t="s">
        <v>443</v>
      </c>
      <c r="H39" s="12"/>
      <c r="I39" s="12"/>
      <c r="J39" s="87">
        <f t="shared" si="3"/>
        <v>129802</v>
      </c>
      <c r="K39" s="87">
        <v>57660</v>
      </c>
      <c r="L39" s="87">
        <v>72142</v>
      </c>
      <c r="M39" s="87">
        <f t="shared" si="4"/>
        <v>99180</v>
      </c>
      <c r="N39" s="87">
        <v>43633</v>
      </c>
      <c r="O39" s="87">
        <v>55547</v>
      </c>
      <c r="P39" s="87">
        <f t="shared" si="5"/>
        <v>98601</v>
      </c>
      <c r="Q39" s="87">
        <v>10</v>
      </c>
      <c r="R39" s="87">
        <v>73480</v>
      </c>
      <c r="S39" s="87">
        <v>6</v>
      </c>
      <c r="T39" s="87">
        <v>25121</v>
      </c>
      <c r="U39" s="87">
        <v>38962</v>
      </c>
      <c r="V39" s="87">
        <v>11575</v>
      </c>
      <c r="W39" s="87">
        <v>26856</v>
      </c>
      <c r="X39" s="87">
        <v>8596</v>
      </c>
      <c r="Y39" s="89">
        <v>0</v>
      </c>
      <c r="Z39" s="87">
        <v>12612</v>
      </c>
      <c r="AA39" s="89">
        <v>0</v>
      </c>
      <c r="AB39" s="12"/>
      <c r="AC39" s="82"/>
      <c r="AD39" s="1">
        <v>38</v>
      </c>
      <c r="AE39" s="1" t="s">
        <v>441</v>
      </c>
      <c r="AF39" s="1">
        <v>4</v>
      </c>
      <c r="AG39" s="1" t="s">
        <v>442</v>
      </c>
      <c r="AH39" s="1">
        <v>17</v>
      </c>
      <c r="AI39" s="1" t="s">
        <v>443</v>
      </c>
    </row>
    <row r="40" spans="1:35" ht="12" customHeight="1">
      <c r="A40" s="12"/>
      <c r="B40" s="1">
        <v>42</v>
      </c>
      <c r="C40" s="1" t="s">
        <v>441</v>
      </c>
      <c r="D40" s="1">
        <v>4</v>
      </c>
      <c r="E40" s="1" t="s">
        <v>442</v>
      </c>
      <c r="F40" s="1">
        <v>15</v>
      </c>
      <c r="G40" s="75" t="s">
        <v>443</v>
      </c>
      <c r="H40" s="12"/>
      <c r="I40" s="12"/>
      <c r="J40" s="87">
        <f t="shared" si="3"/>
        <v>146516</v>
      </c>
      <c r="K40" s="87">
        <v>64806</v>
      </c>
      <c r="L40" s="87">
        <v>81710</v>
      </c>
      <c r="M40" s="87">
        <f t="shared" si="4"/>
        <v>102362</v>
      </c>
      <c r="N40" s="87">
        <v>44483</v>
      </c>
      <c r="O40" s="87">
        <v>57879</v>
      </c>
      <c r="P40" s="87">
        <f t="shared" si="5"/>
        <v>101789</v>
      </c>
      <c r="Q40" s="87">
        <v>11</v>
      </c>
      <c r="R40" s="87">
        <v>79362</v>
      </c>
      <c r="S40" s="87">
        <v>5</v>
      </c>
      <c r="T40" s="87">
        <v>22427</v>
      </c>
      <c r="U40" s="92">
        <v>33415</v>
      </c>
      <c r="V40" s="87">
        <v>5998</v>
      </c>
      <c r="W40" s="87">
        <v>26155</v>
      </c>
      <c r="X40" s="87">
        <v>10815</v>
      </c>
      <c r="Y40" s="87">
        <v>10671</v>
      </c>
      <c r="Z40" s="87">
        <v>14735</v>
      </c>
      <c r="AA40" s="89">
        <v>0</v>
      </c>
      <c r="AB40" s="12"/>
      <c r="AC40" s="82"/>
      <c r="AD40" s="1">
        <v>42</v>
      </c>
      <c r="AE40" s="1" t="s">
        <v>441</v>
      </c>
      <c r="AF40" s="1">
        <v>4</v>
      </c>
      <c r="AG40" s="1" t="s">
        <v>442</v>
      </c>
      <c r="AH40" s="1">
        <v>15</v>
      </c>
      <c r="AI40" s="1" t="s">
        <v>443</v>
      </c>
    </row>
    <row r="41" spans="1:35" ht="12" customHeight="1">
      <c r="A41" s="12"/>
      <c r="B41" s="1">
        <v>46</v>
      </c>
      <c r="C41" s="1" t="s">
        <v>441</v>
      </c>
      <c r="D41" s="1">
        <v>4</v>
      </c>
      <c r="E41" s="1" t="s">
        <v>442</v>
      </c>
      <c r="F41" s="1">
        <v>11</v>
      </c>
      <c r="G41" s="75" t="s">
        <v>443</v>
      </c>
      <c r="H41" s="12"/>
      <c r="I41" s="12"/>
      <c r="J41" s="87">
        <f t="shared" si="3"/>
        <v>168959</v>
      </c>
      <c r="K41" s="87">
        <v>76343</v>
      </c>
      <c r="L41" s="87">
        <v>92616</v>
      </c>
      <c r="M41" s="87">
        <f t="shared" si="4"/>
        <v>120534</v>
      </c>
      <c r="N41" s="87">
        <v>52981</v>
      </c>
      <c r="O41" s="87">
        <v>67553</v>
      </c>
      <c r="P41" s="87">
        <f t="shared" si="5"/>
        <v>119766</v>
      </c>
      <c r="Q41" s="87">
        <v>11</v>
      </c>
      <c r="R41" s="87">
        <v>80936</v>
      </c>
      <c r="S41" s="87">
        <v>8</v>
      </c>
      <c r="T41" s="87">
        <v>38830</v>
      </c>
      <c r="U41" s="87">
        <v>44527</v>
      </c>
      <c r="V41" s="87">
        <v>4226</v>
      </c>
      <c r="W41" s="87">
        <v>24560</v>
      </c>
      <c r="X41" s="87">
        <v>16505</v>
      </c>
      <c r="Y41" s="87">
        <v>13268</v>
      </c>
      <c r="Z41" s="87">
        <v>16680</v>
      </c>
      <c r="AA41" s="93">
        <v>0</v>
      </c>
      <c r="AB41" s="12"/>
      <c r="AC41" s="82"/>
      <c r="AD41" s="1">
        <v>46</v>
      </c>
      <c r="AE41" s="1" t="s">
        <v>441</v>
      </c>
      <c r="AF41" s="1">
        <v>4</v>
      </c>
      <c r="AG41" s="1" t="s">
        <v>442</v>
      </c>
      <c r="AH41" s="1">
        <v>11</v>
      </c>
      <c r="AI41" s="1" t="s">
        <v>443</v>
      </c>
    </row>
    <row r="42" spans="1:35" ht="12" customHeight="1">
      <c r="A42" s="12"/>
      <c r="B42" s="1">
        <v>50</v>
      </c>
      <c r="C42" s="1" t="s">
        <v>441</v>
      </c>
      <c r="D42" s="1">
        <v>4</v>
      </c>
      <c r="E42" s="1" t="s">
        <v>442</v>
      </c>
      <c r="F42" s="1">
        <v>13</v>
      </c>
      <c r="G42" s="75" t="s">
        <v>443</v>
      </c>
      <c r="H42" s="12"/>
      <c r="I42" s="90"/>
      <c r="J42" s="87">
        <f t="shared" si="3"/>
        <v>191406</v>
      </c>
      <c r="K42" s="87">
        <v>86978</v>
      </c>
      <c r="L42" s="87">
        <v>104428</v>
      </c>
      <c r="M42" s="87">
        <f t="shared" si="4"/>
        <v>131556</v>
      </c>
      <c r="N42" s="87">
        <v>58350</v>
      </c>
      <c r="O42" s="87">
        <v>73206</v>
      </c>
      <c r="P42" s="87">
        <f t="shared" si="5"/>
        <v>130743</v>
      </c>
      <c r="Q42" s="87">
        <v>13</v>
      </c>
      <c r="R42" s="87">
        <v>90569</v>
      </c>
      <c r="S42" s="87">
        <v>11</v>
      </c>
      <c r="T42" s="87">
        <v>40174</v>
      </c>
      <c r="U42" s="92">
        <v>38135</v>
      </c>
      <c r="V42" s="92">
        <v>5415</v>
      </c>
      <c r="W42" s="92">
        <v>22611</v>
      </c>
      <c r="X42" s="87">
        <v>14617</v>
      </c>
      <c r="Y42" s="87">
        <v>28748</v>
      </c>
      <c r="Z42" s="92">
        <v>21217</v>
      </c>
      <c r="AA42" s="93">
        <v>0</v>
      </c>
      <c r="AB42" s="12"/>
      <c r="AC42" s="82"/>
      <c r="AD42" s="1">
        <v>50</v>
      </c>
      <c r="AE42" s="1" t="s">
        <v>441</v>
      </c>
      <c r="AF42" s="1">
        <v>4</v>
      </c>
      <c r="AG42" s="1" t="s">
        <v>442</v>
      </c>
      <c r="AH42" s="1">
        <v>13</v>
      </c>
      <c r="AI42" s="1" t="s">
        <v>443</v>
      </c>
    </row>
    <row r="43" spans="1:35" ht="12" customHeight="1">
      <c r="A43" s="12"/>
      <c r="B43" s="1">
        <v>54</v>
      </c>
      <c r="C43" s="1" t="s">
        <v>441</v>
      </c>
      <c r="D43" s="1">
        <v>4</v>
      </c>
      <c r="E43" s="1" t="s">
        <v>442</v>
      </c>
      <c r="F43" s="1">
        <v>8</v>
      </c>
      <c r="G43" s="75" t="s">
        <v>443</v>
      </c>
      <c r="H43" s="12"/>
      <c r="I43" s="12"/>
      <c r="J43" s="87">
        <f t="shared" si="3"/>
        <v>204526</v>
      </c>
      <c r="K43" s="87">
        <v>93617</v>
      </c>
      <c r="L43" s="87">
        <v>110909</v>
      </c>
      <c r="M43" s="87">
        <f t="shared" si="4"/>
        <v>127966</v>
      </c>
      <c r="N43" s="87">
        <v>56440</v>
      </c>
      <c r="O43" s="87">
        <v>71526</v>
      </c>
      <c r="P43" s="87">
        <f t="shared" si="5"/>
        <v>127197</v>
      </c>
      <c r="Q43" s="87">
        <v>15</v>
      </c>
      <c r="R43" s="87">
        <v>109465</v>
      </c>
      <c r="S43" s="87">
        <v>4</v>
      </c>
      <c r="T43" s="87">
        <v>17732</v>
      </c>
      <c r="U43" s="92">
        <v>45985</v>
      </c>
      <c r="V43" s="92">
        <v>6633</v>
      </c>
      <c r="W43" s="87">
        <v>23442</v>
      </c>
      <c r="X43" s="87">
        <v>20062</v>
      </c>
      <c r="Y43" s="87">
        <v>6716</v>
      </c>
      <c r="Z43" s="92">
        <v>20874</v>
      </c>
      <c r="AA43" s="92">
        <v>3485</v>
      </c>
      <c r="AB43" s="12"/>
      <c r="AC43" s="82"/>
      <c r="AD43" s="1">
        <v>54</v>
      </c>
      <c r="AE43" s="1" t="s">
        <v>441</v>
      </c>
      <c r="AF43" s="1">
        <v>4</v>
      </c>
      <c r="AG43" s="1" t="s">
        <v>442</v>
      </c>
      <c r="AH43" s="1">
        <v>8</v>
      </c>
      <c r="AI43" s="1" t="s">
        <v>443</v>
      </c>
    </row>
    <row r="44" spans="1:35" ht="12" customHeight="1">
      <c r="A44" s="12"/>
      <c r="B44" s="1">
        <v>58</v>
      </c>
      <c r="C44" s="1" t="s">
        <v>441</v>
      </c>
      <c r="D44" s="1">
        <v>4</v>
      </c>
      <c r="E44" s="1" t="s">
        <v>442</v>
      </c>
      <c r="F44" s="1">
        <v>10</v>
      </c>
      <c r="G44" s="75" t="s">
        <v>443</v>
      </c>
      <c r="H44" s="12"/>
      <c r="I44" s="12"/>
      <c r="J44" s="87">
        <f t="shared" si="3"/>
        <v>215120</v>
      </c>
      <c r="K44" s="87">
        <v>98207</v>
      </c>
      <c r="L44" s="87">
        <v>116913</v>
      </c>
      <c r="M44" s="87">
        <f t="shared" si="4"/>
        <v>137696</v>
      </c>
      <c r="N44" s="87">
        <v>60601</v>
      </c>
      <c r="O44" s="87">
        <v>77095</v>
      </c>
      <c r="P44" s="87">
        <f t="shared" si="5"/>
        <v>136686</v>
      </c>
      <c r="Q44" s="87">
        <v>15</v>
      </c>
      <c r="R44" s="87">
        <v>122228</v>
      </c>
      <c r="S44" s="87">
        <v>4</v>
      </c>
      <c r="T44" s="87">
        <v>14458</v>
      </c>
      <c r="U44" s="92">
        <v>53542</v>
      </c>
      <c r="V44" s="87">
        <v>7026</v>
      </c>
      <c r="W44" s="87">
        <v>20833</v>
      </c>
      <c r="X44" s="87">
        <v>22233</v>
      </c>
      <c r="Y44" s="87">
        <v>9306</v>
      </c>
      <c r="Z44" s="87">
        <v>23746</v>
      </c>
      <c r="AA44" s="89">
        <v>0</v>
      </c>
      <c r="AB44" s="12"/>
      <c r="AC44" s="82"/>
      <c r="AD44" s="1">
        <v>58</v>
      </c>
      <c r="AE44" s="1" t="s">
        <v>441</v>
      </c>
      <c r="AF44" s="1">
        <v>4</v>
      </c>
      <c r="AG44" s="1" t="s">
        <v>442</v>
      </c>
      <c r="AH44" s="1">
        <v>10</v>
      </c>
      <c r="AI44" s="1" t="s">
        <v>443</v>
      </c>
    </row>
    <row r="45" spans="1:35" ht="12" customHeight="1">
      <c r="A45" s="12"/>
      <c r="B45" s="1">
        <v>60</v>
      </c>
      <c r="C45" s="1" t="s">
        <v>441</v>
      </c>
      <c r="D45" s="1">
        <v>7</v>
      </c>
      <c r="E45" s="1" t="s">
        <v>442</v>
      </c>
      <c r="F45" s="1">
        <v>14</v>
      </c>
      <c r="G45" s="75" t="s">
        <v>443</v>
      </c>
      <c r="H45" s="12"/>
      <c r="I45" s="90" t="s">
        <v>448</v>
      </c>
      <c r="J45" s="87">
        <f t="shared" si="3"/>
        <v>219817</v>
      </c>
      <c r="K45" s="87">
        <v>100706</v>
      </c>
      <c r="L45" s="87">
        <v>119111</v>
      </c>
      <c r="M45" s="87">
        <f t="shared" si="4"/>
        <v>85225</v>
      </c>
      <c r="N45" s="87">
        <v>38246</v>
      </c>
      <c r="O45" s="87">
        <v>46979</v>
      </c>
      <c r="P45" s="87">
        <f t="shared" si="5"/>
        <v>84641</v>
      </c>
      <c r="Q45" s="87">
        <v>2</v>
      </c>
      <c r="R45" s="87">
        <v>56833</v>
      </c>
      <c r="S45" s="87">
        <v>2</v>
      </c>
      <c r="T45" s="87">
        <v>27808</v>
      </c>
      <c r="U45" s="87">
        <v>31900</v>
      </c>
      <c r="V45" s="93">
        <v>0</v>
      </c>
      <c r="W45" s="87">
        <v>24933</v>
      </c>
      <c r="X45" s="87">
        <v>20273</v>
      </c>
      <c r="Y45" s="92">
        <v>7535</v>
      </c>
      <c r="Z45" s="93">
        <v>0</v>
      </c>
      <c r="AA45" s="93">
        <v>0</v>
      </c>
      <c r="AB45" s="12"/>
      <c r="AC45" s="82"/>
      <c r="AD45" s="1">
        <v>60</v>
      </c>
      <c r="AE45" s="1" t="s">
        <v>441</v>
      </c>
      <c r="AF45" s="1">
        <v>7</v>
      </c>
      <c r="AG45" s="1" t="s">
        <v>442</v>
      </c>
      <c r="AH45" s="1">
        <v>14</v>
      </c>
      <c r="AI45" s="1" t="s">
        <v>443</v>
      </c>
    </row>
    <row r="46" spans="1:35" ht="12" customHeight="1">
      <c r="A46" s="12"/>
      <c r="B46" s="1">
        <v>62</v>
      </c>
      <c r="C46" s="1" t="s">
        <v>441</v>
      </c>
      <c r="D46" s="1">
        <v>4</v>
      </c>
      <c r="E46" s="1" t="s">
        <v>442</v>
      </c>
      <c r="F46" s="1">
        <v>12</v>
      </c>
      <c r="G46" s="75" t="s">
        <v>443</v>
      </c>
      <c r="H46" s="12"/>
      <c r="I46" s="12"/>
      <c r="J46" s="87">
        <f t="shared" si="3"/>
        <v>221497</v>
      </c>
      <c r="K46" s="87">
        <v>101182</v>
      </c>
      <c r="L46" s="87">
        <v>120315</v>
      </c>
      <c r="M46" s="87">
        <f t="shared" si="4"/>
        <v>139714</v>
      </c>
      <c r="N46" s="87">
        <v>61585</v>
      </c>
      <c r="O46" s="87">
        <v>78129</v>
      </c>
      <c r="P46" s="87">
        <f t="shared" si="5"/>
        <v>138830</v>
      </c>
      <c r="Q46" s="87">
        <v>15</v>
      </c>
      <c r="R46" s="87">
        <v>117015</v>
      </c>
      <c r="S46" s="87">
        <v>5</v>
      </c>
      <c r="T46" s="87">
        <v>21815</v>
      </c>
      <c r="U46" s="87">
        <v>55366</v>
      </c>
      <c r="V46" s="92">
        <v>6274</v>
      </c>
      <c r="W46" s="87">
        <v>27994</v>
      </c>
      <c r="X46" s="87">
        <v>21690</v>
      </c>
      <c r="Y46" s="87">
        <v>2034</v>
      </c>
      <c r="Z46" s="87">
        <v>22444</v>
      </c>
      <c r="AA46" s="87">
        <v>3028</v>
      </c>
      <c r="AB46" s="12"/>
      <c r="AC46" s="82"/>
      <c r="AD46" s="1">
        <v>62</v>
      </c>
      <c r="AE46" s="1" t="s">
        <v>441</v>
      </c>
      <c r="AF46" s="1">
        <v>4</v>
      </c>
      <c r="AG46" s="1" t="s">
        <v>442</v>
      </c>
      <c r="AH46" s="1">
        <v>12</v>
      </c>
      <c r="AI46" s="1" t="s">
        <v>443</v>
      </c>
    </row>
    <row r="47" spans="1:35" ht="12" customHeight="1">
      <c r="A47" s="12" t="s">
        <v>445</v>
      </c>
      <c r="B47" s="1" t="s">
        <v>449</v>
      </c>
      <c r="C47" s="1" t="s">
        <v>441</v>
      </c>
      <c r="D47" s="1">
        <v>7</v>
      </c>
      <c r="E47" s="1" t="s">
        <v>442</v>
      </c>
      <c r="F47" s="1">
        <v>23</v>
      </c>
      <c r="G47" s="75" t="s">
        <v>443</v>
      </c>
      <c r="H47" s="12"/>
      <c r="I47" s="90" t="s">
        <v>448</v>
      </c>
      <c r="J47" s="87">
        <f t="shared" si="3"/>
        <v>228863</v>
      </c>
      <c r="K47" s="87">
        <v>104399</v>
      </c>
      <c r="L47" s="87">
        <v>124464</v>
      </c>
      <c r="M47" s="87">
        <f t="shared" si="4"/>
        <v>148751</v>
      </c>
      <c r="N47" s="87">
        <v>66017</v>
      </c>
      <c r="O47" s="87">
        <v>82734</v>
      </c>
      <c r="P47" s="87">
        <f t="shared" si="5"/>
        <v>140672</v>
      </c>
      <c r="Q47" s="87">
        <v>2</v>
      </c>
      <c r="R47" s="87">
        <v>109435</v>
      </c>
      <c r="S47" s="87">
        <v>1</v>
      </c>
      <c r="T47" s="87">
        <v>31237</v>
      </c>
      <c r="U47" s="89">
        <v>0</v>
      </c>
      <c r="V47" s="87">
        <v>56913</v>
      </c>
      <c r="W47" s="87">
        <v>52522</v>
      </c>
      <c r="X47" s="87">
        <v>31237</v>
      </c>
      <c r="Y47" s="89">
        <v>0</v>
      </c>
      <c r="Z47" s="89">
        <v>0</v>
      </c>
      <c r="AA47" s="89">
        <v>0</v>
      </c>
      <c r="AB47" s="12"/>
      <c r="AC47" s="82" t="s">
        <v>445</v>
      </c>
      <c r="AD47" s="1" t="s">
        <v>449</v>
      </c>
      <c r="AE47" s="1" t="s">
        <v>441</v>
      </c>
      <c r="AF47" s="1">
        <v>7</v>
      </c>
      <c r="AG47" s="1" t="s">
        <v>442</v>
      </c>
      <c r="AH47" s="1">
        <v>23</v>
      </c>
      <c r="AI47" s="1" t="s">
        <v>443</v>
      </c>
    </row>
    <row r="48" spans="1:35" ht="12" customHeight="1">
      <c r="A48" s="12"/>
      <c r="B48" s="1">
        <v>3</v>
      </c>
      <c r="C48" s="1" t="s">
        <v>441</v>
      </c>
      <c r="D48" s="1">
        <v>4</v>
      </c>
      <c r="E48" s="1" t="s">
        <v>442</v>
      </c>
      <c r="F48" s="1">
        <v>7</v>
      </c>
      <c r="G48" s="75" t="s">
        <v>443</v>
      </c>
      <c r="H48" s="12"/>
      <c r="I48" s="12"/>
      <c r="J48" s="87">
        <f t="shared" si="3"/>
        <v>230951</v>
      </c>
      <c r="K48" s="87">
        <v>105009</v>
      </c>
      <c r="L48" s="87">
        <v>125942</v>
      </c>
      <c r="M48" s="87">
        <f t="shared" si="4"/>
        <v>119889</v>
      </c>
      <c r="N48" s="87">
        <v>52143</v>
      </c>
      <c r="O48" s="87">
        <v>67746</v>
      </c>
      <c r="P48" s="88">
        <f t="shared" si="5"/>
        <v>118971</v>
      </c>
      <c r="Q48" s="87">
        <v>15</v>
      </c>
      <c r="R48" s="87">
        <v>110816</v>
      </c>
      <c r="S48" s="87">
        <v>2</v>
      </c>
      <c r="T48" s="87">
        <v>8155</v>
      </c>
      <c r="U48" s="87">
        <v>47032</v>
      </c>
      <c r="V48" s="87">
        <v>7543</v>
      </c>
      <c r="W48" s="87">
        <v>25469</v>
      </c>
      <c r="X48" s="87">
        <v>17731</v>
      </c>
      <c r="Y48" s="89">
        <v>0</v>
      </c>
      <c r="Z48" s="87">
        <v>21196</v>
      </c>
      <c r="AA48" s="89">
        <v>0</v>
      </c>
      <c r="AB48" s="12"/>
      <c r="AC48" s="82"/>
      <c r="AD48" s="1">
        <v>3</v>
      </c>
      <c r="AE48" s="1" t="s">
        <v>441</v>
      </c>
      <c r="AF48" s="1">
        <v>4</v>
      </c>
      <c r="AG48" s="1" t="s">
        <v>442</v>
      </c>
      <c r="AH48" s="1">
        <v>7</v>
      </c>
      <c r="AI48" s="1" t="s">
        <v>443</v>
      </c>
    </row>
    <row r="49" spans="1:35" ht="12" customHeight="1">
      <c r="A49" s="12"/>
      <c r="B49" s="1">
        <v>7</v>
      </c>
      <c r="C49" s="1" t="s">
        <v>441</v>
      </c>
      <c r="D49" s="1">
        <v>4</v>
      </c>
      <c r="E49" s="1" t="s">
        <v>442</v>
      </c>
      <c r="F49" s="1">
        <v>9</v>
      </c>
      <c r="G49" s="75" t="s">
        <v>443</v>
      </c>
      <c r="H49" s="12"/>
      <c r="I49" s="12"/>
      <c r="J49" s="87">
        <f t="shared" si="3"/>
        <v>241827</v>
      </c>
      <c r="K49" s="87">
        <v>110215</v>
      </c>
      <c r="L49" s="87">
        <v>131612</v>
      </c>
      <c r="M49" s="87">
        <f t="shared" si="4"/>
        <v>116688</v>
      </c>
      <c r="N49" s="87">
        <v>50564</v>
      </c>
      <c r="O49" s="87">
        <v>66124</v>
      </c>
      <c r="P49" s="87">
        <f t="shared" si="5"/>
        <v>115609</v>
      </c>
      <c r="Q49" s="87">
        <v>15</v>
      </c>
      <c r="R49" s="87">
        <v>104224</v>
      </c>
      <c r="S49" s="87">
        <v>3</v>
      </c>
      <c r="T49" s="87">
        <v>11385</v>
      </c>
      <c r="U49" s="87">
        <v>37969</v>
      </c>
      <c r="V49" s="89">
        <v>0</v>
      </c>
      <c r="W49" s="87">
        <v>23144</v>
      </c>
      <c r="X49" s="87">
        <v>18972</v>
      </c>
      <c r="Y49" s="87">
        <v>8901</v>
      </c>
      <c r="Z49" s="87">
        <v>22025</v>
      </c>
      <c r="AA49" s="92">
        <v>4598</v>
      </c>
      <c r="AB49" s="12"/>
      <c r="AC49" s="82"/>
      <c r="AD49" s="1">
        <v>7</v>
      </c>
      <c r="AE49" s="1" t="s">
        <v>441</v>
      </c>
      <c r="AF49" s="1">
        <v>4</v>
      </c>
      <c r="AG49" s="1" t="s">
        <v>442</v>
      </c>
      <c r="AH49" s="1">
        <v>9</v>
      </c>
      <c r="AI49" s="1" t="s">
        <v>443</v>
      </c>
    </row>
    <row r="50" spans="1:35" ht="9" customHeight="1">
      <c r="A50" s="12"/>
      <c r="B50" s="1"/>
      <c r="C50" s="1"/>
      <c r="D50" s="1"/>
      <c r="E50" s="1"/>
      <c r="F50" s="1"/>
      <c r="G50" s="75"/>
      <c r="H50" s="12"/>
      <c r="I50" s="12"/>
      <c r="J50" s="87"/>
      <c r="K50" s="12"/>
      <c r="L50" s="12"/>
      <c r="M50" s="87"/>
      <c r="N50" s="87"/>
      <c r="O50" s="87"/>
      <c r="P50" s="87"/>
      <c r="Q50" s="12"/>
      <c r="R50" s="87"/>
      <c r="S50" s="12"/>
      <c r="T50" s="12"/>
      <c r="U50" s="87"/>
      <c r="V50" s="87"/>
      <c r="W50" s="87"/>
      <c r="X50" s="12"/>
      <c r="Y50" s="87"/>
      <c r="Z50" s="59" t="s">
        <v>397</v>
      </c>
      <c r="AA50" s="96"/>
      <c r="AB50" s="12"/>
      <c r="AC50" s="82"/>
      <c r="AD50" s="1"/>
      <c r="AE50" s="1"/>
      <c r="AF50" s="1"/>
      <c r="AG50" s="1"/>
      <c r="AH50" s="1"/>
      <c r="AI50" s="1"/>
    </row>
    <row r="51" spans="1:35" ht="12">
      <c r="A51" s="12"/>
      <c r="B51" s="1">
        <v>10</v>
      </c>
      <c r="C51" s="1" t="s">
        <v>441</v>
      </c>
      <c r="D51" s="1">
        <v>3</v>
      </c>
      <c r="E51" s="1" t="s">
        <v>442</v>
      </c>
      <c r="F51" s="1">
        <v>22</v>
      </c>
      <c r="G51" s="75" t="s">
        <v>443</v>
      </c>
      <c r="H51" s="12"/>
      <c r="I51" s="90" t="s">
        <v>414</v>
      </c>
      <c r="J51" s="87">
        <f t="shared" si="3"/>
        <v>251732</v>
      </c>
      <c r="K51" s="87">
        <v>114912</v>
      </c>
      <c r="L51" s="87">
        <v>136820</v>
      </c>
      <c r="M51" s="87">
        <f t="shared" si="4"/>
        <v>75290</v>
      </c>
      <c r="N51" s="87">
        <v>32897</v>
      </c>
      <c r="O51" s="87">
        <v>42393</v>
      </c>
      <c r="P51" s="87">
        <f t="shared" si="5"/>
        <v>74494</v>
      </c>
      <c r="Q51" s="87">
        <v>2</v>
      </c>
      <c r="R51" s="87">
        <v>37222</v>
      </c>
      <c r="S51" s="87">
        <v>3</v>
      </c>
      <c r="T51" s="87">
        <v>37272</v>
      </c>
      <c r="U51" s="87">
        <v>24957</v>
      </c>
      <c r="V51" s="89">
        <v>0</v>
      </c>
      <c r="W51" s="89">
        <v>0</v>
      </c>
      <c r="X51" s="87">
        <v>19540</v>
      </c>
      <c r="Y51" s="87">
        <v>29997</v>
      </c>
      <c r="Z51" s="89">
        <v>0</v>
      </c>
      <c r="AA51" s="89">
        <v>0</v>
      </c>
      <c r="AB51" s="12"/>
      <c r="AC51" s="82"/>
      <c r="AD51" s="1">
        <v>10</v>
      </c>
      <c r="AE51" s="1" t="s">
        <v>441</v>
      </c>
      <c r="AF51" s="1">
        <v>3</v>
      </c>
      <c r="AG51" s="1" t="s">
        <v>442</v>
      </c>
      <c r="AH51" s="1">
        <v>22</v>
      </c>
      <c r="AI51" s="1" t="s">
        <v>443</v>
      </c>
    </row>
    <row r="52" spans="1:35" ht="9" customHeight="1">
      <c r="A52" s="12"/>
      <c r="B52" s="1"/>
      <c r="C52" s="1"/>
      <c r="D52" s="1"/>
      <c r="E52" s="1"/>
      <c r="F52" s="1"/>
      <c r="G52" s="75"/>
      <c r="H52" s="12"/>
      <c r="I52" s="12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59" t="s">
        <v>450</v>
      </c>
      <c r="W52" s="59" t="s">
        <v>418</v>
      </c>
      <c r="X52" s="87"/>
      <c r="Y52" s="87"/>
      <c r="Z52" s="12"/>
      <c r="AA52" s="96"/>
      <c r="AB52" s="12"/>
      <c r="AC52" s="82"/>
      <c r="AD52" s="1"/>
      <c r="AE52" s="1"/>
      <c r="AF52" s="1"/>
      <c r="AG52" s="1"/>
      <c r="AH52" s="1"/>
      <c r="AI52" s="1"/>
    </row>
    <row r="53" spans="1:35" ht="12">
      <c r="A53" s="12"/>
      <c r="B53" s="1">
        <v>11</v>
      </c>
      <c r="C53" s="1" t="s">
        <v>441</v>
      </c>
      <c r="D53" s="1">
        <v>4</v>
      </c>
      <c r="E53" s="1" t="s">
        <v>442</v>
      </c>
      <c r="F53" s="1">
        <v>11</v>
      </c>
      <c r="G53" s="75" t="s">
        <v>443</v>
      </c>
      <c r="H53" s="12"/>
      <c r="I53" s="12"/>
      <c r="J53" s="87">
        <f t="shared" si="3"/>
        <v>251697</v>
      </c>
      <c r="K53" s="87">
        <v>114756</v>
      </c>
      <c r="L53" s="87">
        <v>136941</v>
      </c>
      <c r="M53" s="87">
        <f t="shared" si="4"/>
        <v>124276</v>
      </c>
      <c r="N53" s="87">
        <v>53871</v>
      </c>
      <c r="O53" s="87">
        <v>70405</v>
      </c>
      <c r="P53" s="87">
        <f t="shared" si="5"/>
        <v>123166</v>
      </c>
      <c r="Q53" s="87">
        <v>15</v>
      </c>
      <c r="R53" s="87">
        <v>106914</v>
      </c>
      <c r="S53" s="87">
        <v>4</v>
      </c>
      <c r="T53" s="87">
        <v>16252</v>
      </c>
      <c r="U53" s="87">
        <v>38156</v>
      </c>
      <c r="V53" s="87">
        <v>6808</v>
      </c>
      <c r="W53" s="87">
        <v>6074</v>
      </c>
      <c r="X53" s="87">
        <v>25683</v>
      </c>
      <c r="Y53" s="87">
        <v>23941</v>
      </c>
      <c r="Z53" s="87">
        <v>22504</v>
      </c>
      <c r="AA53" s="89">
        <v>0</v>
      </c>
      <c r="AB53" s="12"/>
      <c r="AC53" s="82"/>
      <c r="AD53" s="1">
        <v>11</v>
      </c>
      <c r="AE53" s="1" t="s">
        <v>441</v>
      </c>
      <c r="AF53" s="1">
        <v>4</v>
      </c>
      <c r="AG53" s="1" t="s">
        <v>442</v>
      </c>
      <c r="AH53" s="1">
        <v>11</v>
      </c>
      <c r="AI53" s="1" t="s">
        <v>443</v>
      </c>
    </row>
    <row r="54" spans="1:35" ht="9" customHeight="1">
      <c r="A54" s="12"/>
      <c r="B54" s="1"/>
      <c r="C54" s="1"/>
      <c r="D54" s="1"/>
      <c r="E54" s="1"/>
      <c r="F54" s="1"/>
      <c r="G54" s="75"/>
      <c r="H54" s="12"/>
      <c r="I54" s="12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59" t="s">
        <v>450</v>
      </c>
      <c r="W54" s="59" t="s">
        <v>418</v>
      </c>
      <c r="X54" s="87"/>
      <c r="Y54" s="87"/>
      <c r="Z54" s="87"/>
      <c r="AA54" s="89"/>
      <c r="AB54" s="12"/>
      <c r="AC54" s="82"/>
      <c r="AD54" s="1"/>
      <c r="AE54" s="1"/>
      <c r="AF54" s="1"/>
      <c r="AG54" s="1"/>
      <c r="AH54" s="1"/>
      <c r="AI54" s="1"/>
    </row>
    <row r="55" spans="1:35" ht="12">
      <c r="A55" s="12"/>
      <c r="B55" s="1">
        <v>15</v>
      </c>
      <c r="C55" s="1" t="s">
        <v>441</v>
      </c>
      <c r="D55" s="1">
        <v>4</v>
      </c>
      <c r="E55" s="1" t="s">
        <v>442</v>
      </c>
      <c r="F55" s="1">
        <v>13</v>
      </c>
      <c r="G55" s="75" t="s">
        <v>443</v>
      </c>
      <c r="H55" s="12"/>
      <c r="I55" s="12"/>
      <c r="J55" s="87">
        <v>258163</v>
      </c>
      <c r="K55" s="87">
        <v>117759</v>
      </c>
      <c r="L55" s="87">
        <v>140404</v>
      </c>
      <c r="M55" s="87">
        <v>113889</v>
      </c>
      <c r="N55" s="87">
        <v>49432</v>
      </c>
      <c r="O55" s="87">
        <v>64457</v>
      </c>
      <c r="P55" s="87">
        <v>112686</v>
      </c>
      <c r="Q55" s="87">
        <v>15</v>
      </c>
      <c r="R55" s="87">
        <v>98563</v>
      </c>
      <c r="S55" s="87">
        <v>4</v>
      </c>
      <c r="T55" s="87">
        <v>14123</v>
      </c>
      <c r="U55" s="87">
        <v>31744</v>
      </c>
      <c r="V55" s="87">
        <v>6774</v>
      </c>
      <c r="W55" s="87">
        <v>2946</v>
      </c>
      <c r="X55" s="87">
        <v>22871</v>
      </c>
      <c r="Y55" s="87">
        <v>24079</v>
      </c>
      <c r="Z55" s="87">
        <v>24272</v>
      </c>
      <c r="AA55" s="89">
        <v>0</v>
      </c>
      <c r="AB55" s="12"/>
      <c r="AC55" s="82"/>
      <c r="AD55" s="1">
        <v>15</v>
      </c>
      <c r="AE55" s="1" t="s">
        <v>441</v>
      </c>
      <c r="AF55" s="1">
        <v>4</v>
      </c>
      <c r="AG55" s="1" t="s">
        <v>442</v>
      </c>
      <c r="AH55" s="1">
        <v>13</v>
      </c>
      <c r="AI55" s="1" t="s">
        <v>443</v>
      </c>
    </row>
    <row r="56" spans="1:35" ht="12">
      <c r="A56" s="12"/>
      <c r="B56" s="1"/>
      <c r="C56" s="1"/>
      <c r="D56" s="1"/>
      <c r="E56" s="1"/>
      <c r="F56" s="1"/>
      <c r="G56" s="7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87"/>
      <c r="Y56" s="12"/>
      <c r="Z56" s="12"/>
      <c r="AA56" s="12"/>
      <c r="AB56" s="12"/>
      <c r="AC56" s="82"/>
      <c r="AD56" s="1"/>
      <c r="AE56" s="1"/>
      <c r="AF56" s="1"/>
      <c r="AG56" s="1"/>
      <c r="AH56" s="1"/>
      <c r="AI56" s="1"/>
    </row>
    <row r="57" spans="1:35" s="38" customFormat="1" ht="15" customHeight="1">
      <c r="A57" s="36"/>
      <c r="B57" s="36"/>
      <c r="C57" s="36"/>
      <c r="D57" s="36"/>
      <c r="E57" s="36"/>
      <c r="F57" s="36"/>
      <c r="G57" s="83"/>
      <c r="H57" s="36"/>
      <c r="I57" s="36"/>
      <c r="J57" s="36"/>
      <c r="K57" s="36"/>
      <c r="L57" s="36"/>
      <c r="M57" s="36"/>
      <c r="N57" s="36"/>
      <c r="O57" s="36"/>
      <c r="Q57" s="36"/>
      <c r="R57" s="40" t="s">
        <v>451</v>
      </c>
      <c r="S57" s="84" t="s">
        <v>421</v>
      </c>
      <c r="T57" s="36"/>
      <c r="U57" s="36"/>
      <c r="V57" s="36"/>
      <c r="W57" s="36"/>
      <c r="X57" s="36"/>
      <c r="Y57" s="36"/>
      <c r="Z57" s="36"/>
      <c r="AA57" s="36"/>
      <c r="AB57" s="36"/>
      <c r="AC57" s="85"/>
      <c r="AD57" s="36"/>
      <c r="AE57" s="36"/>
      <c r="AF57" s="36"/>
      <c r="AG57" s="36"/>
      <c r="AH57" s="36"/>
      <c r="AI57" s="36"/>
    </row>
    <row r="58" spans="1:35" ht="12" customHeight="1">
      <c r="A58" s="12" t="s">
        <v>403</v>
      </c>
      <c r="B58" s="1">
        <v>23</v>
      </c>
      <c r="C58" s="1" t="s">
        <v>441</v>
      </c>
      <c r="D58" s="1">
        <v>10</v>
      </c>
      <c r="E58" s="1" t="s">
        <v>442</v>
      </c>
      <c r="F58" s="1">
        <v>5</v>
      </c>
      <c r="G58" s="75" t="s">
        <v>443</v>
      </c>
      <c r="H58" s="12"/>
      <c r="I58" s="12"/>
      <c r="J58" s="88">
        <f>SUM(K58:L58)</f>
        <v>87815</v>
      </c>
      <c r="K58" s="88">
        <v>37890</v>
      </c>
      <c r="L58" s="88">
        <v>49925</v>
      </c>
      <c r="M58" s="87">
        <f>SUM(N58:O58)</f>
        <v>40615</v>
      </c>
      <c r="N58" s="87">
        <v>16828</v>
      </c>
      <c r="O58" s="87">
        <v>23787</v>
      </c>
      <c r="P58" s="88">
        <v>39956</v>
      </c>
      <c r="Q58" s="87">
        <v>6</v>
      </c>
      <c r="R58" s="87">
        <v>22428</v>
      </c>
      <c r="S58" s="87">
        <v>8</v>
      </c>
      <c r="T58" s="87">
        <v>17528</v>
      </c>
      <c r="U58" s="97">
        <v>0</v>
      </c>
      <c r="V58" s="97">
        <v>0</v>
      </c>
      <c r="W58" s="97">
        <v>0</v>
      </c>
      <c r="X58" s="97">
        <v>0</v>
      </c>
      <c r="Y58" s="87">
        <v>39956</v>
      </c>
      <c r="Z58" s="97">
        <v>0</v>
      </c>
      <c r="AA58" s="97">
        <v>0</v>
      </c>
      <c r="AB58" s="12"/>
      <c r="AC58" s="82" t="s">
        <v>403</v>
      </c>
      <c r="AD58" s="1">
        <v>23</v>
      </c>
      <c r="AE58" s="1" t="s">
        <v>441</v>
      </c>
      <c r="AF58" s="1">
        <v>10</v>
      </c>
      <c r="AG58" s="1" t="s">
        <v>442</v>
      </c>
      <c r="AH58" s="1">
        <v>5</v>
      </c>
      <c r="AI58" s="1" t="s">
        <v>443</v>
      </c>
    </row>
    <row r="59" spans="1:35" ht="12" customHeight="1">
      <c r="A59" s="12"/>
      <c r="B59" s="1">
        <v>25</v>
      </c>
      <c r="C59" s="1" t="s">
        <v>441</v>
      </c>
      <c r="D59" s="1">
        <v>11</v>
      </c>
      <c r="E59" s="1" t="s">
        <v>442</v>
      </c>
      <c r="F59" s="1">
        <v>10</v>
      </c>
      <c r="G59" s="75" t="s">
        <v>443</v>
      </c>
      <c r="H59" s="12"/>
      <c r="I59" s="12"/>
      <c r="J59" s="88">
        <f>SUM(K59:L59)</f>
        <v>93062</v>
      </c>
      <c r="K59" s="88">
        <v>42581</v>
      </c>
      <c r="L59" s="88">
        <v>50481</v>
      </c>
      <c r="M59" s="87">
        <f>SUM(N59:O59)</f>
        <v>20632</v>
      </c>
      <c r="N59" s="87">
        <v>10071</v>
      </c>
      <c r="O59" s="87">
        <v>10561</v>
      </c>
      <c r="P59" s="88">
        <f>SUM(R59,T59)</f>
        <v>20397</v>
      </c>
      <c r="Q59" s="87">
        <v>3</v>
      </c>
      <c r="R59" s="87">
        <v>15995</v>
      </c>
      <c r="S59" s="87">
        <v>2</v>
      </c>
      <c r="T59" s="87">
        <v>4402</v>
      </c>
      <c r="U59" s="97">
        <v>0</v>
      </c>
      <c r="V59" s="97">
        <v>0</v>
      </c>
      <c r="W59" s="97">
        <v>0</v>
      </c>
      <c r="X59" s="87">
        <v>1794</v>
      </c>
      <c r="Y59" s="87">
        <v>18603</v>
      </c>
      <c r="Z59" s="97">
        <v>0</v>
      </c>
      <c r="AA59" s="97">
        <v>0</v>
      </c>
      <c r="AB59" s="12"/>
      <c r="AC59" s="82"/>
      <c r="AD59" s="1">
        <v>25</v>
      </c>
      <c r="AE59" s="1" t="s">
        <v>441</v>
      </c>
      <c r="AF59" s="1">
        <v>11</v>
      </c>
      <c r="AG59" s="1" t="s">
        <v>442</v>
      </c>
      <c r="AH59" s="1">
        <v>10</v>
      </c>
      <c r="AI59" s="1" t="s">
        <v>443</v>
      </c>
    </row>
    <row r="60" spans="1:35" ht="12" customHeight="1">
      <c r="A60" s="12"/>
      <c r="B60" s="1">
        <v>27</v>
      </c>
      <c r="C60" s="1" t="s">
        <v>441</v>
      </c>
      <c r="D60" s="1">
        <v>10</v>
      </c>
      <c r="E60" s="1" t="s">
        <v>442</v>
      </c>
      <c r="F60" s="1">
        <v>2</v>
      </c>
      <c r="G60" s="75" t="s">
        <v>443</v>
      </c>
      <c r="H60" s="12"/>
      <c r="I60" s="12"/>
      <c r="J60" s="98"/>
      <c r="K60" s="98"/>
      <c r="L60" s="98"/>
      <c r="M60" s="12"/>
      <c r="N60" s="12"/>
      <c r="O60" s="12"/>
      <c r="Q60" s="43"/>
      <c r="R60" s="43" t="s">
        <v>452</v>
      </c>
      <c r="S60" s="43" t="s">
        <v>453</v>
      </c>
      <c r="T60" s="43"/>
      <c r="U60" s="43"/>
      <c r="V60" s="12"/>
      <c r="W60" s="12"/>
      <c r="X60" s="12"/>
      <c r="Y60" s="12"/>
      <c r="Z60" s="12"/>
      <c r="AA60" s="12"/>
      <c r="AB60" s="12"/>
      <c r="AC60" s="82"/>
      <c r="AD60" s="1">
        <v>27</v>
      </c>
      <c r="AE60" s="1" t="s">
        <v>441</v>
      </c>
      <c r="AF60" s="1">
        <v>10</v>
      </c>
      <c r="AG60" s="1" t="s">
        <v>442</v>
      </c>
      <c r="AH60" s="1">
        <v>2</v>
      </c>
      <c r="AI60" s="1" t="s">
        <v>443</v>
      </c>
    </row>
    <row r="61" spans="1:35" ht="12" customHeight="1">
      <c r="A61" s="12"/>
      <c r="B61" s="1">
        <v>29</v>
      </c>
      <c r="C61" s="1" t="s">
        <v>441</v>
      </c>
      <c r="D61" s="1">
        <v>5</v>
      </c>
      <c r="E61" s="1" t="s">
        <v>442</v>
      </c>
      <c r="F61" s="1">
        <v>26</v>
      </c>
      <c r="G61" s="75" t="s">
        <v>443</v>
      </c>
      <c r="H61" s="12"/>
      <c r="I61" s="12"/>
      <c r="J61" s="88">
        <f>SUM(K61:L61)</f>
        <v>98829</v>
      </c>
      <c r="K61" s="88">
        <v>44626</v>
      </c>
      <c r="L61" s="88">
        <v>54203</v>
      </c>
      <c r="M61" s="87">
        <f>SUM(N61:O61)</f>
        <v>28211</v>
      </c>
      <c r="N61" s="87">
        <v>12062</v>
      </c>
      <c r="O61" s="87">
        <v>16149</v>
      </c>
      <c r="P61" s="87">
        <f>SUM(R61,T61)</f>
        <v>27801</v>
      </c>
      <c r="Q61" s="87">
        <v>3</v>
      </c>
      <c r="R61" s="87">
        <v>24547</v>
      </c>
      <c r="S61" s="87">
        <v>1</v>
      </c>
      <c r="T61" s="87">
        <v>3254</v>
      </c>
      <c r="U61" s="97">
        <v>0</v>
      </c>
      <c r="V61" s="97">
        <v>0</v>
      </c>
      <c r="W61" s="97">
        <v>0</v>
      </c>
      <c r="X61" s="87">
        <v>3254</v>
      </c>
      <c r="Y61" s="87">
        <v>24547</v>
      </c>
      <c r="Z61" s="97">
        <v>0</v>
      </c>
      <c r="AA61" s="97">
        <v>0</v>
      </c>
      <c r="AB61" s="12"/>
      <c r="AC61" s="82"/>
      <c r="AD61" s="1">
        <v>29</v>
      </c>
      <c r="AE61" s="1" t="s">
        <v>441</v>
      </c>
      <c r="AF61" s="1">
        <v>5</v>
      </c>
      <c r="AG61" s="1" t="s">
        <v>442</v>
      </c>
      <c r="AH61" s="1">
        <v>26</v>
      </c>
      <c r="AI61" s="1" t="s">
        <v>443</v>
      </c>
    </row>
    <row r="62" spans="1:35" ht="12" customHeight="1">
      <c r="A62" s="12"/>
      <c r="B62" s="1">
        <v>30</v>
      </c>
      <c r="C62" s="1" t="s">
        <v>441</v>
      </c>
      <c r="D62" s="1">
        <v>4</v>
      </c>
      <c r="E62" s="1" t="s">
        <v>442</v>
      </c>
      <c r="F62" s="1">
        <v>23</v>
      </c>
      <c r="G62" s="75" t="s">
        <v>443</v>
      </c>
      <c r="H62" s="12"/>
      <c r="I62" s="12"/>
      <c r="J62" s="88">
        <f>SUM(K62:L62)</f>
        <v>104197</v>
      </c>
      <c r="K62" s="88">
        <v>46682</v>
      </c>
      <c r="L62" s="88">
        <v>57515</v>
      </c>
      <c r="M62" s="87">
        <f>SUM(N62:O62)</f>
        <v>77086</v>
      </c>
      <c r="N62" s="87">
        <v>34692</v>
      </c>
      <c r="O62" s="87">
        <v>42394</v>
      </c>
      <c r="P62" s="88">
        <v>63892</v>
      </c>
      <c r="Q62" s="87">
        <v>2</v>
      </c>
      <c r="R62" s="87">
        <v>47158</v>
      </c>
      <c r="S62" s="87">
        <v>1</v>
      </c>
      <c r="T62" s="87">
        <v>16734</v>
      </c>
      <c r="U62" s="97">
        <v>0</v>
      </c>
      <c r="V62" s="97">
        <v>0</v>
      </c>
      <c r="W62" s="97">
        <v>0</v>
      </c>
      <c r="X62" s="97">
        <v>0</v>
      </c>
      <c r="Y62" s="87">
        <v>63892</v>
      </c>
      <c r="Z62" s="97">
        <v>0</v>
      </c>
      <c r="AA62" s="97">
        <v>0</v>
      </c>
      <c r="AB62" s="12"/>
      <c r="AC62" s="82"/>
      <c r="AD62" s="1">
        <v>30</v>
      </c>
      <c r="AE62" s="1" t="s">
        <v>441</v>
      </c>
      <c r="AF62" s="1">
        <v>4</v>
      </c>
      <c r="AG62" s="1" t="s">
        <v>442</v>
      </c>
      <c r="AH62" s="1">
        <v>23</v>
      </c>
      <c r="AI62" s="1" t="s">
        <v>443</v>
      </c>
    </row>
    <row r="63" spans="1:35" ht="3" customHeight="1">
      <c r="A63" s="12"/>
      <c r="B63" s="1"/>
      <c r="C63" s="1"/>
      <c r="D63" s="1"/>
      <c r="E63" s="1"/>
      <c r="F63" s="1"/>
      <c r="G63" s="7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82"/>
      <c r="AD63" s="1"/>
      <c r="AE63" s="1"/>
      <c r="AF63" s="1"/>
      <c r="AG63" s="1"/>
      <c r="AH63" s="1"/>
      <c r="AI63" s="1"/>
    </row>
    <row r="64" spans="1:35" ht="3" customHeight="1">
      <c r="A64" s="99"/>
      <c r="B64" s="78"/>
      <c r="C64" s="78"/>
      <c r="D64" s="78"/>
      <c r="E64" s="78"/>
      <c r="F64" s="78"/>
      <c r="G64" s="7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78"/>
      <c r="AE64" s="78"/>
      <c r="AF64" s="78"/>
      <c r="AG64" s="78"/>
      <c r="AH64" s="78"/>
      <c r="AI64" s="78"/>
    </row>
    <row r="65" spans="1:35" ht="11.25" customHeight="1">
      <c r="A65" s="6" t="s">
        <v>422</v>
      </c>
      <c r="B65" s="6"/>
      <c r="C65" s="6"/>
      <c r="D65" s="6"/>
      <c r="E65" s="6"/>
      <c r="F65" s="6"/>
      <c r="G65" s="6"/>
      <c r="AD65" s="6"/>
      <c r="AE65" s="6"/>
      <c r="AF65" s="6"/>
      <c r="AG65" s="6"/>
      <c r="AH65" s="6"/>
      <c r="AI65" s="6"/>
    </row>
    <row r="66" spans="1:35" ht="11.25" customHeight="1">
      <c r="A66" s="494" t="s">
        <v>285</v>
      </c>
      <c r="C66" s="6"/>
      <c r="D66" s="6"/>
      <c r="E66" s="6"/>
      <c r="F66" s="6"/>
      <c r="G66" s="6"/>
      <c r="AD66" s="6"/>
      <c r="AE66" s="6"/>
      <c r="AF66" s="6"/>
      <c r="AG66" s="6"/>
      <c r="AH66" s="6"/>
      <c r="AI66" s="6"/>
    </row>
    <row r="67" spans="1:35" ht="11.25" customHeight="1">
      <c r="A67" s="494" t="s">
        <v>245</v>
      </c>
      <c r="C67" s="6"/>
      <c r="D67" s="6"/>
      <c r="E67" s="6"/>
      <c r="F67" s="6"/>
      <c r="G67" s="6"/>
      <c r="AD67" s="6"/>
      <c r="AE67" s="6"/>
      <c r="AF67" s="6"/>
      <c r="AG67" s="6"/>
      <c r="AH67" s="6"/>
      <c r="AI67" s="6"/>
    </row>
    <row r="68" ht="11.25" customHeight="1">
      <c r="A68" s="494" t="s">
        <v>286</v>
      </c>
    </row>
    <row r="69" ht="11.25" customHeight="1"/>
  </sheetData>
  <mergeCells count="18">
    <mergeCell ref="I6:J7"/>
    <mergeCell ref="K6:K7"/>
    <mergeCell ref="L6:L7"/>
    <mergeCell ref="P5:P7"/>
    <mergeCell ref="I5:L5"/>
    <mergeCell ref="M5:O5"/>
    <mergeCell ref="M6:M7"/>
    <mergeCell ref="N6:N7"/>
    <mergeCell ref="O6:O7"/>
    <mergeCell ref="Q5:Q7"/>
    <mergeCell ref="R5:R7"/>
    <mergeCell ref="U5:AA5"/>
    <mergeCell ref="Z6:Z7"/>
    <mergeCell ref="AA6:AA7"/>
    <mergeCell ref="Y6:Y7"/>
    <mergeCell ref="S5:S7"/>
    <mergeCell ref="V6:V7"/>
    <mergeCell ref="T5:T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H1"/>
    </sheetView>
  </sheetViews>
  <sheetFormatPr defaultColWidth="9.00390625" defaultRowHeight="13.5"/>
  <cols>
    <col min="1" max="1" width="8.875" style="171" customWidth="1"/>
    <col min="2" max="2" width="10.375" style="171" customWidth="1"/>
    <col min="3" max="3" width="0.74609375" style="171" customWidth="1"/>
    <col min="4" max="8" width="14.375" style="171" customWidth="1"/>
    <col min="9" max="16384" width="8.875" style="171" customWidth="1"/>
  </cols>
  <sheetData>
    <row r="1" spans="1:9" ht="18" customHeight="1">
      <c r="A1" s="701" t="s">
        <v>319</v>
      </c>
      <c r="B1" s="701"/>
      <c r="C1" s="701"/>
      <c r="D1" s="701"/>
      <c r="E1" s="701"/>
      <c r="F1" s="701"/>
      <c r="G1" s="701"/>
      <c r="H1" s="701"/>
      <c r="I1" s="421"/>
    </row>
    <row r="2" spans="2:9" ht="12" customHeight="1">
      <c r="B2" s="367"/>
      <c r="C2" s="367"/>
      <c r="D2" s="366"/>
      <c r="E2" s="366"/>
      <c r="F2" s="366"/>
      <c r="G2" s="367"/>
      <c r="H2" s="367"/>
      <c r="I2" s="421"/>
    </row>
    <row r="3" ht="10.5" customHeight="1">
      <c r="H3" s="322" t="s">
        <v>176</v>
      </c>
    </row>
    <row r="4" spans="1:8" ht="4.5" customHeight="1">
      <c r="A4" s="168"/>
      <c r="B4" s="168"/>
      <c r="C4" s="168"/>
      <c r="D4" s="168"/>
      <c r="E4" s="168"/>
      <c r="F4" s="168"/>
      <c r="G4" s="168"/>
      <c r="H4" s="168"/>
    </row>
    <row r="5" spans="1:12" ht="29.25" customHeight="1">
      <c r="A5" s="298" t="s">
        <v>108</v>
      </c>
      <c r="B5" s="422" t="s">
        <v>112</v>
      </c>
      <c r="C5" s="423"/>
      <c r="D5" s="26" t="s">
        <v>712</v>
      </c>
      <c r="E5" s="224">
        <v>11</v>
      </c>
      <c r="F5" s="224">
        <v>12</v>
      </c>
      <c r="G5" s="224">
        <v>13</v>
      </c>
      <c r="H5" s="424">
        <v>14</v>
      </c>
      <c r="J5" s="294"/>
      <c r="K5" s="294"/>
      <c r="L5" s="294"/>
    </row>
    <row r="6" spans="1:8" ht="3" customHeight="1">
      <c r="A6" s="163"/>
      <c r="B6" s="425"/>
      <c r="C6" s="426"/>
      <c r="D6" s="157"/>
      <c r="E6" s="157"/>
      <c r="F6" s="157"/>
      <c r="G6" s="157"/>
      <c r="H6" s="157"/>
    </row>
    <row r="7" spans="1:8" s="2" customFormat="1" ht="18" customHeight="1">
      <c r="A7" s="766" t="s">
        <v>311</v>
      </c>
      <c r="B7" s="772"/>
      <c r="C7" s="11"/>
      <c r="D7" s="213">
        <v>58785587</v>
      </c>
      <c r="E7" s="213">
        <v>59930982</v>
      </c>
      <c r="F7" s="213">
        <v>61002347</v>
      </c>
      <c r="G7" s="213">
        <v>60550672</v>
      </c>
      <c r="H7" s="213">
        <v>59517270</v>
      </c>
    </row>
    <row r="8" spans="1:8" s="2" customFormat="1" ht="18" customHeight="1">
      <c r="A8" s="766" t="s">
        <v>312</v>
      </c>
      <c r="B8" s="772"/>
      <c r="C8" s="11"/>
      <c r="D8" s="213">
        <v>37907942</v>
      </c>
      <c r="E8" s="213">
        <v>36981725</v>
      </c>
      <c r="F8" s="213">
        <v>37952939</v>
      </c>
      <c r="G8" s="213">
        <v>38919909</v>
      </c>
      <c r="H8" s="213">
        <v>37446344</v>
      </c>
    </row>
    <row r="9" spans="1:8" s="2" customFormat="1" ht="18" customHeight="1">
      <c r="A9" s="766" t="s">
        <v>313</v>
      </c>
      <c r="B9" s="772"/>
      <c r="C9" s="11"/>
      <c r="D9" s="213">
        <v>20840524</v>
      </c>
      <c r="E9" s="213">
        <v>22921509</v>
      </c>
      <c r="F9" s="213">
        <v>23049408</v>
      </c>
      <c r="G9" s="213">
        <v>21588982</v>
      </c>
      <c r="H9" s="213">
        <v>22034301</v>
      </c>
    </row>
    <row r="10" spans="1:8" s="2" customFormat="1" ht="18" customHeight="1">
      <c r="A10" s="766" t="s">
        <v>314</v>
      </c>
      <c r="B10" s="772"/>
      <c r="C10" s="11"/>
      <c r="D10" s="427">
        <v>85.5</v>
      </c>
      <c r="E10" s="427">
        <v>83.4</v>
      </c>
      <c r="F10" s="427">
        <v>84.1</v>
      </c>
      <c r="G10" s="427">
        <v>88.3</v>
      </c>
      <c r="H10" s="427">
        <v>92.2</v>
      </c>
    </row>
    <row r="11" spans="1:8" s="2" customFormat="1" ht="18" customHeight="1">
      <c r="A11" s="766" t="s">
        <v>315</v>
      </c>
      <c r="B11" s="772"/>
      <c r="C11" s="11"/>
      <c r="D11" s="428">
        <v>0.64</v>
      </c>
      <c r="E11" s="428">
        <v>0.62</v>
      </c>
      <c r="F11" s="428">
        <v>0.62</v>
      </c>
      <c r="G11" s="428">
        <v>0.64</v>
      </c>
      <c r="H11" s="428">
        <v>0.63</v>
      </c>
    </row>
    <row r="12" spans="1:8" s="2" customFormat="1" ht="18" customHeight="1">
      <c r="A12" s="766" t="s">
        <v>330</v>
      </c>
      <c r="B12" s="772"/>
      <c r="C12" s="11"/>
      <c r="D12" s="427">
        <v>17</v>
      </c>
      <c r="E12" s="427">
        <v>17.2</v>
      </c>
      <c r="F12" s="427">
        <v>17.2</v>
      </c>
      <c r="G12" s="427">
        <v>18.1</v>
      </c>
      <c r="H12" s="427">
        <v>18.9</v>
      </c>
    </row>
    <row r="13" spans="1:8" ht="3" customHeight="1">
      <c r="A13" s="157"/>
      <c r="B13" s="270"/>
      <c r="C13" s="157"/>
      <c r="D13" s="157"/>
      <c r="E13" s="157"/>
      <c r="F13" s="157"/>
      <c r="G13" s="157"/>
      <c r="H13" s="157"/>
    </row>
    <row r="14" spans="1:8" ht="3.75" customHeight="1">
      <c r="A14" s="286"/>
      <c r="B14" s="286"/>
      <c r="C14" s="286"/>
      <c r="D14" s="286"/>
      <c r="E14" s="286"/>
      <c r="F14" s="286"/>
      <c r="G14" s="286"/>
      <c r="H14" s="286"/>
    </row>
    <row r="15" s="124" customFormat="1" ht="10.5">
      <c r="A15" s="124" t="s">
        <v>331</v>
      </c>
    </row>
  </sheetData>
  <mergeCells count="7">
    <mergeCell ref="A1:H1"/>
    <mergeCell ref="A10:B10"/>
    <mergeCell ref="A11:B11"/>
    <mergeCell ref="A12:B12"/>
    <mergeCell ref="A7:B7"/>
    <mergeCell ref="A8:B8"/>
    <mergeCell ref="A9:B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H1"/>
    </sheetView>
  </sheetViews>
  <sheetFormatPr defaultColWidth="9.00390625" defaultRowHeight="13.5"/>
  <cols>
    <col min="1" max="1" width="8.875" style="171" customWidth="1"/>
    <col min="2" max="2" width="8.125" style="171" customWidth="1"/>
    <col min="3" max="3" width="0.5" style="171" customWidth="1"/>
    <col min="4" max="6" width="13.75390625" style="171" customWidth="1"/>
    <col min="7" max="7" width="17.00390625" style="171" customWidth="1"/>
    <col min="8" max="8" width="15.875" style="171" customWidth="1"/>
    <col min="9" max="16384" width="8.875" style="171" customWidth="1"/>
  </cols>
  <sheetData>
    <row r="1" spans="1:8" ht="18" customHeight="1">
      <c r="A1" s="701" t="s">
        <v>332</v>
      </c>
      <c r="B1" s="701"/>
      <c r="C1" s="701"/>
      <c r="D1" s="701"/>
      <c r="E1" s="701"/>
      <c r="F1" s="701"/>
      <c r="G1" s="701"/>
      <c r="H1" s="701"/>
    </row>
    <row r="2" ht="12" customHeight="1"/>
    <row r="3" spans="1:8" ht="12.75" customHeight="1">
      <c r="A3" s="774" t="s">
        <v>333</v>
      </c>
      <c r="B3" s="774"/>
      <c r="C3" s="774"/>
      <c r="D3" s="774"/>
      <c r="E3" s="774"/>
      <c r="F3" s="774"/>
      <c r="G3" s="774"/>
      <c r="H3" s="774"/>
    </row>
    <row r="4" ht="12">
      <c r="H4" s="322" t="s">
        <v>334</v>
      </c>
    </row>
    <row r="5" spans="1:8" ht="3" customHeight="1">
      <c r="A5" s="168"/>
      <c r="B5" s="168"/>
      <c r="C5" s="168"/>
      <c r="D5" s="168"/>
      <c r="E5" s="168"/>
      <c r="F5" s="168"/>
      <c r="G5" s="168"/>
      <c r="H5" s="168"/>
    </row>
    <row r="6" spans="1:8" ht="24.75" customHeight="1">
      <c r="A6" s="298" t="s">
        <v>112</v>
      </c>
      <c r="B6" s="422" t="s">
        <v>108</v>
      </c>
      <c r="C6" s="429"/>
      <c r="D6" s="17" t="s">
        <v>335</v>
      </c>
      <c r="E6" s="31" t="s">
        <v>336</v>
      </c>
      <c r="F6" s="31" t="s">
        <v>247</v>
      </c>
      <c r="G6" s="31" t="s">
        <v>337</v>
      </c>
      <c r="H6" s="430" t="s">
        <v>338</v>
      </c>
    </row>
    <row r="7" spans="1:8" ht="3" customHeight="1">
      <c r="A7" s="163"/>
      <c r="B7" s="425"/>
      <c r="C7" s="426"/>
      <c r="D7" s="426"/>
      <c r="E7" s="157"/>
      <c r="F7" s="157"/>
      <c r="G7" s="157"/>
      <c r="H7" s="157"/>
    </row>
    <row r="8" spans="1:8" ht="18.75" customHeight="1">
      <c r="A8" s="741" t="s">
        <v>712</v>
      </c>
      <c r="B8" s="672"/>
      <c r="C8" s="118"/>
      <c r="D8" s="213">
        <v>5665656</v>
      </c>
      <c r="E8" s="213">
        <v>963699</v>
      </c>
      <c r="F8" s="213">
        <v>10986</v>
      </c>
      <c r="G8" s="213">
        <v>345</v>
      </c>
      <c r="H8" s="432">
        <v>0</v>
      </c>
    </row>
    <row r="9" spans="1:8" ht="17.25" customHeight="1">
      <c r="A9" s="766">
        <v>11</v>
      </c>
      <c r="B9" s="772"/>
      <c r="C9" s="118"/>
      <c r="D9" s="213">
        <v>5747618</v>
      </c>
      <c r="E9" s="213">
        <v>1024473</v>
      </c>
      <c r="F9" s="213">
        <v>11913</v>
      </c>
      <c r="G9" s="213">
        <v>352</v>
      </c>
      <c r="H9" s="432">
        <v>0</v>
      </c>
    </row>
    <row r="10" spans="1:8" ht="17.25" customHeight="1">
      <c r="A10" s="766">
        <v>12</v>
      </c>
      <c r="B10" s="772"/>
      <c r="C10" s="118"/>
      <c r="D10" s="213">
        <v>5954589</v>
      </c>
      <c r="E10" s="213">
        <v>1056166</v>
      </c>
      <c r="F10" s="213">
        <v>13958</v>
      </c>
      <c r="G10" s="213">
        <v>356</v>
      </c>
      <c r="H10" s="432">
        <v>0</v>
      </c>
    </row>
    <row r="11" spans="1:8" ht="17.25" customHeight="1">
      <c r="A11" s="766">
        <v>13</v>
      </c>
      <c r="B11" s="772"/>
      <c r="C11" s="118"/>
      <c r="D11" s="213">
        <v>6017303</v>
      </c>
      <c r="E11" s="213">
        <v>1155769</v>
      </c>
      <c r="F11" s="213">
        <v>20193</v>
      </c>
      <c r="G11" s="213">
        <v>371</v>
      </c>
      <c r="H11" s="432">
        <v>0</v>
      </c>
    </row>
    <row r="12" spans="1:8" s="258" customFormat="1" ht="17.25" customHeight="1">
      <c r="A12" s="689">
        <v>14</v>
      </c>
      <c r="B12" s="727"/>
      <c r="C12" s="39"/>
      <c r="D12" s="433">
        <v>5967637</v>
      </c>
      <c r="E12" s="433">
        <v>1163595</v>
      </c>
      <c r="F12" s="433">
        <v>24835</v>
      </c>
      <c r="G12" s="433">
        <v>367</v>
      </c>
      <c r="H12" s="498">
        <v>0</v>
      </c>
    </row>
    <row r="13" spans="1:8" ht="2.25" customHeight="1">
      <c r="A13" s="766"/>
      <c r="B13" s="772"/>
      <c r="C13" s="118"/>
      <c r="D13" s="434"/>
      <c r="E13" s="435"/>
      <c r="F13" s="435"/>
      <c r="G13" s="436"/>
      <c r="H13" s="435"/>
    </row>
    <row r="14" spans="1:8" ht="5.25" customHeight="1">
      <c r="A14" s="286"/>
      <c r="B14" s="286"/>
      <c r="C14" s="286"/>
      <c r="D14" s="286"/>
      <c r="E14" s="286"/>
      <c r="F14" s="286"/>
      <c r="G14" s="286"/>
      <c r="H14" s="286"/>
    </row>
    <row r="15" s="124" customFormat="1" ht="10.5">
      <c r="A15" s="124" t="s">
        <v>281</v>
      </c>
    </row>
    <row r="16" ht="12" customHeight="1"/>
    <row r="17" spans="1:8" ht="12.75" customHeight="1">
      <c r="A17" s="774" t="s">
        <v>320</v>
      </c>
      <c r="B17" s="774"/>
      <c r="C17" s="774"/>
      <c r="D17" s="774"/>
      <c r="E17" s="774"/>
      <c r="F17" s="774"/>
      <c r="G17" s="774"/>
      <c r="H17" s="774"/>
    </row>
    <row r="18" ht="12">
      <c r="H18" s="322" t="s">
        <v>334</v>
      </c>
    </row>
    <row r="19" spans="1:8" ht="3" customHeight="1">
      <c r="A19" s="168"/>
      <c r="B19" s="168"/>
      <c r="C19" s="168"/>
      <c r="D19" s="168"/>
      <c r="E19" s="168"/>
      <c r="F19" s="168"/>
      <c r="G19" s="168"/>
      <c r="H19" s="168"/>
    </row>
    <row r="20" spans="1:8" ht="24.75" customHeight="1">
      <c r="A20" s="298" t="s">
        <v>112</v>
      </c>
      <c r="B20" s="422" t="s">
        <v>108</v>
      </c>
      <c r="C20" s="437"/>
      <c r="D20" s="17" t="s">
        <v>339</v>
      </c>
      <c r="E20" s="31" t="s">
        <v>336</v>
      </c>
      <c r="F20" s="31" t="s">
        <v>340</v>
      </c>
      <c r="G20" s="430" t="s">
        <v>341</v>
      </c>
      <c r="H20" s="438" t="s">
        <v>342</v>
      </c>
    </row>
    <row r="21" spans="1:8" ht="3" customHeight="1">
      <c r="A21" s="163"/>
      <c r="B21" s="425"/>
      <c r="C21" s="439"/>
      <c r="D21" s="76"/>
      <c r="E21" s="76"/>
      <c r="F21" s="76"/>
      <c r="G21" s="76"/>
      <c r="H21" s="440"/>
    </row>
    <row r="22" spans="1:8" ht="18.75" customHeight="1">
      <c r="A22" s="741" t="s">
        <v>712</v>
      </c>
      <c r="B22" s="672"/>
      <c r="C22" s="20"/>
      <c r="D22" s="431">
        <v>1054120</v>
      </c>
      <c r="E22" s="213">
        <v>14419</v>
      </c>
      <c r="F22" s="213">
        <v>442037</v>
      </c>
      <c r="G22" s="213">
        <v>482334650</v>
      </c>
      <c r="H22" s="213">
        <v>1506522430</v>
      </c>
    </row>
    <row r="23" spans="1:8" ht="17.25" customHeight="1">
      <c r="A23" s="766">
        <v>11</v>
      </c>
      <c r="B23" s="772"/>
      <c r="C23" s="118"/>
      <c r="D23" s="213">
        <v>1053983</v>
      </c>
      <c r="E23" s="213">
        <v>15308</v>
      </c>
      <c r="F23" s="213">
        <v>433077</v>
      </c>
      <c r="G23" s="213">
        <v>482334650</v>
      </c>
      <c r="H23" s="213">
        <v>1515903641</v>
      </c>
    </row>
    <row r="24" spans="1:8" ht="17.25" customHeight="1">
      <c r="A24" s="766">
        <v>12</v>
      </c>
      <c r="B24" s="772"/>
      <c r="C24" s="118"/>
      <c r="D24" s="213">
        <v>1053241</v>
      </c>
      <c r="E24" s="213">
        <v>14109</v>
      </c>
      <c r="F24" s="213">
        <v>431106</v>
      </c>
      <c r="G24" s="213">
        <v>482334650</v>
      </c>
      <c r="H24" s="213">
        <v>1570703641</v>
      </c>
    </row>
    <row r="25" spans="1:8" ht="17.25" customHeight="1">
      <c r="A25" s="766">
        <v>13</v>
      </c>
      <c r="B25" s="772"/>
      <c r="C25" s="118"/>
      <c r="D25" s="213">
        <v>1039611</v>
      </c>
      <c r="E25" s="213">
        <v>12955</v>
      </c>
      <c r="F25" s="213">
        <v>429942</v>
      </c>
      <c r="G25" s="213">
        <v>486334650</v>
      </c>
      <c r="H25" s="213">
        <v>1574243641</v>
      </c>
    </row>
    <row r="26" spans="1:8" s="258" customFormat="1" ht="17.25" customHeight="1">
      <c r="A26" s="689">
        <v>14</v>
      </c>
      <c r="B26" s="727"/>
      <c r="C26" s="39"/>
      <c r="D26" s="433">
        <v>1038254</v>
      </c>
      <c r="E26" s="433">
        <v>11993</v>
      </c>
      <c r="F26" s="433">
        <v>518646</v>
      </c>
      <c r="G26" s="433">
        <v>486334650</v>
      </c>
      <c r="H26" s="433">
        <v>1577433641</v>
      </c>
    </row>
    <row r="27" spans="1:8" ht="2.25" customHeight="1">
      <c r="A27" s="766"/>
      <c r="B27" s="772"/>
      <c r="C27" s="118"/>
      <c r="D27" s="46"/>
      <c r="E27" s="46"/>
      <c r="F27" s="46"/>
      <c r="H27" s="432"/>
    </row>
    <row r="28" spans="1:8" ht="2.25" customHeight="1">
      <c r="A28" s="773"/>
      <c r="B28" s="773"/>
      <c r="C28" s="407"/>
      <c r="D28" s="441"/>
      <c r="E28" s="442"/>
      <c r="F28" s="442"/>
      <c r="G28" s="442"/>
      <c r="H28" s="442"/>
    </row>
    <row r="29" s="124" customFormat="1" ht="10.5">
      <c r="A29" s="124" t="s">
        <v>281</v>
      </c>
    </row>
    <row r="31" spans="1:8" ht="12" customHeight="1">
      <c r="A31" s="774" t="s">
        <v>321</v>
      </c>
      <c r="B31" s="774"/>
      <c r="C31" s="774"/>
      <c r="D31" s="774"/>
      <c r="E31" s="774"/>
      <c r="F31" s="774"/>
      <c r="G31" s="774"/>
      <c r="H31" s="774"/>
    </row>
    <row r="32" ht="12">
      <c r="H32" s="322" t="s">
        <v>334</v>
      </c>
    </row>
    <row r="33" spans="1:8" ht="4.5" customHeight="1">
      <c r="A33" s="168"/>
      <c r="B33" s="168"/>
      <c r="C33" s="168"/>
      <c r="D33" s="168"/>
      <c r="E33" s="168"/>
      <c r="F33" s="168"/>
      <c r="G33" s="168"/>
      <c r="H33" s="168"/>
    </row>
    <row r="34" spans="1:8" ht="24.75" customHeight="1">
      <c r="A34" s="298" t="s">
        <v>112</v>
      </c>
      <c r="B34" s="422" t="s">
        <v>108</v>
      </c>
      <c r="C34" s="443"/>
      <c r="D34" s="17" t="s">
        <v>340</v>
      </c>
      <c r="E34" s="31" t="s">
        <v>248</v>
      </c>
      <c r="F34" s="430" t="s">
        <v>341</v>
      </c>
      <c r="G34" s="430" t="s">
        <v>343</v>
      </c>
      <c r="H34" s="430" t="s">
        <v>344</v>
      </c>
    </row>
    <row r="35" spans="1:8" ht="3" customHeight="1">
      <c r="A35" s="163"/>
      <c r="B35" s="425"/>
      <c r="C35" s="444"/>
      <c r="D35" s="76"/>
      <c r="E35" s="76"/>
      <c r="F35" s="76"/>
      <c r="G35" s="76"/>
      <c r="H35" s="440"/>
    </row>
    <row r="36" spans="1:8" ht="18.75" customHeight="1">
      <c r="A36" s="741" t="s">
        <v>712</v>
      </c>
      <c r="B36" s="672"/>
      <c r="C36" s="11"/>
      <c r="D36" s="431">
        <v>1866090</v>
      </c>
      <c r="E36" s="213">
        <v>74978</v>
      </c>
      <c r="F36" s="213">
        <v>414150</v>
      </c>
      <c r="G36" s="213">
        <v>18992084599</v>
      </c>
      <c r="H36" s="213">
        <v>1000000000</v>
      </c>
    </row>
    <row r="37" spans="1:8" ht="17.25" customHeight="1">
      <c r="A37" s="766">
        <v>11</v>
      </c>
      <c r="B37" s="772"/>
      <c r="C37" s="118"/>
      <c r="D37" s="213">
        <v>1866013</v>
      </c>
      <c r="E37" s="213">
        <v>79445</v>
      </c>
      <c r="F37" s="213">
        <v>414150</v>
      </c>
      <c r="G37" s="213">
        <v>19371093227</v>
      </c>
      <c r="H37" s="213">
        <v>0</v>
      </c>
    </row>
    <row r="38" spans="1:8" ht="17.25" customHeight="1">
      <c r="A38" s="766">
        <v>12</v>
      </c>
      <c r="B38" s="772"/>
      <c r="C38" s="118"/>
      <c r="D38" s="213">
        <v>1866013</v>
      </c>
      <c r="E38" s="213">
        <v>82364</v>
      </c>
      <c r="F38" s="213">
        <v>414000</v>
      </c>
      <c r="G38" s="213">
        <v>17063507211</v>
      </c>
      <c r="H38" s="213">
        <v>0</v>
      </c>
    </row>
    <row r="39" spans="1:8" ht="17.25" customHeight="1">
      <c r="A39" s="766">
        <v>13</v>
      </c>
      <c r="B39" s="772"/>
      <c r="C39" s="118"/>
      <c r="D39" s="213">
        <v>1866013</v>
      </c>
      <c r="E39" s="213">
        <v>84012</v>
      </c>
      <c r="F39" s="213">
        <v>414000</v>
      </c>
      <c r="G39" s="213">
        <v>16256950960</v>
      </c>
      <c r="H39" s="213">
        <v>0</v>
      </c>
    </row>
    <row r="40" spans="1:8" s="258" customFormat="1" ht="17.25" customHeight="1">
      <c r="A40" s="689">
        <v>14</v>
      </c>
      <c r="B40" s="727"/>
      <c r="C40" s="39"/>
      <c r="D40" s="479">
        <v>1866013</v>
      </c>
      <c r="E40" s="479">
        <v>86944</v>
      </c>
      <c r="F40" s="479">
        <v>414000</v>
      </c>
      <c r="G40" s="479">
        <v>12269287942</v>
      </c>
      <c r="H40" s="479">
        <v>1288886337</v>
      </c>
    </row>
    <row r="41" spans="1:8" ht="4.5" customHeight="1">
      <c r="A41" s="766"/>
      <c r="B41" s="772"/>
      <c r="C41" s="118"/>
      <c r="D41" s="46"/>
      <c r="E41" s="46"/>
      <c r="F41" s="46"/>
      <c r="H41" s="432"/>
    </row>
    <row r="42" spans="1:8" ht="5.25" customHeight="1">
      <c r="A42" s="773"/>
      <c r="B42" s="773"/>
      <c r="C42" s="407"/>
      <c r="D42" s="441"/>
      <c r="E42" s="442"/>
      <c r="F42" s="442"/>
      <c r="G42" s="442"/>
      <c r="H42" s="442"/>
    </row>
    <row r="43" s="124" customFormat="1" ht="10.5">
      <c r="A43" s="124" t="s">
        <v>281</v>
      </c>
    </row>
  </sheetData>
  <mergeCells count="24">
    <mergeCell ref="A41:B41"/>
    <mergeCell ref="A42:B42"/>
    <mergeCell ref="A3:H3"/>
    <mergeCell ref="A17:H17"/>
    <mergeCell ref="A31:H31"/>
    <mergeCell ref="A37:B37"/>
    <mergeCell ref="A38:B38"/>
    <mergeCell ref="A39:B39"/>
    <mergeCell ref="A40:B40"/>
    <mergeCell ref="A28:B28"/>
    <mergeCell ref="A36:B36"/>
    <mergeCell ref="A24:B24"/>
    <mergeCell ref="A25:B25"/>
    <mergeCell ref="A26:B26"/>
    <mergeCell ref="A27:B27"/>
    <mergeCell ref="A22:B22"/>
    <mergeCell ref="A23:B23"/>
    <mergeCell ref="A1:H1"/>
    <mergeCell ref="A8:B8"/>
    <mergeCell ref="A9:B9"/>
    <mergeCell ref="A10:B10"/>
    <mergeCell ref="A11:B11"/>
    <mergeCell ref="A12:B12"/>
    <mergeCell ref="A13:B1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1">
      <pane xSplit="8" ySplit="8" topLeftCell="N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3.5"/>
  <cols>
    <col min="1" max="1" width="3.50390625" style="61" customWidth="1"/>
    <col min="2" max="3" width="2.50390625" style="61" customWidth="1"/>
    <col min="4" max="4" width="2.375" style="61" customWidth="1"/>
    <col min="5" max="5" width="2.50390625" style="61" customWidth="1"/>
    <col min="6" max="7" width="2.375" style="61" customWidth="1"/>
    <col min="8" max="8" width="0.875" style="61" customWidth="1"/>
    <col min="9" max="9" width="7.50390625" style="61" customWidth="1"/>
    <col min="10" max="10" width="6.75390625" style="61" customWidth="1"/>
    <col min="11" max="11" width="6.875" style="61" customWidth="1"/>
    <col min="12" max="15" width="6.75390625" style="61" customWidth="1"/>
    <col min="16" max="16" width="4.75390625" style="61" customWidth="1"/>
    <col min="17" max="17" width="7.625" style="61" customWidth="1"/>
    <col min="18" max="18" width="5.25390625" style="61" customWidth="1"/>
    <col min="19" max="19" width="7.50390625" style="61" customWidth="1"/>
    <col min="20" max="20" width="7.00390625" style="61" customWidth="1"/>
    <col min="21" max="21" width="5.50390625" style="61" customWidth="1"/>
    <col min="22" max="22" width="6.00390625" style="61" customWidth="1"/>
    <col min="23" max="23" width="6.25390625" style="61" customWidth="1"/>
    <col min="24" max="24" width="6.50390625" style="61" customWidth="1"/>
    <col min="25" max="25" width="6.25390625" style="61" customWidth="1"/>
    <col min="26" max="26" width="6.50390625" style="61" customWidth="1"/>
    <col min="27" max="27" width="6.00390625" style="61" customWidth="1"/>
    <col min="28" max="28" width="6.125" style="61" customWidth="1"/>
    <col min="29" max="30" width="5.75390625" style="61" customWidth="1"/>
    <col min="31" max="31" width="6.125" style="61" customWidth="1"/>
    <col min="32" max="32" width="0.875" style="61" customWidth="1"/>
    <col min="33" max="33" width="3.50390625" style="125" customWidth="1"/>
    <col min="34" max="34" width="2.375" style="125" customWidth="1"/>
    <col min="35" max="35" width="2.50390625" style="125" customWidth="1"/>
    <col min="36" max="36" width="2.375" style="125" customWidth="1"/>
    <col min="37" max="37" width="2.50390625" style="125" customWidth="1"/>
    <col min="38" max="38" width="2.375" style="125" customWidth="1"/>
    <col min="39" max="39" width="2.50390625" style="125" customWidth="1"/>
    <col min="40" max="16384" width="8.875" style="61" customWidth="1"/>
  </cols>
  <sheetData>
    <row r="1" spans="19:39" s="72" customFormat="1" ht="18" customHeight="1">
      <c r="S1" s="8" t="s">
        <v>323</v>
      </c>
      <c r="T1" s="72" t="s">
        <v>324</v>
      </c>
      <c r="AG1" s="7"/>
      <c r="AH1" s="7"/>
      <c r="AI1" s="7"/>
      <c r="AJ1" s="7"/>
      <c r="AK1" s="7"/>
      <c r="AL1" s="7"/>
      <c r="AM1" s="7"/>
    </row>
    <row r="2" spans="1:35" s="6" customFormat="1" ht="12" customHeight="1">
      <c r="A2" s="4"/>
      <c r="B2" s="4"/>
      <c r="C2" s="4"/>
      <c r="D2" s="4"/>
      <c r="E2" s="4"/>
      <c r="F2" s="4"/>
      <c r="G2" s="4"/>
      <c r="AC2" s="4"/>
      <c r="AD2" s="4"/>
      <c r="AE2" s="4"/>
      <c r="AF2" s="4"/>
      <c r="AG2" s="4"/>
      <c r="AH2" s="4"/>
      <c r="AI2" s="4"/>
    </row>
    <row r="3" spans="1:35" s="6" customFormat="1" ht="12" customHeight="1">
      <c r="A3" s="10"/>
      <c r="B3" s="10"/>
      <c r="C3" s="10"/>
      <c r="D3" s="10"/>
      <c r="E3" s="10"/>
      <c r="F3" s="10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0"/>
      <c r="AD3" s="10"/>
      <c r="AE3" s="10"/>
      <c r="AF3" s="10"/>
      <c r="AG3" s="10"/>
      <c r="AH3" s="10"/>
      <c r="AI3" s="10"/>
    </row>
    <row r="4" spans="1:35" s="6" customFormat="1" ht="3" customHeight="1">
      <c r="A4" s="13"/>
      <c r="B4" s="13"/>
      <c r="C4" s="13"/>
      <c r="D4" s="13"/>
      <c r="E4" s="13"/>
      <c r="F4" s="13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3"/>
      <c r="AD4" s="13"/>
      <c r="AE4" s="13"/>
      <c r="AF4" s="13"/>
      <c r="AG4" s="13"/>
      <c r="AH4" s="13"/>
      <c r="AI4" s="13"/>
    </row>
    <row r="5" spans="1:39" s="6" customFormat="1" ht="18" customHeight="1">
      <c r="A5" s="100"/>
      <c r="B5" s="101"/>
      <c r="C5" s="101"/>
      <c r="D5" s="101"/>
      <c r="E5" s="101"/>
      <c r="F5" s="101"/>
      <c r="G5" s="462" t="s">
        <v>699</v>
      </c>
      <c r="H5" s="101"/>
      <c r="I5" s="618" t="s">
        <v>423</v>
      </c>
      <c r="J5" s="591"/>
      <c r="K5" s="592"/>
      <c r="L5" s="613" t="s">
        <v>424</v>
      </c>
      <c r="M5" s="587"/>
      <c r="N5" s="588"/>
      <c r="O5" s="605" t="s">
        <v>347</v>
      </c>
      <c r="P5" s="605" t="s">
        <v>348</v>
      </c>
      <c r="Q5" s="605" t="s">
        <v>59</v>
      </c>
      <c r="R5" s="605" t="s">
        <v>349</v>
      </c>
      <c r="S5" s="608" t="s">
        <v>60</v>
      </c>
      <c r="T5" s="618" t="s">
        <v>454</v>
      </c>
      <c r="U5" s="618"/>
      <c r="V5" s="618"/>
      <c r="W5" s="618"/>
      <c r="X5" s="618"/>
      <c r="Y5" s="618"/>
      <c r="Z5" s="618"/>
      <c r="AA5" s="619"/>
      <c r="AB5" s="619"/>
      <c r="AC5" s="619"/>
      <c r="AD5" s="619"/>
      <c r="AE5" s="619"/>
      <c r="AF5" s="101"/>
      <c r="AG5" s="464" t="s">
        <v>699</v>
      </c>
      <c r="AH5" s="102"/>
      <c r="AI5" s="102"/>
      <c r="AJ5" s="102"/>
      <c r="AK5" s="102"/>
      <c r="AL5" s="102"/>
      <c r="AM5" s="102"/>
    </row>
    <row r="6" spans="1:39" s="6" customFormat="1" ht="18" customHeight="1">
      <c r="A6" s="56"/>
      <c r="B6" s="12"/>
      <c r="C6" s="12"/>
      <c r="D6" s="12"/>
      <c r="E6" s="12"/>
      <c r="F6" s="12"/>
      <c r="G6" s="103"/>
      <c r="H6" s="104"/>
      <c r="I6" s="615" t="s">
        <v>426</v>
      </c>
      <c r="J6" s="611" t="s">
        <v>427</v>
      </c>
      <c r="K6" s="611" t="s">
        <v>428</v>
      </c>
      <c r="L6" s="611" t="s">
        <v>426</v>
      </c>
      <c r="M6" s="611" t="s">
        <v>427</v>
      </c>
      <c r="N6" s="589" t="s">
        <v>428</v>
      </c>
      <c r="O6" s="606"/>
      <c r="P6" s="606"/>
      <c r="Q6" s="606"/>
      <c r="R6" s="606"/>
      <c r="S6" s="609"/>
      <c r="T6" s="105" t="s">
        <v>429</v>
      </c>
      <c r="U6" s="602" t="s">
        <v>430</v>
      </c>
      <c r="V6" s="106" t="s">
        <v>431</v>
      </c>
      <c r="W6" s="106" t="s">
        <v>431</v>
      </c>
      <c r="X6" s="602" t="s">
        <v>432</v>
      </c>
      <c r="Y6" s="602" t="s">
        <v>433</v>
      </c>
      <c r="Z6" s="620" t="s">
        <v>434</v>
      </c>
      <c r="AA6" s="108" t="s">
        <v>455</v>
      </c>
      <c r="AB6" s="602" t="s">
        <v>456</v>
      </c>
      <c r="AC6" s="106" t="s">
        <v>457</v>
      </c>
      <c r="AD6" s="106" t="s">
        <v>458</v>
      </c>
      <c r="AE6" s="620" t="s">
        <v>398</v>
      </c>
      <c r="AF6" s="99"/>
      <c r="AG6" s="60"/>
      <c r="AH6" s="10"/>
      <c r="AI6" s="10"/>
      <c r="AJ6" s="10"/>
      <c r="AK6" s="10"/>
      <c r="AL6" s="10"/>
      <c r="AM6" s="10"/>
    </row>
    <row r="7" spans="1:39" s="6" customFormat="1" ht="18" customHeight="1">
      <c r="A7" s="109" t="s">
        <v>322</v>
      </c>
      <c r="B7" s="109"/>
      <c r="C7" s="109"/>
      <c r="D7" s="109"/>
      <c r="E7" s="109"/>
      <c r="F7" s="109"/>
      <c r="G7" s="110"/>
      <c r="H7" s="111"/>
      <c r="I7" s="616"/>
      <c r="J7" s="612"/>
      <c r="K7" s="612"/>
      <c r="L7" s="612"/>
      <c r="M7" s="612"/>
      <c r="N7" s="590"/>
      <c r="O7" s="607"/>
      <c r="P7" s="607"/>
      <c r="Q7" s="607"/>
      <c r="R7" s="607"/>
      <c r="S7" s="610"/>
      <c r="T7" s="112" t="s">
        <v>435</v>
      </c>
      <c r="U7" s="603"/>
      <c r="V7" s="113" t="s">
        <v>436</v>
      </c>
      <c r="W7" s="113" t="s">
        <v>437</v>
      </c>
      <c r="X7" s="603"/>
      <c r="Y7" s="603"/>
      <c r="Z7" s="601"/>
      <c r="AA7" s="114" t="s">
        <v>459</v>
      </c>
      <c r="AB7" s="603"/>
      <c r="AC7" s="113" t="s">
        <v>398</v>
      </c>
      <c r="AD7" s="113" t="s">
        <v>399</v>
      </c>
      <c r="AE7" s="601"/>
      <c r="AF7" s="109"/>
      <c r="AG7" s="115"/>
      <c r="AH7" s="116"/>
      <c r="AI7" s="116"/>
      <c r="AJ7" s="116"/>
      <c r="AK7" s="116"/>
      <c r="AL7" s="116"/>
      <c r="AM7" s="463" t="s">
        <v>322</v>
      </c>
    </row>
    <row r="8" spans="1:39" ht="4.5" customHeight="1">
      <c r="A8" s="56"/>
      <c r="B8" s="56"/>
      <c r="C8" s="56"/>
      <c r="D8" s="56"/>
      <c r="E8" s="56"/>
      <c r="F8" s="56"/>
      <c r="G8" s="117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B8" s="56"/>
      <c r="AC8" s="56"/>
      <c r="AD8" s="56"/>
      <c r="AE8" s="56"/>
      <c r="AF8" s="56"/>
      <c r="AG8" s="60"/>
      <c r="AH8" s="54"/>
      <c r="AI8" s="54"/>
      <c r="AJ8" s="54"/>
      <c r="AK8" s="54"/>
      <c r="AL8" s="54"/>
      <c r="AM8" s="54"/>
    </row>
    <row r="9" spans="1:39" s="38" customFormat="1" ht="10.5" customHeight="1">
      <c r="A9" s="36"/>
      <c r="B9" s="36"/>
      <c r="C9" s="36"/>
      <c r="D9" s="36"/>
      <c r="E9" s="36"/>
      <c r="F9" s="36"/>
      <c r="G9" s="83"/>
      <c r="H9" s="36"/>
      <c r="I9" s="36"/>
      <c r="J9" s="37"/>
      <c r="K9" s="36"/>
      <c r="L9" s="36"/>
      <c r="M9" s="36"/>
      <c r="N9" s="36"/>
      <c r="P9" s="39"/>
      <c r="Q9" s="39"/>
      <c r="R9" s="39"/>
      <c r="S9" s="40" t="s">
        <v>460</v>
      </c>
      <c r="T9" s="36" t="s">
        <v>325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41"/>
      <c r="AH9" s="34"/>
      <c r="AI9" s="34"/>
      <c r="AJ9" s="34"/>
      <c r="AK9" s="34"/>
      <c r="AL9" s="34"/>
      <c r="AM9" s="34"/>
    </row>
    <row r="10" spans="1:39" ht="6" customHeight="1">
      <c r="A10" s="56"/>
      <c r="B10" s="56"/>
      <c r="C10" s="56"/>
      <c r="D10" s="56"/>
      <c r="E10" s="56"/>
      <c r="F10" s="56"/>
      <c r="G10" s="117"/>
      <c r="H10" s="56"/>
      <c r="I10" s="56"/>
      <c r="J10" s="59"/>
      <c r="K10" s="56"/>
      <c r="L10" s="56"/>
      <c r="M10" s="56"/>
      <c r="N10" s="56"/>
      <c r="P10" s="118"/>
      <c r="Q10" s="118"/>
      <c r="R10" s="118"/>
      <c r="S10" s="86"/>
      <c r="T10" s="119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60"/>
      <c r="AH10" s="54"/>
      <c r="AI10" s="54"/>
      <c r="AJ10" s="54"/>
      <c r="AK10" s="54"/>
      <c r="AL10" s="54"/>
      <c r="AM10" s="54"/>
    </row>
    <row r="11" spans="1:39" ht="6" customHeight="1">
      <c r="A11" s="56"/>
      <c r="B11" s="56"/>
      <c r="C11" s="56"/>
      <c r="D11" s="56"/>
      <c r="E11" s="56"/>
      <c r="F11" s="56"/>
      <c r="G11" s="117"/>
      <c r="H11" s="56"/>
      <c r="I11" s="56"/>
      <c r="J11" s="59"/>
      <c r="K11" s="56"/>
      <c r="L11" s="56"/>
      <c r="M11" s="56"/>
      <c r="N11" s="56"/>
      <c r="O11" s="120"/>
      <c r="P11" s="120"/>
      <c r="Q11" s="120"/>
      <c r="R11" s="120"/>
      <c r="S11" s="120"/>
      <c r="T11" s="91" t="s">
        <v>411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60"/>
      <c r="AH11" s="54"/>
      <c r="AI11" s="54"/>
      <c r="AJ11" s="54"/>
      <c r="AK11" s="54"/>
      <c r="AL11" s="54"/>
      <c r="AM11" s="54"/>
    </row>
    <row r="12" spans="1:39" s="6" customFormat="1" ht="15" customHeight="1">
      <c r="A12" s="54" t="s">
        <v>440</v>
      </c>
      <c r="B12" s="90">
        <v>21</v>
      </c>
      <c r="C12" s="10" t="s">
        <v>441</v>
      </c>
      <c r="D12" s="90">
        <v>4</v>
      </c>
      <c r="E12" s="10" t="s">
        <v>442</v>
      </c>
      <c r="F12" s="90">
        <v>10</v>
      </c>
      <c r="G12" s="123" t="s">
        <v>443</v>
      </c>
      <c r="H12" s="12"/>
      <c r="I12" s="87">
        <f>SUM(J12:K12)</f>
        <v>63473</v>
      </c>
      <c r="J12" s="87">
        <v>27233</v>
      </c>
      <c r="K12" s="87">
        <v>36240</v>
      </c>
      <c r="L12" s="87">
        <f>SUM(M12:N12)</f>
        <v>47540</v>
      </c>
      <c r="M12" s="87">
        <v>21818</v>
      </c>
      <c r="N12" s="87">
        <v>25722</v>
      </c>
      <c r="O12" s="88">
        <v>46822</v>
      </c>
      <c r="P12" s="87">
        <v>5</v>
      </c>
      <c r="Q12" s="87">
        <v>44459</v>
      </c>
      <c r="R12" s="87">
        <v>19</v>
      </c>
      <c r="S12" s="87">
        <v>45485</v>
      </c>
      <c r="T12" s="92">
        <v>10990</v>
      </c>
      <c r="U12" s="92" t="s">
        <v>461</v>
      </c>
      <c r="V12" s="87">
        <v>27241</v>
      </c>
      <c r="W12" s="87">
        <v>6217</v>
      </c>
      <c r="X12" s="87">
        <v>2341</v>
      </c>
      <c r="Y12" s="92" t="s">
        <v>461</v>
      </c>
      <c r="Z12" s="87">
        <v>43155</v>
      </c>
      <c r="AA12" s="92" t="s">
        <v>461</v>
      </c>
      <c r="AB12" s="92" t="s">
        <v>461</v>
      </c>
      <c r="AC12" s="92" t="s">
        <v>461</v>
      </c>
      <c r="AD12" s="92" t="s">
        <v>461</v>
      </c>
      <c r="AE12" s="92" t="s">
        <v>461</v>
      </c>
      <c r="AF12" s="12"/>
      <c r="AG12" s="60" t="s">
        <v>440</v>
      </c>
      <c r="AH12" s="90">
        <v>21</v>
      </c>
      <c r="AI12" s="10" t="s">
        <v>441</v>
      </c>
      <c r="AJ12" s="90">
        <v>4</v>
      </c>
      <c r="AK12" s="10" t="s">
        <v>442</v>
      </c>
      <c r="AL12" s="90">
        <v>10</v>
      </c>
      <c r="AM12" s="10" t="s">
        <v>443</v>
      </c>
    </row>
    <row r="13" spans="1:39" ht="6" customHeight="1">
      <c r="A13" s="56"/>
      <c r="B13" s="56"/>
      <c r="C13" s="56"/>
      <c r="D13" s="56"/>
      <c r="E13" s="56"/>
      <c r="F13" s="56"/>
      <c r="G13" s="117"/>
      <c r="H13" s="56"/>
      <c r="I13" s="56"/>
      <c r="J13" s="59"/>
      <c r="K13" s="56"/>
      <c r="L13" s="56"/>
      <c r="M13" s="56"/>
      <c r="N13" s="56"/>
      <c r="O13" s="120"/>
      <c r="P13" s="120"/>
      <c r="Q13" s="120"/>
      <c r="R13" s="120"/>
      <c r="S13" s="120"/>
      <c r="T13" s="91" t="s">
        <v>411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60"/>
      <c r="AH13" s="56"/>
      <c r="AI13" s="56"/>
      <c r="AJ13" s="56"/>
      <c r="AK13" s="56"/>
      <c r="AL13" s="56"/>
      <c r="AM13" s="54"/>
    </row>
    <row r="14" spans="1:39" s="6" customFormat="1" ht="15" customHeight="1">
      <c r="A14" s="56"/>
      <c r="B14" s="90">
        <v>22</v>
      </c>
      <c r="C14" s="10" t="s">
        <v>441</v>
      </c>
      <c r="D14" s="90">
        <v>4</v>
      </c>
      <c r="E14" s="10" t="s">
        <v>442</v>
      </c>
      <c r="F14" s="90">
        <v>25</v>
      </c>
      <c r="G14" s="123" t="s">
        <v>443</v>
      </c>
      <c r="H14" s="12"/>
      <c r="I14" s="87">
        <f aca="true" t="shared" si="0" ref="I14:I44">SUM(J14:K14)</f>
        <v>76427</v>
      </c>
      <c r="J14" s="87">
        <v>35278</v>
      </c>
      <c r="K14" s="87">
        <v>41149</v>
      </c>
      <c r="L14" s="87">
        <f aca="true" t="shared" si="1" ref="L14:L44">SUM(M14:N14)</f>
        <v>55387</v>
      </c>
      <c r="M14" s="87">
        <v>27395</v>
      </c>
      <c r="N14" s="87">
        <v>27992</v>
      </c>
      <c r="O14" s="88">
        <f>SUM(Q14,S14)</f>
        <v>54767</v>
      </c>
      <c r="P14" s="87">
        <v>5</v>
      </c>
      <c r="Q14" s="87">
        <v>37183</v>
      </c>
      <c r="R14" s="87">
        <v>4</v>
      </c>
      <c r="S14" s="87">
        <v>17584</v>
      </c>
      <c r="T14" s="92">
        <v>21333</v>
      </c>
      <c r="U14" s="92" t="s">
        <v>461</v>
      </c>
      <c r="V14" s="87">
        <v>11619</v>
      </c>
      <c r="W14" s="87">
        <v>1835</v>
      </c>
      <c r="X14" s="87">
        <v>7929</v>
      </c>
      <c r="Y14" s="92" t="s">
        <v>461</v>
      </c>
      <c r="Z14" s="87">
        <v>12051</v>
      </c>
      <c r="AA14" s="92" t="s">
        <v>461</v>
      </c>
      <c r="AB14" s="92" t="s">
        <v>461</v>
      </c>
      <c r="AC14" s="92" t="s">
        <v>461</v>
      </c>
      <c r="AD14" s="92" t="s">
        <v>461</v>
      </c>
      <c r="AE14" s="92" t="s">
        <v>461</v>
      </c>
      <c r="AF14" s="12"/>
      <c r="AG14" s="60"/>
      <c r="AH14" s="90">
        <v>22</v>
      </c>
      <c r="AI14" s="10" t="s">
        <v>441</v>
      </c>
      <c r="AJ14" s="90">
        <v>4</v>
      </c>
      <c r="AK14" s="10" t="s">
        <v>442</v>
      </c>
      <c r="AL14" s="90">
        <v>25</v>
      </c>
      <c r="AM14" s="10" t="s">
        <v>443</v>
      </c>
    </row>
    <row r="15" spans="1:39" ht="6" customHeight="1">
      <c r="A15" s="56"/>
      <c r="B15" s="56"/>
      <c r="C15" s="56"/>
      <c r="D15" s="56"/>
      <c r="E15" s="56"/>
      <c r="F15" s="56"/>
      <c r="G15" s="117"/>
      <c r="H15" s="56"/>
      <c r="I15" s="56"/>
      <c r="J15" s="59"/>
      <c r="K15" s="56"/>
      <c r="L15" s="56"/>
      <c r="M15" s="56"/>
      <c r="N15" s="56"/>
      <c r="O15" s="120"/>
      <c r="P15" s="120"/>
      <c r="Q15" s="120"/>
      <c r="R15" s="120"/>
      <c r="S15" s="120"/>
      <c r="T15" s="91" t="s">
        <v>411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60"/>
      <c r="AH15" s="56"/>
      <c r="AI15" s="56"/>
      <c r="AJ15" s="56"/>
      <c r="AK15" s="56"/>
      <c r="AL15" s="56"/>
      <c r="AM15" s="54"/>
    </row>
    <row r="16" spans="1:39" s="6" customFormat="1" ht="15" customHeight="1">
      <c r="A16" s="56"/>
      <c r="B16" s="90">
        <v>24</v>
      </c>
      <c r="C16" s="10" t="s">
        <v>441</v>
      </c>
      <c r="D16" s="90">
        <v>1</v>
      </c>
      <c r="E16" s="10" t="s">
        <v>442</v>
      </c>
      <c r="F16" s="90">
        <v>23</v>
      </c>
      <c r="G16" s="123" t="s">
        <v>443</v>
      </c>
      <c r="H16" s="12"/>
      <c r="I16" s="87">
        <f t="shared" si="0"/>
        <v>85932</v>
      </c>
      <c r="J16" s="87">
        <v>39665</v>
      </c>
      <c r="K16" s="87">
        <v>46267</v>
      </c>
      <c r="L16" s="87">
        <f t="shared" si="1"/>
        <v>62858</v>
      </c>
      <c r="M16" s="87">
        <v>30914</v>
      </c>
      <c r="N16" s="87">
        <v>31944</v>
      </c>
      <c r="O16" s="87">
        <f aca="true" t="shared" si="2" ref="O16:O44">SUM(Q16,S16)</f>
        <v>61828</v>
      </c>
      <c r="P16" s="87">
        <v>5</v>
      </c>
      <c r="Q16" s="87">
        <v>33255</v>
      </c>
      <c r="R16" s="87">
        <v>8</v>
      </c>
      <c r="S16" s="87">
        <v>28573</v>
      </c>
      <c r="T16" s="92">
        <v>22435</v>
      </c>
      <c r="U16" s="92" t="s">
        <v>461</v>
      </c>
      <c r="V16" s="87">
        <v>10857</v>
      </c>
      <c r="W16" s="87">
        <v>5315</v>
      </c>
      <c r="X16" s="87">
        <v>7957</v>
      </c>
      <c r="Y16" s="92" t="s">
        <v>461</v>
      </c>
      <c r="Z16" s="87">
        <v>15264</v>
      </c>
      <c r="AA16" s="92" t="s">
        <v>461</v>
      </c>
      <c r="AB16" s="92" t="s">
        <v>461</v>
      </c>
      <c r="AC16" s="92" t="s">
        <v>461</v>
      </c>
      <c r="AD16" s="92" t="s">
        <v>461</v>
      </c>
      <c r="AE16" s="92" t="s">
        <v>461</v>
      </c>
      <c r="AF16" s="12"/>
      <c r="AG16" s="60"/>
      <c r="AH16" s="90">
        <v>24</v>
      </c>
      <c r="AI16" s="10" t="s">
        <v>441</v>
      </c>
      <c r="AJ16" s="90">
        <v>1</v>
      </c>
      <c r="AK16" s="10" t="s">
        <v>442</v>
      </c>
      <c r="AL16" s="90">
        <v>23</v>
      </c>
      <c r="AM16" s="10" t="s">
        <v>443</v>
      </c>
    </row>
    <row r="17" spans="1:39" ht="6" customHeight="1">
      <c r="A17" s="56"/>
      <c r="B17" s="56"/>
      <c r="C17" s="56"/>
      <c r="D17" s="56"/>
      <c r="E17" s="56"/>
      <c r="F17" s="56"/>
      <c r="G17" s="117"/>
      <c r="H17" s="56"/>
      <c r="I17" s="56"/>
      <c r="J17" s="59"/>
      <c r="K17" s="56"/>
      <c r="L17" s="56"/>
      <c r="M17" s="56"/>
      <c r="N17" s="56"/>
      <c r="O17" s="120"/>
      <c r="P17" s="120"/>
      <c r="Q17" s="120"/>
      <c r="R17" s="120"/>
      <c r="S17" s="120"/>
      <c r="T17" s="91" t="s">
        <v>411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60"/>
      <c r="AH17" s="56"/>
      <c r="AI17" s="56"/>
      <c r="AJ17" s="56"/>
      <c r="AK17" s="56"/>
      <c r="AL17" s="56"/>
      <c r="AM17" s="54"/>
    </row>
    <row r="18" spans="1:39" s="6" customFormat="1" ht="15" customHeight="1">
      <c r="A18" s="56"/>
      <c r="B18" s="90">
        <v>27</v>
      </c>
      <c r="C18" s="10" t="s">
        <v>441</v>
      </c>
      <c r="D18" s="90">
        <v>10</v>
      </c>
      <c r="E18" s="10" t="s">
        <v>442</v>
      </c>
      <c r="F18" s="90">
        <v>1</v>
      </c>
      <c r="G18" s="123" t="s">
        <v>443</v>
      </c>
      <c r="H18" s="12"/>
      <c r="I18" s="87">
        <f t="shared" si="0"/>
        <v>95475</v>
      </c>
      <c r="J18" s="87">
        <v>43073</v>
      </c>
      <c r="K18" s="87">
        <v>52402</v>
      </c>
      <c r="L18" s="87">
        <f t="shared" si="1"/>
        <v>65935</v>
      </c>
      <c r="M18" s="87">
        <v>31707</v>
      </c>
      <c r="N18" s="87">
        <v>34228</v>
      </c>
      <c r="O18" s="87">
        <f t="shared" si="2"/>
        <v>65339</v>
      </c>
      <c r="P18" s="87">
        <v>5</v>
      </c>
      <c r="Q18" s="87">
        <v>48534</v>
      </c>
      <c r="R18" s="87">
        <v>6</v>
      </c>
      <c r="S18" s="87">
        <v>16805</v>
      </c>
      <c r="T18" s="92">
        <v>39514</v>
      </c>
      <c r="U18" s="92" t="s">
        <v>461</v>
      </c>
      <c r="V18" s="87">
        <v>9891</v>
      </c>
      <c r="W18" s="92" t="s">
        <v>461</v>
      </c>
      <c r="X18" s="87">
        <v>3909</v>
      </c>
      <c r="Y18" s="92" t="s">
        <v>461</v>
      </c>
      <c r="Z18" s="87">
        <v>12025</v>
      </c>
      <c r="AA18" s="92" t="s">
        <v>461</v>
      </c>
      <c r="AB18" s="92" t="s">
        <v>461</v>
      </c>
      <c r="AC18" s="92" t="s">
        <v>461</v>
      </c>
      <c r="AD18" s="92" t="s">
        <v>461</v>
      </c>
      <c r="AE18" s="92" t="s">
        <v>461</v>
      </c>
      <c r="AF18" s="12"/>
      <c r="AG18" s="60"/>
      <c r="AH18" s="90">
        <v>27</v>
      </c>
      <c r="AI18" s="10" t="s">
        <v>441</v>
      </c>
      <c r="AJ18" s="90">
        <v>10</v>
      </c>
      <c r="AK18" s="10" t="s">
        <v>442</v>
      </c>
      <c r="AL18" s="90">
        <v>1</v>
      </c>
      <c r="AM18" s="10" t="s">
        <v>443</v>
      </c>
    </row>
    <row r="19" spans="1:39" ht="6" customHeight="1">
      <c r="A19" s="56"/>
      <c r="B19" s="56"/>
      <c r="C19" s="56"/>
      <c r="D19" s="56"/>
      <c r="E19" s="56"/>
      <c r="F19" s="56"/>
      <c r="G19" s="117"/>
      <c r="H19" s="56"/>
      <c r="I19" s="56"/>
      <c r="J19" s="59"/>
      <c r="K19" s="56"/>
      <c r="L19" s="56"/>
      <c r="M19" s="56"/>
      <c r="N19" s="56"/>
      <c r="O19" s="120"/>
      <c r="P19" s="120"/>
      <c r="Q19" s="120"/>
      <c r="R19" s="120"/>
      <c r="S19" s="120"/>
      <c r="T19" s="91" t="s">
        <v>411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60"/>
      <c r="AH19" s="56"/>
      <c r="AI19" s="56"/>
      <c r="AJ19" s="56"/>
      <c r="AK19" s="56"/>
      <c r="AL19" s="56"/>
      <c r="AM19" s="54"/>
    </row>
    <row r="20" spans="1:39" s="6" customFormat="1" ht="15" customHeight="1">
      <c r="A20" s="56"/>
      <c r="B20" s="90">
        <v>28</v>
      </c>
      <c r="C20" s="10" t="s">
        <v>441</v>
      </c>
      <c r="D20" s="90">
        <v>4</v>
      </c>
      <c r="E20" s="10" t="s">
        <v>442</v>
      </c>
      <c r="F20" s="90">
        <v>19</v>
      </c>
      <c r="G20" s="123" t="s">
        <v>443</v>
      </c>
      <c r="H20" s="12"/>
      <c r="I20" s="87">
        <f t="shared" si="0"/>
        <v>97613</v>
      </c>
      <c r="J20" s="87">
        <v>44008</v>
      </c>
      <c r="K20" s="87">
        <v>53605</v>
      </c>
      <c r="L20" s="87">
        <f t="shared" si="1"/>
        <v>65556</v>
      </c>
      <c r="M20" s="87">
        <v>31107</v>
      </c>
      <c r="N20" s="87">
        <v>34449</v>
      </c>
      <c r="O20" s="87">
        <f t="shared" si="2"/>
        <v>65050</v>
      </c>
      <c r="P20" s="87">
        <v>5</v>
      </c>
      <c r="Q20" s="87">
        <v>56450</v>
      </c>
      <c r="R20" s="87">
        <v>3</v>
      </c>
      <c r="S20" s="87">
        <v>8600</v>
      </c>
      <c r="T20" s="92">
        <v>42933</v>
      </c>
      <c r="U20" s="92" t="s">
        <v>461</v>
      </c>
      <c r="V20" s="87">
        <v>13517</v>
      </c>
      <c r="W20" s="87">
        <v>1621</v>
      </c>
      <c r="X20" s="92" t="s">
        <v>461</v>
      </c>
      <c r="Y20" s="92" t="s">
        <v>461</v>
      </c>
      <c r="Z20" s="87">
        <v>6979</v>
      </c>
      <c r="AA20" s="92" t="s">
        <v>461</v>
      </c>
      <c r="AB20" s="92" t="s">
        <v>461</v>
      </c>
      <c r="AC20" s="92" t="s">
        <v>461</v>
      </c>
      <c r="AD20" s="92" t="s">
        <v>461</v>
      </c>
      <c r="AE20" s="92" t="s">
        <v>461</v>
      </c>
      <c r="AF20" s="12"/>
      <c r="AG20" s="60"/>
      <c r="AH20" s="90">
        <v>28</v>
      </c>
      <c r="AI20" s="10" t="s">
        <v>441</v>
      </c>
      <c r="AJ20" s="90">
        <v>4</v>
      </c>
      <c r="AK20" s="10" t="s">
        <v>442</v>
      </c>
      <c r="AL20" s="90">
        <v>19</v>
      </c>
      <c r="AM20" s="10" t="s">
        <v>443</v>
      </c>
    </row>
    <row r="21" spans="1:39" ht="6" customHeight="1">
      <c r="A21" s="56"/>
      <c r="B21" s="56"/>
      <c r="C21" s="56"/>
      <c r="D21" s="56"/>
      <c r="E21" s="56"/>
      <c r="F21" s="56"/>
      <c r="G21" s="117"/>
      <c r="H21" s="56"/>
      <c r="I21" s="56"/>
      <c r="J21" s="59"/>
      <c r="K21" s="56"/>
      <c r="L21" s="56"/>
      <c r="M21" s="56"/>
      <c r="N21" s="56"/>
      <c r="O21" s="120"/>
      <c r="P21" s="120"/>
      <c r="Q21" s="120"/>
      <c r="R21" s="120"/>
      <c r="S21" s="120"/>
      <c r="T21" s="91" t="s">
        <v>411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60"/>
      <c r="AH21" s="56"/>
      <c r="AI21" s="56"/>
      <c r="AJ21" s="56"/>
      <c r="AK21" s="56"/>
      <c r="AL21" s="56"/>
      <c r="AM21" s="54"/>
    </row>
    <row r="22" spans="1:39" s="6" customFormat="1" ht="15" customHeight="1">
      <c r="A22" s="56"/>
      <c r="B22" s="90">
        <v>30</v>
      </c>
      <c r="C22" s="10" t="s">
        <v>441</v>
      </c>
      <c r="D22" s="90">
        <v>2</v>
      </c>
      <c r="E22" s="10" t="s">
        <v>442</v>
      </c>
      <c r="F22" s="90">
        <v>27</v>
      </c>
      <c r="G22" s="123" t="s">
        <v>443</v>
      </c>
      <c r="H22" s="12"/>
      <c r="I22" s="87">
        <f t="shared" si="0"/>
        <v>104717</v>
      </c>
      <c r="J22" s="87">
        <v>46972</v>
      </c>
      <c r="K22" s="87">
        <v>57745</v>
      </c>
      <c r="L22" s="87">
        <f t="shared" si="1"/>
        <v>73108</v>
      </c>
      <c r="M22" s="87">
        <v>34652</v>
      </c>
      <c r="N22" s="87">
        <v>38456</v>
      </c>
      <c r="O22" s="88">
        <f t="shared" si="2"/>
        <v>72484</v>
      </c>
      <c r="P22" s="87">
        <v>5</v>
      </c>
      <c r="Q22" s="87">
        <v>45058</v>
      </c>
      <c r="R22" s="87">
        <v>6</v>
      </c>
      <c r="S22" s="87">
        <v>27426</v>
      </c>
      <c r="T22" s="92">
        <v>29767</v>
      </c>
      <c r="U22" s="92" t="s">
        <v>461</v>
      </c>
      <c r="V22" s="87">
        <v>20568</v>
      </c>
      <c r="W22" s="92" t="s">
        <v>461</v>
      </c>
      <c r="X22" s="87">
        <v>5047</v>
      </c>
      <c r="Y22" s="92" t="s">
        <v>461</v>
      </c>
      <c r="Z22" s="87">
        <v>17102</v>
      </c>
      <c r="AA22" s="92" t="s">
        <v>461</v>
      </c>
      <c r="AB22" s="92" t="s">
        <v>461</v>
      </c>
      <c r="AC22" s="92" t="s">
        <v>461</v>
      </c>
      <c r="AD22" s="92" t="s">
        <v>461</v>
      </c>
      <c r="AE22" s="92" t="s">
        <v>461</v>
      </c>
      <c r="AF22" s="12"/>
      <c r="AG22" s="60"/>
      <c r="AH22" s="90">
        <v>30</v>
      </c>
      <c r="AI22" s="10" t="s">
        <v>441</v>
      </c>
      <c r="AJ22" s="90">
        <v>2</v>
      </c>
      <c r="AK22" s="10" t="s">
        <v>442</v>
      </c>
      <c r="AL22" s="90">
        <v>27</v>
      </c>
      <c r="AM22" s="10" t="s">
        <v>443</v>
      </c>
    </row>
    <row r="23" spans="1:39" s="6" customFormat="1" ht="15" customHeight="1">
      <c r="A23" s="56"/>
      <c r="B23" s="90">
        <v>33</v>
      </c>
      <c r="C23" s="10" t="s">
        <v>441</v>
      </c>
      <c r="D23" s="90">
        <v>5</v>
      </c>
      <c r="E23" s="10" t="s">
        <v>442</v>
      </c>
      <c r="F23" s="90">
        <v>22</v>
      </c>
      <c r="G23" s="123" t="s">
        <v>443</v>
      </c>
      <c r="H23" s="12"/>
      <c r="I23" s="87">
        <f t="shared" si="0"/>
        <v>115376</v>
      </c>
      <c r="J23" s="87">
        <v>51800</v>
      </c>
      <c r="K23" s="87">
        <v>63576</v>
      </c>
      <c r="L23" s="87">
        <f t="shared" si="1"/>
        <v>89767</v>
      </c>
      <c r="M23" s="87">
        <v>41255</v>
      </c>
      <c r="N23" s="87">
        <v>48512</v>
      </c>
      <c r="O23" s="87">
        <f t="shared" si="2"/>
        <v>89200</v>
      </c>
      <c r="P23" s="87">
        <v>5</v>
      </c>
      <c r="Q23" s="87">
        <v>57567</v>
      </c>
      <c r="R23" s="87">
        <v>6</v>
      </c>
      <c r="S23" s="87">
        <v>31633</v>
      </c>
      <c r="T23" s="87">
        <v>47079</v>
      </c>
      <c r="U23" s="92" t="s">
        <v>461</v>
      </c>
      <c r="V23" s="87">
        <v>31204</v>
      </c>
      <c r="W23" s="87">
        <v>1000</v>
      </c>
      <c r="X23" s="87">
        <v>9917</v>
      </c>
      <c r="Y23" s="92" t="s">
        <v>461</v>
      </c>
      <c r="Z23" s="92" t="s">
        <v>461</v>
      </c>
      <c r="AA23" s="92" t="s">
        <v>461</v>
      </c>
      <c r="AB23" s="92" t="s">
        <v>461</v>
      </c>
      <c r="AC23" s="92" t="s">
        <v>461</v>
      </c>
      <c r="AD23" s="92" t="s">
        <v>461</v>
      </c>
      <c r="AE23" s="92" t="s">
        <v>461</v>
      </c>
      <c r="AF23" s="12"/>
      <c r="AG23" s="60"/>
      <c r="AH23" s="90">
        <v>33</v>
      </c>
      <c r="AI23" s="10" t="s">
        <v>441</v>
      </c>
      <c r="AJ23" s="90">
        <v>5</v>
      </c>
      <c r="AK23" s="10" t="s">
        <v>442</v>
      </c>
      <c r="AL23" s="90">
        <v>22</v>
      </c>
      <c r="AM23" s="10" t="s">
        <v>443</v>
      </c>
    </row>
    <row r="24" spans="1:39" s="6" customFormat="1" ht="15" customHeight="1">
      <c r="A24" s="56"/>
      <c r="B24" s="90">
        <v>35</v>
      </c>
      <c r="C24" s="10" t="s">
        <v>441</v>
      </c>
      <c r="D24" s="90">
        <v>11</v>
      </c>
      <c r="E24" s="10" t="s">
        <v>442</v>
      </c>
      <c r="F24" s="90">
        <v>20</v>
      </c>
      <c r="G24" s="123" t="s">
        <v>443</v>
      </c>
      <c r="H24" s="12"/>
      <c r="I24" s="87">
        <f t="shared" si="0"/>
        <v>123275</v>
      </c>
      <c r="J24" s="87">
        <v>55030</v>
      </c>
      <c r="K24" s="87">
        <v>68245</v>
      </c>
      <c r="L24" s="87">
        <f t="shared" si="1"/>
        <v>87994</v>
      </c>
      <c r="M24" s="87">
        <v>39955</v>
      </c>
      <c r="N24" s="87">
        <v>48039</v>
      </c>
      <c r="O24" s="87">
        <f t="shared" si="2"/>
        <v>87525</v>
      </c>
      <c r="P24" s="87">
        <v>5</v>
      </c>
      <c r="Q24" s="87">
        <v>60460</v>
      </c>
      <c r="R24" s="87">
        <v>3</v>
      </c>
      <c r="S24" s="87">
        <v>27065</v>
      </c>
      <c r="T24" s="87">
        <v>48062</v>
      </c>
      <c r="U24" s="92" t="s">
        <v>461</v>
      </c>
      <c r="V24" s="87">
        <v>36996</v>
      </c>
      <c r="W24" s="87">
        <v>2467</v>
      </c>
      <c r="X24" s="92" t="s">
        <v>461</v>
      </c>
      <c r="Y24" s="92" t="s">
        <v>461</v>
      </c>
      <c r="Z24" s="92" t="s">
        <v>461</v>
      </c>
      <c r="AA24" s="92" t="s">
        <v>461</v>
      </c>
      <c r="AB24" s="92" t="s">
        <v>461</v>
      </c>
      <c r="AC24" s="92" t="s">
        <v>461</v>
      </c>
      <c r="AD24" s="92" t="s">
        <v>461</v>
      </c>
      <c r="AE24" s="92" t="s">
        <v>461</v>
      </c>
      <c r="AF24" s="12"/>
      <c r="AG24" s="60"/>
      <c r="AH24" s="90">
        <v>35</v>
      </c>
      <c r="AI24" s="10" t="s">
        <v>441</v>
      </c>
      <c r="AJ24" s="90">
        <v>11</v>
      </c>
      <c r="AK24" s="10" t="s">
        <v>442</v>
      </c>
      <c r="AL24" s="90">
        <v>20</v>
      </c>
      <c r="AM24" s="10" t="s">
        <v>443</v>
      </c>
    </row>
    <row r="25" spans="1:39" s="6" customFormat="1" ht="15" customHeight="1">
      <c r="A25" s="56"/>
      <c r="B25" s="90">
        <v>38</v>
      </c>
      <c r="C25" s="10" t="s">
        <v>441</v>
      </c>
      <c r="D25" s="90">
        <v>11</v>
      </c>
      <c r="E25" s="10" t="s">
        <v>442</v>
      </c>
      <c r="F25" s="90">
        <v>22</v>
      </c>
      <c r="G25" s="123" t="s">
        <v>443</v>
      </c>
      <c r="H25" s="12"/>
      <c r="I25" s="87">
        <f t="shared" si="0"/>
        <v>130108</v>
      </c>
      <c r="J25" s="87">
        <v>57753</v>
      </c>
      <c r="K25" s="87">
        <v>72355</v>
      </c>
      <c r="L25" s="87">
        <f t="shared" si="1"/>
        <v>92638</v>
      </c>
      <c r="M25" s="87">
        <v>42059</v>
      </c>
      <c r="N25" s="87">
        <v>50579</v>
      </c>
      <c r="O25" s="87">
        <f t="shared" si="2"/>
        <v>92421</v>
      </c>
      <c r="P25" s="87">
        <v>5</v>
      </c>
      <c r="Q25" s="87">
        <v>63605</v>
      </c>
      <c r="R25" s="87">
        <v>4</v>
      </c>
      <c r="S25" s="87">
        <v>28816</v>
      </c>
      <c r="T25" s="87">
        <v>48524</v>
      </c>
      <c r="U25" s="87">
        <v>5905</v>
      </c>
      <c r="V25" s="87">
        <v>26815</v>
      </c>
      <c r="W25" s="87">
        <v>11177</v>
      </c>
      <c r="X25" s="92" t="s">
        <v>461</v>
      </c>
      <c r="Y25" s="92" t="s">
        <v>461</v>
      </c>
      <c r="Z25" s="92" t="s">
        <v>461</v>
      </c>
      <c r="AA25" s="92" t="s">
        <v>461</v>
      </c>
      <c r="AB25" s="92" t="s">
        <v>461</v>
      </c>
      <c r="AC25" s="92" t="s">
        <v>461</v>
      </c>
      <c r="AD25" s="92" t="s">
        <v>461</v>
      </c>
      <c r="AE25" s="92" t="s">
        <v>461</v>
      </c>
      <c r="AF25" s="12"/>
      <c r="AG25" s="60"/>
      <c r="AH25" s="90">
        <v>38</v>
      </c>
      <c r="AI25" s="10" t="s">
        <v>441</v>
      </c>
      <c r="AJ25" s="90">
        <v>11</v>
      </c>
      <c r="AK25" s="10" t="s">
        <v>442</v>
      </c>
      <c r="AL25" s="90">
        <v>22</v>
      </c>
      <c r="AM25" s="10" t="s">
        <v>443</v>
      </c>
    </row>
    <row r="26" spans="1:39" s="6" customFormat="1" ht="15" customHeight="1">
      <c r="A26" s="56"/>
      <c r="B26" s="90">
        <v>42</v>
      </c>
      <c r="C26" s="10" t="s">
        <v>441</v>
      </c>
      <c r="D26" s="90">
        <v>1</v>
      </c>
      <c r="E26" s="10" t="s">
        <v>442</v>
      </c>
      <c r="F26" s="90">
        <v>29</v>
      </c>
      <c r="G26" s="123" t="s">
        <v>443</v>
      </c>
      <c r="H26" s="12"/>
      <c r="I26" s="87">
        <f t="shared" si="0"/>
        <v>146301</v>
      </c>
      <c r="J26" s="87">
        <v>64832</v>
      </c>
      <c r="K26" s="87">
        <v>81469</v>
      </c>
      <c r="L26" s="87">
        <f t="shared" si="1"/>
        <v>113842</v>
      </c>
      <c r="M26" s="87">
        <v>50570</v>
      </c>
      <c r="N26" s="87">
        <v>63272</v>
      </c>
      <c r="O26" s="87">
        <f t="shared" si="2"/>
        <v>113224</v>
      </c>
      <c r="P26" s="87">
        <v>5</v>
      </c>
      <c r="Q26" s="87">
        <v>70586</v>
      </c>
      <c r="R26" s="87">
        <v>3</v>
      </c>
      <c r="S26" s="87">
        <v>42638</v>
      </c>
      <c r="T26" s="87">
        <v>50715</v>
      </c>
      <c r="U26" s="92" t="s">
        <v>461</v>
      </c>
      <c r="V26" s="87">
        <v>32183</v>
      </c>
      <c r="W26" s="87">
        <v>12014</v>
      </c>
      <c r="X26" s="92" t="s">
        <v>461</v>
      </c>
      <c r="Y26" s="87">
        <v>18312</v>
      </c>
      <c r="Z26" s="92" t="s">
        <v>461</v>
      </c>
      <c r="AA26" s="92" t="s">
        <v>461</v>
      </c>
      <c r="AB26" s="92" t="s">
        <v>461</v>
      </c>
      <c r="AC26" s="92" t="s">
        <v>461</v>
      </c>
      <c r="AD26" s="92" t="s">
        <v>461</v>
      </c>
      <c r="AE26" s="92" t="s">
        <v>461</v>
      </c>
      <c r="AF26" s="12"/>
      <c r="AG26" s="60"/>
      <c r="AH26" s="90">
        <v>42</v>
      </c>
      <c r="AI26" s="10" t="s">
        <v>441</v>
      </c>
      <c r="AJ26" s="90">
        <v>1</v>
      </c>
      <c r="AK26" s="10" t="s">
        <v>442</v>
      </c>
      <c r="AL26" s="90">
        <v>29</v>
      </c>
      <c r="AM26" s="10" t="s">
        <v>443</v>
      </c>
    </row>
    <row r="27" spans="1:39" s="6" customFormat="1" ht="15" customHeight="1">
      <c r="A27" s="56"/>
      <c r="B27" s="90">
        <v>44</v>
      </c>
      <c r="C27" s="10" t="s">
        <v>441</v>
      </c>
      <c r="D27" s="90">
        <v>12</v>
      </c>
      <c r="E27" s="10" t="s">
        <v>442</v>
      </c>
      <c r="F27" s="90">
        <v>27</v>
      </c>
      <c r="G27" s="123" t="s">
        <v>443</v>
      </c>
      <c r="H27" s="12"/>
      <c r="I27" s="87">
        <f t="shared" si="0"/>
        <v>166093</v>
      </c>
      <c r="J27" s="87">
        <v>74999</v>
      </c>
      <c r="K27" s="87">
        <v>91094</v>
      </c>
      <c r="L27" s="87">
        <f t="shared" si="1"/>
        <v>124831</v>
      </c>
      <c r="M27" s="87">
        <v>55001</v>
      </c>
      <c r="N27" s="87">
        <v>69830</v>
      </c>
      <c r="O27" s="87">
        <f t="shared" si="2"/>
        <v>124243</v>
      </c>
      <c r="P27" s="87">
        <v>5</v>
      </c>
      <c r="Q27" s="87">
        <v>78916</v>
      </c>
      <c r="R27" s="87">
        <v>4</v>
      </c>
      <c r="S27" s="87">
        <v>45327</v>
      </c>
      <c r="T27" s="87">
        <v>54357</v>
      </c>
      <c r="U27" s="87">
        <v>5230</v>
      </c>
      <c r="V27" s="87">
        <v>24708</v>
      </c>
      <c r="W27" s="87">
        <v>21671</v>
      </c>
      <c r="X27" s="92" t="s">
        <v>461</v>
      </c>
      <c r="Y27" s="87">
        <v>20277</v>
      </c>
      <c r="Z27" s="92" t="s">
        <v>461</v>
      </c>
      <c r="AA27" s="92" t="s">
        <v>461</v>
      </c>
      <c r="AB27" s="92" t="s">
        <v>461</v>
      </c>
      <c r="AC27" s="92" t="s">
        <v>461</v>
      </c>
      <c r="AD27" s="92" t="s">
        <v>461</v>
      </c>
      <c r="AE27" s="92" t="s">
        <v>461</v>
      </c>
      <c r="AF27" s="12"/>
      <c r="AG27" s="60"/>
      <c r="AH27" s="90">
        <v>44</v>
      </c>
      <c r="AI27" s="10" t="s">
        <v>441</v>
      </c>
      <c r="AJ27" s="90">
        <v>12</v>
      </c>
      <c r="AK27" s="10" t="s">
        <v>442</v>
      </c>
      <c r="AL27" s="90">
        <v>27</v>
      </c>
      <c r="AM27" s="10" t="s">
        <v>443</v>
      </c>
    </row>
    <row r="28" spans="1:39" s="6" customFormat="1" ht="15" customHeight="1">
      <c r="A28" s="56"/>
      <c r="B28" s="90">
        <v>47</v>
      </c>
      <c r="C28" s="10" t="s">
        <v>441</v>
      </c>
      <c r="D28" s="90">
        <v>12</v>
      </c>
      <c r="E28" s="10" t="s">
        <v>442</v>
      </c>
      <c r="F28" s="90">
        <v>10</v>
      </c>
      <c r="G28" s="123" t="s">
        <v>443</v>
      </c>
      <c r="H28" s="12"/>
      <c r="I28" s="87">
        <f t="shared" si="0"/>
        <v>186201</v>
      </c>
      <c r="J28" s="87">
        <v>84394</v>
      </c>
      <c r="K28" s="87">
        <v>101807</v>
      </c>
      <c r="L28" s="87">
        <f t="shared" si="1"/>
        <v>142149</v>
      </c>
      <c r="M28" s="87">
        <v>63023</v>
      </c>
      <c r="N28" s="87">
        <v>79126</v>
      </c>
      <c r="O28" s="87">
        <f t="shared" si="2"/>
        <v>141543</v>
      </c>
      <c r="P28" s="87">
        <v>5</v>
      </c>
      <c r="Q28" s="87">
        <v>118428</v>
      </c>
      <c r="R28" s="87">
        <v>2</v>
      </c>
      <c r="S28" s="87">
        <v>23115</v>
      </c>
      <c r="T28" s="87">
        <v>56821</v>
      </c>
      <c r="U28" s="92" t="s">
        <v>461</v>
      </c>
      <c r="V28" s="87">
        <v>26969</v>
      </c>
      <c r="W28" s="87">
        <v>34638</v>
      </c>
      <c r="X28" s="87">
        <v>204</v>
      </c>
      <c r="Y28" s="87">
        <v>22911</v>
      </c>
      <c r="Z28" s="92" t="s">
        <v>461</v>
      </c>
      <c r="AA28" s="92" t="s">
        <v>461</v>
      </c>
      <c r="AB28" s="92" t="s">
        <v>461</v>
      </c>
      <c r="AC28" s="92" t="s">
        <v>461</v>
      </c>
      <c r="AD28" s="92" t="s">
        <v>461</v>
      </c>
      <c r="AE28" s="92" t="s">
        <v>461</v>
      </c>
      <c r="AF28" s="12"/>
      <c r="AG28" s="60"/>
      <c r="AH28" s="90">
        <v>47</v>
      </c>
      <c r="AI28" s="10" t="s">
        <v>441</v>
      </c>
      <c r="AJ28" s="90">
        <v>12</v>
      </c>
      <c r="AK28" s="10" t="s">
        <v>442</v>
      </c>
      <c r="AL28" s="90">
        <v>10</v>
      </c>
      <c r="AM28" s="10" t="s">
        <v>443</v>
      </c>
    </row>
    <row r="29" spans="1:39" s="6" customFormat="1" ht="15" customHeight="1">
      <c r="A29" s="56"/>
      <c r="B29" s="90">
        <v>51</v>
      </c>
      <c r="C29" s="10" t="s">
        <v>441</v>
      </c>
      <c r="D29" s="90">
        <v>12</v>
      </c>
      <c r="E29" s="10" t="s">
        <v>442</v>
      </c>
      <c r="F29" s="90">
        <v>5</v>
      </c>
      <c r="G29" s="123" t="s">
        <v>443</v>
      </c>
      <c r="H29" s="12"/>
      <c r="I29" s="87">
        <f t="shared" si="0"/>
        <v>201251</v>
      </c>
      <c r="J29" s="87">
        <v>92004</v>
      </c>
      <c r="K29" s="87">
        <v>109247</v>
      </c>
      <c r="L29" s="87">
        <f t="shared" si="1"/>
        <v>146566</v>
      </c>
      <c r="M29" s="87">
        <v>64868</v>
      </c>
      <c r="N29" s="87">
        <v>81698</v>
      </c>
      <c r="O29" s="87">
        <f t="shared" si="2"/>
        <v>145958</v>
      </c>
      <c r="P29" s="87">
        <v>5</v>
      </c>
      <c r="Q29" s="87">
        <v>117923</v>
      </c>
      <c r="R29" s="87">
        <v>2</v>
      </c>
      <c r="S29" s="87">
        <v>28035</v>
      </c>
      <c r="T29" s="87">
        <v>52948</v>
      </c>
      <c r="U29" s="92" t="s">
        <v>461</v>
      </c>
      <c r="V29" s="87">
        <v>21448</v>
      </c>
      <c r="W29" s="87">
        <v>28570</v>
      </c>
      <c r="X29" s="92" t="s">
        <v>461</v>
      </c>
      <c r="Y29" s="87">
        <v>32601</v>
      </c>
      <c r="Z29" s="87">
        <v>10391</v>
      </c>
      <c r="AA29" s="92" t="s">
        <v>461</v>
      </c>
      <c r="AB29" s="92" t="s">
        <v>461</v>
      </c>
      <c r="AC29" s="92" t="s">
        <v>461</v>
      </c>
      <c r="AD29" s="92" t="s">
        <v>461</v>
      </c>
      <c r="AE29" s="92" t="s">
        <v>461</v>
      </c>
      <c r="AF29" s="12"/>
      <c r="AG29" s="60"/>
      <c r="AH29" s="90">
        <v>51</v>
      </c>
      <c r="AI29" s="10" t="s">
        <v>441</v>
      </c>
      <c r="AJ29" s="90">
        <v>12</v>
      </c>
      <c r="AK29" s="10" t="s">
        <v>442</v>
      </c>
      <c r="AL29" s="90">
        <v>5</v>
      </c>
      <c r="AM29" s="10" t="s">
        <v>443</v>
      </c>
    </row>
    <row r="30" spans="1:39" s="6" customFormat="1" ht="15" customHeight="1">
      <c r="A30" s="61"/>
      <c r="B30" s="90">
        <v>54</v>
      </c>
      <c r="C30" s="10" t="s">
        <v>441</v>
      </c>
      <c r="D30" s="90">
        <v>10</v>
      </c>
      <c r="E30" s="10" t="s">
        <v>442</v>
      </c>
      <c r="F30" s="90">
        <v>7</v>
      </c>
      <c r="G30" s="123" t="s">
        <v>443</v>
      </c>
      <c r="H30" s="12"/>
      <c r="I30" s="87">
        <f t="shared" si="0"/>
        <v>209201</v>
      </c>
      <c r="J30" s="87">
        <v>96004</v>
      </c>
      <c r="K30" s="87">
        <v>113197</v>
      </c>
      <c r="L30" s="87">
        <f t="shared" si="1"/>
        <v>142153</v>
      </c>
      <c r="M30" s="87">
        <v>62808</v>
      </c>
      <c r="N30" s="87">
        <v>79345</v>
      </c>
      <c r="O30" s="88">
        <f t="shared" si="2"/>
        <v>141543</v>
      </c>
      <c r="P30" s="87">
        <v>5</v>
      </c>
      <c r="Q30" s="87">
        <v>123454</v>
      </c>
      <c r="R30" s="87">
        <v>2</v>
      </c>
      <c r="S30" s="87">
        <v>18089</v>
      </c>
      <c r="T30" s="87">
        <v>52569</v>
      </c>
      <c r="U30" s="92" t="s">
        <v>461</v>
      </c>
      <c r="V30" s="87">
        <v>29325</v>
      </c>
      <c r="W30" s="87">
        <v>27661</v>
      </c>
      <c r="X30" s="92" t="s">
        <v>461</v>
      </c>
      <c r="Y30" s="87">
        <v>26453</v>
      </c>
      <c r="Z30" s="87">
        <v>5535</v>
      </c>
      <c r="AA30" s="92" t="s">
        <v>461</v>
      </c>
      <c r="AB30" s="92" t="s">
        <v>461</v>
      </c>
      <c r="AC30" s="92" t="s">
        <v>461</v>
      </c>
      <c r="AD30" s="92" t="s">
        <v>461</v>
      </c>
      <c r="AE30" s="92" t="s">
        <v>461</v>
      </c>
      <c r="AF30" s="12"/>
      <c r="AG30" s="60"/>
      <c r="AH30" s="90">
        <v>54</v>
      </c>
      <c r="AI30" s="10" t="s">
        <v>441</v>
      </c>
      <c r="AJ30" s="90">
        <v>10</v>
      </c>
      <c r="AK30" s="10" t="s">
        <v>442</v>
      </c>
      <c r="AL30" s="90">
        <v>7</v>
      </c>
      <c r="AM30" s="10" t="s">
        <v>443</v>
      </c>
    </row>
    <row r="31" spans="1:39" s="6" customFormat="1" ht="15" customHeight="1">
      <c r="A31" s="56"/>
      <c r="B31" s="90">
        <v>55</v>
      </c>
      <c r="C31" s="10" t="s">
        <v>441</v>
      </c>
      <c r="D31" s="90">
        <v>6</v>
      </c>
      <c r="E31" s="10" t="s">
        <v>442</v>
      </c>
      <c r="F31" s="90">
        <v>22</v>
      </c>
      <c r="G31" s="123" t="s">
        <v>443</v>
      </c>
      <c r="H31" s="12"/>
      <c r="I31" s="87">
        <f t="shared" si="0"/>
        <v>211145</v>
      </c>
      <c r="J31" s="87">
        <v>96840</v>
      </c>
      <c r="K31" s="87">
        <v>114305</v>
      </c>
      <c r="L31" s="87">
        <f t="shared" si="1"/>
        <v>140174</v>
      </c>
      <c r="M31" s="87">
        <v>62208</v>
      </c>
      <c r="N31" s="87">
        <v>77966</v>
      </c>
      <c r="O31" s="87">
        <f t="shared" si="2"/>
        <v>137308</v>
      </c>
      <c r="P31" s="87">
        <v>5</v>
      </c>
      <c r="Q31" s="87">
        <v>129012</v>
      </c>
      <c r="R31" s="87">
        <v>1</v>
      </c>
      <c r="S31" s="87">
        <v>8296</v>
      </c>
      <c r="T31" s="87">
        <v>56509</v>
      </c>
      <c r="U31" s="92" t="s">
        <v>461</v>
      </c>
      <c r="V31" s="87">
        <v>22967</v>
      </c>
      <c r="W31" s="87">
        <v>26404</v>
      </c>
      <c r="X31" s="87">
        <v>8296</v>
      </c>
      <c r="Y31" s="87">
        <v>23132</v>
      </c>
      <c r="Z31" s="92" t="s">
        <v>461</v>
      </c>
      <c r="AA31" s="92" t="s">
        <v>461</v>
      </c>
      <c r="AB31" s="92" t="s">
        <v>461</v>
      </c>
      <c r="AC31" s="92" t="s">
        <v>461</v>
      </c>
      <c r="AD31" s="92" t="s">
        <v>461</v>
      </c>
      <c r="AE31" s="92" t="s">
        <v>461</v>
      </c>
      <c r="AF31" s="12"/>
      <c r="AG31" s="60"/>
      <c r="AH31" s="90">
        <v>55</v>
      </c>
      <c r="AI31" s="10" t="s">
        <v>441</v>
      </c>
      <c r="AJ31" s="90">
        <v>6</v>
      </c>
      <c r="AK31" s="10" t="s">
        <v>442</v>
      </c>
      <c r="AL31" s="90">
        <v>22</v>
      </c>
      <c r="AM31" s="10" t="s">
        <v>443</v>
      </c>
    </row>
    <row r="32" spans="1:39" s="6" customFormat="1" ht="15" customHeight="1">
      <c r="A32" s="56"/>
      <c r="B32" s="90">
        <v>58</v>
      </c>
      <c r="C32" s="10" t="s">
        <v>441</v>
      </c>
      <c r="D32" s="90">
        <v>12</v>
      </c>
      <c r="E32" s="10" t="s">
        <v>442</v>
      </c>
      <c r="F32" s="90">
        <v>18</v>
      </c>
      <c r="G32" s="123" t="s">
        <v>443</v>
      </c>
      <c r="H32" s="12"/>
      <c r="I32" s="87">
        <f t="shared" si="0"/>
        <v>219883</v>
      </c>
      <c r="J32" s="87">
        <v>101148</v>
      </c>
      <c r="K32" s="87">
        <v>118735</v>
      </c>
      <c r="L32" s="87">
        <f t="shared" si="1"/>
        <v>141648</v>
      </c>
      <c r="M32" s="87">
        <v>63561</v>
      </c>
      <c r="N32" s="87">
        <v>78087</v>
      </c>
      <c r="O32" s="87">
        <f t="shared" si="2"/>
        <v>141160</v>
      </c>
      <c r="P32" s="87">
        <v>5</v>
      </c>
      <c r="Q32" s="87">
        <v>112692</v>
      </c>
      <c r="R32" s="87">
        <v>3</v>
      </c>
      <c r="S32" s="87">
        <v>28468</v>
      </c>
      <c r="T32" s="87">
        <v>57490</v>
      </c>
      <c r="U32" s="92" t="s">
        <v>461</v>
      </c>
      <c r="V32" s="87">
        <v>22307</v>
      </c>
      <c r="W32" s="87">
        <v>27934</v>
      </c>
      <c r="X32" s="87">
        <v>3669</v>
      </c>
      <c r="Y32" s="87">
        <v>29760</v>
      </c>
      <c r="Z32" s="92" t="s">
        <v>461</v>
      </c>
      <c r="AA32" s="92" t="s">
        <v>461</v>
      </c>
      <c r="AB32" s="92" t="s">
        <v>461</v>
      </c>
      <c r="AC32" s="92" t="s">
        <v>461</v>
      </c>
      <c r="AD32" s="92" t="s">
        <v>461</v>
      </c>
      <c r="AE32" s="92" t="s">
        <v>461</v>
      </c>
      <c r="AF32" s="12"/>
      <c r="AG32" s="60"/>
      <c r="AH32" s="90">
        <v>58</v>
      </c>
      <c r="AI32" s="10" t="s">
        <v>441</v>
      </c>
      <c r="AJ32" s="90">
        <v>12</v>
      </c>
      <c r="AK32" s="10" t="s">
        <v>442</v>
      </c>
      <c r="AL32" s="90">
        <v>18</v>
      </c>
      <c r="AM32" s="10" t="s">
        <v>443</v>
      </c>
    </row>
    <row r="33" spans="1:39" s="6" customFormat="1" ht="15" customHeight="1">
      <c r="A33" s="56"/>
      <c r="B33" s="12">
        <v>61</v>
      </c>
      <c r="C33" s="12" t="s">
        <v>441</v>
      </c>
      <c r="D33" s="12">
        <v>7</v>
      </c>
      <c r="E33" s="12" t="s">
        <v>442</v>
      </c>
      <c r="F33" s="12">
        <v>6</v>
      </c>
      <c r="G33" s="123" t="s">
        <v>443</v>
      </c>
      <c r="H33" s="12"/>
      <c r="I33" s="87">
        <f t="shared" si="0"/>
        <v>223962</v>
      </c>
      <c r="J33" s="87">
        <v>102692</v>
      </c>
      <c r="K33" s="87">
        <v>121270</v>
      </c>
      <c r="L33" s="87">
        <f t="shared" si="1"/>
        <v>145172</v>
      </c>
      <c r="M33" s="87">
        <v>64438</v>
      </c>
      <c r="N33" s="87">
        <v>80734</v>
      </c>
      <c r="O33" s="87">
        <f t="shared" si="2"/>
        <v>142962</v>
      </c>
      <c r="P33" s="87">
        <v>5</v>
      </c>
      <c r="Q33" s="87">
        <v>122366</v>
      </c>
      <c r="R33" s="87">
        <v>1</v>
      </c>
      <c r="S33" s="87">
        <v>20596</v>
      </c>
      <c r="T33" s="87">
        <v>61487</v>
      </c>
      <c r="U33" s="92" t="s">
        <v>461</v>
      </c>
      <c r="V33" s="87">
        <v>24453</v>
      </c>
      <c r="W33" s="87">
        <v>28239</v>
      </c>
      <c r="X33" s="92" t="s">
        <v>461</v>
      </c>
      <c r="Y33" s="87">
        <v>28783</v>
      </c>
      <c r="Z33" s="92" t="s">
        <v>461</v>
      </c>
      <c r="AA33" s="92" t="s">
        <v>461</v>
      </c>
      <c r="AB33" s="92" t="s">
        <v>461</v>
      </c>
      <c r="AC33" s="92" t="s">
        <v>461</v>
      </c>
      <c r="AD33" s="92" t="s">
        <v>461</v>
      </c>
      <c r="AE33" s="92" t="s">
        <v>461</v>
      </c>
      <c r="AF33" s="12"/>
      <c r="AG33" s="60"/>
      <c r="AH33" s="10">
        <v>61</v>
      </c>
      <c r="AI33" s="10" t="s">
        <v>441</v>
      </c>
      <c r="AJ33" s="10">
        <v>7</v>
      </c>
      <c r="AK33" s="10" t="s">
        <v>442</v>
      </c>
      <c r="AL33" s="10">
        <v>6</v>
      </c>
      <c r="AM33" s="10" t="s">
        <v>406</v>
      </c>
    </row>
    <row r="34" spans="1:39" s="6" customFormat="1" ht="15" customHeight="1">
      <c r="A34" s="54" t="s">
        <v>445</v>
      </c>
      <c r="B34" s="12">
        <v>2</v>
      </c>
      <c r="C34" s="12" t="s">
        <v>441</v>
      </c>
      <c r="D34" s="12">
        <v>2</v>
      </c>
      <c r="E34" s="12" t="s">
        <v>442</v>
      </c>
      <c r="F34" s="12">
        <v>18</v>
      </c>
      <c r="G34" s="123" t="s">
        <v>443</v>
      </c>
      <c r="H34" s="12"/>
      <c r="I34" s="87">
        <f t="shared" si="0"/>
        <v>232489</v>
      </c>
      <c r="J34" s="87">
        <v>106155</v>
      </c>
      <c r="K34" s="87">
        <v>126334</v>
      </c>
      <c r="L34" s="87">
        <f t="shared" si="1"/>
        <v>165996</v>
      </c>
      <c r="M34" s="87">
        <v>73284</v>
      </c>
      <c r="N34" s="87">
        <v>92712</v>
      </c>
      <c r="O34" s="87">
        <f t="shared" si="2"/>
        <v>165329</v>
      </c>
      <c r="P34" s="87">
        <v>5</v>
      </c>
      <c r="Q34" s="87">
        <v>113374</v>
      </c>
      <c r="R34" s="87">
        <v>6</v>
      </c>
      <c r="S34" s="87">
        <v>51955</v>
      </c>
      <c r="T34" s="87">
        <v>55812</v>
      </c>
      <c r="U34" s="92" t="s">
        <v>461</v>
      </c>
      <c r="V34" s="87">
        <v>26330</v>
      </c>
      <c r="W34" s="87">
        <v>23460</v>
      </c>
      <c r="X34" s="87">
        <v>37561</v>
      </c>
      <c r="Y34" s="87">
        <v>22166</v>
      </c>
      <c r="Z34" s="92" t="s">
        <v>461</v>
      </c>
      <c r="AA34" s="92" t="s">
        <v>461</v>
      </c>
      <c r="AB34" s="92" t="s">
        <v>461</v>
      </c>
      <c r="AC34" s="92" t="s">
        <v>461</v>
      </c>
      <c r="AD34" s="92" t="s">
        <v>461</v>
      </c>
      <c r="AE34" s="92" t="s">
        <v>461</v>
      </c>
      <c r="AF34" s="12"/>
      <c r="AG34" s="60" t="s">
        <v>445</v>
      </c>
      <c r="AH34" s="10">
        <v>2</v>
      </c>
      <c r="AI34" s="10" t="s">
        <v>441</v>
      </c>
      <c r="AJ34" s="10">
        <v>2</v>
      </c>
      <c r="AK34" s="10" t="s">
        <v>442</v>
      </c>
      <c r="AL34" s="10">
        <v>18</v>
      </c>
      <c r="AM34" s="10" t="s">
        <v>406</v>
      </c>
    </row>
    <row r="35" spans="1:39" s="6" customFormat="1" ht="15" customHeight="1">
      <c r="A35" s="56"/>
      <c r="B35" s="12">
        <v>5</v>
      </c>
      <c r="C35" s="12" t="s">
        <v>441</v>
      </c>
      <c r="D35" s="12">
        <v>7</v>
      </c>
      <c r="E35" s="12" t="s">
        <v>442</v>
      </c>
      <c r="F35" s="12">
        <v>18</v>
      </c>
      <c r="G35" s="123" t="s">
        <v>443</v>
      </c>
      <c r="H35" s="12"/>
      <c r="I35" s="87">
        <f t="shared" si="0"/>
        <v>241257</v>
      </c>
      <c r="J35" s="87">
        <v>110195</v>
      </c>
      <c r="K35" s="87">
        <v>131062</v>
      </c>
      <c r="L35" s="87">
        <f t="shared" si="1"/>
        <v>150062</v>
      </c>
      <c r="M35" s="87">
        <v>66220</v>
      </c>
      <c r="N35" s="87">
        <v>83842</v>
      </c>
      <c r="O35" s="87">
        <f t="shared" si="2"/>
        <v>149034</v>
      </c>
      <c r="P35" s="87">
        <v>5</v>
      </c>
      <c r="Q35" s="87">
        <v>106896</v>
      </c>
      <c r="R35" s="87">
        <v>4</v>
      </c>
      <c r="S35" s="87">
        <v>42138</v>
      </c>
      <c r="T35" s="87">
        <v>56442</v>
      </c>
      <c r="U35" s="92" t="s">
        <v>461</v>
      </c>
      <c r="V35" s="87">
        <v>20392</v>
      </c>
      <c r="W35" s="87">
        <v>25935</v>
      </c>
      <c r="X35" s="87">
        <v>5782</v>
      </c>
      <c r="Y35" s="87">
        <v>24168</v>
      </c>
      <c r="Z35" s="92" t="s">
        <v>461</v>
      </c>
      <c r="AA35" s="87">
        <v>16315</v>
      </c>
      <c r="AB35" s="92" t="s">
        <v>461</v>
      </c>
      <c r="AC35" s="92" t="s">
        <v>461</v>
      </c>
      <c r="AD35" s="92" t="s">
        <v>461</v>
      </c>
      <c r="AE35" s="92" t="s">
        <v>461</v>
      </c>
      <c r="AF35" s="12"/>
      <c r="AG35" s="60"/>
      <c r="AH35" s="10">
        <v>5</v>
      </c>
      <c r="AI35" s="10" t="s">
        <v>441</v>
      </c>
      <c r="AJ35" s="10">
        <v>7</v>
      </c>
      <c r="AK35" s="10" t="s">
        <v>442</v>
      </c>
      <c r="AL35" s="10">
        <v>18</v>
      </c>
      <c r="AM35" s="10" t="s">
        <v>406</v>
      </c>
    </row>
    <row r="36" spans="1:39" s="6" customFormat="1" ht="15" customHeight="1">
      <c r="A36" s="56"/>
      <c r="B36" s="12">
        <v>8</v>
      </c>
      <c r="C36" s="12" t="s">
        <v>441</v>
      </c>
      <c r="D36" s="12">
        <v>10</v>
      </c>
      <c r="E36" s="12" t="s">
        <v>442</v>
      </c>
      <c r="F36" s="12">
        <v>20</v>
      </c>
      <c r="G36" s="123" t="s">
        <v>443</v>
      </c>
      <c r="H36" s="12"/>
      <c r="I36" s="87">
        <f t="shared" si="0"/>
        <v>250556</v>
      </c>
      <c r="J36" s="87">
        <f>SUM(J37:J38)</f>
        <v>114547</v>
      </c>
      <c r="K36" s="87">
        <f>SUM(K37:K38)</f>
        <v>136009</v>
      </c>
      <c r="L36" s="87">
        <f>SUM(M36:N36)</f>
        <v>131673</v>
      </c>
      <c r="M36" s="87">
        <f>SUM(M37:M38)</f>
        <v>58269</v>
      </c>
      <c r="N36" s="87">
        <f>SUM(N37:N38)</f>
        <v>73404</v>
      </c>
      <c r="O36" s="87">
        <f t="shared" si="2"/>
        <v>128606</v>
      </c>
      <c r="P36" s="87">
        <v>2</v>
      </c>
      <c r="Q36" s="87">
        <f>SUM(Q37:Q38)</f>
        <v>40073</v>
      </c>
      <c r="R36" s="87">
        <v>6</v>
      </c>
      <c r="S36" s="87">
        <f>SUM(S37:S38)</f>
        <v>88533</v>
      </c>
      <c r="T36" s="87">
        <f>SUM(T37:T38)</f>
        <v>6550</v>
      </c>
      <c r="U36" s="92" t="s">
        <v>461</v>
      </c>
      <c r="V36" s="92" t="s">
        <v>461</v>
      </c>
      <c r="W36" s="87">
        <v>36363</v>
      </c>
      <c r="X36" s="92" t="s">
        <v>461</v>
      </c>
      <c r="Y36" s="92" t="s">
        <v>461</v>
      </c>
      <c r="Z36" s="87">
        <v>22158</v>
      </c>
      <c r="AA36" s="92" t="s">
        <v>461</v>
      </c>
      <c r="AB36" s="87">
        <v>30281</v>
      </c>
      <c r="AC36" s="92" t="s">
        <v>461</v>
      </c>
      <c r="AD36" s="87">
        <v>1863</v>
      </c>
      <c r="AE36" s="87">
        <v>31391</v>
      </c>
      <c r="AF36" s="12"/>
      <c r="AG36" s="60"/>
      <c r="AH36" s="10">
        <v>8</v>
      </c>
      <c r="AI36" s="10" t="s">
        <v>441</v>
      </c>
      <c r="AJ36" s="10">
        <v>10</v>
      </c>
      <c r="AK36" s="10" t="s">
        <v>442</v>
      </c>
      <c r="AL36" s="10">
        <v>20</v>
      </c>
      <c r="AM36" s="10" t="s">
        <v>443</v>
      </c>
    </row>
    <row r="37" spans="1:39" s="6" customFormat="1" ht="15" customHeight="1">
      <c r="A37" s="56"/>
      <c r="B37" s="617" t="s">
        <v>462</v>
      </c>
      <c r="C37" s="617"/>
      <c r="D37" s="617"/>
      <c r="E37" s="617"/>
      <c r="F37" s="617"/>
      <c r="G37" s="604"/>
      <c r="H37" s="12"/>
      <c r="I37" s="87">
        <f t="shared" si="0"/>
        <v>223612</v>
      </c>
      <c r="J37" s="87">
        <v>101709</v>
      </c>
      <c r="K37" s="87">
        <v>121903</v>
      </c>
      <c r="L37" s="87">
        <f t="shared" si="1"/>
        <v>119542</v>
      </c>
      <c r="M37" s="87">
        <v>52667</v>
      </c>
      <c r="N37" s="87">
        <v>66875</v>
      </c>
      <c r="O37" s="87">
        <f t="shared" si="2"/>
        <v>117353</v>
      </c>
      <c r="P37" s="87">
        <v>1</v>
      </c>
      <c r="Q37" s="87">
        <v>33523</v>
      </c>
      <c r="R37" s="87">
        <v>4</v>
      </c>
      <c r="S37" s="87">
        <v>83830</v>
      </c>
      <c r="T37" s="92" t="s">
        <v>461</v>
      </c>
      <c r="U37" s="92" t="s">
        <v>461</v>
      </c>
      <c r="V37" s="92" t="s">
        <v>461</v>
      </c>
      <c r="W37" s="87">
        <v>33523</v>
      </c>
      <c r="X37" s="92" t="s">
        <v>461</v>
      </c>
      <c r="Y37" s="92" t="s">
        <v>461</v>
      </c>
      <c r="Z37" s="87">
        <v>22158</v>
      </c>
      <c r="AA37" s="92" t="s">
        <v>461</v>
      </c>
      <c r="AB37" s="87">
        <v>30281</v>
      </c>
      <c r="AC37" s="92" t="s">
        <v>461</v>
      </c>
      <c r="AD37" s="92" t="s">
        <v>461</v>
      </c>
      <c r="AE37" s="87">
        <v>31391</v>
      </c>
      <c r="AF37" s="12"/>
      <c r="AG37" s="60"/>
      <c r="AH37" s="617" t="s">
        <v>462</v>
      </c>
      <c r="AI37" s="617"/>
      <c r="AJ37" s="617"/>
      <c r="AK37" s="617"/>
      <c r="AL37" s="617"/>
      <c r="AM37" s="617"/>
    </row>
    <row r="38" spans="1:39" s="6" customFormat="1" ht="15" customHeight="1">
      <c r="A38" s="56"/>
      <c r="B38" s="617" t="s">
        <v>463</v>
      </c>
      <c r="C38" s="617"/>
      <c r="D38" s="617"/>
      <c r="E38" s="617"/>
      <c r="F38" s="617"/>
      <c r="G38" s="604"/>
      <c r="H38" s="12"/>
      <c r="I38" s="87">
        <f t="shared" si="0"/>
        <v>26944</v>
      </c>
      <c r="J38" s="87">
        <v>12838</v>
      </c>
      <c r="K38" s="87">
        <v>14106</v>
      </c>
      <c r="L38" s="87">
        <f t="shared" si="1"/>
        <v>12131</v>
      </c>
      <c r="M38" s="87">
        <v>5602</v>
      </c>
      <c r="N38" s="87">
        <v>6529</v>
      </c>
      <c r="O38" s="87">
        <f t="shared" si="2"/>
        <v>11253</v>
      </c>
      <c r="P38" s="87">
        <v>1</v>
      </c>
      <c r="Q38" s="87">
        <v>6550</v>
      </c>
      <c r="R38" s="87">
        <v>2</v>
      </c>
      <c r="S38" s="87">
        <v>4703</v>
      </c>
      <c r="T38" s="87">
        <v>6550</v>
      </c>
      <c r="U38" s="92" t="s">
        <v>461</v>
      </c>
      <c r="V38" s="92" t="s">
        <v>461</v>
      </c>
      <c r="W38" s="87">
        <v>2840</v>
      </c>
      <c r="X38" s="92" t="s">
        <v>461</v>
      </c>
      <c r="Y38" s="92" t="s">
        <v>461</v>
      </c>
      <c r="Z38" s="92" t="s">
        <v>461</v>
      </c>
      <c r="AA38" s="92" t="s">
        <v>461</v>
      </c>
      <c r="AB38" s="92" t="s">
        <v>461</v>
      </c>
      <c r="AC38" s="92" t="s">
        <v>461</v>
      </c>
      <c r="AD38" s="87">
        <v>1863</v>
      </c>
      <c r="AE38" s="92" t="s">
        <v>461</v>
      </c>
      <c r="AF38" s="12"/>
      <c r="AG38" s="60"/>
      <c r="AH38" s="617" t="s">
        <v>463</v>
      </c>
      <c r="AI38" s="617"/>
      <c r="AJ38" s="617"/>
      <c r="AK38" s="617"/>
      <c r="AL38" s="617"/>
      <c r="AM38" s="617"/>
    </row>
    <row r="39" spans="1:39" s="6" customFormat="1" ht="15" customHeight="1">
      <c r="A39" s="56"/>
      <c r="B39" s="12">
        <v>12</v>
      </c>
      <c r="C39" s="12" t="s">
        <v>441</v>
      </c>
      <c r="D39" s="12">
        <v>6</v>
      </c>
      <c r="E39" s="12" t="s">
        <v>442</v>
      </c>
      <c r="F39" s="12">
        <v>25</v>
      </c>
      <c r="G39" s="103" t="s">
        <v>443</v>
      </c>
      <c r="H39" s="12"/>
      <c r="I39" s="87">
        <f t="shared" si="0"/>
        <v>257931</v>
      </c>
      <c r="J39" s="87">
        <f>SUM(J40:J41)</f>
        <v>118042</v>
      </c>
      <c r="K39" s="87">
        <f>SUM(K40:K41)</f>
        <v>139889</v>
      </c>
      <c r="L39" s="87">
        <f>SUM(M39:N39)</f>
        <v>146954</v>
      </c>
      <c r="M39" s="87">
        <f>SUM(M40:M41)</f>
        <v>64711</v>
      </c>
      <c r="N39" s="87">
        <f>SUM(N40:N41)</f>
        <v>82243</v>
      </c>
      <c r="O39" s="87">
        <f t="shared" si="2"/>
        <v>144606</v>
      </c>
      <c r="P39" s="87">
        <v>2</v>
      </c>
      <c r="Q39" s="87">
        <f>SUM(Q40:Q41)</f>
        <v>46827</v>
      </c>
      <c r="R39" s="87">
        <v>5</v>
      </c>
      <c r="S39" s="87">
        <f>SUM(S40:S41)</f>
        <v>97779</v>
      </c>
      <c r="T39" s="87">
        <f>SUM(T40:T41)</f>
        <v>46827</v>
      </c>
      <c r="U39" s="92" t="s">
        <v>461</v>
      </c>
      <c r="V39" s="92" t="s">
        <v>461</v>
      </c>
      <c r="W39" s="87">
        <v>26715</v>
      </c>
      <c r="X39" s="92" t="s">
        <v>461</v>
      </c>
      <c r="Y39" s="87">
        <v>32687</v>
      </c>
      <c r="Z39" s="92" t="s">
        <v>461</v>
      </c>
      <c r="AA39" s="92" t="s">
        <v>461</v>
      </c>
      <c r="AB39" s="92" t="s">
        <v>461</v>
      </c>
      <c r="AC39" s="92" t="s">
        <v>461</v>
      </c>
      <c r="AD39" s="92" t="s">
        <v>461</v>
      </c>
      <c r="AE39" s="87">
        <v>38377</v>
      </c>
      <c r="AF39" s="12"/>
      <c r="AG39" s="60"/>
      <c r="AH39" s="10">
        <v>12</v>
      </c>
      <c r="AI39" s="10" t="s">
        <v>441</v>
      </c>
      <c r="AJ39" s="10">
        <v>6</v>
      </c>
      <c r="AK39" s="10" t="s">
        <v>442</v>
      </c>
      <c r="AL39" s="10">
        <v>25</v>
      </c>
      <c r="AM39" s="10" t="s">
        <v>443</v>
      </c>
    </row>
    <row r="40" spans="1:39" s="6" customFormat="1" ht="15" customHeight="1">
      <c r="A40" s="56"/>
      <c r="B40" s="617" t="s">
        <v>462</v>
      </c>
      <c r="C40" s="617"/>
      <c r="D40" s="617"/>
      <c r="E40" s="617"/>
      <c r="F40" s="617"/>
      <c r="G40" s="604"/>
      <c r="H40" s="12"/>
      <c r="I40" s="87">
        <f t="shared" si="0"/>
        <v>229581</v>
      </c>
      <c r="J40" s="87">
        <v>104683</v>
      </c>
      <c r="K40" s="87">
        <v>124898</v>
      </c>
      <c r="L40" s="87">
        <f t="shared" si="1"/>
        <v>133270</v>
      </c>
      <c r="M40" s="87">
        <v>58379</v>
      </c>
      <c r="N40" s="87">
        <v>74891</v>
      </c>
      <c r="O40" s="87">
        <f t="shared" si="2"/>
        <v>131576</v>
      </c>
      <c r="P40" s="87">
        <v>1</v>
      </c>
      <c r="Q40" s="87">
        <v>40765</v>
      </c>
      <c r="R40" s="87">
        <v>3</v>
      </c>
      <c r="S40" s="87">
        <v>90811</v>
      </c>
      <c r="T40" s="87">
        <v>40765</v>
      </c>
      <c r="U40" s="92" t="s">
        <v>461</v>
      </c>
      <c r="V40" s="92" t="s">
        <v>461</v>
      </c>
      <c r="W40" s="87">
        <v>24241</v>
      </c>
      <c r="X40" s="92" t="s">
        <v>461</v>
      </c>
      <c r="Y40" s="87">
        <v>32687</v>
      </c>
      <c r="Z40" s="92" t="s">
        <v>461</v>
      </c>
      <c r="AA40" s="92" t="s">
        <v>461</v>
      </c>
      <c r="AB40" s="92" t="s">
        <v>461</v>
      </c>
      <c r="AC40" s="92" t="s">
        <v>461</v>
      </c>
      <c r="AD40" s="92" t="s">
        <v>461</v>
      </c>
      <c r="AE40" s="87">
        <v>33883</v>
      </c>
      <c r="AF40" s="12"/>
      <c r="AG40" s="60"/>
      <c r="AH40" s="617" t="s">
        <v>462</v>
      </c>
      <c r="AI40" s="617"/>
      <c r="AJ40" s="617"/>
      <c r="AK40" s="617"/>
      <c r="AL40" s="617"/>
      <c r="AM40" s="617"/>
    </row>
    <row r="41" spans="1:39" s="6" customFormat="1" ht="15" customHeight="1">
      <c r="A41" s="56"/>
      <c r="B41" s="617" t="s">
        <v>463</v>
      </c>
      <c r="C41" s="617"/>
      <c r="D41" s="617"/>
      <c r="E41" s="617"/>
      <c r="F41" s="617"/>
      <c r="G41" s="604"/>
      <c r="H41" s="12"/>
      <c r="I41" s="87">
        <f t="shared" si="0"/>
        <v>28350</v>
      </c>
      <c r="J41" s="87">
        <v>13359</v>
      </c>
      <c r="K41" s="87">
        <v>14991</v>
      </c>
      <c r="L41" s="87">
        <f t="shared" si="1"/>
        <v>13684</v>
      </c>
      <c r="M41" s="87">
        <v>6332</v>
      </c>
      <c r="N41" s="87">
        <v>7352</v>
      </c>
      <c r="O41" s="87">
        <f t="shared" si="2"/>
        <v>13030</v>
      </c>
      <c r="P41" s="87">
        <v>1</v>
      </c>
      <c r="Q41" s="87">
        <v>6062</v>
      </c>
      <c r="R41" s="87">
        <v>2</v>
      </c>
      <c r="S41" s="87">
        <v>6968</v>
      </c>
      <c r="T41" s="87">
        <v>6062</v>
      </c>
      <c r="U41" s="92" t="s">
        <v>461</v>
      </c>
      <c r="V41" s="92" t="s">
        <v>461</v>
      </c>
      <c r="W41" s="87">
        <v>2474</v>
      </c>
      <c r="X41" s="92" t="s">
        <v>461</v>
      </c>
      <c r="Y41" s="92" t="s">
        <v>461</v>
      </c>
      <c r="Z41" s="92" t="s">
        <v>461</v>
      </c>
      <c r="AA41" s="92" t="s">
        <v>461</v>
      </c>
      <c r="AB41" s="92" t="s">
        <v>461</v>
      </c>
      <c r="AC41" s="92" t="s">
        <v>461</v>
      </c>
      <c r="AD41" s="92" t="s">
        <v>461</v>
      </c>
      <c r="AE41" s="87">
        <v>4494</v>
      </c>
      <c r="AF41" s="12"/>
      <c r="AG41" s="60"/>
      <c r="AH41" s="617" t="s">
        <v>463</v>
      </c>
      <c r="AI41" s="617"/>
      <c r="AJ41" s="617"/>
      <c r="AK41" s="617"/>
      <c r="AL41" s="617"/>
      <c r="AM41" s="617"/>
    </row>
    <row r="42" spans="1:39" s="6" customFormat="1" ht="15" customHeight="1">
      <c r="A42" s="56"/>
      <c r="B42" s="12">
        <v>15</v>
      </c>
      <c r="C42" s="12" t="s">
        <v>441</v>
      </c>
      <c r="D42" s="12">
        <v>11</v>
      </c>
      <c r="E42" s="12" t="s">
        <v>442</v>
      </c>
      <c r="F42" s="12">
        <v>9</v>
      </c>
      <c r="G42" s="103" t="s">
        <v>443</v>
      </c>
      <c r="H42" s="12"/>
      <c r="I42" s="87">
        <f t="shared" si="0"/>
        <v>262993</v>
      </c>
      <c r="J42" s="87">
        <f>SUM(J43:J44)</f>
        <v>120309</v>
      </c>
      <c r="K42" s="87">
        <f>SUM(K43:K44)</f>
        <v>142684</v>
      </c>
      <c r="L42" s="87">
        <f t="shared" si="1"/>
        <v>131754</v>
      </c>
      <c r="M42" s="87">
        <f>SUM(M43:M44)</f>
        <v>58499</v>
      </c>
      <c r="N42" s="87">
        <f>SUM(N43:N44)</f>
        <v>73255</v>
      </c>
      <c r="O42" s="87">
        <f t="shared" si="2"/>
        <v>128068</v>
      </c>
      <c r="P42" s="87">
        <f>SUM(P43:P44)</f>
        <v>2</v>
      </c>
      <c r="Q42" s="87">
        <f>SUM(Q43:Q44)</f>
        <v>55424</v>
      </c>
      <c r="R42" s="87">
        <f>SUM(R43:R44)</f>
        <v>5</v>
      </c>
      <c r="S42" s="87">
        <f>SUM(S43:S44)</f>
        <v>72644</v>
      </c>
      <c r="T42" s="87">
        <f>SUM(T43:T44)</f>
        <v>55424</v>
      </c>
      <c r="U42" s="92" t="s">
        <v>461</v>
      </c>
      <c r="V42" s="92" t="s">
        <v>461</v>
      </c>
      <c r="W42" s="87">
        <f>SUM(W43:W44)</f>
        <v>24778</v>
      </c>
      <c r="X42" s="92" t="s">
        <v>461</v>
      </c>
      <c r="Y42" s="92" t="s">
        <v>461</v>
      </c>
      <c r="Z42" s="92" t="s">
        <v>461</v>
      </c>
      <c r="AA42" s="92" t="s">
        <v>461</v>
      </c>
      <c r="AB42" s="92" t="s">
        <v>461</v>
      </c>
      <c r="AC42" s="87">
        <f>SUM(AC43:AC44)</f>
        <v>4531</v>
      </c>
      <c r="AD42" s="92" t="s">
        <v>461</v>
      </c>
      <c r="AE42" s="87">
        <f>SUM(AE43:AE44)</f>
        <v>43335</v>
      </c>
      <c r="AF42" s="12"/>
      <c r="AG42" s="60"/>
      <c r="AH42" s="12">
        <v>15</v>
      </c>
      <c r="AI42" s="12" t="s">
        <v>441</v>
      </c>
      <c r="AJ42" s="12">
        <v>11</v>
      </c>
      <c r="AK42" s="12" t="s">
        <v>442</v>
      </c>
      <c r="AL42" s="12">
        <v>9</v>
      </c>
      <c r="AM42" s="12" t="s">
        <v>443</v>
      </c>
    </row>
    <row r="43" spans="1:39" s="6" customFormat="1" ht="15" customHeight="1">
      <c r="A43" s="56"/>
      <c r="B43" s="617" t="s">
        <v>462</v>
      </c>
      <c r="C43" s="617"/>
      <c r="D43" s="617"/>
      <c r="E43" s="617"/>
      <c r="F43" s="617"/>
      <c r="G43" s="604"/>
      <c r="H43" s="12"/>
      <c r="I43" s="87">
        <f t="shared" si="0"/>
        <v>214989</v>
      </c>
      <c r="J43" s="87">
        <v>97737</v>
      </c>
      <c r="K43" s="87">
        <v>117252</v>
      </c>
      <c r="L43" s="87">
        <f t="shared" si="1"/>
        <v>107078</v>
      </c>
      <c r="M43" s="87">
        <v>47240</v>
      </c>
      <c r="N43" s="87">
        <v>59838</v>
      </c>
      <c r="O43" s="87">
        <f t="shared" si="2"/>
        <v>104398</v>
      </c>
      <c r="P43" s="87">
        <v>1</v>
      </c>
      <c r="Q43" s="87">
        <v>43232</v>
      </c>
      <c r="R43" s="87">
        <v>3</v>
      </c>
      <c r="S43" s="87">
        <v>61166</v>
      </c>
      <c r="T43" s="87">
        <v>43232</v>
      </c>
      <c r="U43" s="92" t="s">
        <v>461</v>
      </c>
      <c r="V43" s="92" t="s">
        <v>461</v>
      </c>
      <c r="W43" s="87">
        <v>20302</v>
      </c>
      <c r="X43" s="92" t="s">
        <v>461</v>
      </c>
      <c r="Y43" s="92" t="s">
        <v>461</v>
      </c>
      <c r="Z43" s="92" t="s">
        <v>461</v>
      </c>
      <c r="AA43" s="92" t="s">
        <v>461</v>
      </c>
      <c r="AB43" s="92" t="s">
        <v>461</v>
      </c>
      <c r="AC43" s="92">
        <v>4531</v>
      </c>
      <c r="AD43" s="92" t="s">
        <v>461</v>
      </c>
      <c r="AE43" s="87">
        <v>36333</v>
      </c>
      <c r="AF43" s="12"/>
      <c r="AG43" s="60"/>
      <c r="AH43" s="617" t="s">
        <v>462</v>
      </c>
      <c r="AI43" s="617"/>
      <c r="AJ43" s="617"/>
      <c r="AK43" s="617"/>
      <c r="AL43" s="617"/>
      <c r="AM43" s="617"/>
    </row>
    <row r="44" spans="1:39" s="6" customFormat="1" ht="15" customHeight="1">
      <c r="A44" s="56"/>
      <c r="B44" s="617" t="s">
        <v>463</v>
      </c>
      <c r="C44" s="617"/>
      <c r="D44" s="617"/>
      <c r="E44" s="617"/>
      <c r="F44" s="617"/>
      <c r="G44" s="604"/>
      <c r="H44" s="12"/>
      <c r="I44" s="87">
        <f t="shared" si="0"/>
        <v>48004</v>
      </c>
      <c r="J44" s="87">
        <v>22572</v>
      </c>
      <c r="K44" s="87">
        <v>25432</v>
      </c>
      <c r="L44" s="87">
        <f t="shared" si="1"/>
        <v>24676</v>
      </c>
      <c r="M44" s="87">
        <v>11259</v>
      </c>
      <c r="N44" s="87">
        <v>13417</v>
      </c>
      <c r="O44" s="87">
        <f t="shared" si="2"/>
        <v>23670</v>
      </c>
      <c r="P44" s="87">
        <v>1</v>
      </c>
      <c r="Q44" s="87">
        <v>12192</v>
      </c>
      <c r="R44" s="87">
        <v>2</v>
      </c>
      <c r="S44" s="87">
        <v>11478</v>
      </c>
      <c r="T44" s="87">
        <v>12192</v>
      </c>
      <c r="U44" s="92" t="s">
        <v>461</v>
      </c>
      <c r="V44" s="92" t="s">
        <v>461</v>
      </c>
      <c r="W44" s="87">
        <v>4476</v>
      </c>
      <c r="X44" s="92" t="s">
        <v>461</v>
      </c>
      <c r="Y44" s="92" t="s">
        <v>461</v>
      </c>
      <c r="Z44" s="92" t="s">
        <v>461</v>
      </c>
      <c r="AA44" s="92" t="s">
        <v>461</v>
      </c>
      <c r="AB44" s="92" t="s">
        <v>461</v>
      </c>
      <c r="AC44" s="92" t="s">
        <v>461</v>
      </c>
      <c r="AD44" s="92" t="s">
        <v>461</v>
      </c>
      <c r="AE44" s="87">
        <v>7002</v>
      </c>
      <c r="AF44" s="12"/>
      <c r="AG44" s="60"/>
      <c r="AH44" s="617" t="s">
        <v>463</v>
      </c>
      <c r="AI44" s="617"/>
      <c r="AJ44" s="617"/>
      <c r="AK44" s="617"/>
      <c r="AL44" s="617"/>
      <c r="AM44" s="617"/>
    </row>
    <row r="45" spans="1:39" ht="4.5" customHeight="1">
      <c r="A45" s="67"/>
      <c r="B45" s="67"/>
      <c r="C45" s="67"/>
      <c r="D45" s="67"/>
      <c r="E45" s="67"/>
      <c r="F45" s="67"/>
      <c r="G45" s="448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449"/>
      <c r="AH45" s="450"/>
      <c r="AI45" s="450"/>
      <c r="AJ45" s="450"/>
      <c r="AK45" s="450"/>
      <c r="AL45" s="450"/>
      <c r="AM45" s="450"/>
    </row>
    <row r="46" spans="1:39" ht="4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4"/>
      <c r="AH46" s="54"/>
      <c r="AI46" s="54"/>
      <c r="AJ46" s="54"/>
      <c r="AK46" s="54"/>
      <c r="AL46" s="54"/>
      <c r="AM46" s="54"/>
    </row>
    <row r="47" spans="1:39" s="6" customFormat="1" ht="10.5">
      <c r="A47" s="6" t="s">
        <v>464</v>
      </c>
      <c r="E47" s="12"/>
      <c r="AG47" s="4"/>
      <c r="AH47" s="4"/>
      <c r="AI47" s="4"/>
      <c r="AJ47" s="4"/>
      <c r="AK47" s="4"/>
      <c r="AL47" s="4"/>
      <c r="AM47" s="4"/>
    </row>
    <row r="48" spans="1:39" s="6" customFormat="1" ht="10.5">
      <c r="A48" s="495" t="s">
        <v>287</v>
      </c>
      <c r="AG48" s="4"/>
      <c r="AH48" s="4"/>
      <c r="AI48" s="4"/>
      <c r="AJ48" s="4"/>
      <c r="AK48" s="4"/>
      <c r="AL48" s="4"/>
      <c r="AM48" s="4"/>
    </row>
    <row r="49" s="6" customFormat="1" ht="10.5">
      <c r="A49" s="494" t="s">
        <v>138</v>
      </c>
    </row>
    <row r="50" s="6" customFormat="1" ht="10.5">
      <c r="A50" s="494" t="s">
        <v>260</v>
      </c>
    </row>
    <row r="51" spans="1:39" s="6" customFormat="1" ht="10.5">
      <c r="A51" s="494" t="s">
        <v>288</v>
      </c>
      <c r="AG51" s="4"/>
      <c r="AH51" s="4"/>
      <c r="AI51" s="4"/>
      <c r="AJ51" s="4"/>
      <c r="AK51" s="4"/>
      <c r="AL51" s="4"/>
      <c r="AM51" s="4"/>
    </row>
    <row r="52" ht="10.5">
      <c r="A52" s="494" t="s">
        <v>289</v>
      </c>
    </row>
  </sheetData>
  <mergeCells count="32">
    <mergeCell ref="B43:G43"/>
    <mergeCell ref="B44:G44"/>
    <mergeCell ref="AH43:AM43"/>
    <mergeCell ref="AH44:AM44"/>
    <mergeCell ref="B38:G38"/>
    <mergeCell ref="B40:G40"/>
    <mergeCell ref="P5:P7"/>
    <mergeCell ref="Q5:Q7"/>
    <mergeCell ref="L5:N5"/>
    <mergeCell ref="L6:L7"/>
    <mergeCell ref="M6:M7"/>
    <mergeCell ref="N6:N7"/>
    <mergeCell ref="I5:K5"/>
    <mergeCell ref="J6:J7"/>
    <mergeCell ref="B41:G41"/>
    <mergeCell ref="Y6:Y7"/>
    <mergeCell ref="Z6:Z7"/>
    <mergeCell ref="R5:R7"/>
    <mergeCell ref="S5:S7"/>
    <mergeCell ref="U6:U7"/>
    <mergeCell ref="X6:X7"/>
    <mergeCell ref="O5:O7"/>
    <mergeCell ref="B37:G37"/>
    <mergeCell ref="K6:K7"/>
    <mergeCell ref="I6:I7"/>
    <mergeCell ref="AH40:AM40"/>
    <mergeCell ref="AH41:AM41"/>
    <mergeCell ref="T5:AE5"/>
    <mergeCell ref="AE6:AE7"/>
    <mergeCell ref="AH37:AM37"/>
    <mergeCell ref="AH38:AM38"/>
    <mergeCell ref="AB6:AB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zoomScaleSheetLayoutView="75" workbookViewId="0" topLeftCell="F1">
      <selection activeCell="A1" sqref="A1:J1"/>
    </sheetView>
  </sheetViews>
  <sheetFormatPr defaultColWidth="9.00390625" defaultRowHeight="13.5"/>
  <cols>
    <col min="1" max="1" width="2.875" style="126" customWidth="1"/>
    <col min="2" max="2" width="17.75390625" style="126" customWidth="1"/>
    <col min="3" max="3" width="0.875" style="126" customWidth="1"/>
    <col min="4" max="10" width="17.50390625" style="126" customWidth="1"/>
    <col min="11" max="11" width="2.50390625" style="126" customWidth="1"/>
    <col min="12" max="12" width="14.875" style="126" customWidth="1"/>
    <col min="13" max="13" width="2.50390625" style="126" customWidth="1"/>
    <col min="14" max="14" width="15.00390625" style="126" customWidth="1"/>
    <col min="15" max="15" width="2.50390625" style="126" customWidth="1"/>
    <col min="16" max="16384" width="8.875" style="126" customWidth="1"/>
  </cols>
  <sheetData>
    <row r="1" spans="2:12" ht="18" customHeight="1">
      <c r="B1" s="7"/>
      <c r="C1" s="7"/>
      <c r="D1" s="7"/>
      <c r="E1" s="7"/>
      <c r="G1" s="8" t="s">
        <v>327</v>
      </c>
      <c r="H1" s="72" t="s">
        <v>350</v>
      </c>
      <c r="J1" s="7"/>
      <c r="K1" s="7"/>
      <c r="L1" s="7"/>
    </row>
    <row r="2" spans="2:11" s="171" customFormat="1" ht="12" customHeight="1">
      <c r="B2" s="451"/>
      <c r="C2" s="451"/>
      <c r="D2" s="451"/>
      <c r="E2" s="451"/>
      <c r="G2" s="322" t="s">
        <v>465</v>
      </c>
      <c r="H2" s="409" t="s">
        <v>326</v>
      </c>
      <c r="I2" s="451"/>
      <c r="J2" s="451"/>
      <c r="K2" s="451"/>
    </row>
    <row r="3" spans="1:13" ht="12" customHeight="1">
      <c r="A3" s="130"/>
      <c r="C3" s="131"/>
      <c r="D3" s="131"/>
      <c r="E3" s="131"/>
      <c r="F3" s="131"/>
      <c r="I3" s="131"/>
      <c r="J3" s="131"/>
      <c r="K3" s="131"/>
      <c r="L3" s="660">
        <v>35358</v>
      </c>
      <c r="M3" s="660"/>
    </row>
    <row r="4" spans="1:11" ht="3" customHeight="1">
      <c r="A4" s="130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3" s="127" customFormat="1" ht="6.75" customHeight="1">
      <c r="A5" s="651"/>
      <c r="B5" s="652"/>
      <c r="C5" s="135"/>
      <c r="D5" s="133"/>
      <c r="E5" s="136"/>
      <c r="F5" s="136"/>
      <c r="G5" s="172"/>
      <c r="H5" s="134"/>
      <c r="I5" s="136"/>
      <c r="J5" s="657" t="s">
        <v>473</v>
      </c>
      <c r="K5" s="653"/>
      <c r="L5" s="654"/>
      <c r="M5" s="651"/>
    </row>
    <row r="6" spans="1:13" s="585" customFormat="1" ht="12" customHeight="1">
      <c r="A6" s="594" t="s">
        <v>466</v>
      </c>
      <c r="B6" s="595"/>
      <c r="C6" s="11"/>
      <c r="D6" s="138" t="s">
        <v>467</v>
      </c>
      <c r="E6" s="584" t="s">
        <v>468</v>
      </c>
      <c r="F6" s="584" t="s">
        <v>469</v>
      </c>
      <c r="G6" s="330" t="s">
        <v>470</v>
      </c>
      <c r="H6" s="139" t="s">
        <v>471</v>
      </c>
      <c r="I6" s="584" t="s">
        <v>472</v>
      </c>
      <c r="J6" s="658"/>
      <c r="K6" s="597" t="s">
        <v>466</v>
      </c>
      <c r="L6" s="598"/>
      <c r="M6" s="594"/>
    </row>
    <row r="7" spans="1:13" s="585" customFormat="1" ht="12" customHeight="1">
      <c r="A7" s="594" t="s">
        <v>474</v>
      </c>
      <c r="B7" s="595"/>
      <c r="C7" s="20"/>
      <c r="D7" s="138" t="s">
        <v>475</v>
      </c>
      <c r="E7" s="584" t="s">
        <v>417</v>
      </c>
      <c r="F7" s="584" t="s">
        <v>399</v>
      </c>
      <c r="G7" s="330" t="s">
        <v>476</v>
      </c>
      <c r="H7" s="139" t="s">
        <v>477</v>
      </c>
      <c r="I7" s="584" t="s">
        <v>400</v>
      </c>
      <c r="J7" s="658"/>
      <c r="K7" s="593" t="s">
        <v>474</v>
      </c>
      <c r="L7" s="594"/>
      <c r="M7" s="594"/>
    </row>
    <row r="8" spans="1:13" s="127" customFormat="1" ht="6.75" customHeight="1">
      <c r="A8" s="626"/>
      <c r="B8" s="644"/>
      <c r="C8" s="32"/>
      <c r="D8" s="81"/>
      <c r="E8" s="18"/>
      <c r="F8" s="18"/>
      <c r="G8" s="31"/>
      <c r="H8" s="17"/>
      <c r="I8" s="18"/>
      <c r="J8" s="659"/>
      <c r="K8" s="642"/>
      <c r="L8" s="626"/>
      <c r="M8" s="626"/>
    </row>
    <row r="9" spans="1:13" ht="6.75" customHeight="1">
      <c r="A9" s="140"/>
      <c r="B9" s="22"/>
      <c r="C9" s="140"/>
      <c r="D9" s="140"/>
      <c r="E9" s="140"/>
      <c r="F9" s="140"/>
      <c r="G9" s="140"/>
      <c r="H9" s="140"/>
      <c r="I9" s="140"/>
      <c r="J9" s="140"/>
      <c r="K9" s="77"/>
      <c r="L9" s="140"/>
      <c r="M9" s="141"/>
    </row>
    <row r="10" spans="1:13" s="144" customFormat="1" ht="12" customHeight="1">
      <c r="A10" s="594" t="s">
        <v>478</v>
      </c>
      <c r="B10" s="595"/>
      <c r="C10" s="142"/>
      <c r="D10" s="452">
        <v>3</v>
      </c>
      <c r="E10" s="143">
        <v>4</v>
      </c>
      <c r="F10" s="143">
        <v>1</v>
      </c>
      <c r="G10" s="143">
        <v>5</v>
      </c>
      <c r="H10" s="143">
        <v>17</v>
      </c>
      <c r="I10" s="143">
        <v>3</v>
      </c>
      <c r="J10" s="143">
        <f>SUM(D10:I10)</f>
        <v>33</v>
      </c>
      <c r="K10" s="655" t="s">
        <v>478</v>
      </c>
      <c r="L10" s="656"/>
      <c r="M10" s="656"/>
    </row>
    <row r="11" spans="1:13" s="144" customFormat="1" ht="6.75" customHeight="1">
      <c r="A11" s="142"/>
      <c r="B11" s="145"/>
      <c r="C11" s="142"/>
      <c r="D11" s="143"/>
      <c r="E11" s="143"/>
      <c r="F11" s="143"/>
      <c r="G11" s="143"/>
      <c r="H11" s="143"/>
      <c r="I11" s="143"/>
      <c r="J11" s="143"/>
      <c r="K11" s="525"/>
      <c r="L11" s="521"/>
      <c r="M11" s="147"/>
    </row>
    <row r="12" spans="1:13" s="144" customFormat="1" ht="4.5" customHeight="1">
      <c r="A12" s="148"/>
      <c r="B12" s="149"/>
      <c r="C12" s="148"/>
      <c r="D12" s="150"/>
      <c r="E12" s="150"/>
      <c r="F12" s="150"/>
      <c r="G12" s="150"/>
      <c r="H12" s="150"/>
      <c r="I12" s="150"/>
      <c r="J12" s="150"/>
      <c r="K12" s="526"/>
      <c r="L12" s="523"/>
      <c r="M12" s="151"/>
    </row>
    <row r="13" spans="1:13" s="144" customFormat="1" ht="12" customHeight="1">
      <c r="A13" s="152" t="s">
        <v>479</v>
      </c>
      <c r="B13" s="153" t="s">
        <v>480</v>
      </c>
      <c r="C13" s="154"/>
      <c r="D13" s="452">
        <v>26386</v>
      </c>
      <c r="E13" s="143">
        <v>6647</v>
      </c>
      <c r="F13" s="143">
        <v>3034</v>
      </c>
      <c r="G13" s="143">
        <v>16104</v>
      </c>
      <c r="H13" s="143">
        <v>34155</v>
      </c>
      <c r="I13" s="143">
        <v>29120</v>
      </c>
      <c r="J13" s="143">
        <f>SUM(D13:I13)</f>
        <v>115446</v>
      </c>
      <c r="K13" s="599" t="s">
        <v>480</v>
      </c>
      <c r="L13" s="600"/>
      <c r="M13" s="152" t="s">
        <v>479</v>
      </c>
    </row>
    <row r="14" spans="1:13" s="144" customFormat="1" ht="12" customHeight="1">
      <c r="A14" s="152"/>
      <c r="B14" s="153" t="s">
        <v>481</v>
      </c>
      <c r="C14" s="154"/>
      <c r="D14" s="453">
        <v>2337</v>
      </c>
      <c r="E14" s="155">
        <v>682</v>
      </c>
      <c r="F14" s="155">
        <v>495</v>
      </c>
      <c r="G14" s="143">
        <v>1478</v>
      </c>
      <c r="H14" s="155">
        <v>4157</v>
      </c>
      <c r="I14" s="155">
        <v>2597</v>
      </c>
      <c r="J14" s="155">
        <v>11746</v>
      </c>
      <c r="K14" s="599" t="s">
        <v>481</v>
      </c>
      <c r="L14" s="600"/>
      <c r="M14" s="152"/>
    </row>
    <row r="15" spans="1:13" s="144" customFormat="1" ht="12" customHeight="1">
      <c r="A15" s="152" t="s">
        <v>482</v>
      </c>
      <c r="B15" s="153" t="s">
        <v>473</v>
      </c>
      <c r="C15" s="154"/>
      <c r="D15" s="453">
        <f aca="true" t="shared" si="0" ref="D15:I15">D13+D14</f>
        <v>28723</v>
      </c>
      <c r="E15" s="155">
        <f t="shared" si="0"/>
        <v>7329</v>
      </c>
      <c r="F15" s="155">
        <f t="shared" si="0"/>
        <v>3529</v>
      </c>
      <c r="G15" s="143">
        <f t="shared" si="0"/>
        <v>17582</v>
      </c>
      <c r="H15" s="155">
        <f t="shared" si="0"/>
        <v>38312</v>
      </c>
      <c r="I15" s="155">
        <f t="shared" si="0"/>
        <v>31717</v>
      </c>
      <c r="J15" s="155">
        <f aca="true" t="shared" si="1" ref="J15:J20">SUM(D15:I15)</f>
        <v>127192</v>
      </c>
      <c r="K15" s="599" t="s">
        <v>473</v>
      </c>
      <c r="L15" s="600"/>
      <c r="M15" s="152" t="s">
        <v>482</v>
      </c>
    </row>
    <row r="16" spans="1:13" s="144" customFormat="1" ht="12" customHeight="1">
      <c r="A16" s="152"/>
      <c r="B16" s="153" t="s">
        <v>483</v>
      </c>
      <c r="C16" s="154"/>
      <c r="D16" s="453">
        <v>67041</v>
      </c>
      <c r="E16" s="155">
        <v>19013</v>
      </c>
      <c r="F16" s="155">
        <v>12380</v>
      </c>
      <c r="G16" s="143">
        <v>35087</v>
      </c>
      <c r="H16" s="155">
        <v>141684</v>
      </c>
      <c r="I16" s="155">
        <v>77631</v>
      </c>
      <c r="J16" s="155">
        <f t="shared" si="1"/>
        <v>352836</v>
      </c>
      <c r="K16" s="599" t="s">
        <v>483</v>
      </c>
      <c r="L16" s="600"/>
      <c r="M16" s="152"/>
    </row>
    <row r="17" spans="1:13" s="144" customFormat="1" ht="12" customHeight="1">
      <c r="A17" s="156" t="s">
        <v>484</v>
      </c>
      <c r="B17" s="153" t="s">
        <v>485</v>
      </c>
      <c r="C17" s="154"/>
      <c r="D17" s="453">
        <v>455269</v>
      </c>
      <c r="E17" s="155">
        <v>132868</v>
      </c>
      <c r="F17" s="155">
        <v>39067</v>
      </c>
      <c r="G17" s="143">
        <v>245323</v>
      </c>
      <c r="H17" s="155">
        <v>783589</v>
      </c>
      <c r="I17" s="155">
        <v>227014</v>
      </c>
      <c r="J17" s="155">
        <f t="shared" si="1"/>
        <v>1883130</v>
      </c>
      <c r="K17" s="599" t="s">
        <v>485</v>
      </c>
      <c r="L17" s="600"/>
      <c r="M17" s="152" t="s">
        <v>484</v>
      </c>
    </row>
    <row r="18" spans="1:13" ht="4.5" customHeight="1">
      <c r="A18" s="157"/>
      <c r="B18" s="158"/>
      <c r="C18" s="158"/>
      <c r="D18" s="159"/>
      <c r="E18" s="160"/>
      <c r="F18" s="160"/>
      <c r="G18" s="176"/>
      <c r="H18" s="160"/>
      <c r="I18" s="160"/>
      <c r="J18" s="160"/>
      <c r="K18" s="527"/>
      <c r="L18" s="524"/>
      <c r="M18" s="162"/>
    </row>
    <row r="19" spans="1:13" ht="4.5" customHeight="1">
      <c r="A19" s="163"/>
      <c r="B19" s="164"/>
      <c r="C19" s="165"/>
      <c r="D19" s="166"/>
      <c r="E19" s="166"/>
      <c r="F19" s="166"/>
      <c r="G19" s="166"/>
      <c r="H19" s="166"/>
      <c r="I19" s="166"/>
      <c r="J19" s="166"/>
      <c r="K19" s="528"/>
      <c r="L19" s="164"/>
      <c r="M19" s="130"/>
    </row>
    <row r="20" spans="1:13" s="144" customFormat="1" ht="12" customHeight="1">
      <c r="A20" s="594" t="s">
        <v>486</v>
      </c>
      <c r="B20" s="595"/>
      <c r="C20" s="167"/>
      <c r="D20" s="143">
        <v>2</v>
      </c>
      <c r="E20" s="143">
        <v>0</v>
      </c>
      <c r="F20" s="143">
        <v>0</v>
      </c>
      <c r="G20" s="143">
        <v>1</v>
      </c>
      <c r="H20" s="143">
        <v>3</v>
      </c>
      <c r="I20" s="143">
        <v>1</v>
      </c>
      <c r="J20" s="143">
        <f t="shared" si="1"/>
        <v>7</v>
      </c>
      <c r="K20" s="655" t="s">
        <v>486</v>
      </c>
      <c r="L20" s="656"/>
      <c r="M20" s="656"/>
    </row>
    <row r="21" spans="1:15" ht="4.5" customHeight="1">
      <c r="A21" s="168"/>
      <c r="B21" s="168"/>
      <c r="C21" s="169"/>
      <c r="D21" s="168"/>
      <c r="E21" s="168"/>
      <c r="F21" s="168"/>
      <c r="G21" s="168"/>
      <c r="H21" s="168"/>
      <c r="I21" s="168"/>
      <c r="J21" s="168"/>
      <c r="K21" s="169"/>
      <c r="L21" s="168"/>
      <c r="M21" s="170"/>
      <c r="N21" s="130"/>
      <c r="O21" s="130"/>
    </row>
    <row r="22" spans="1:12" ht="12.75">
      <c r="A22" s="171"/>
      <c r="B22" s="171"/>
      <c r="C22" s="171"/>
      <c r="D22" s="171"/>
      <c r="E22" s="171"/>
      <c r="F22" s="171"/>
      <c r="G22" s="157"/>
      <c r="H22" s="171"/>
      <c r="I22" s="171"/>
      <c r="J22" s="171"/>
      <c r="K22" s="171"/>
      <c r="L22" s="171"/>
    </row>
    <row r="23" spans="1:15" ht="12.75">
      <c r="A23" s="157"/>
      <c r="C23" s="131"/>
      <c r="D23" s="131"/>
      <c r="E23" s="131"/>
      <c r="F23" s="131"/>
      <c r="G23" s="131"/>
      <c r="H23" s="131"/>
      <c r="I23" s="131"/>
      <c r="J23" s="131"/>
      <c r="K23" s="131"/>
      <c r="N23" s="660">
        <v>36702</v>
      </c>
      <c r="O23" s="660"/>
    </row>
    <row r="24" spans="1:12" ht="3" customHeight="1">
      <c r="A24" s="15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5" s="173" customFormat="1" ht="6.75" customHeight="1">
      <c r="A25" s="651"/>
      <c r="B25" s="652"/>
      <c r="C25" s="133"/>
      <c r="D25" s="134"/>
      <c r="E25" s="136"/>
      <c r="F25" s="136"/>
      <c r="G25" s="172"/>
      <c r="H25" s="134"/>
      <c r="I25" s="136"/>
      <c r="J25" s="133"/>
      <c r="K25" s="669" t="s">
        <v>473</v>
      </c>
      <c r="L25" s="670"/>
      <c r="M25" s="661"/>
      <c r="N25" s="651"/>
      <c r="O25" s="651"/>
    </row>
    <row r="26" spans="1:15" s="586" customFormat="1" ht="12" customHeight="1">
      <c r="A26" s="594" t="s">
        <v>466</v>
      </c>
      <c r="B26" s="595"/>
      <c r="C26" s="138"/>
      <c r="D26" s="139" t="s">
        <v>470</v>
      </c>
      <c r="E26" s="584" t="s">
        <v>471</v>
      </c>
      <c r="F26" s="584" t="s">
        <v>487</v>
      </c>
      <c r="G26" s="330" t="s">
        <v>468</v>
      </c>
      <c r="H26" s="139" t="s">
        <v>472</v>
      </c>
      <c r="I26" s="584" t="s">
        <v>488</v>
      </c>
      <c r="J26" s="138" t="s">
        <v>489</v>
      </c>
      <c r="K26" s="671"/>
      <c r="L26" s="672"/>
      <c r="M26" s="593" t="s">
        <v>466</v>
      </c>
      <c r="N26" s="594"/>
      <c r="O26" s="594"/>
    </row>
    <row r="27" spans="1:15" s="586" customFormat="1" ht="12" customHeight="1">
      <c r="A27" s="594" t="s">
        <v>490</v>
      </c>
      <c r="B27" s="595"/>
      <c r="C27" s="330"/>
      <c r="D27" s="139" t="s">
        <v>491</v>
      </c>
      <c r="E27" s="584" t="s">
        <v>477</v>
      </c>
      <c r="F27" s="584" t="s">
        <v>492</v>
      </c>
      <c r="G27" s="330" t="s">
        <v>417</v>
      </c>
      <c r="H27" s="139" t="s">
        <v>400</v>
      </c>
      <c r="I27" s="584" t="s">
        <v>493</v>
      </c>
      <c r="J27" s="138" t="s">
        <v>494</v>
      </c>
      <c r="K27" s="671"/>
      <c r="L27" s="672"/>
      <c r="M27" s="593" t="s">
        <v>474</v>
      </c>
      <c r="N27" s="594"/>
      <c r="O27" s="594"/>
    </row>
    <row r="28" spans="1:15" s="173" customFormat="1" ht="6.75" customHeight="1">
      <c r="A28" s="626"/>
      <c r="B28" s="644"/>
      <c r="C28" s="31"/>
      <c r="D28" s="17"/>
      <c r="E28" s="18"/>
      <c r="F28" s="18"/>
      <c r="G28" s="31"/>
      <c r="H28" s="17"/>
      <c r="I28" s="18"/>
      <c r="J28" s="81"/>
      <c r="K28" s="659"/>
      <c r="L28" s="673"/>
      <c r="M28" s="642"/>
      <c r="N28" s="626"/>
      <c r="O28" s="626"/>
    </row>
    <row r="29" spans="1:15" ht="6.75" customHeight="1">
      <c r="A29" s="118"/>
      <c r="B29" s="174"/>
      <c r="C29" s="118"/>
      <c r="D29" s="118"/>
      <c r="E29" s="118"/>
      <c r="F29" s="118"/>
      <c r="G29" s="118"/>
      <c r="H29" s="118"/>
      <c r="I29" s="118"/>
      <c r="J29" s="118"/>
      <c r="K29" s="272"/>
      <c r="L29" s="118"/>
      <c r="M29" s="664"/>
      <c r="N29" s="665"/>
      <c r="O29" s="665"/>
    </row>
    <row r="30" spans="1:15" s="144" customFormat="1" ht="12" customHeight="1">
      <c r="A30" s="594" t="s">
        <v>478</v>
      </c>
      <c r="B30" s="595"/>
      <c r="C30" s="167"/>
      <c r="D30" s="143">
        <v>7</v>
      </c>
      <c r="E30" s="143">
        <v>17</v>
      </c>
      <c r="F30" s="143">
        <v>3</v>
      </c>
      <c r="G30" s="143">
        <v>6</v>
      </c>
      <c r="H30" s="143">
        <v>3</v>
      </c>
      <c r="I30" s="143">
        <v>1</v>
      </c>
      <c r="J30" s="143">
        <v>1</v>
      </c>
      <c r="K30" s="530"/>
      <c r="L30" s="518">
        <f aca="true" t="shared" si="2" ref="L30:L40">SUM(D30:J30)</f>
        <v>38</v>
      </c>
      <c r="M30" s="655" t="s">
        <v>478</v>
      </c>
      <c r="N30" s="656"/>
      <c r="O30" s="656"/>
    </row>
    <row r="31" spans="1:15" ht="6.75" customHeight="1">
      <c r="A31" s="118"/>
      <c r="B31" s="174"/>
      <c r="C31" s="118"/>
      <c r="D31" s="176"/>
      <c r="E31" s="176"/>
      <c r="F31" s="176"/>
      <c r="G31" s="176"/>
      <c r="H31" s="176"/>
      <c r="I31" s="176"/>
      <c r="J31" s="176"/>
      <c r="K31" s="531"/>
      <c r="L31" s="532"/>
      <c r="M31" s="666"/>
      <c r="N31" s="667"/>
      <c r="O31" s="667"/>
    </row>
    <row r="32" spans="1:15" ht="4.5" customHeight="1">
      <c r="A32" s="140"/>
      <c r="B32" s="23"/>
      <c r="C32" s="140"/>
      <c r="D32" s="166"/>
      <c r="E32" s="166"/>
      <c r="F32" s="166"/>
      <c r="G32" s="166"/>
      <c r="H32" s="166"/>
      <c r="I32" s="166"/>
      <c r="J32" s="166"/>
      <c r="K32" s="533"/>
      <c r="L32" s="534"/>
      <c r="M32" s="664"/>
      <c r="N32" s="668"/>
      <c r="O32" s="539"/>
    </row>
    <row r="33" spans="1:15" s="144" customFormat="1" ht="12" customHeight="1">
      <c r="A33" s="156" t="s">
        <v>479</v>
      </c>
      <c r="B33" s="153" t="s">
        <v>480</v>
      </c>
      <c r="C33" s="154"/>
      <c r="D33" s="143">
        <v>27409</v>
      </c>
      <c r="E33" s="143">
        <v>33794</v>
      </c>
      <c r="F33" s="143">
        <v>24271</v>
      </c>
      <c r="G33" s="143">
        <v>10516</v>
      </c>
      <c r="H33" s="143">
        <v>24925</v>
      </c>
      <c r="I33" s="143">
        <v>284</v>
      </c>
      <c r="J33" s="143">
        <v>6968</v>
      </c>
      <c r="K33" s="530"/>
      <c r="L33" s="452">
        <f t="shared" si="2"/>
        <v>128167</v>
      </c>
      <c r="M33" s="599" t="s">
        <v>480</v>
      </c>
      <c r="N33" s="600"/>
      <c r="O33" s="540" t="s">
        <v>479</v>
      </c>
    </row>
    <row r="34" spans="1:15" s="144" customFormat="1" ht="12" customHeight="1">
      <c r="A34" s="156"/>
      <c r="B34" s="153" t="s">
        <v>481</v>
      </c>
      <c r="C34" s="154"/>
      <c r="D34" s="155">
        <v>3263</v>
      </c>
      <c r="E34" s="155">
        <v>3702</v>
      </c>
      <c r="F34" s="155">
        <v>1909</v>
      </c>
      <c r="G34" s="143">
        <v>1237</v>
      </c>
      <c r="H34" s="155">
        <v>2194</v>
      </c>
      <c r="I34" s="155">
        <v>31</v>
      </c>
      <c r="J34" s="155">
        <v>790</v>
      </c>
      <c r="K34" s="530"/>
      <c r="L34" s="452">
        <f t="shared" si="2"/>
        <v>13126</v>
      </c>
      <c r="M34" s="599" t="s">
        <v>481</v>
      </c>
      <c r="N34" s="600"/>
      <c r="O34" s="540"/>
    </row>
    <row r="35" spans="1:15" s="144" customFormat="1" ht="12" customHeight="1">
      <c r="A35" s="156" t="s">
        <v>482</v>
      </c>
      <c r="B35" s="153" t="s">
        <v>473</v>
      </c>
      <c r="C35" s="154"/>
      <c r="D35" s="155">
        <f aca="true" t="shared" si="3" ref="D35:J35">D33+D34</f>
        <v>30672</v>
      </c>
      <c r="E35" s="155">
        <f t="shared" si="3"/>
        <v>37496</v>
      </c>
      <c r="F35" s="155">
        <f t="shared" si="3"/>
        <v>26180</v>
      </c>
      <c r="G35" s="143">
        <f t="shared" si="3"/>
        <v>11753</v>
      </c>
      <c r="H35" s="155">
        <f t="shared" si="3"/>
        <v>27119</v>
      </c>
      <c r="I35" s="155">
        <f t="shared" si="3"/>
        <v>315</v>
      </c>
      <c r="J35" s="155">
        <f t="shared" si="3"/>
        <v>7758</v>
      </c>
      <c r="K35" s="530"/>
      <c r="L35" s="452">
        <f t="shared" si="2"/>
        <v>141293</v>
      </c>
      <c r="M35" s="599" t="s">
        <v>473</v>
      </c>
      <c r="N35" s="600"/>
      <c r="O35" s="540" t="s">
        <v>482</v>
      </c>
    </row>
    <row r="36" spans="1:15" s="144" customFormat="1" ht="12" customHeight="1">
      <c r="A36" s="156"/>
      <c r="B36" s="153" t="s">
        <v>483</v>
      </c>
      <c r="C36" s="154"/>
      <c r="D36" s="155">
        <v>65997</v>
      </c>
      <c r="E36" s="155">
        <v>124466</v>
      </c>
      <c r="F36" s="155">
        <v>55201</v>
      </c>
      <c r="G36" s="143">
        <v>36974</v>
      </c>
      <c r="H36" s="155">
        <v>63970</v>
      </c>
      <c r="I36" s="155">
        <v>737</v>
      </c>
      <c r="J36" s="155">
        <v>21010</v>
      </c>
      <c r="K36" s="530"/>
      <c r="L36" s="452">
        <f t="shared" si="2"/>
        <v>368355</v>
      </c>
      <c r="M36" s="599" t="s">
        <v>483</v>
      </c>
      <c r="N36" s="600"/>
      <c r="O36" s="540"/>
    </row>
    <row r="37" spans="1:15" s="144" customFormat="1" ht="12" customHeight="1">
      <c r="A37" s="156" t="s">
        <v>484</v>
      </c>
      <c r="B37" s="153" t="s">
        <v>485</v>
      </c>
      <c r="C37" s="154"/>
      <c r="D37" s="155">
        <v>402457</v>
      </c>
      <c r="E37" s="155">
        <v>700719</v>
      </c>
      <c r="F37" s="155">
        <v>266791</v>
      </c>
      <c r="G37" s="143">
        <v>196277</v>
      </c>
      <c r="H37" s="155">
        <v>213729</v>
      </c>
      <c r="I37" s="155">
        <v>5316</v>
      </c>
      <c r="J37" s="155">
        <v>162700</v>
      </c>
      <c r="K37" s="530"/>
      <c r="L37" s="452">
        <f t="shared" si="2"/>
        <v>1947989</v>
      </c>
      <c r="M37" s="599" t="s">
        <v>485</v>
      </c>
      <c r="N37" s="600"/>
      <c r="O37" s="540" t="s">
        <v>484</v>
      </c>
    </row>
    <row r="38" spans="1:15" s="144" customFormat="1" ht="4.5" customHeight="1">
      <c r="A38" s="177"/>
      <c r="B38" s="178"/>
      <c r="C38" s="179"/>
      <c r="D38" s="180"/>
      <c r="E38" s="180"/>
      <c r="F38" s="180"/>
      <c r="G38" s="180"/>
      <c r="H38" s="180"/>
      <c r="I38" s="180"/>
      <c r="J38" s="180"/>
      <c r="K38" s="535"/>
      <c r="L38" s="536"/>
      <c r="M38" s="662"/>
      <c r="N38" s="663"/>
      <c r="O38" s="181"/>
    </row>
    <row r="39" spans="1:14" ht="4.5" customHeight="1">
      <c r="A39" s="157"/>
      <c r="B39" s="182"/>
      <c r="C39" s="183"/>
      <c r="D39" s="176"/>
      <c r="E39" s="176"/>
      <c r="F39" s="176"/>
      <c r="G39" s="176"/>
      <c r="H39" s="176"/>
      <c r="I39" s="176"/>
      <c r="J39" s="176"/>
      <c r="K39" s="531"/>
      <c r="L39" s="532"/>
      <c r="M39" s="387"/>
      <c r="N39" s="183"/>
    </row>
    <row r="40" spans="1:15" s="144" customFormat="1" ht="12" customHeight="1">
      <c r="A40" s="594" t="s">
        <v>486</v>
      </c>
      <c r="B40" s="595"/>
      <c r="C40" s="167"/>
      <c r="D40" s="143">
        <v>1</v>
      </c>
      <c r="E40" s="143">
        <v>3</v>
      </c>
      <c r="F40" s="143">
        <v>1</v>
      </c>
      <c r="G40" s="143">
        <v>0</v>
      </c>
      <c r="H40" s="143">
        <v>1</v>
      </c>
      <c r="I40" s="143">
        <v>0</v>
      </c>
      <c r="J40" s="143">
        <v>0</v>
      </c>
      <c r="K40" s="530"/>
      <c r="L40" s="452">
        <f t="shared" si="2"/>
        <v>6</v>
      </c>
      <c r="M40" s="655" t="s">
        <v>486</v>
      </c>
      <c r="N40" s="656"/>
      <c r="O40" s="656"/>
    </row>
    <row r="41" spans="1:15" ht="4.5" customHeight="1">
      <c r="A41" s="170"/>
      <c r="B41" s="184"/>
      <c r="C41" s="170"/>
      <c r="D41" s="170"/>
      <c r="E41" s="170"/>
      <c r="F41" s="170"/>
      <c r="G41" s="170"/>
      <c r="H41" s="170"/>
      <c r="I41" s="170"/>
      <c r="J41" s="170"/>
      <c r="K41" s="537"/>
      <c r="L41" s="538"/>
      <c r="M41" s="537"/>
      <c r="N41" s="170"/>
      <c r="O41" s="170"/>
    </row>
    <row r="42" spans="1:15" ht="12.75">
      <c r="A42" s="157"/>
      <c r="C42" s="131"/>
      <c r="D42" s="131"/>
      <c r="E42" s="131"/>
      <c r="F42" s="131"/>
      <c r="G42" s="131"/>
      <c r="H42" s="131"/>
      <c r="I42" s="131"/>
      <c r="J42" s="131"/>
      <c r="K42" s="131"/>
      <c r="N42" s="517"/>
      <c r="O42" s="517"/>
    </row>
    <row r="43" spans="1:15" ht="12.75">
      <c r="A43" s="157"/>
      <c r="C43" s="131"/>
      <c r="D43" s="131"/>
      <c r="E43" s="131"/>
      <c r="F43" s="131"/>
      <c r="G43" s="131"/>
      <c r="H43" s="131"/>
      <c r="I43" s="131"/>
      <c r="J43" s="660">
        <v>37934</v>
      </c>
      <c r="K43" s="660"/>
      <c r="L43" s="517"/>
      <c r="N43" s="517"/>
      <c r="O43" s="517"/>
    </row>
    <row r="44" spans="1:9" ht="3" customHeight="1">
      <c r="A44" s="130"/>
      <c r="B44" s="132"/>
      <c r="C44" s="132"/>
      <c r="D44" s="132"/>
      <c r="E44" s="132"/>
      <c r="F44" s="132"/>
      <c r="G44" s="132"/>
      <c r="H44" s="132"/>
      <c r="I44" s="132"/>
    </row>
    <row r="45" spans="1:12" s="127" customFormat="1" ht="6.75" customHeight="1">
      <c r="A45" s="651"/>
      <c r="B45" s="652"/>
      <c r="C45" s="135"/>
      <c r="D45" s="134"/>
      <c r="E45" s="136"/>
      <c r="F45" s="136"/>
      <c r="G45" s="172"/>
      <c r="H45" s="134"/>
      <c r="I45" s="137"/>
      <c r="J45" s="661"/>
      <c r="K45" s="651"/>
      <c r="L45" s="138"/>
    </row>
    <row r="46" spans="1:12" s="585" customFormat="1" ht="12" customHeight="1">
      <c r="A46" s="594" t="s">
        <v>466</v>
      </c>
      <c r="B46" s="595"/>
      <c r="C46" s="11"/>
      <c r="D46" s="139" t="s">
        <v>470</v>
      </c>
      <c r="E46" s="584" t="s">
        <v>472</v>
      </c>
      <c r="F46" s="584" t="s">
        <v>471</v>
      </c>
      <c r="G46" s="330" t="s">
        <v>85</v>
      </c>
      <c r="H46" s="139" t="s">
        <v>487</v>
      </c>
      <c r="I46" s="596" t="s">
        <v>473</v>
      </c>
      <c r="J46" s="593" t="s">
        <v>466</v>
      </c>
      <c r="K46" s="594"/>
      <c r="L46" s="138"/>
    </row>
    <row r="47" spans="1:12" s="585" customFormat="1" ht="12" customHeight="1">
      <c r="A47" s="594" t="s">
        <v>474</v>
      </c>
      <c r="B47" s="595"/>
      <c r="C47" s="20"/>
      <c r="D47" s="139" t="s">
        <v>476</v>
      </c>
      <c r="E47" s="584" t="s">
        <v>400</v>
      </c>
      <c r="F47" s="584" t="s">
        <v>477</v>
      </c>
      <c r="G47" s="330" t="s">
        <v>86</v>
      </c>
      <c r="H47" s="139" t="s">
        <v>492</v>
      </c>
      <c r="I47" s="596"/>
      <c r="J47" s="593" t="s">
        <v>474</v>
      </c>
      <c r="K47" s="594"/>
      <c r="L47" s="138"/>
    </row>
    <row r="48" spans="1:12" s="127" customFormat="1" ht="6.75" customHeight="1">
      <c r="A48" s="626"/>
      <c r="B48" s="644"/>
      <c r="C48" s="32"/>
      <c r="D48" s="17"/>
      <c r="E48" s="18"/>
      <c r="F48" s="18"/>
      <c r="G48" s="31"/>
      <c r="H48" s="17"/>
      <c r="I48" s="32"/>
      <c r="J48" s="642"/>
      <c r="K48" s="626"/>
      <c r="L48" s="138"/>
    </row>
    <row r="49" spans="1:12" ht="6.75" customHeight="1">
      <c r="A49" s="140"/>
      <c r="B49" s="22"/>
      <c r="C49" s="140"/>
      <c r="D49" s="140"/>
      <c r="E49" s="140"/>
      <c r="F49" s="140"/>
      <c r="G49" s="140"/>
      <c r="H49" s="140"/>
      <c r="I49" s="140"/>
      <c r="J49" s="77"/>
      <c r="K49" s="140"/>
      <c r="L49" s="130"/>
    </row>
    <row r="50" spans="1:12" s="144" customFormat="1" ht="12" customHeight="1">
      <c r="A50" s="594" t="s">
        <v>478</v>
      </c>
      <c r="B50" s="595"/>
      <c r="C50" s="142"/>
      <c r="D50" s="452">
        <v>13</v>
      </c>
      <c r="E50" s="143">
        <v>2</v>
      </c>
      <c r="F50" s="143">
        <v>17</v>
      </c>
      <c r="G50" s="143">
        <v>6</v>
      </c>
      <c r="H50" s="143">
        <v>3</v>
      </c>
      <c r="I50" s="143">
        <f>SUM(D50:H50)</f>
        <v>41</v>
      </c>
      <c r="J50" s="655" t="s">
        <v>478</v>
      </c>
      <c r="K50" s="656"/>
      <c r="L50" s="516"/>
    </row>
    <row r="51" spans="1:12" s="144" customFormat="1" ht="6.75" customHeight="1">
      <c r="A51" s="142"/>
      <c r="B51" s="145"/>
      <c r="C51" s="142"/>
      <c r="D51" s="143"/>
      <c r="E51" s="143"/>
      <c r="F51" s="143"/>
      <c r="G51" s="143"/>
      <c r="H51" s="143"/>
      <c r="I51" s="143"/>
      <c r="J51" s="146"/>
      <c r="K51" s="521"/>
      <c r="L51" s="529"/>
    </row>
    <row r="52" spans="1:12" s="144" customFormat="1" ht="4.5" customHeight="1">
      <c r="A52" s="148"/>
      <c r="B52" s="149"/>
      <c r="C52" s="148"/>
      <c r="D52" s="150"/>
      <c r="E52" s="150"/>
      <c r="F52" s="150"/>
      <c r="G52" s="150"/>
      <c r="H52" s="150"/>
      <c r="I52" s="150"/>
      <c r="J52" s="149"/>
      <c r="K52" s="148"/>
      <c r="L52" s="529"/>
    </row>
    <row r="53" spans="1:12" s="144" customFormat="1" ht="12" customHeight="1">
      <c r="A53" s="152" t="s">
        <v>479</v>
      </c>
      <c r="B53" s="153" t="s">
        <v>480</v>
      </c>
      <c r="C53" s="154"/>
      <c r="D53" s="452">
        <v>33505</v>
      </c>
      <c r="E53" s="143">
        <v>16878</v>
      </c>
      <c r="F53" s="143">
        <v>25455</v>
      </c>
      <c r="G53" s="143">
        <v>5844</v>
      </c>
      <c r="H53" s="143">
        <v>22846</v>
      </c>
      <c r="I53" s="143">
        <f>SUM(D53:H53)</f>
        <v>104528</v>
      </c>
      <c r="J53" s="153" t="s">
        <v>480</v>
      </c>
      <c r="K53" s="152" t="s">
        <v>479</v>
      </c>
      <c r="L53" s="152" t="s">
        <v>87</v>
      </c>
    </row>
    <row r="54" spans="1:12" s="144" customFormat="1" ht="12" customHeight="1">
      <c r="A54" s="152"/>
      <c r="B54" s="153" t="s">
        <v>481</v>
      </c>
      <c r="C54" s="154"/>
      <c r="D54" s="453">
        <v>7452</v>
      </c>
      <c r="E54" s="155">
        <v>4149</v>
      </c>
      <c r="F54" s="155">
        <v>6147</v>
      </c>
      <c r="G54" s="143">
        <v>1304</v>
      </c>
      <c r="H54" s="155">
        <v>4914</v>
      </c>
      <c r="I54" s="143">
        <f>SUM(D54:H54)</f>
        <v>23966</v>
      </c>
      <c r="J54" s="153" t="s">
        <v>481</v>
      </c>
      <c r="K54" s="152"/>
      <c r="L54" s="152"/>
    </row>
    <row r="55" spans="1:12" s="144" customFormat="1" ht="12" customHeight="1">
      <c r="A55" s="152" t="s">
        <v>482</v>
      </c>
      <c r="B55" s="153" t="s">
        <v>473</v>
      </c>
      <c r="C55" s="154"/>
      <c r="D55" s="453">
        <f>D53+D54</f>
        <v>40957</v>
      </c>
      <c r="E55" s="155">
        <f>E53+E54</f>
        <v>21027</v>
      </c>
      <c r="F55" s="155">
        <f>F53+F54</f>
        <v>31602</v>
      </c>
      <c r="G55" s="143">
        <f>G53+G54</f>
        <v>7148</v>
      </c>
      <c r="H55" s="155">
        <f>H53+H54</f>
        <v>27760</v>
      </c>
      <c r="I55" s="143">
        <f>SUM(D55:H55)</f>
        <v>128494</v>
      </c>
      <c r="J55" s="153" t="s">
        <v>473</v>
      </c>
      <c r="K55" s="152" t="s">
        <v>482</v>
      </c>
      <c r="L55" s="152" t="s">
        <v>88</v>
      </c>
    </row>
    <row r="56" spans="1:12" s="144" customFormat="1" ht="12" customHeight="1">
      <c r="A56" s="152"/>
      <c r="B56" s="153" t="s">
        <v>483</v>
      </c>
      <c r="C56" s="154"/>
      <c r="D56" s="453">
        <v>100095</v>
      </c>
      <c r="E56" s="155">
        <v>51861</v>
      </c>
      <c r="F56" s="155">
        <v>114614</v>
      </c>
      <c r="G56" s="143">
        <v>17311</v>
      </c>
      <c r="H56" s="155">
        <v>69747</v>
      </c>
      <c r="I56" s="143">
        <f>SUM(D56:H56)</f>
        <v>353628</v>
      </c>
      <c r="J56" s="153" t="s">
        <v>483</v>
      </c>
      <c r="K56" s="152"/>
      <c r="L56" s="152"/>
    </row>
    <row r="57" spans="1:12" s="144" customFormat="1" ht="12" customHeight="1">
      <c r="A57" s="156" t="s">
        <v>484</v>
      </c>
      <c r="B57" s="153" t="s">
        <v>485</v>
      </c>
      <c r="C57" s="154"/>
      <c r="D57" s="453">
        <v>587828</v>
      </c>
      <c r="E57" s="155">
        <v>148953</v>
      </c>
      <c r="F57" s="155">
        <v>708051</v>
      </c>
      <c r="G57" s="143">
        <v>98243</v>
      </c>
      <c r="H57" s="155">
        <v>309160</v>
      </c>
      <c r="I57" s="143">
        <f>SUM(D57:H57)</f>
        <v>1852235</v>
      </c>
      <c r="J57" s="153" t="s">
        <v>485</v>
      </c>
      <c r="K57" s="152" t="s">
        <v>484</v>
      </c>
      <c r="L57" s="152" t="s">
        <v>88</v>
      </c>
    </row>
    <row r="58" spans="1:12" ht="4.5" customHeight="1">
      <c r="A58" s="157"/>
      <c r="B58" s="158"/>
      <c r="C58" s="158"/>
      <c r="D58" s="159"/>
      <c r="E58" s="160"/>
      <c r="F58" s="160"/>
      <c r="G58" s="176"/>
      <c r="H58" s="160"/>
      <c r="I58" s="160"/>
      <c r="J58" s="161"/>
      <c r="K58" s="522"/>
      <c r="L58" s="130"/>
    </row>
    <row r="59" spans="1:12" ht="4.5" customHeight="1">
      <c r="A59" s="163"/>
      <c r="B59" s="164"/>
      <c r="C59" s="165"/>
      <c r="D59" s="166"/>
      <c r="E59" s="166"/>
      <c r="F59" s="166"/>
      <c r="G59" s="166"/>
      <c r="H59" s="166"/>
      <c r="I59" s="166"/>
      <c r="J59" s="165"/>
      <c r="K59" s="183"/>
      <c r="L59" s="130"/>
    </row>
    <row r="60" spans="1:12" s="144" customFormat="1" ht="12" customHeight="1">
      <c r="A60" s="594" t="s">
        <v>486</v>
      </c>
      <c r="B60" s="595"/>
      <c r="C60" s="167"/>
      <c r="D60" s="143">
        <v>2</v>
      </c>
      <c r="E60" s="143">
        <v>0</v>
      </c>
      <c r="F60" s="143">
        <v>3</v>
      </c>
      <c r="G60" s="143">
        <v>0</v>
      </c>
      <c r="H60" s="143">
        <v>1</v>
      </c>
      <c r="I60" s="143">
        <f>SUM(D60:H60)</f>
        <v>6</v>
      </c>
      <c r="J60" s="655" t="s">
        <v>486</v>
      </c>
      <c r="K60" s="656"/>
      <c r="L60" s="516"/>
    </row>
    <row r="61" spans="1:15" ht="4.5" customHeight="1">
      <c r="A61" s="168"/>
      <c r="B61" s="168"/>
      <c r="C61" s="169"/>
      <c r="D61" s="168"/>
      <c r="E61" s="168"/>
      <c r="F61" s="168"/>
      <c r="G61" s="168"/>
      <c r="H61" s="168"/>
      <c r="I61" s="168"/>
      <c r="J61" s="169"/>
      <c r="K61" s="168"/>
      <c r="L61" s="130"/>
      <c r="N61" s="130"/>
      <c r="O61" s="130"/>
    </row>
    <row r="62" ht="4.5" customHeight="1"/>
    <row r="63" spans="1:2" s="124" customFormat="1" ht="10.5">
      <c r="A63" s="185" t="s">
        <v>422</v>
      </c>
      <c r="B63" s="185"/>
    </row>
    <row r="64" s="6" customFormat="1" ht="10.5">
      <c r="B64" s="6" t="s">
        <v>495</v>
      </c>
    </row>
    <row r="65" s="6" customFormat="1" ht="10.5">
      <c r="B65" s="186" t="s">
        <v>496</v>
      </c>
    </row>
    <row r="66" s="6" customFormat="1" ht="10.5">
      <c r="B66" s="186"/>
    </row>
  </sheetData>
  <mergeCells count="56">
    <mergeCell ref="J48:K48"/>
    <mergeCell ref="J50:K50"/>
    <mergeCell ref="J60:K60"/>
    <mergeCell ref="K25:L28"/>
    <mergeCell ref="J43:K43"/>
    <mergeCell ref="J45:K45"/>
    <mergeCell ref="J47:K47"/>
    <mergeCell ref="A60:B60"/>
    <mergeCell ref="A45:B45"/>
    <mergeCell ref="A48:B48"/>
    <mergeCell ref="A50:B50"/>
    <mergeCell ref="A47:B47"/>
    <mergeCell ref="M25:O25"/>
    <mergeCell ref="M28:O28"/>
    <mergeCell ref="M30:O30"/>
    <mergeCell ref="M40:O40"/>
    <mergeCell ref="M37:N37"/>
    <mergeCell ref="M38:N38"/>
    <mergeCell ref="M35:N35"/>
    <mergeCell ref="M29:O29"/>
    <mergeCell ref="M31:O31"/>
    <mergeCell ref="M32:N32"/>
    <mergeCell ref="A8:B8"/>
    <mergeCell ref="A10:B10"/>
    <mergeCell ref="A20:B20"/>
    <mergeCell ref="A25:B25"/>
    <mergeCell ref="L3:M3"/>
    <mergeCell ref="K14:L14"/>
    <mergeCell ref="K15:L15"/>
    <mergeCell ref="K16:L16"/>
    <mergeCell ref="K8:M8"/>
    <mergeCell ref="K10:M10"/>
    <mergeCell ref="K13:L13"/>
    <mergeCell ref="K17:L17"/>
    <mergeCell ref="A5:B5"/>
    <mergeCell ref="K5:M5"/>
    <mergeCell ref="M36:N36"/>
    <mergeCell ref="A30:B30"/>
    <mergeCell ref="K20:M20"/>
    <mergeCell ref="J5:J8"/>
    <mergeCell ref="N23:O23"/>
    <mergeCell ref="M33:N33"/>
    <mergeCell ref="M34:N34"/>
    <mergeCell ref="A6:B6"/>
    <mergeCell ref="K6:M6"/>
    <mergeCell ref="A7:B7"/>
    <mergeCell ref="K7:M7"/>
    <mergeCell ref="M26:O26"/>
    <mergeCell ref="A27:B27"/>
    <mergeCell ref="M27:O27"/>
    <mergeCell ref="A46:B46"/>
    <mergeCell ref="J46:K46"/>
    <mergeCell ref="I46:I47"/>
    <mergeCell ref="A40:B40"/>
    <mergeCell ref="A28:B28"/>
    <mergeCell ref="A26:B26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2"/>
  <sheetViews>
    <sheetView workbookViewId="0" topLeftCell="A1">
      <pane xSplit="8" ySplit="10" topLeftCell="I3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00390625" defaultRowHeight="13.5"/>
  <cols>
    <col min="1" max="1" width="3.25390625" style="124" customWidth="1"/>
    <col min="2" max="2" width="2.375" style="124" customWidth="1"/>
    <col min="3" max="3" width="2.50390625" style="124" customWidth="1"/>
    <col min="4" max="7" width="2.375" style="124" customWidth="1"/>
    <col min="8" max="8" width="0.5" style="187" customWidth="1"/>
    <col min="9" max="11" width="7.50390625" style="187" customWidth="1"/>
    <col min="12" max="12" width="6.875" style="187" customWidth="1"/>
    <col min="13" max="14" width="6.625" style="187" customWidth="1"/>
    <col min="15" max="15" width="7.25390625" style="187" customWidth="1"/>
    <col min="16" max="16" width="4.625" style="187" customWidth="1"/>
    <col min="17" max="17" width="7.375" style="187" customWidth="1"/>
    <col min="18" max="18" width="4.625" style="187" customWidth="1"/>
    <col min="19" max="20" width="7.50390625" style="187" customWidth="1"/>
    <col min="21" max="21" width="6.375" style="187" customWidth="1"/>
    <col min="22" max="22" width="6.875" style="187" customWidth="1"/>
    <col min="23" max="23" width="7.125" style="187" customWidth="1"/>
    <col min="24" max="24" width="6.625" style="187" customWidth="1"/>
    <col min="25" max="25" width="6.375" style="187" customWidth="1"/>
    <col min="26" max="26" width="7.375" style="187" customWidth="1"/>
    <col min="27" max="27" width="6.125" style="187" customWidth="1"/>
    <col min="28" max="29" width="6.625" style="187" customWidth="1"/>
    <col min="30" max="30" width="6.25390625" style="187" customWidth="1"/>
    <col min="31" max="31" width="0.6171875" style="187" customWidth="1"/>
    <col min="32" max="32" width="3.50390625" style="124" customWidth="1"/>
    <col min="33" max="38" width="2.375" style="124" customWidth="1"/>
    <col min="39" max="16384" width="8.875" style="187" customWidth="1"/>
  </cols>
  <sheetData>
    <row r="1" spans="19:20" ht="18" customHeight="1">
      <c r="S1" s="8" t="s">
        <v>304</v>
      </c>
      <c r="T1" s="72" t="s">
        <v>350</v>
      </c>
    </row>
    <row r="2" spans="1:38" ht="12" customHeight="1">
      <c r="A2" s="188"/>
      <c r="B2" s="188"/>
      <c r="C2" s="188"/>
      <c r="D2" s="188"/>
      <c r="E2" s="188"/>
      <c r="F2" s="188"/>
      <c r="G2" s="188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28"/>
      <c r="T2" s="12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8"/>
      <c r="AG2" s="188"/>
      <c r="AH2" s="188"/>
      <c r="AI2" s="188"/>
      <c r="AJ2" s="188"/>
      <c r="AK2" s="188"/>
      <c r="AL2" s="188"/>
    </row>
    <row r="3" spans="1:38" ht="12" customHeight="1">
      <c r="A3" s="188"/>
      <c r="B3" s="188"/>
      <c r="C3" s="188"/>
      <c r="D3" s="188"/>
      <c r="E3" s="188"/>
      <c r="F3" s="188"/>
      <c r="G3" s="188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28"/>
      <c r="T3" s="12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8"/>
      <c r="AG3" s="188"/>
      <c r="AH3" s="188"/>
      <c r="AI3" s="188"/>
      <c r="AJ3" s="188"/>
      <c r="AK3" s="188"/>
      <c r="AL3" s="188"/>
    </row>
    <row r="4" spans="1:38" ht="3" customHeight="1">
      <c r="A4" s="188"/>
      <c r="B4" s="188"/>
      <c r="C4" s="188"/>
      <c r="D4" s="188"/>
      <c r="E4" s="188"/>
      <c r="F4" s="188"/>
      <c r="G4" s="188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  <c r="T4" s="191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8"/>
      <c r="AG4" s="188"/>
      <c r="AH4" s="188"/>
      <c r="AI4" s="188"/>
      <c r="AJ4" s="188"/>
      <c r="AK4" s="188"/>
      <c r="AL4" s="188"/>
    </row>
    <row r="5" spans="1:38" s="6" customFormat="1" ht="12" customHeight="1">
      <c r="A5" s="101"/>
      <c r="B5" s="101"/>
      <c r="C5" s="101"/>
      <c r="D5" s="101"/>
      <c r="E5" s="101"/>
      <c r="F5" s="101"/>
      <c r="G5" s="465" t="s">
        <v>699</v>
      </c>
      <c r="H5" s="192"/>
      <c r="I5" s="674" t="s">
        <v>382</v>
      </c>
      <c r="J5" s="675"/>
      <c r="K5" s="676"/>
      <c r="L5" s="677" t="s">
        <v>497</v>
      </c>
      <c r="M5" s="674"/>
      <c r="N5" s="678"/>
      <c r="O5" s="679" t="s">
        <v>498</v>
      </c>
      <c r="P5" s="605" t="s">
        <v>499</v>
      </c>
      <c r="Q5" s="679" t="s">
        <v>500</v>
      </c>
      <c r="R5" s="679" t="s">
        <v>501</v>
      </c>
      <c r="S5" s="686" t="s">
        <v>502</v>
      </c>
      <c r="T5" s="618" t="s">
        <v>389</v>
      </c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193"/>
      <c r="AF5" s="467" t="s">
        <v>699</v>
      </c>
      <c r="AG5" s="101"/>
      <c r="AH5" s="101"/>
      <c r="AI5" s="101"/>
      <c r="AJ5" s="101"/>
      <c r="AK5" s="101"/>
      <c r="AL5" s="101"/>
    </row>
    <row r="6" spans="1:38" s="6" customFormat="1" ht="10.5">
      <c r="A6" s="12"/>
      <c r="B6" s="12"/>
      <c r="C6" s="12"/>
      <c r="D6" s="12"/>
      <c r="E6" s="12"/>
      <c r="F6" s="12"/>
      <c r="G6" s="103"/>
      <c r="H6" s="12"/>
      <c r="I6" s="684" t="s">
        <v>503</v>
      </c>
      <c r="J6" s="682" t="s">
        <v>391</v>
      </c>
      <c r="K6" s="682" t="s">
        <v>392</v>
      </c>
      <c r="L6" s="684" t="s">
        <v>503</v>
      </c>
      <c r="M6" s="682" t="s">
        <v>391</v>
      </c>
      <c r="N6" s="682" t="s">
        <v>392</v>
      </c>
      <c r="O6" s="680"/>
      <c r="P6" s="606"/>
      <c r="Q6" s="680"/>
      <c r="R6" s="680"/>
      <c r="S6" s="687"/>
      <c r="T6" s="105" t="s">
        <v>504</v>
      </c>
      <c r="U6" s="602" t="s">
        <v>394</v>
      </c>
      <c r="V6" s="106" t="s">
        <v>455</v>
      </c>
      <c r="W6" s="106" t="s">
        <v>455</v>
      </c>
      <c r="X6" s="602" t="s">
        <v>397</v>
      </c>
      <c r="Y6" s="106" t="s">
        <v>505</v>
      </c>
      <c r="Z6" s="106" t="s">
        <v>506</v>
      </c>
      <c r="AA6" s="602" t="s">
        <v>394</v>
      </c>
      <c r="AB6" s="602" t="s">
        <v>411</v>
      </c>
      <c r="AC6" s="602" t="s">
        <v>375</v>
      </c>
      <c r="AD6" s="620" t="s">
        <v>396</v>
      </c>
      <c r="AE6" s="12"/>
      <c r="AF6" s="82"/>
      <c r="AG6" s="12"/>
      <c r="AH6" s="12"/>
      <c r="AI6" s="12"/>
      <c r="AJ6" s="12"/>
      <c r="AK6" s="12"/>
      <c r="AL6" s="12"/>
    </row>
    <row r="7" spans="1:38" s="6" customFormat="1" ht="12.75" customHeight="1">
      <c r="A7" s="466" t="s">
        <v>329</v>
      </c>
      <c r="B7" s="109"/>
      <c r="C7" s="109"/>
      <c r="D7" s="109"/>
      <c r="E7" s="109"/>
      <c r="F7" s="109"/>
      <c r="G7" s="110"/>
      <c r="H7" s="109"/>
      <c r="I7" s="685"/>
      <c r="J7" s="683"/>
      <c r="K7" s="683"/>
      <c r="L7" s="685"/>
      <c r="M7" s="683"/>
      <c r="N7" s="683"/>
      <c r="O7" s="681"/>
      <c r="P7" s="607"/>
      <c r="Q7" s="681"/>
      <c r="R7" s="681"/>
      <c r="S7" s="688"/>
      <c r="T7" s="112" t="s">
        <v>398</v>
      </c>
      <c r="U7" s="603"/>
      <c r="V7" s="113" t="s">
        <v>399</v>
      </c>
      <c r="W7" s="113" t="s">
        <v>400</v>
      </c>
      <c r="X7" s="603"/>
      <c r="Y7" s="113" t="s">
        <v>398</v>
      </c>
      <c r="Z7" s="113" t="s">
        <v>351</v>
      </c>
      <c r="AA7" s="603"/>
      <c r="AB7" s="603"/>
      <c r="AC7" s="603"/>
      <c r="AD7" s="601"/>
      <c r="AE7" s="110"/>
      <c r="AF7" s="470"/>
      <c r="AG7" s="109"/>
      <c r="AH7" s="109"/>
      <c r="AI7" s="109"/>
      <c r="AJ7" s="109"/>
      <c r="AK7" s="109"/>
      <c r="AL7" s="463" t="s">
        <v>329</v>
      </c>
    </row>
    <row r="8" spans="1:38" ht="4.5" customHeight="1">
      <c r="A8" s="188"/>
      <c r="B8" s="188"/>
      <c r="C8" s="188"/>
      <c r="D8" s="188"/>
      <c r="E8" s="188"/>
      <c r="F8" s="188"/>
      <c r="G8" s="194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95"/>
      <c r="AG8" s="188"/>
      <c r="AH8" s="188"/>
      <c r="AI8" s="188"/>
      <c r="AJ8" s="188"/>
      <c r="AK8" s="188"/>
      <c r="AL8" s="188"/>
    </row>
    <row r="9" spans="1:38" s="38" customFormat="1" ht="16.5" customHeight="1">
      <c r="A9" s="454"/>
      <c r="B9" s="454"/>
      <c r="C9" s="454"/>
      <c r="D9" s="454"/>
      <c r="E9" s="454"/>
      <c r="F9" s="454"/>
      <c r="G9" s="455"/>
      <c r="H9" s="36"/>
      <c r="I9" s="36"/>
      <c r="J9" s="37"/>
      <c r="K9" s="36"/>
      <c r="L9" s="36"/>
      <c r="M9" s="36"/>
      <c r="N9" s="36"/>
      <c r="P9" s="39"/>
      <c r="Q9" s="39"/>
      <c r="R9" s="39"/>
      <c r="S9" s="40" t="s">
        <v>507</v>
      </c>
      <c r="T9" s="36" t="s">
        <v>508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456"/>
      <c r="AG9" s="454"/>
      <c r="AH9" s="454"/>
      <c r="AI9" s="454"/>
      <c r="AJ9" s="454"/>
      <c r="AK9" s="454"/>
      <c r="AL9" s="454"/>
    </row>
    <row r="10" spans="1:38" s="198" customFormat="1" ht="6" customHeight="1">
      <c r="A10" s="196"/>
      <c r="B10" s="196"/>
      <c r="C10" s="196"/>
      <c r="D10" s="196"/>
      <c r="E10" s="196"/>
      <c r="F10" s="196"/>
      <c r="G10" s="197"/>
      <c r="H10" s="196"/>
      <c r="I10" s="196"/>
      <c r="J10" s="52"/>
      <c r="K10" s="196"/>
      <c r="L10" s="196"/>
      <c r="M10" s="196"/>
      <c r="N10" s="196"/>
      <c r="P10" s="199"/>
      <c r="Q10" s="199"/>
      <c r="R10" s="199"/>
      <c r="S10" s="47"/>
      <c r="T10" s="95" t="s">
        <v>411</v>
      </c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200"/>
      <c r="AG10" s="196"/>
      <c r="AH10" s="196"/>
      <c r="AI10" s="196"/>
      <c r="AJ10" s="196"/>
      <c r="AK10" s="196"/>
      <c r="AL10" s="196"/>
    </row>
    <row r="11" spans="1:38" s="61" customFormat="1" ht="12.75" customHeight="1">
      <c r="A11" s="10" t="s">
        <v>403</v>
      </c>
      <c r="B11" s="90">
        <v>22</v>
      </c>
      <c r="C11" s="10" t="s">
        <v>404</v>
      </c>
      <c r="D11" s="90">
        <v>4</v>
      </c>
      <c r="E11" s="10" t="s">
        <v>405</v>
      </c>
      <c r="F11" s="90">
        <v>20</v>
      </c>
      <c r="G11" s="123" t="s">
        <v>406</v>
      </c>
      <c r="H11" s="56"/>
      <c r="I11" s="92">
        <f>SUM(J11:K11)</f>
        <v>76462</v>
      </c>
      <c r="J11" s="92">
        <v>35296</v>
      </c>
      <c r="K11" s="92">
        <v>41166</v>
      </c>
      <c r="L11" s="92">
        <f>SUM(M11:N11)</f>
        <v>48351</v>
      </c>
      <c r="M11" s="92">
        <v>24501</v>
      </c>
      <c r="N11" s="92">
        <v>23850</v>
      </c>
      <c r="O11" s="92">
        <f>SUM(Q11,S11)</f>
        <v>45870</v>
      </c>
      <c r="P11" s="92">
        <v>2</v>
      </c>
      <c r="Q11" s="92">
        <v>26190</v>
      </c>
      <c r="R11" s="92">
        <v>5</v>
      </c>
      <c r="S11" s="92">
        <v>19680</v>
      </c>
      <c r="T11" s="201">
        <v>13885</v>
      </c>
      <c r="U11" s="92" t="s">
        <v>407</v>
      </c>
      <c r="V11" s="92">
        <v>10763</v>
      </c>
      <c r="W11" s="92" t="s">
        <v>407</v>
      </c>
      <c r="X11" s="92" t="s">
        <v>407</v>
      </c>
      <c r="Y11" s="92" t="s">
        <v>407</v>
      </c>
      <c r="Z11" s="92" t="s">
        <v>407</v>
      </c>
      <c r="AA11" s="92" t="s">
        <v>407</v>
      </c>
      <c r="AB11" s="92" t="s">
        <v>407</v>
      </c>
      <c r="AC11" s="92">
        <v>20429</v>
      </c>
      <c r="AD11" s="92">
        <v>793</v>
      </c>
      <c r="AE11" s="56"/>
      <c r="AF11" s="33" t="s">
        <v>403</v>
      </c>
      <c r="AG11" s="90">
        <v>22</v>
      </c>
      <c r="AH11" s="10" t="s">
        <v>404</v>
      </c>
      <c r="AI11" s="90">
        <v>4</v>
      </c>
      <c r="AJ11" s="10" t="s">
        <v>405</v>
      </c>
      <c r="AK11" s="90">
        <v>20</v>
      </c>
      <c r="AL11" s="10" t="s">
        <v>406</v>
      </c>
    </row>
    <row r="12" spans="1:38" s="198" customFormat="1" ht="6" customHeight="1">
      <c r="A12" s="196"/>
      <c r="B12" s="196"/>
      <c r="C12" s="196"/>
      <c r="D12" s="196"/>
      <c r="E12" s="196"/>
      <c r="F12" s="196"/>
      <c r="G12" s="197"/>
      <c r="H12" s="196"/>
      <c r="I12" s="90"/>
      <c r="J12" s="92"/>
      <c r="K12" s="90"/>
      <c r="L12" s="90"/>
      <c r="M12" s="90"/>
      <c r="N12" s="90"/>
      <c r="O12" s="202"/>
      <c r="P12" s="90"/>
      <c r="Q12" s="90"/>
      <c r="R12" s="90"/>
      <c r="S12" s="90"/>
      <c r="T12" s="47" t="s">
        <v>411</v>
      </c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196"/>
      <c r="AF12" s="200"/>
      <c r="AG12" s="196"/>
      <c r="AH12" s="196"/>
      <c r="AI12" s="196"/>
      <c r="AJ12" s="196"/>
      <c r="AK12" s="196"/>
      <c r="AL12" s="196"/>
    </row>
    <row r="13" spans="1:38" s="61" customFormat="1" ht="12.75" customHeight="1">
      <c r="A13" s="12"/>
      <c r="B13" s="90">
        <v>25</v>
      </c>
      <c r="C13" s="10" t="s">
        <v>404</v>
      </c>
      <c r="D13" s="90">
        <v>6</v>
      </c>
      <c r="E13" s="10" t="s">
        <v>405</v>
      </c>
      <c r="F13" s="90">
        <v>4</v>
      </c>
      <c r="G13" s="123" t="s">
        <v>406</v>
      </c>
      <c r="H13" s="56"/>
      <c r="I13" s="92">
        <f aca="true" t="shared" si="0" ref="I13:I32">SUM(J13:K13)</f>
        <v>91183</v>
      </c>
      <c r="J13" s="92">
        <v>41923</v>
      </c>
      <c r="K13" s="92">
        <v>49260</v>
      </c>
      <c r="L13" s="92">
        <f aca="true" t="shared" si="1" ref="L13:L32">SUM(M13:N13)</f>
        <v>60429</v>
      </c>
      <c r="M13" s="92">
        <v>29172</v>
      </c>
      <c r="N13" s="92">
        <v>31257</v>
      </c>
      <c r="O13" s="203">
        <f aca="true" t="shared" si="2" ref="O13:O32">SUM(Q13,S13)</f>
        <v>57693</v>
      </c>
      <c r="P13" s="92">
        <v>1</v>
      </c>
      <c r="Q13" s="92">
        <v>23306</v>
      </c>
      <c r="R13" s="92">
        <v>3</v>
      </c>
      <c r="S13" s="92">
        <v>34387</v>
      </c>
      <c r="T13" s="201">
        <v>23306</v>
      </c>
      <c r="U13" s="92" t="s">
        <v>407</v>
      </c>
      <c r="V13" s="92" t="s">
        <v>407</v>
      </c>
      <c r="W13" s="92" t="s">
        <v>407</v>
      </c>
      <c r="X13" s="92" t="s">
        <v>407</v>
      </c>
      <c r="Y13" s="92" t="s">
        <v>407</v>
      </c>
      <c r="Z13" s="92" t="s">
        <v>407</v>
      </c>
      <c r="AA13" s="92" t="s">
        <v>407</v>
      </c>
      <c r="AB13" s="92" t="s">
        <v>407</v>
      </c>
      <c r="AC13" s="92">
        <v>6562</v>
      </c>
      <c r="AD13" s="92">
        <v>27825</v>
      </c>
      <c r="AE13" s="56"/>
      <c r="AF13" s="82"/>
      <c r="AG13" s="90">
        <v>25</v>
      </c>
      <c r="AH13" s="10" t="s">
        <v>404</v>
      </c>
      <c r="AI13" s="90">
        <v>6</v>
      </c>
      <c r="AJ13" s="10" t="s">
        <v>405</v>
      </c>
      <c r="AK13" s="90">
        <v>4</v>
      </c>
      <c r="AL13" s="10" t="s">
        <v>406</v>
      </c>
    </row>
    <row r="14" spans="1:38" s="198" customFormat="1" ht="6" customHeight="1">
      <c r="A14" s="196"/>
      <c r="B14" s="196"/>
      <c r="C14" s="196"/>
      <c r="D14" s="196"/>
      <c r="E14" s="196"/>
      <c r="F14" s="196"/>
      <c r="G14" s="197"/>
      <c r="H14" s="196"/>
      <c r="I14" s="90"/>
      <c r="J14" s="92"/>
      <c r="K14" s="90"/>
      <c r="L14" s="90"/>
      <c r="M14" s="90"/>
      <c r="N14" s="90"/>
      <c r="O14" s="202"/>
      <c r="P14" s="90"/>
      <c r="Q14" s="90"/>
      <c r="R14" s="90"/>
      <c r="S14" s="90"/>
      <c r="T14" s="47" t="s">
        <v>411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196"/>
      <c r="AF14" s="200"/>
      <c r="AG14" s="196"/>
      <c r="AH14" s="196"/>
      <c r="AI14" s="196"/>
      <c r="AJ14" s="196"/>
      <c r="AK14" s="196"/>
      <c r="AL14" s="196"/>
    </row>
    <row r="15" spans="1:38" s="61" customFormat="1" ht="12.75" customHeight="1">
      <c r="A15" s="12"/>
      <c r="B15" s="90">
        <v>28</v>
      </c>
      <c r="C15" s="10" t="s">
        <v>404</v>
      </c>
      <c r="D15" s="90">
        <v>4</v>
      </c>
      <c r="E15" s="10" t="s">
        <v>405</v>
      </c>
      <c r="F15" s="90">
        <v>24</v>
      </c>
      <c r="G15" s="123" t="s">
        <v>406</v>
      </c>
      <c r="H15" s="56"/>
      <c r="I15" s="92">
        <f t="shared" si="0"/>
        <v>97607</v>
      </c>
      <c r="J15" s="92">
        <v>44006</v>
      </c>
      <c r="K15" s="92">
        <v>53601</v>
      </c>
      <c r="L15" s="92">
        <f t="shared" si="1"/>
        <v>57196</v>
      </c>
      <c r="M15" s="92">
        <v>27356</v>
      </c>
      <c r="N15" s="92">
        <v>29840</v>
      </c>
      <c r="O15" s="203">
        <f t="shared" si="2"/>
        <v>54334</v>
      </c>
      <c r="P15" s="92">
        <v>1</v>
      </c>
      <c r="Q15" s="92">
        <v>31318</v>
      </c>
      <c r="R15" s="92">
        <v>1</v>
      </c>
      <c r="S15" s="92">
        <v>23016</v>
      </c>
      <c r="T15" s="201">
        <v>31318</v>
      </c>
      <c r="U15" s="92" t="s">
        <v>407</v>
      </c>
      <c r="V15" s="92" t="s">
        <v>407</v>
      </c>
      <c r="W15" s="92" t="s">
        <v>407</v>
      </c>
      <c r="X15" s="92" t="s">
        <v>407</v>
      </c>
      <c r="Y15" s="92" t="s">
        <v>407</v>
      </c>
      <c r="Z15" s="92" t="s">
        <v>407</v>
      </c>
      <c r="AA15" s="92" t="s">
        <v>407</v>
      </c>
      <c r="AB15" s="92" t="s">
        <v>407</v>
      </c>
      <c r="AC15" s="92">
        <v>23016</v>
      </c>
      <c r="AD15" s="92" t="s">
        <v>407</v>
      </c>
      <c r="AE15" s="56"/>
      <c r="AF15" s="82"/>
      <c r="AG15" s="90">
        <v>28</v>
      </c>
      <c r="AH15" s="10" t="s">
        <v>404</v>
      </c>
      <c r="AI15" s="90">
        <v>4</v>
      </c>
      <c r="AJ15" s="10" t="s">
        <v>405</v>
      </c>
      <c r="AK15" s="90">
        <v>24</v>
      </c>
      <c r="AL15" s="10" t="s">
        <v>406</v>
      </c>
    </row>
    <row r="16" spans="1:38" s="61" customFormat="1" ht="12.75" customHeight="1">
      <c r="A16" s="12"/>
      <c r="B16" s="90">
        <v>31</v>
      </c>
      <c r="C16" s="10" t="s">
        <v>404</v>
      </c>
      <c r="D16" s="90">
        <v>7</v>
      </c>
      <c r="E16" s="10" t="s">
        <v>405</v>
      </c>
      <c r="F16" s="90">
        <v>8</v>
      </c>
      <c r="G16" s="123" t="s">
        <v>406</v>
      </c>
      <c r="H16" s="56"/>
      <c r="I16" s="92">
        <f t="shared" si="0"/>
        <v>107275</v>
      </c>
      <c r="J16" s="92">
        <v>48018</v>
      </c>
      <c r="K16" s="92">
        <v>59257</v>
      </c>
      <c r="L16" s="92">
        <f t="shared" si="1"/>
        <v>65662</v>
      </c>
      <c r="M16" s="92">
        <v>30845</v>
      </c>
      <c r="N16" s="92">
        <v>34817</v>
      </c>
      <c r="O16" s="92">
        <f t="shared" si="2"/>
        <v>63434</v>
      </c>
      <c r="P16" s="92">
        <v>1</v>
      </c>
      <c r="Q16" s="92">
        <v>37645</v>
      </c>
      <c r="R16" s="92">
        <v>1</v>
      </c>
      <c r="S16" s="92">
        <v>25789</v>
      </c>
      <c r="T16" s="92">
        <v>25789</v>
      </c>
      <c r="U16" s="92" t="s">
        <v>407</v>
      </c>
      <c r="V16" s="92">
        <v>37645</v>
      </c>
      <c r="W16" s="92" t="s">
        <v>407</v>
      </c>
      <c r="X16" s="92" t="s">
        <v>407</v>
      </c>
      <c r="Y16" s="92" t="s">
        <v>407</v>
      </c>
      <c r="Z16" s="92" t="s">
        <v>407</v>
      </c>
      <c r="AA16" s="92" t="s">
        <v>407</v>
      </c>
      <c r="AB16" s="92" t="s">
        <v>407</v>
      </c>
      <c r="AC16" s="92" t="s">
        <v>407</v>
      </c>
      <c r="AD16" s="92" t="s">
        <v>407</v>
      </c>
      <c r="AE16" s="56"/>
      <c r="AF16" s="82"/>
      <c r="AG16" s="90">
        <v>31</v>
      </c>
      <c r="AH16" s="10" t="s">
        <v>404</v>
      </c>
      <c r="AI16" s="90">
        <v>7</v>
      </c>
      <c r="AJ16" s="10" t="s">
        <v>405</v>
      </c>
      <c r="AK16" s="90">
        <v>8</v>
      </c>
      <c r="AL16" s="10" t="s">
        <v>406</v>
      </c>
    </row>
    <row r="17" spans="1:38" s="61" customFormat="1" ht="12.75" customHeight="1">
      <c r="A17" s="12"/>
      <c r="B17" s="90">
        <v>34</v>
      </c>
      <c r="C17" s="10" t="s">
        <v>404</v>
      </c>
      <c r="D17" s="90">
        <v>6</v>
      </c>
      <c r="E17" s="10" t="s">
        <v>405</v>
      </c>
      <c r="F17" s="90">
        <v>2</v>
      </c>
      <c r="G17" s="123" t="s">
        <v>406</v>
      </c>
      <c r="H17" s="56"/>
      <c r="I17" s="92">
        <f t="shared" si="0"/>
        <v>121547</v>
      </c>
      <c r="J17" s="92">
        <v>54392</v>
      </c>
      <c r="K17" s="92">
        <v>67155</v>
      </c>
      <c r="L17" s="92">
        <f t="shared" si="1"/>
        <v>79776</v>
      </c>
      <c r="M17" s="92">
        <v>37209</v>
      </c>
      <c r="N17" s="92">
        <v>42567</v>
      </c>
      <c r="O17" s="203">
        <f t="shared" si="2"/>
        <v>76557</v>
      </c>
      <c r="P17" s="92">
        <v>1</v>
      </c>
      <c r="Q17" s="92">
        <v>43992</v>
      </c>
      <c r="R17" s="92">
        <v>1</v>
      </c>
      <c r="S17" s="92">
        <v>32565</v>
      </c>
      <c r="T17" s="92">
        <v>43992</v>
      </c>
      <c r="U17" s="92" t="s">
        <v>407</v>
      </c>
      <c r="V17" s="92">
        <v>32565</v>
      </c>
      <c r="W17" s="92" t="s">
        <v>407</v>
      </c>
      <c r="X17" s="92" t="s">
        <v>407</v>
      </c>
      <c r="Y17" s="92" t="s">
        <v>407</v>
      </c>
      <c r="Z17" s="92" t="s">
        <v>407</v>
      </c>
      <c r="AA17" s="92" t="s">
        <v>407</v>
      </c>
      <c r="AB17" s="92" t="s">
        <v>407</v>
      </c>
      <c r="AC17" s="92" t="s">
        <v>407</v>
      </c>
      <c r="AD17" s="92" t="s">
        <v>407</v>
      </c>
      <c r="AE17" s="56"/>
      <c r="AF17" s="82"/>
      <c r="AG17" s="90">
        <v>34</v>
      </c>
      <c r="AH17" s="10" t="s">
        <v>404</v>
      </c>
      <c r="AI17" s="90">
        <v>6</v>
      </c>
      <c r="AJ17" s="10" t="s">
        <v>405</v>
      </c>
      <c r="AK17" s="90">
        <v>2</v>
      </c>
      <c r="AL17" s="10" t="s">
        <v>406</v>
      </c>
    </row>
    <row r="18" spans="1:38" s="61" customFormat="1" ht="12.75" customHeight="1">
      <c r="A18" s="12"/>
      <c r="B18" s="90">
        <v>37</v>
      </c>
      <c r="C18" s="10" t="s">
        <v>404</v>
      </c>
      <c r="D18" s="90">
        <v>7</v>
      </c>
      <c r="E18" s="10" t="s">
        <v>405</v>
      </c>
      <c r="F18" s="90">
        <v>1</v>
      </c>
      <c r="G18" s="123" t="s">
        <v>406</v>
      </c>
      <c r="H18" s="56"/>
      <c r="I18" s="92">
        <f t="shared" si="0"/>
        <v>126888</v>
      </c>
      <c r="J18" s="92">
        <v>56327</v>
      </c>
      <c r="K18" s="92">
        <v>70561</v>
      </c>
      <c r="L18" s="92">
        <f t="shared" si="1"/>
        <v>94432</v>
      </c>
      <c r="M18" s="92">
        <v>41624</v>
      </c>
      <c r="N18" s="92">
        <v>52808</v>
      </c>
      <c r="O18" s="92">
        <f t="shared" si="2"/>
        <v>90881</v>
      </c>
      <c r="P18" s="92">
        <v>1</v>
      </c>
      <c r="Q18" s="92">
        <v>43129</v>
      </c>
      <c r="R18" s="92">
        <v>2</v>
      </c>
      <c r="S18" s="92">
        <v>47752</v>
      </c>
      <c r="T18" s="92">
        <v>43129</v>
      </c>
      <c r="U18" s="92" t="s">
        <v>407</v>
      </c>
      <c r="V18" s="92">
        <v>43490</v>
      </c>
      <c r="W18" s="92">
        <v>4262</v>
      </c>
      <c r="X18" s="92" t="s">
        <v>407</v>
      </c>
      <c r="Y18" s="92" t="s">
        <v>407</v>
      </c>
      <c r="Z18" s="92" t="s">
        <v>407</v>
      </c>
      <c r="AA18" s="92" t="s">
        <v>407</v>
      </c>
      <c r="AB18" s="92" t="s">
        <v>407</v>
      </c>
      <c r="AC18" s="92" t="s">
        <v>407</v>
      </c>
      <c r="AD18" s="92" t="s">
        <v>407</v>
      </c>
      <c r="AE18" s="56"/>
      <c r="AF18" s="82"/>
      <c r="AG18" s="90">
        <v>37</v>
      </c>
      <c r="AH18" s="10" t="s">
        <v>404</v>
      </c>
      <c r="AI18" s="90">
        <v>7</v>
      </c>
      <c r="AJ18" s="10" t="s">
        <v>405</v>
      </c>
      <c r="AK18" s="90">
        <v>1</v>
      </c>
      <c r="AL18" s="10" t="s">
        <v>406</v>
      </c>
    </row>
    <row r="19" spans="1:38" s="61" customFormat="1" ht="12.75" customHeight="1">
      <c r="A19" s="12"/>
      <c r="B19" s="90">
        <v>40</v>
      </c>
      <c r="C19" s="10" t="s">
        <v>404</v>
      </c>
      <c r="D19" s="90">
        <v>7</v>
      </c>
      <c r="E19" s="10" t="s">
        <v>405</v>
      </c>
      <c r="F19" s="90">
        <v>4</v>
      </c>
      <c r="G19" s="123" t="s">
        <v>406</v>
      </c>
      <c r="H19" s="56"/>
      <c r="I19" s="92">
        <f t="shared" si="0"/>
        <v>139648</v>
      </c>
      <c r="J19" s="92">
        <v>62012</v>
      </c>
      <c r="K19" s="92">
        <v>77636</v>
      </c>
      <c r="L19" s="92">
        <f t="shared" si="1"/>
        <v>95331</v>
      </c>
      <c r="M19" s="92">
        <v>42180</v>
      </c>
      <c r="N19" s="92">
        <v>53151</v>
      </c>
      <c r="O19" s="92">
        <f t="shared" si="2"/>
        <v>89758</v>
      </c>
      <c r="P19" s="92">
        <v>1</v>
      </c>
      <c r="Q19" s="92">
        <v>47231</v>
      </c>
      <c r="R19" s="92">
        <v>2</v>
      </c>
      <c r="S19" s="92">
        <v>42527</v>
      </c>
      <c r="T19" s="92">
        <v>47231</v>
      </c>
      <c r="U19" s="92" t="s">
        <v>407</v>
      </c>
      <c r="V19" s="92">
        <v>31909</v>
      </c>
      <c r="W19" s="92">
        <v>10618</v>
      </c>
      <c r="X19" s="92" t="s">
        <v>407</v>
      </c>
      <c r="Y19" s="92" t="s">
        <v>407</v>
      </c>
      <c r="Z19" s="92" t="s">
        <v>407</v>
      </c>
      <c r="AA19" s="92" t="s">
        <v>407</v>
      </c>
      <c r="AB19" s="92" t="s">
        <v>407</v>
      </c>
      <c r="AC19" s="92" t="s">
        <v>407</v>
      </c>
      <c r="AD19" s="92" t="s">
        <v>407</v>
      </c>
      <c r="AE19" s="56"/>
      <c r="AF19" s="82"/>
      <c r="AG19" s="90">
        <v>40</v>
      </c>
      <c r="AH19" s="10" t="s">
        <v>404</v>
      </c>
      <c r="AI19" s="90">
        <v>7</v>
      </c>
      <c r="AJ19" s="10" t="s">
        <v>405</v>
      </c>
      <c r="AK19" s="90">
        <v>4</v>
      </c>
      <c r="AL19" s="10" t="s">
        <v>406</v>
      </c>
    </row>
    <row r="20" spans="1:38" s="61" customFormat="1" ht="12.75" customHeight="1">
      <c r="A20" s="12"/>
      <c r="B20" s="90">
        <v>43</v>
      </c>
      <c r="C20" s="10" t="s">
        <v>404</v>
      </c>
      <c r="D20" s="90">
        <v>7</v>
      </c>
      <c r="E20" s="10" t="s">
        <v>405</v>
      </c>
      <c r="F20" s="90">
        <v>7</v>
      </c>
      <c r="G20" s="123" t="s">
        <v>406</v>
      </c>
      <c r="H20" s="56"/>
      <c r="I20" s="92">
        <f t="shared" si="0"/>
        <v>151452</v>
      </c>
      <c r="J20" s="92">
        <v>67197</v>
      </c>
      <c r="K20" s="92">
        <v>84255</v>
      </c>
      <c r="L20" s="92">
        <f t="shared" si="1"/>
        <v>107084</v>
      </c>
      <c r="M20" s="92">
        <v>46961</v>
      </c>
      <c r="N20" s="92">
        <v>60123</v>
      </c>
      <c r="O20" s="92">
        <f t="shared" si="2"/>
        <v>99848</v>
      </c>
      <c r="P20" s="92">
        <v>1</v>
      </c>
      <c r="Q20" s="92">
        <v>51142</v>
      </c>
      <c r="R20" s="92">
        <v>2</v>
      </c>
      <c r="S20" s="92">
        <v>48706</v>
      </c>
      <c r="T20" s="92">
        <v>51142</v>
      </c>
      <c r="U20" s="92" t="s">
        <v>407</v>
      </c>
      <c r="V20" s="92">
        <v>34942</v>
      </c>
      <c r="W20" s="92">
        <v>13764</v>
      </c>
      <c r="X20" s="92" t="s">
        <v>407</v>
      </c>
      <c r="Y20" s="92" t="s">
        <v>407</v>
      </c>
      <c r="Z20" s="92" t="s">
        <v>407</v>
      </c>
      <c r="AA20" s="92" t="s">
        <v>407</v>
      </c>
      <c r="AB20" s="92" t="s">
        <v>407</v>
      </c>
      <c r="AC20" s="92" t="s">
        <v>407</v>
      </c>
      <c r="AD20" s="92" t="s">
        <v>407</v>
      </c>
      <c r="AE20" s="56"/>
      <c r="AF20" s="82"/>
      <c r="AG20" s="90">
        <v>43</v>
      </c>
      <c r="AH20" s="10" t="s">
        <v>404</v>
      </c>
      <c r="AI20" s="90">
        <v>7</v>
      </c>
      <c r="AJ20" s="10" t="s">
        <v>405</v>
      </c>
      <c r="AK20" s="90">
        <v>7</v>
      </c>
      <c r="AL20" s="10" t="s">
        <v>406</v>
      </c>
    </row>
    <row r="21" spans="1:38" s="61" customFormat="1" ht="12.75" customHeight="1">
      <c r="A21" s="12"/>
      <c r="B21" s="90">
        <v>46</v>
      </c>
      <c r="C21" s="10" t="s">
        <v>404</v>
      </c>
      <c r="D21" s="90">
        <v>6</v>
      </c>
      <c r="E21" s="10" t="s">
        <v>405</v>
      </c>
      <c r="F21" s="90">
        <v>27</v>
      </c>
      <c r="G21" s="123" t="s">
        <v>406</v>
      </c>
      <c r="H21" s="56"/>
      <c r="I21" s="203">
        <f t="shared" si="0"/>
        <v>174157</v>
      </c>
      <c r="J21" s="92">
        <v>78937</v>
      </c>
      <c r="K21" s="92">
        <v>95220</v>
      </c>
      <c r="L21" s="92">
        <f t="shared" si="1"/>
        <v>111071</v>
      </c>
      <c r="M21" s="92">
        <v>48868</v>
      </c>
      <c r="N21" s="92">
        <v>62203</v>
      </c>
      <c r="O21" s="203">
        <f t="shared" si="2"/>
        <v>105548</v>
      </c>
      <c r="P21" s="92">
        <v>1</v>
      </c>
      <c r="Q21" s="92">
        <v>33833</v>
      </c>
      <c r="R21" s="92">
        <v>3</v>
      </c>
      <c r="S21" s="92">
        <v>71715</v>
      </c>
      <c r="T21" s="92">
        <v>33833</v>
      </c>
      <c r="U21" s="92" t="s">
        <v>407</v>
      </c>
      <c r="V21" s="92">
        <v>32244</v>
      </c>
      <c r="W21" s="92">
        <v>16977</v>
      </c>
      <c r="X21" s="92" t="s">
        <v>407</v>
      </c>
      <c r="Y21" s="92" t="s">
        <v>407</v>
      </c>
      <c r="Z21" s="92" t="s">
        <v>407</v>
      </c>
      <c r="AA21" s="92" t="s">
        <v>407</v>
      </c>
      <c r="AB21" s="92" t="s">
        <v>407</v>
      </c>
      <c r="AC21" s="92" t="s">
        <v>407</v>
      </c>
      <c r="AD21" s="92">
        <v>22494</v>
      </c>
      <c r="AE21" s="56"/>
      <c r="AF21" s="82"/>
      <c r="AG21" s="90">
        <v>46</v>
      </c>
      <c r="AH21" s="10" t="s">
        <v>404</v>
      </c>
      <c r="AI21" s="90">
        <v>6</v>
      </c>
      <c r="AJ21" s="10" t="s">
        <v>405</v>
      </c>
      <c r="AK21" s="90">
        <v>27</v>
      </c>
      <c r="AL21" s="10" t="s">
        <v>406</v>
      </c>
    </row>
    <row r="22" spans="1:38" s="61" customFormat="1" ht="12.75" customHeight="1">
      <c r="A22" s="12"/>
      <c r="B22" s="90">
        <v>49</v>
      </c>
      <c r="C22" s="10" t="s">
        <v>404</v>
      </c>
      <c r="D22" s="90">
        <v>5</v>
      </c>
      <c r="E22" s="10" t="s">
        <v>405</v>
      </c>
      <c r="F22" s="90">
        <v>12</v>
      </c>
      <c r="G22" s="123" t="s">
        <v>406</v>
      </c>
      <c r="H22" s="56"/>
      <c r="I22" s="92">
        <f t="shared" si="0"/>
        <v>191502</v>
      </c>
      <c r="J22" s="92">
        <v>87172</v>
      </c>
      <c r="K22" s="92">
        <v>104330</v>
      </c>
      <c r="L22" s="92">
        <f t="shared" si="1"/>
        <v>121990</v>
      </c>
      <c r="M22" s="92">
        <v>53652</v>
      </c>
      <c r="N22" s="92">
        <v>68338</v>
      </c>
      <c r="O22" s="203">
        <f t="shared" si="2"/>
        <v>121367</v>
      </c>
      <c r="P22" s="92">
        <v>1</v>
      </c>
      <c r="Q22" s="92">
        <v>47598</v>
      </c>
      <c r="R22" s="92">
        <v>3</v>
      </c>
      <c r="S22" s="92">
        <v>73769</v>
      </c>
      <c r="T22" s="92">
        <v>47598</v>
      </c>
      <c r="U22" s="92" t="s">
        <v>407</v>
      </c>
      <c r="V22" s="92">
        <v>48722</v>
      </c>
      <c r="W22" s="92" t="s">
        <v>407</v>
      </c>
      <c r="X22" s="92">
        <v>24169</v>
      </c>
      <c r="Y22" s="92" t="s">
        <v>407</v>
      </c>
      <c r="Z22" s="92" t="s">
        <v>407</v>
      </c>
      <c r="AA22" s="92" t="s">
        <v>407</v>
      </c>
      <c r="AB22" s="92" t="s">
        <v>407</v>
      </c>
      <c r="AC22" s="92">
        <v>878</v>
      </c>
      <c r="AD22" s="92" t="s">
        <v>407</v>
      </c>
      <c r="AE22" s="56"/>
      <c r="AF22" s="82"/>
      <c r="AG22" s="90">
        <v>49</v>
      </c>
      <c r="AH22" s="10" t="s">
        <v>404</v>
      </c>
      <c r="AI22" s="90">
        <v>5</v>
      </c>
      <c r="AJ22" s="10" t="s">
        <v>405</v>
      </c>
      <c r="AK22" s="90">
        <v>12</v>
      </c>
      <c r="AL22" s="10" t="s">
        <v>406</v>
      </c>
    </row>
    <row r="23" spans="1:38" s="61" customFormat="1" ht="12.75" customHeight="1">
      <c r="A23" s="12"/>
      <c r="B23" s="90">
        <v>49</v>
      </c>
      <c r="C23" s="10" t="s">
        <v>404</v>
      </c>
      <c r="D23" s="90">
        <v>7</v>
      </c>
      <c r="E23" s="10" t="s">
        <v>405</v>
      </c>
      <c r="F23" s="90">
        <v>7</v>
      </c>
      <c r="G23" s="123" t="s">
        <v>406</v>
      </c>
      <c r="H23" s="56"/>
      <c r="I23" s="92">
        <f t="shared" si="0"/>
        <v>192217</v>
      </c>
      <c r="J23" s="92">
        <v>87627</v>
      </c>
      <c r="K23" s="92">
        <v>104590</v>
      </c>
      <c r="L23" s="92">
        <f t="shared" si="1"/>
        <v>129783</v>
      </c>
      <c r="M23" s="92">
        <v>61128</v>
      </c>
      <c r="N23" s="92">
        <v>68655</v>
      </c>
      <c r="O23" s="92">
        <f t="shared" si="2"/>
        <v>131430</v>
      </c>
      <c r="P23" s="92">
        <v>1</v>
      </c>
      <c r="Q23" s="92">
        <v>55553</v>
      </c>
      <c r="R23" s="92">
        <v>2</v>
      </c>
      <c r="S23" s="92">
        <v>75877</v>
      </c>
      <c r="T23" s="92">
        <v>55553</v>
      </c>
      <c r="U23" s="92" t="s">
        <v>407</v>
      </c>
      <c r="V23" s="92" t="s">
        <v>407</v>
      </c>
      <c r="W23" s="92">
        <v>49874</v>
      </c>
      <c r="X23" s="92">
        <v>26003</v>
      </c>
      <c r="Y23" s="92" t="s">
        <v>407</v>
      </c>
      <c r="Z23" s="92" t="s">
        <v>407</v>
      </c>
      <c r="AA23" s="92" t="s">
        <v>407</v>
      </c>
      <c r="AB23" s="92" t="s">
        <v>407</v>
      </c>
      <c r="AC23" s="92" t="s">
        <v>407</v>
      </c>
      <c r="AD23" s="92" t="s">
        <v>407</v>
      </c>
      <c r="AE23" s="56"/>
      <c r="AF23" s="82"/>
      <c r="AG23" s="90">
        <v>49</v>
      </c>
      <c r="AH23" s="10" t="s">
        <v>404</v>
      </c>
      <c r="AI23" s="90">
        <v>7</v>
      </c>
      <c r="AJ23" s="10" t="s">
        <v>405</v>
      </c>
      <c r="AK23" s="90">
        <v>7</v>
      </c>
      <c r="AL23" s="10" t="s">
        <v>406</v>
      </c>
    </row>
    <row r="24" spans="1:38" s="61" customFormat="1" ht="12.75" customHeight="1">
      <c r="A24" s="12"/>
      <c r="B24" s="90">
        <v>52</v>
      </c>
      <c r="C24" s="10" t="s">
        <v>404</v>
      </c>
      <c r="D24" s="90">
        <v>7</v>
      </c>
      <c r="E24" s="10" t="s">
        <v>405</v>
      </c>
      <c r="F24" s="90">
        <v>10</v>
      </c>
      <c r="G24" s="123" t="s">
        <v>406</v>
      </c>
      <c r="H24" s="56"/>
      <c r="I24" s="92">
        <f t="shared" si="0"/>
        <v>202959</v>
      </c>
      <c r="J24" s="92">
        <v>92837</v>
      </c>
      <c r="K24" s="92">
        <v>110122</v>
      </c>
      <c r="L24" s="92">
        <f t="shared" si="1"/>
        <v>131719</v>
      </c>
      <c r="M24" s="92">
        <v>56359</v>
      </c>
      <c r="N24" s="92">
        <v>75360</v>
      </c>
      <c r="O24" s="92">
        <f t="shared" si="2"/>
        <v>120445</v>
      </c>
      <c r="P24" s="92">
        <v>1</v>
      </c>
      <c r="Q24" s="92">
        <v>56904</v>
      </c>
      <c r="R24" s="92">
        <v>2</v>
      </c>
      <c r="S24" s="92">
        <v>63541</v>
      </c>
      <c r="T24" s="92">
        <v>56904</v>
      </c>
      <c r="U24" s="92" t="s">
        <v>407</v>
      </c>
      <c r="V24" s="92">
        <v>36615</v>
      </c>
      <c r="W24" s="92">
        <v>26926</v>
      </c>
      <c r="X24" s="92" t="s">
        <v>407</v>
      </c>
      <c r="Y24" s="92" t="s">
        <v>407</v>
      </c>
      <c r="Z24" s="92" t="s">
        <v>407</v>
      </c>
      <c r="AA24" s="92" t="s">
        <v>407</v>
      </c>
      <c r="AB24" s="92" t="s">
        <v>407</v>
      </c>
      <c r="AC24" s="92" t="s">
        <v>407</v>
      </c>
      <c r="AD24" s="92" t="s">
        <v>407</v>
      </c>
      <c r="AE24" s="56"/>
      <c r="AF24" s="82"/>
      <c r="AG24" s="90">
        <v>52</v>
      </c>
      <c r="AH24" s="10" t="s">
        <v>404</v>
      </c>
      <c r="AI24" s="90">
        <v>7</v>
      </c>
      <c r="AJ24" s="10" t="s">
        <v>405</v>
      </c>
      <c r="AK24" s="90">
        <v>10</v>
      </c>
      <c r="AL24" s="10" t="s">
        <v>406</v>
      </c>
    </row>
    <row r="25" spans="1:38" s="61" customFormat="1" ht="12.75" customHeight="1">
      <c r="A25" s="12"/>
      <c r="B25" s="90">
        <v>55</v>
      </c>
      <c r="C25" s="10" t="s">
        <v>404</v>
      </c>
      <c r="D25" s="90">
        <v>6</v>
      </c>
      <c r="E25" s="10" t="s">
        <v>405</v>
      </c>
      <c r="F25" s="90">
        <v>22</v>
      </c>
      <c r="G25" s="123" t="s">
        <v>406</v>
      </c>
      <c r="H25" s="56"/>
      <c r="I25" s="92">
        <f t="shared" si="0"/>
        <v>211145</v>
      </c>
      <c r="J25" s="92">
        <v>96840</v>
      </c>
      <c r="K25" s="92">
        <v>114305</v>
      </c>
      <c r="L25" s="92">
        <f t="shared" si="1"/>
        <v>135082</v>
      </c>
      <c r="M25" s="92">
        <v>62181</v>
      </c>
      <c r="N25" s="92">
        <v>72901</v>
      </c>
      <c r="O25" s="92">
        <f t="shared" si="2"/>
        <v>130922</v>
      </c>
      <c r="P25" s="92">
        <v>1</v>
      </c>
      <c r="Q25" s="92">
        <v>58395</v>
      </c>
      <c r="R25" s="92">
        <v>2</v>
      </c>
      <c r="S25" s="92">
        <v>72527</v>
      </c>
      <c r="T25" s="92">
        <v>58395</v>
      </c>
      <c r="U25" s="92" t="s">
        <v>407</v>
      </c>
      <c r="V25" s="92" t="s">
        <v>407</v>
      </c>
      <c r="W25" s="92">
        <v>22455</v>
      </c>
      <c r="X25" s="92" t="s">
        <v>407</v>
      </c>
      <c r="Y25" s="92" t="s">
        <v>407</v>
      </c>
      <c r="Z25" s="92" t="s">
        <v>407</v>
      </c>
      <c r="AA25" s="92" t="s">
        <v>407</v>
      </c>
      <c r="AB25" s="92" t="s">
        <v>407</v>
      </c>
      <c r="AC25" s="92" t="s">
        <v>407</v>
      </c>
      <c r="AD25" s="92">
        <v>50072</v>
      </c>
      <c r="AE25" s="56"/>
      <c r="AF25" s="82"/>
      <c r="AG25" s="90">
        <v>55</v>
      </c>
      <c r="AH25" s="10" t="s">
        <v>404</v>
      </c>
      <c r="AI25" s="90">
        <v>6</v>
      </c>
      <c r="AJ25" s="10" t="s">
        <v>405</v>
      </c>
      <c r="AK25" s="90">
        <v>22</v>
      </c>
      <c r="AL25" s="10" t="s">
        <v>406</v>
      </c>
    </row>
    <row r="26" spans="1:38" s="61" customFormat="1" ht="12.75" customHeight="1">
      <c r="A26" s="12"/>
      <c r="B26" s="90">
        <v>58</v>
      </c>
      <c r="C26" s="10" t="s">
        <v>404</v>
      </c>
      <c r="D26" s="90">
        <v>6</v>
      </c>
      <c r="E26" s="10" t="s">
        <v>405</v>
      </c>
      <c r="F26" s="90">
        <v>26</v>
      </c>
      <c r="G26" s="123" t="s">
        <v>406</v>
      </c>
      <c r="H26" s="56"/>
      <c r="I26" s="92">
        <f t="shared" si="0"/>
        <v>218580</v>
      </c>
      <c r="J26" s="92">
        <v>100545</v>
      </c>
      <c r="K26" s="92">
        <v>118035</v>
      </c>
      <c r="L26" s="92">
        <f t="shared" si="1"/>
        <v>114977</v>
      </c>
      <c r="M26" s="92">
        <v>51196</v>
      </c>
      <c r="N26" s="92">
        <v>63781</v>
      </c>
      <c r="O26" s="203">
        <f t="shared" si="2"/>
        <v>106767</v>
      </c>
      <c r="P26" s="92">
        <v>1</v>
      </c>
      <c r="Q26" s="92">
        <v>48479</v>
      </c>
      <c r="R26" s="92">
        <v>2</v>
      </c>
      <c r="S26" s="92">
        <v>58288</v>
      </c>
      <c r="T26" s="92">
        <v>48479</v>
      </c>
      <c r="U26" s="92" t="s">
        <v>407</v>
      </c>
      <c r="V26" s="92">
        <v>38992</v>
      </c>
      <c r="W26" s="92">
        <v>19296</v>
      </c>
      <c r="X26" s="92" t="s">
        <v>407</v>
      </c>
      <c r="Y26" s="92" t="s">
        <v>407</v>
      </c>
      <c r="Z26" s="92" t="s">
        <v>407</v>
      </c>
      <c r="AA26" s="92" t="s">
        <v>407</v>
      </c>
      <c r="AB26" s="92" t="s">
        <v>407</v>
      </c>
      <c r="AC26" s="92" t="s">
        <v>407</v>
      </c>
      <c r="AD26" s="92" t="s">
        <v>407</v>
      </c>
      <c r="AE26" s="56"/>
      <c r="AF26" s="82"/>
      <c r="AG26" s="90">
        <v>58</v>
      </c>
      <c r="AH26" s="10" t="s">
        <v>404</v>
      </c>
      <c r="AI26" s="90">
        <v>6</v>
      </c>
      <c r="AJ26" s="10" t="s">
        <v>405</v>
      </c>
      <c r="AK26" s="90">
        <v>26</v>
      </c>
      <c r="AL26" s="10" t="s">
        <v>406</v>
      </c>
    </row>
    <row r="27" spans="1:38" s="61" customFormat="1" ht="12.75" customHeight="1">
      <c r="A27" s="12"/>
      <c r="B27" s="90">
        <v>61</v>
      </c>
      <c r="C27" s="10" t="s">
        <v>404</v>
      </c>
      <c r="D27" s="90">
        <v>7</v>
      </c>
      <c r="E27" s="10" t="s">
        <v>405</v>
      </c>
      <c r="F27" s="90">
        <v>6</v>
      </c>
      <c r="G27" s="123" t="s">
        <v>406</v>
      </c>
      <c r="H27" s="56"/>
      <c r="I27" s="92">
        <f t="shared" si="0"/>
        <v>223962</v>
      </c>
      <c r="J27" s="92">
        <v>102692</v>
      </c>
      <c r="K27" s="92">
        <v>121270</v>
      </c>
      <c r="L27" s="92">
        <f t="shared" si="1"/>
        <v>144944</v>
      </c>
      <c r="M27" s="92">
        <v>64331</v>
      </c>
      <c r="N27" s="92">
        <v>80613</v>
      </c>
      <c r="O27" s="92">
        <f t="shared" si="2"/>
        <v>131088</v>
      </c>
      <c r="P27" s="92">
        <v>1</v>
      </c>
      <c r="Q27" s="92">
        <v>54958</v>
      </c>
      <c r="R27" s="92">
        <v>2</v>
      </c>
      <c r="S27" s="92">
        <v>76130</v>
      </c>
      <c r="T27" s="92">
        <v>54958</v>
      </c>
      <c r="U27" s="92" t="s">
        <v>407</v>
      </c>
      <c r="V27" s="92">
        <v>50596</v>
      </c>
      <c r="W27" s="92">
        <v>25534</v>
      </c>
      <c r="X27" s="92" t="s">
        <v>407</v>
      </c>
      <c r="Y27" s="92" t="s">
        <v>407</v>
      </c>
      <c r="Z27" s="92" t="s">
        <v>407</v>
      </c>
      <c r="AA27" s="92" t="s">
        <v>407</v>
      </c>
      <c r="AB27" s="92" t="s">
        <v>407</v>
      </c>
      <c r="AC27" s="92" t="s">
        <v>407</v>
      </c>
      <c r="AD27" s="92" t="s">
        <v>407</v>
      </c>
      <c r="AE27" s="56"/>
      <c r="AF27" s="82"/>
      <c r="AG27" s="90">
        <v>61</v>
      </c>
      <c r="AH27" s="10" t="s">
        <v>404</v>
      </c>
      <c r="AI27" s="90">
        <v>7</v>
      </c>
      <c r="AJ27" s="10" t="s">
        <v>405</v>
      </c>
      <c r="AK27" s="90">
        <v>6</v>
      </c>
      <c r="AL27" s="10" t="s">
        <v>406</v>
      </c>
    </row>
    <row r="28" spans="1:38" s="61" customFormat="1" ht="12.75" customHeight="1">
      <c r="A28" s="10" t="s">
        <v>409</v>
      </c>
      <c r="B28" s="90" t="s">
        <v>509</v>
      </c>
      <c r="C28" s="10" t="s">
        <v>404</v>
      </c>
      <c r="D28" s="90">
        <v>7</v>
      </c>
      <c r="E28" s="10" t="s">
        <v>405</v>
      </c>
      <c r="F28" s="90">
        <v>23</v>
      </c>
      <c r="G28" s="123" t="s">
        <v>406</v>
      </c>
      <c r="H28" s="56"/>
      <c r="I28" s="92">
        <f t="shared" si="0"/>
        <v>232661</v>
      </c>
      <c r="J28" s="92">
        <v>106515</v>
      </c>
      <c r="K28" s="92">
        <v>126146</v>
      </c>
      <c r="L28" s="92">
        <f t="shared" si="1"/>
        <v>150096</v>
      </c>
      <c r="M28" s="92">
        <v>66560</v>
      </c>
      <c r="N28" s="92">
        <v>83536</v>
      </c>
      <c r="O28" s="92">
        <f t="shared" si="2"/>
        <v>142999</v>
      </c>
      <c r="P28" s="92">
        <v>1</v>
      </c>
      <c r="Q28" s="92">
        <v>66124</v>
      </c>
      <c r="R28" s="92">
        <v>2</v>
      </c>
      <c r="S28" s="92">
        <v>76875</v>
      </c>
      <c r="T28" s="92">
        <v>50470</v>
      </c>
      <c r="U28" s="92" t="s">
        <v>407</v>
      </c>
      <c r="V28" s="92">
        <v>66124</v>
      </c>
      <c r="W28" s="92">
        <v>26405</v>
      </c>
      <c r="X28" s="92" t="s">
        <v>407</v>
      </c>
      <c r="Y28" s="92" t="s">
        <v>407</v>
      </c>
      <c r="Z28" s="92" t="s">
        <v>407</v>
      </c>
      <c r="AA28" s="92" t="s">
        <v>407</v>
      </c>
      <c r="AB28" s="92" t="s">
        <v>407</v>
      </c>
      <c r="AC28" s="92" t="s">
        <v>407</v>
      </c>
      <c r="AD28" s="92" t="s">
        <v>407</v>
      </c>
      <c r="AE28" s="56"/>
      <c r="AF28" s="33" t="s">
        <v>409</v>
      </c>
      <c r="AG28" s="90" t="s">
        <v>509</v>
      </c>
      <c r="AH28" s="10" t="s">
        <v>404</v>
      </c>
      <c r="AI28" s="90">
        <v>7</v>
      </c>
      <c r="AJ28" s="10" t="s">
        <v>405</v>
      </c>
      <c r="AK28" s="90">
        <v>23</v>
      </c>
      <c r="AL28" s="10" t="s">
        <v>406</v>
      </c>
    </row>
    <row r="29" spans="1:38" s="61" customFormat="1" ht="12.75" customHeight="1">
      <c r="A29" s="12"/>
      <c r="B29" s="90">
        <v>4</v>
      </c>
      <c r="C29" s="10" t="s">
        <v>404</v>
      </c>
      <c r="D29" s="90">
        <v>7</v>
      </c>
      <c r="E29" s="10" t="s">
        <v>405</v>
      </c>
      <c r="F29" s="90">
        <v>26</v>
      </c>
      <c r="G29" s="123" t="s">
        <v>406</v>
      </c>
      <c r="H29" s="56"/>
      <c r="I29" s="92">
        <f t="shared" si="0"/>
        <v>238942</v>
      </c>
      <c r="J29" s="92">
        <v>109128</v>
      </c>
      <c r="K29" s="92">
        <v>129814</v>
      </c>
      <c r="L29" s="92">
        <f t="shared" si="1"/>
        <v>107817</v>
      </c>
      <c r="M29" s="92">
        <v>48129</v>
      </c>
      <c r="N29" s="92">
        <v>59688</v>
      </c>
      <c r="O29" s="92">
        <f t="shared" si="2"/>
        <v>104384</v>
      </c>
      <c r="P29" s="92">
        <v>1</v>
      </c>
      <c r="Q29" s="92">
        <v>43362</v>
      </c>
      <c r="R29" s="92">
        <v>2</v>
      </c>
      <c r="S29" s="92">
        <v>61022</v>
      </c>
      <c r="T29" s="92" t="s">
        <v>407</v>
      </c>
      <c r="U29" s="92" t="s">
        <v>407</v>
      </c>
      <c r="V29" s="92" t="s">
        <v>407</v>
      </c>
      <c r="W29" s="92">
        <v>22635</v>
      </c>
      <c r="X29" s="92" t="s">
        <v>407</v>
      </c>
      <c r="Y29" s="92" t="s">
        <v>407</v>
      </c>
      <c r="Z29" s="92" t="s">
        <v>407</v>
      </c>
      <c r="AA29" s="92" t="s">
        <v>407</v>
      </c>
      <c r="AB29" s="92" t="s">
        <v>407</v>
      </c>
      <c r="AC29" s="92" t="s">
        <v>407</v>
      </c>
      <c r="AD29" s="92">
        <v>81749</v>
      </c>
      <c r="AE29" s="56"/>
      <c r="AF29" s="82"/>
      <c r="AG29" s="90">
        <v>4</v>
      </c>
      <c r="AH29" s="10" t="s">
        <v>404</v>
      </c>
      <c r="AI29" s="90">
        <v>7</v>
      </c>
      <c r="AJ29" s="10" t="s">
        <v>405</v>
      </c>
      <c r="AK29" s="90">
        <v>26</v>
      </c>
      <c r="AL29" s="10" t="s">
        <v>406</v>
      </c>
    </row>
    <row r="30" spans="1:38" s="61" customFormat="1" ht="12.75" customHeight="1">
      <c r="A30" s="12"/>
      <c r="B30" s="90">
        <v>7</v>
      </c>
      <c r="C30" s="10" t="s">
        <v>404</v>
      </c>
      <c r="D30" s="90">
        <v>7</v>
      </c>
      <c r="E30" s="10" t="s">
        <v>405</v>
      </c>
      <c r="F30" s="90">
        <v>23</v>
      </c>
      <c r="G30" s="123" t="s">
        <v>406</v>
      </c>
      <c r="H30" s="56"/>
      <c r="I30" s="92">
        <f t="shared" si="0"/>
        <v>248059</v>
      </c>
      <c r="J30" s="92">
        <v>113573</v>
      </c>
      <c r="K30" s="92">
        <v>134486</v>
      </c>
      <c r="L30" s="92">
        <f t="shared" si="1"/>
        <v>100539</v>
      </c>
      <c r="M30" s="92">
        <v>44678</v>
      </c>
      <c r="N30" s="92">
        <v>55861</v>
      </c>
      <c r="O30" s="92">
        <f t="shared" si="2"/>
        <v>96671</v>
      </c>
      <c r="P30" s="92">
        <v>1</v>
      </c>
      <c r="Q30" s="92">
        <v>27212</v>
      </c>
      <c r="R30" s="92">
        <v>2</v>
      </c>
      <c r="S30" s="92">
        <v>69459</v>
      </c>
      <c r="T30" s="92">
        <v>19897</v>
      </c>
      <c r="U30" s="92" t="s">
        <v>407</v>
      </c>
      <c r="V30" s="92" t="s">
        <v>407</v>
      </c>
      <c r="W30" s="92">
        <v>12411</v>
      </c>
      <c r="X30" s="92" t="s">
        <v>407</v>
      </c>
      <c r="Y30" s="92" t="s">
        <v>407</v>
      </c>
      <c r="Z30" s="92" t="s">
        <v>407</v>
      </c>
      <c r="AA30" s="92" t="s">
        <v>407</v>
      </c>
      <c r="AB30" s="92" t="s">
        <v>407</v>
      </c>
      <c r="AC30" s="92">
        <v>17704</v>
      </c>
      <c r="AD30" s="92">
        <v>46659</v>
      </c>
      <c r="AE30" s="56"/>
      <c r="AF30" s="82"/>
      <c r="AG30" s="90">
        <v>7</v>
      </c>
      <c r="AH30" s="10" t="s">
        <v>404</v>
      </c>
      <c r="AI30" s="90">
        <v>7</v>
      </c>
      <c r="AJ30" s="10" t="s">
        <v>405</v>
      </c>
      <c r="AK30" s="90">
        <v>23</v>
      </c>
      <c r="AL30" s="10" t="s">
        <v>406</v>
      </c>
    </row>
    <row r="31" spans="1:38" s="61" customFormat="1" ht="12.75" customHeight="1">
      <c r="A31" s="12"/>
      <c r="B31" s="12">
        <v>10</v>
      </c>
      <c r="C31" s="10" t="s">
        <v>404</v>
      </c>
      <c r="D31" s="12">
        <v>7</v>
      </c>
      <c r="E31" s="10" t="s">
        <v>405</v>
      </c>
      <c r="F31" s="12">
        <v>12</v>
      </c>
      <c r="G31" s="123" t="s">
        <v>406</v>
      </c>
      <c r="H31" s="56"/>
      <c r="I31" s="92">
        <f t="shared" si="0"/>
        <v>254610</v>
      </c>
      <c r="J31" s="92">
        <v>116349</v>
      </c>
      <c r="K31" s="92">
        <v>138261</v>
      </c>
      <c r="L31" s="92">
        <f t="shared" si="1"/>
        <v>122491</v>
      </c>
      <c r="M31" s="92">
        <v>54387</v>
      </c>
      <c r="N31" s="92">
        <v>68104</v>
      </c>
      <c r="O31" s="92">
        <f t="shared" si="2"/>
        <v>99470</v>
      </c>
      <c r="P31" s="92">
        <v>1</v>
      </c>
      <c r="Q31" s="92">
        <v>24900</v>
      </c>
      <c r="R31" s="92">
        <v>3</v>
      </c>
      <c r="S31" s="92">
        <v>74570</v>
      </c>
      <c r="T31" s="92">
        <v>42900</v>
      </c>
      <c r="U31" s="92" t="s">
        <v>407</v>
      </c>
      <c r="V31" s="92" t="s">
        <v>407</v>
      </c>
      <c r="W31" s="92" t="s">
        <v>407</v>
      </c>
      <c r="X31" s="92" t="s">
        <v>407</v>
      </c>
      <c r="Y31" s="92" t="s">
        <v>407</v>
      </c>
      <c r="Z31" s="92" t="s">
        <v>407</v>
      </c>
      <c r="AA31" s="92" t="s">
        <v>407</v>
      </c>
      <c r="AB31" s="92">
        <v>10552</v>
      </c>
      <c r="AC31" s="92">
        <v>2469</v>
      </c>
      <c r="AD31" s="92">
        <v>61549</v>
      </c>
      <c r="AE31" s="56"/>
      <c r="AF31" s="82"/>
      <c r="AG31" s="12">
        <v>10</v>
      </c>
      <c r="AH31" s="10" t="s">
        <v>404</v>
      </c>
      <c r="AI31" s="12">
        <v>7</v>
      </c>
      <c r="AJ31" s="10" t="s">
        <v>405</v>
      </c>
      <c r="AK31" s="12">
        <v>12</v>
      </c>
      <c r="AL31" s="10" t="s">
        <v>406</v>
      </c>
    </row>
    <row r="32" spans="1:38" s="61" customFormat="1" ht="12.75" customHeight="1">
      <c r="A32" s="12"/>
      <c r="B32" s="12">
        <v>13</v>
      </c>
      <c r="C32" s="10" t="s">
        <v>404</v>
      </c>
      <c r="D32" s="12">
        <v>7</v>
      </c>
      <c r="E32" s="10" t="s">
        <v>405</v>
      </c>
      <c r="F32" s="12">
        <v>29</v>
      </c>
      <c r="G32" s="123" t="s">
        <v>406</v>
      </c>
      <c r="H32" s="56"/>
      <c r="I32" s="92">
        <f t="shared" si="0"/>
        <v>261301</v>
      </c>
      <c r="J32" s="92">
        <v>119783</v>
      </c>
      <c r="K32" s="92">
        <v>141518</v>
      </c>
      <c r="L32" s="92">
        <f t="shared" si="1"/>
        <v>133335</v>
      </c>
      <c r="M32" s="92">
        <v>58927</v>
      </c>
      <c r="N32" s="92">
        <v>74408</v>
      </c>
      <c r="O32" s="92">
        <f t="shared" si="2"/>
        <v>129217</v>
      </c>
      <c r="P32" s="92">
        <v>1</v>
      </c>
      <c r="Q32" s="92">
        <v>43293</v>
      </c>
      <c r="R32" s="92">
        <v>5</v>
      </c>
      <c r="S32" s="92">
        <v>85924</v>
      </c>
      <c r="T32" s="92">
        <v>43293</v>
      </c>
      <c r="U32" s="92" t="s">
        <v>407</v>
      </c>
      <c r="V32" s="92" t="s">
        <v>407</v>
      </c>
      <c r="W32" s="92">
        <v>19632</v>
      </c>
      <c r="X32" s="92" t="s">
        <v>407</v>
      </c>
      <c r="Y32" s="92" t="s">
        <v>407</v>
      </c>
      <c r="Z32" s="92" t="s">
        <v>407</v>
      </c>
      <c r="AA32" s="92">
        <v>24118</v>
      </c>
      <c r="AB32" s="92" t="s">
        <v>407</v>
      </c>
      <c r="AC32" s="92">
        <v>1129</v>
      </c>
      <c r="AD32" s="92">
        <v>41045</v>
      </c>
      <c r="AE32" s="56"/>
      <c r="AF32" s="82"/>
      <c r="AG32" s="12">
        <v>13</v>
      </c>
      <c r="AH32" s="10" t="s">
        <v>404</v>
      </c>
      <c r="AI32" s="12">
        <v>7</v>
      </c>
      <c r="AJ32" s="10" t="s">
        <v>405</v>
      </c>
      <c r="AK32" s="12">
        <v>29</v>
      </c>
      <c r="AL32" s="10" t="s">
        <v>406</v>
      </c>
    </row>
    <row r="33" spans="1:38" s="61" customFormat="1" ht="10.5">
      <c r="A33" s="12"/>
      <c r="B33" s="12"/>
      <c r="C33" s="12"/>
      <c r="D33" s="12"/>
      <c r="E33" s="12"/>
      <c r="F33" s="12"/>
      <c r="G33" s="103"/>
      <c r="H33" s="56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56"/>
      <c r="AF33" s="82"/>
      <c r="AG33" s="12"/>
      <c r="AH33" s="12"/>
      <c r="AI33" s="12"/>
      <c r="AJ33" s="12"/>
      <c r="AK33" s="12"/>
      <c r="AL33" s="12"/>
    </row>
    <row r="34" spans="1:38" s="61" customFormat="1" ht="10.5">
      <c r="A34" s="12"/>
      <c r="B34" s="12"/>
      <c r="C34" s="12"/>
      <c r="D34" s="12"/>
      <c r="E34" s="12"/>
      <c r="F34" s="12"/>
      <c r="G34" s="103"/>
      <c r="H34" s="56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56"/>
      <c r="AF34" s="82"/>
      <c r="AG34" s="12"/>
      <c r="AH34" s="12"/>
      <c r="AI34" s="12"/>
      <c r="AJ34" s="12"/>
      <c r="AK34" s="12"/>
      <c r="AL34" s="12"/>
    </row>
    <row r="35" spans="1:38" s="38" customFormat="1" ht="17.25" customHeight="1">
      <c r="A35" s="454"/>
      <c r="B35" s="454"/>
      <c r="C35" s="454"/>
      <c r="D35" s="454"/>
      <c r="E35" s="454"/>
      <c r="F35" s="454"/>
      <c r="G35" s="455"/>
      <c r="H35" s="36"/>
      <c r="I35" s="50"/>
      <c r="J35" s="50"/>
      <c r="K35" s="50"/>
      <c r="L35" s="50"/>
      <c r="M35" s="50"/>
      <c r="N35" s="50"/>
      <c r="O35" s="281"/>
      <c r="P35" s="50"/>
      <c r="Q35" s="50"/>
      <c r="R35" s="50"/>
      <c r="S35" s="50" t="s">
        <v>510</v>
      </c>
      <c r="T35" s="457" t="s">
        <v>328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6"/>
      <c r="AF35" s="456"/>
      <c r="AG35" s="454"/>
      <c r="AH35" s="454"/>
      <c r="AI35" s="454"/>
      <c r="AJ35" s="454"/>
      <c r="AK35" s="454"/>
      <c r="AL35" s="454"/>
    </row>
    <row r="36" spans="1:38" s="61" customFormat="1" ht="12.75" customHeight="1">
      <c r="A36" s="10" t="s">
        <v>403</v>
      </c>
      <c r="B36" s="90">
        <v>22</v>
      </c>
      <c r="C36" s="10" t="s">
        <v>404</v>
      </c>
      <c r="D36" s="90">
        <v>4</v>
      </c>
      <c r="E36" s="10" t="s">
        <v>405</v>
      </c>
      <c r="F36" s="90">
        <v>20</v>
      </c>
      <c r="G36" s="123" t="s">
        <v>406</v>
      </c>
      <c r="H36" s="56"/>
      <c r="I36" s="92">
        <f>SUM(J36:K36)</f>
        <v>76462</v>
      </c>
      <c r="J36" s="92">
        <v>35296</v>
      </c>
      <c r="K36" s="92">
        <v>41166</v>
      </c>
      <c r="L36" s="92">
        <f>SUM(M36:N36)</f>
        <v>48351</v>
      </c>
      <c r="M36" s="92">
        <v>24501</v>
      </c>
      <c r="N36" s="92">
        <v>23850</v>
      </c>
      <c r="O36" s="92">
        <v>39329</v>
      </c>
      <c r="P36" s="92" t="s">
        <v>290</v>
      </c>
      <c r="Q36" s="92" t="s">
        <v>352</v>
      </c>
      <c r="R36" s="92" t="s">
        <v>352</v>
      </c>
      <c r="S36" s="92" t="s">
        <v>352</v>
      </c>
      <c r="T36" s="92" t="s">
        <v>352</v>
      </c>
      <c r="U36" s="92" t="s">
        <v>352</v>
      </c>
      <c r="V36" s="92" t="s">
        <v>352</v>
      </c>
      <c r="W36" s="92" t="s">
        <v>352</v>
      </c>
      <c r="X36" s="92" t="s">
        <v>352</v>
      </c>
      <c r="Y36" s="92" t="s">
        <v>352</v>
      </c>
      <c r="Z36" s="92" t="s">
        <v>352</v>
      </c>
      <c r="AA36" s="92" t="s">
        <v>352</v>
      </c>
      <c r="AB36" s="92" t="s">
        <v>352</v>
      </c>
      <c r="AC36" s="92" t="s">
        <v>352</v>
      </c>
      <c r="AD36" s="92" t="s">
        <v>352</v>
      </c>
      <c r="AE36" s="56"/>
      <c r="AF36" s="33" t="s">
        <v>403</v>
      </c>
      <c r="AG36" s="90">
        <v>22</v>
      </c>
      <c r="AH36" s="10" t="s">
        <v>404</v>
      </c>
      <c r="AI36" s="90">
        <v>4</v>
      </c>
      <c r="AJ36" s="10" t="s">
        <v>405</v>
      </c>
      <c r="AK36" s="90">
        <v>20</v>
      </c>
      <c r="AL36" s="10" t="s">
        <v>406</v>
      </c>
    </row>
    <row r="37" spans="1:38" s="61" customFormat="1" ht="12.75" customHeight="1">
      <c r="A37" s="12"/>
      <c r="B37" s="90">
        <v>25</v>
      </c>
      <c r="C37" s="10" t="s">
        <v>404</v>
      </c>
      <c r="D37" s="90">
        <v>6</v>
      </c>
      <c r="E37" s="10" t="s">
        <v>405</v>
      </c>
      <c r="F37" s="90">
        <v>4</v>
      </c>
      <c r="G37" s="123" t="s">
        <v>406</v>
      </c>
      <c r="H37" s="56"/>
      <c r="I37" s="92">
        <f aca="true" t="shared" si="3" ref="I37:I54">SUM(J37:K37)</f>
        <v>91183</v>
      </c>
      <c r="J37" s="92">
        <v>41923</v>
      </c>
      <c r="K37" s="92">
        <v>49260</v>
      </c>
      <c r="L37" s="92">
        <f aca="true" t="shared" si="4" ref="L37:L54">SUM(M37:N37)</f>
        <v>60429</v>
      </c>
      <c r="M37" s="92">
        <v>29172</v>
      </c>
      <c r="N37" s="92">
        <v>31257</v>
      </c>
      <c r="O37" s="203">
        <f aca="true" t="shared" si="5" ref="O37:O53">SUM(Q37,S37)</f>
        <v>54805</v>
      </c>
      <c r="P37" s="92">
        <v>56</v>
      </c>
      <c r="Q37" s="92">
        <v>20700</v>
      </c>
      <c r="R37" s="92">
        <v>255</v>
      </c>
      <c r="S37" s="92">
        <v>34105</v>
      </c>
      <c r="T37" s="92">
        <v>25983</v>
      </c>
      <c r="U37" s="92" t="s">
        <v>353</v>
      </c>
      <c r="V37" s="92">
        <v>2987</v>
      </c>
      <c r="W37" s="92">
        <v>100</v>
      </c>
      <c r="X37" s="92" t="s">
        <v>353</v>
      </c>
      <c r="Y37" s="92" t="s">
        <v>353</v>
      </c>
      <c r="Z37" s="92" t="s">
        <v>353</v>
      </c>
      <c r="AA37" s="92" t="s">
        <v>353</v>
      </c>
      <c r="AB37" s="92" t="s">
        <v>353</v>
      </c>
      <c r="AC37" s="92">
        <v>9465</v>
      </c>
      <c r="AD37" s="92">
        <v>16270</v>
      </c>
      <c r="AE37" s="56"/>
      <c r="AF37" s="82"/>
      <c r="AG37" s="90">
        <v>25</v>
      </c>
      <c r="AH37" s="10" t="s">
        <v>404</v>
      </c>
      <c r="AI37" s="90">
        <v>6</v>
      </c>
      <c r="AJ37" s="10" t="s">
        <v>405</v>
      </c>
      <c r="AK37" s="90">
        <v>4</v>
      </c>
      <c r="AL37" s="10" t="s">
        <v>406</v>
      </c>
    </row>
    <row r="38" spans="1:38" s="61" customFormat="1" ht="12.75" customHeight="1">
      <c r="A38" s="12"/>
      <c r="B38" s="90">
        <v>28</v>
      </c>
      <c r="C38" s="10" t="s">
        <v>404</v>
      </c>
      <c r="D38" s="90">
        <v>4</v>
      </c>
      <c r="E38" s="10" t="s">
        <v>405</v>
      </c>
      <c r="F38" s="90">
        <v>24</v>
      </c>
      <c r="G38" s="123" t="s">
        <v>406</v>
      </c>
      <c r="H38" s="56"/>
      <c r="I38" s="92">
        <f t="shared" si="3"/>
        <v>97607</v>
      </c>
      <c r="J38" s="92">
        <v>44006</v>
      </c>
      <c r="K38" s="92">
        <v>53601</v>
      </c>
      <c r="L38" s="92">
        <f t="shared" si="4"/>
        <v>57196</v>
      </c>
      <c r="M38" s="92">
        <v>27356</v>
      </c>
      <c r="N38" s="92">
        <v>29840</v>
      </c>
      <c r="O38" s="203">
        <f t="shared" si="5"/>
        <v>51909</v>
      </c>
      <c r="P38" s="92">
        <v>53</v>
      </c>
      <c r="Q38" s="92">
        <v>38262</v>
      </c>
      <c r="R38" s="92">
        <v>182</v>
      </c>
      <c r="S38" s="92">
        <v>13647</v>
      </c>
      <c r="T38" s="92">
        <v>10918</v>
      </c>
      <c r="U38" s="92" t="s">
        <v>353</v>
      </c>
      <c r="V38" s="92">
        <v>8688</v>
      </c>
      <c r="W38" s="92">
        <v>620</v>
      </c>
      <c r="X38" s="92" t="s">
        <v>353</v>
      </c>
      <c r="Y38" s="92" t="s">
        <v>353</v>
      </c>
      <c r="Z38" s="92" t="s">
        <v>353</v>
      </c>
      <c r="AA38" s="92" t="s">
        <v>353</v>
      </c>
      <c r="AB38" s="92" t="s">
        <v>353</v>
      </c>
      <c r="AC38" s="92">
        <v>8959</v>
      </c>
      <c r="AD38" s="92">
        <v>22724</v>
      </c>
      <c r="AE38" s="56"/>
      <c r="AF38" s="82"/>
      <c r="AG38" s="90">
        <v>28</v>
      </c>
      <c r="AH38" s="10" t="s">
        <v>404</v>
      </c>
      <c r="AI38" s="90">
        <v>4</v>
      </c>
      <c r="AJ38" s="10" t="s">
        <v>405</v>
      </c>
      <c r="AK38" s="90">
        <v>24</v>
      </c>
      <c r="AL38" s="10" t="s">
        <v>406</v>
      </c>
    </row>
    <row r="39" spans="1:38" s="61" customFormat="1" ht="12.75" customHeight="1">
      <c r="A39" s="12"/>
      <c r="B39" s="90">
        <v>31</v>
      </c>
      <c r="C39" s="10" t="s">
        <v>404</v>
      </c>
      <c r="D39" s="90">
        <v>7</v>
      </c>
      <c r="E39" s="10" t="s">
        <v>405</v>
      </c>
      <c r="F39" s="90">
        <v>8</v>
      </c>
      <c r="G39" s="123" t="s">
        <v>406</v>
      </c>
      <c r="H39" s="56"/>
      <c r="I39" s="92">
        <f t="shared" si="3"/>
        <v>107275</v>
      </c>
      <c r="J39" s="92">
        <v>48018</v>
      </c>
      <c r="K39" s="92">
        <v>59257</v>
      </c>
      <c r="L39" s="92">
        <f t="shared" si="4"/>
        <v>65662</v>
      </c>
      <c r="M39" s="92">
        <v>30845</v>
      </c>
      <c r="N39" s="92">
        <v>34817</v>
      </c>
      <c r="O39" s="203">
        <f t="shared" si="5"/>
        <v>58329</v>
      </c>
      <c r="P39" s="92">
        <v>52</v>
      </c>
      <c r="Q39" s="92">
        <v>44607</v>
      </c>
      <c r="R39" s="92">
        <v>98</v>
      </c>
      <c r="S39" s="92">
        <v>13722</v>
      </c>
      <c r="T39" s="92">
        <v>27133</v>
      </c>
      <c r="U39" s="92" t="s">
        <v>353</v>
      </c>
      <c r="V39" s="92">
        <v>14700</v>
      </c>
      <c r="W39" s="92">
        <v>1241</v>
      </c>
      <c r="X39" s="92" t="s">
        <v>353</v>
      </c>
      <c r="Y39" s="92" t="s">
        <v>353</v>
      </c>
      <c r="Z39" s="92" t="s">
        <v>353</v>
      </c>
      <c r="AA39" s="92" t="s">
        <v>353</v>
      </c>
      <c r="AB39" s="92" t="s">
        <v>353</v>
      </c>
      <c r="AC39" s="92">
        <v>3264</v>
      </c>
      <c r="AD39" s="92">
        <v>11991</v>
      </c>
      <c r="AE39" s="56"/>
      <c r="AF39" s="82"/>
      <c r="AG39" s="90">
        <v>31</v>
      </c>
      <c r="AH39" s="10" t="s">
        <v>404</v>
      </c>
      <c r="AI39" s="90">
        <v>7</v>
      </c>
      <c r="AJ39" s="10" t="s">
        <v>405</v>
      </c>
      <c r="AK39" s="90">
        <v>8</v>
      </c>
      <c r="AL39" s="10" t="s">
        <v>406</v>
      </c>
    </row>
    <row r="40" spans="1:38" s="61" customFormat="1" ht="12.75" customHeight="1">
      <c r="A40" s="12"/>
      <c r="B40" s="90">
        <v>34</v>
      </c>
      <c r="C40" s="10" t="s">
        <v>404</v>
      </c>
      <c r="D40" s="90">
        <v>6</v>
      </c>
      <c r="E40" s="10" t="s">
        <v>405</v>
      </c>
      <c r="F40" s="90">
        <v>2</v>
      </c>
      <c r="G40" s="123" t="s">
        <v>406</v>
      </c>
      <c r="H40" s="56"/>
      <c r="I40" s="92">
        <f t="shared" si="3"/>
        <v>121547</v>
      </c>
      <c r="J40" s="92">
        <v>54392</v>
      </c>
      <c r="K40" s="92">
        <v>67155</v>
      </c>
      <c r="L40" s="92">
        <f t="shared" si="4"/>
        <v>79772</v>
      </c>
      <c r="M40" s="92">
        <v>37208</v>
      </c>
      <c r="N40" s="92">
        <v>42564</v>
      </c>
      <c r="O40" s="92">
        <f t="shared" si="5"/>
        <v>73191</v>
      </c>
      <c r="P40" s="92">
        <v>52</v>
      </c>
      <c r="Q40" s="92">
        <v>60769</v>
      </c>
      <c r="R40" s="92">
        <v>70</v>
      </c>
      <c r="S40" s="92">
        <v>12422</v>
      </c>
      <c r="T40" s="92">
        <v>27675</v>
      </c>
      <c r="U40" s="92" t="s">
        <v>353</v>
      </c>
      <c r="V40" s="92">
        <v>18360</v>
      </c>
      <c r="W40" s="92">
        <v>1652</v>
      </c>
      <c r="X40" s="92" t="s">
        <v>353</v>
      </c>
      <c r="Y40" s="92" t="s">
        <v>353</v>
      </c>
      <c r="Z40" s="92" t="s">
        <v>353</v>
      </c>
      <c r="AA40" s="92" t="s">
        <v>353</v>
      </c>
      <c r="AB40" s="92" t="s">
        <v>353</v>
      </c>
      <c r="AC40" s="92">
        <v>9406</v>
      </c>
      <c r="AD40" s="92">
        <v>16098</v>
      </c>
      <c r="AE40" s="56"/>
      <c r="AF40" s="82"/>
      <c r="AG40" s="90">
        <v>34</v>
      </c>
      <c r="AH40" s="10" t="s">
        <v>404</v>
      </c>
      <c r="AI40" s="90">
        <v>6</v>
      </c>
      <c r="AJ40" s="10" t="s">
        <v>405</v>
      </c>
      <c r="AK40" s="90">
        <v>2</v>
      </c>
      <c r="AL40" s="10" t="s">
        <v>406</v>
      </c>
    </row>
    <row r="41" spans="1:38" s="61" customFormat="1" ht="12.75" customHeight="1">
      <c r="A41" s="12"/>
      <c r="B41" s="90">
        <v>37</v>
      </c>
      <c r="C41" s="10" t="s">
        <v>404</v>
      </c>
      <c r="D41" s="90">
        <v>7</v>
      </c>
      <c r="E41" s="10" t="s">
        <v>405</v>
      </c>
      <c r="F41" s="90">
        <v>1</v>
      </c>
      <c r="G41" s="123" t="s">
        <v>406</v>
      </c>
      <c r="H41" s="56"/>
      <c r="I41" s="92">
        <f t="shared" si="3"/>
        <v>126888</v>
      </c>
      <c r="J41" s="92">
        <v>56327</v>
      </c>
      <c r="K41" s="92">
        <v>70561</v>
      </c>
      <c r="L41" s="92">
        <f t="shared" si="4"/>
        <v>94432</v>
      </c>
      <c r="M41" s="92">
        <v>41624</v>
      </c>
      <c r="N41" s="92">
        <v>52808</v>
      </c>
      <c r="O41" s="92">
        <f t="shared" si="5"/>
        <v>88617</v>
      </c>
      <c r="P41" s="92">
        <v>52</v>
      </c>
      <c r="Q41" s="92">
        <v>74079</v>
      </c>
      <c r="R41" s="92">
        <v>55</v>
      </c>
      <c r="S41" s="92">
        <v>14538</v>
      </c>
      <c r="T41" s="92">
        <v>41282</v>
      </c>
      <c r="U41" s="92">
        <v>3526</v>
      </c>
      <c r="V41" s="92">
        <v>19509</v>
      </c>
      <c r="W41" s="92">
        <v>3680</v>
      </c>
      <c r="X41" s="92" t="s">
        <v>353</v>
      </c>
      <c r="Y41" s="92" t="s">
        <v>353</v>
      </c>
      <c r="Z41" s="92" t="s">
        <v>353</v>
      </c>
      <c r="AA41" s="92" t="s">
        <v>353</v>
      </c>
      <c r="AB41" s="92" t="s">
        <v>353</v>
      </c>
      <c r="AC41" s="92">
        <v>2964</v>
      </c>
      <c r="AD41" s="92">
        <v>17656</v>
      </c>
      <c r="AE41" s="56"/>
      <c r="AF41" s="82"/>
      <c r="AG41" s="90">
        <v>37</v>
      </c>
      <c r="AH41" s="10" t="s">
        <v>404</v>
      </c>
      <c r="AI41" s="90">
        <v>7</v>
      </c>
      <c r="AJ41" s="10" t="s">
        <v>405</v>
      </c>
      <c r="AK41" s="90">
        <v>1</v>
      </c>
      <c r="AL41" s="10" t="s">
        <v>406</v>
      </c>
    </row>
    <row r="42" spans="1:38" s="61" customFormat="1" ht="12.75" customHeight="1">
      <c r="A42" s="12"/>
      <c r="B42" s="90">
        <v>40</v>
      </c>
      <c r="C42" s="10" t="s">
        <v>404</v>
      </c>
      <c r="D42" s="90">
        <v>7</v>
      </c>
      <c r="E42" s="10" t="s">
        <v>405</v>
      </c>
      <c r="F42" s="90">
        <v>4</v>
      </c>
      <c r="G42" s="123" t="s">
        <v>406</v>
      </c>
      <c r="H42" s="56"/>
      <c r="I42" s="92">
        <f t="shared" si="3"/>
        <v>139648</v>
      </c>
      <c r="J42" s="92">
        <v>62012</v>
      </c>
      <c r="K42" s="92">
        <v>77636</v>
      </c>
      <c r="L42" s="92">
        <f t="shared" si="4"/>
        <v>95330</v>
      </c>
      <c r="M42" s="92">
        <v>42180</v>
      </c>
      <c r="N42" s="92">
        <v>53150</v>
      </c>
      <c r="O42" s="203">
        <f t="shared" si="5"/>
        <v>89187</v>
      </c>
      <c r="P42" s="92">
        <v>52</v>
      </c>
      <c r="Q42" s="92">
        <v>70481</v>
      </c>
      <c r="R42" s="92">
        <v>47</v>
      </c>
      <c r="S42" s="92">
        <v>18706</v>
      </c>
      <c r="T42" s="92">
        <v>41242</v>
      </c>
      <c r="U42" s="92">
        <v>3939</v>
      </c>
      <c r="V42" s="92">
        <v>19301</v>
      </c>
      <c r="W42" s="92">
        <v>5949</v>
      </c>
      <c r="X42" s="92">
        <v>15199</v>
      </c>
      <c r="Y42" s="92" t="s">
        <v>353</v>
      </c>
      <c r="Z42" s="92" t="s">
        <v>353</v>
      </c>
      <c r="AA42" s="92" t="s">
        <v>353</v>
      </c>
      <c r="AB42" s="92" t="s">
        <v>353</v>
      </c>
      <c r="AC42" s="92">
        <v>433</v>
      </c>
      <c r="AD42" s="92">
        <v>3124</v>
      </c>
      <c r="AE42" s="56"/>
      <c r="AF42" s="82"/>
      <c r="AG42" s="90">
        <v>40</v>
      </c>
      <c r="AH42" s="10" t="s">
        <v>404</v>
      </c>
      <c r="AI42" s="90">
        <v>7</v>
      </c>
      <c r="AJ42" s="10" t="s">
        <v>405</v>
      </c>
      <c r="AK42" s="90">
        <v>4</v>
      </c>
      <c r="AL42" s="10" t="s">
        <v>406</v>
      </c>
    </row>
    <row r="43" spans="1:38" s="61" customFormat="1" ht="12.75" customHeight="1">
      <c r="A43" s="12"/>
      <c r="B43" s="90">
        <v>43</v>
      </c>
      <c r="C43" s="10" t="s">
        <v>404</v>
      </c>
      <c r="D43" s="90">
        <v>7</v>
      </c>
      <c r="E43" s="10" t="s">
        <v>405</v>
      </c>
      <c r="F43" s="90">
        <v>7</v>
      </c>
      <c r="G43" s="123" t="s">
        <v>406</v>
      </c>
      <c r="H43" s="56"/>
      <c r="I43" s="92">
        <f t="shared" si="3"/>
        <v>151452</v>
      </c>
      <c r="J43" s="92">
        <v>67197</v>
      </c>
      <c r="K43" s="92">
        <v>84255</v>
      </c>
      <c r="L43" s="92">
        <f t="shared" si="4"/>
        <v>107071</v>
      </c>
      <c r="M43" s="92">
        <v>46957</v>
      </c>
      <c r="N43" s="92">
        <v>60114</v>
      </c>
      <c r="O43" s="203">
        <f t="shared" si="5"/>
        <v>101054</v>
      </c>
      <c r="P43" s="92">
        <v>50</v>
      </c>
      <c r="Q43" s="203">
        <v>89307</v>
      </c>
      <c r="R43" s="92">
        <v>43</v>
      </c>
      <c r="S43" s="92">
        <v>11747</v>
      </c>
      <c r="T43" s="92">
        <v>43470</v>
      </c>
      <c r="U43" s="92">
        <v>3646</v>
      </c>
      <c r="V43" s="92">
        <v>16269</v>
      </c>
      <c r="W43" s="92">
        <v>7962</v>
      </c>
      <c r="X43" s="92">
        <v>23382</v>
      </c>
      <c r="Y43" s="92" t="s">
        <v>353</v>
      </c>
      <c r="Z43" s="92" t="s">
        <v>353</v>
      </c>
      <c r="AA43" s="92" t="s">
        <v>353</v>
      </c>
      <c r="AB43" s="92" t="s">
        <v>353</v>
      </c>
      <c r="AC43" s="92">
        <v>305</v>
      </c>
      <c r="AD43" s="92">
        <v>6020</v>
      </c>
      <c r="AE43" s="56"/>
      <c r="AF43" s="82"/>
      <c r="AG43" s="90">
        <v>43</v>
      </c>
      <c r="AH43" s="10" t="s">
        <v>404</v>
      </c>
      <c r="AI43" s="90">
        <v>7</v>
      </c>
      <c r="AJ43" s="10" t="s">
        <v>405</v>
      </c>
      <c r="AK43" s="90">
        <v>7</v>
      </c>
      <c r="AL43" s="10" t="s">
        <v>406</v>
      </c>
    </row>
    <row r="44" spans="1:38" s="61" customFormat="1" ht="12.75" customHeight="1">
      <c r="A44" s="12"/>
      <c r="B44" s="90">
        <v>46</v>
      </c>
      <c r="C44" s="10" t="s">
        <v>404</v>
      </c>
      <c r="D44" s="90">
        <v>6</v>
      </c>
      <c r="E44" s="10" t="s">
        <v>405</v>
      </c>
      <c r="F44" s="90">
        <v>27</v>
      </c>
      <c r="G44" s="123" t="s">
        <v>406</v>
      </c>
      <c r="H44" s="56"/>
      <c r="I44" s="92">
        <f t="shared" si="3"/>
        <v>174157</v>
      </c>
      <c r="J44" s="92">
        <v>78937</v>
      </c>
      <c r="K44" s="92">
        <v>95220</v>
      </c>
      <c r="L44" s="92">
        <f t="shared" si="4"/>
        <v>111060</v>
      </c>
      <c r="M44" s="92">
        <v>48866</v>
      </c>
      <c r="N44" s="92">
        <v>62194</v>
      </c>
      <c r="O44" s="203">
        <f t="shared" si="5"/>
        <v>102119</v>
      </c>
      <c r="P44" s="92">
        <v>50</v>
      </c>
      <c r="Q44" s="92">
        <v>88601</v>
      </c>
      <c r="R44" s="92">
        <v>56</v>
      </c>
      <c r="S44" s="92">
        <v>13518</v>
      </c>
      <c r="T44" s="92">
        <v>43262</v>
      </c>
      <c r="U44" s="92">
        <v>3252</v>
      </c>
      <c r="V44" s="92">
        <v>19588</v>
      </c>
      <c r="W44" s="92">
        <v>12462</v>
      </c>
      <c r="X44" s="92">
        <v>19188</v>
      </c>
      <c r="Y44" s="92" t="s">
        <v>353</v>
      </c>
      <c r="Z44" s="92" t="s">
        <v>353</v>
      </c>
      <c r="AA44" s="92" t="s">
        <v>353</v>
      </c>
      <c r="AB44" s="92" t="s">
        <v>353</v>
      </c>
      <c r="AC44" s="92">
        <v>108</v>
      </c>
      <c r="AD44" s="92">
        <v>4259</v>
      </c>
      <c r="AE44" s="56"/>
      <c r="AF44" s="82"/>
      <c r="AG44" s="90">
        <v>46</v>
      </c>
      <c r="AH44" s="10" t="s">
        <v>404</v>
      </c>
      <c r="AI44" s="90">
        <v>6</v>
      </c>
      <c r="AJ44" s="10" t="s">
        <v>405</v>
      </c>
      <c r="AK44" s="90">
        <v>27</v>
      </c>
      <c r="AL44" s="10" t="s">
        <v>406</v>
      </c>
    </row>
    <row r="45" spans="1:38" s="61" customFormat="1" ht="12.75" customHeight="1">
      <c r="A45" s="12"/>
      <c r="B45" s="90">
        <v>49</v>
      </c>
      <c r="C45" s="10" t="s">
        <v>404</v>
      </c>
      <c r="D45" s="90">
        <v>7</v>
      </c>
      <c r="E45" s="10" t="s">
        <v>405</v>
      </c>
      <c r="F45" s="90">
        <v>7</v>
      </c>
      <c r="G45" s="123" t="s">
        <v>406</v>
      </c>
      <c r="H45" s="56"/>
      <c r="I45" s="92">
        <f t="shared" si="3"/>
        <v>192217</v>
      </c>
      <c r="J45" s="92">
        <v>87627</v>
      </c>
      <c r="K45" s="92">
        <v>104590</v>
      </c>
      <c r="L45" s="92">
        <f t="shared" si="4"/>
        <v>136765</v>
      </c>
      <c r="M45" s="92">
        <v>61120</v>
      </c>
      <c r="N45" s="92">
        <v>75645</v>
      </c>
      <c r="O45" s="203">
        <f t="shared" si="5"/>
        <v>127518</v>
      </c>
      <c r="P45" s="92">
        <v>53</v>
      </c>
      <c r="Q45" s="92">
        <v>104780</v>
      </c>
      <c r="R45" s="92">
        <v>58</v>
      </c>
      <c r="S45" s="92">
        <v>22738</v>
      </c>
      <c r="T45" s="92">
        <v>50616</v>
      </c>
      <c r="U45" s="92">
        <v>5013</v>
      </c>
      <c r="V45" s="92">
        <v>17065</v>
      </c>
      <c r="W45" s="92">
        <v>19275</v>
      </c>
      <c r="X45" s="92">
        <v>20918</v>
      </c>
      <c r="Y45" s="92" t="s">
        <v>353</v>
      </c>
      <c r="Z45" s="92" t="s">
        <v>353</v>
      </c>
      <c r="AA45" s="92" t="s">
        <v>353</v>
      </c>
      <c r="AB45" s="92" t="s">
        <v>353</v>
      </c>
      <c r="AC45" s="92">
        <v>437</v>
      </c>
      <c r="AD45" s="92">
        <v>14194</v>
      </c>
      <c r="AE45" s="56"/>
      <c r="AF45" s="82"/>
      <c r="AG45" s="90">
        <v>49</v>
      </c>
      <c r="AH45" s="10" t="s">
        <v>404</v>
      </c>
      <c r="AI45" s="90">
        <v>7</v>
      </c>
      <c r="AJ45" s="10" t="s">
        <v>405</v>
      </c>
      <c r="AK45" s="90">
        <v>7</v>
      </c>
      <c r="AL45" s="10" t="s">
        <v>406</v>
      </c>
    </row>
    <row r="46" spans="1:38" s="61" customFormat="1" ht="12.75" customHeight="1">
      <c r="A46" s="12"/>
      <c r="B46" s="90">
        <v>52</v>
      </c>
      <c r="C46" s="10" t="s">
        <v>404</v>
      </c>
      <c r="D46" s="90">
        <v>7</v>
      </c>
      <c r="E46" s="10" t="s">
        <v>405</v>
      </c>
      <c r="F46" s="90">
        <v>10</v>
      </c>
      <c r="G46" s="123" t="s">
        <v>406</v>
      </c>
      <c r="H46" s="56"/>
      <c r="I46" s="92">
        <f t="shared" si="3"/>
        <v>202959</v>
      </c>
      <c r="J46" s="92">
        <v>92837</v>
      </c>
      <c r="K46" s="92">
        <v>110122</v>
      </c>
      <c r="L46" s="92">
        <f t="shared" si="4"/>
        <v>128712</v>
      </c>
      <c r="M46" s="92">
        <v>56358</v>
      </c>
      <c r="N46" s="92">
        <v>72354</v>
      </c>
      <c r="O46" s="203">
        <f t="shared" si="5"/>
        <v>120184</v>
      </c>
      <c r="P46" s="92">
        <v>50</v>
      </c>
      <c r="Q46" s="92">
        <v>92405</v>
      </c>
      <c r="R46" s="92">
        <v>52</v>
      </c>
      <c r="S46" s="92">
        <v>27779</v>
      </c>
      <c r="T46" s="92">
        <v>37900</v>
      </c>
      <c r="U46" s="92">
        <v>4255</v>
      </c>
      <c r="V46" s="92">
        <v>15824</v>
      </c>
      <c r="W46" s="92">
        <v>15529</v>
      </c>
      <c r="X46" s="92">
        <v>30102</v>
      </c>
      <c r="Y46" s="92" t="s">
        <v>353</v>
      </c>
      <c r="Z46" s="92" t="s">
        <v>353</v>
      </c>
      <c r="AA46" s="92" t="s">
        <v>353</v>
      </c>
      <c r="AB46" s="92" t="s">
        <v>353</v>
      </c>
      <c r="AC46" s="92">
        <v>8900</v>
      </c>
      <c r="AD46" s="92">
        <v>7674</v>
      </c>
      <c r="AE46" s="56"/>
      <c r="AF46" s="82"/>
      <c r="AG46" s="90">
        <v>52</v>
      </c>
      <c r="AH46" s="10" t="s">
        <v>404</v>
      </c>
      <c r="AI46" s="90">
        <v>7</v>
      </c>
      <c r="AJ46" s="10" t="s">
        <v>405</v>
      </c>
      <c r="AK46" s="90">
        <v>10</v>
      </c>
      <c r="AL46" s="10" t="s">
        <v>406</v>
      </c>
    </row>
    <row r="47" spans="1:38" s="61" customFormat="1" ht="12.75" customHeight="1">
      <c r="A47" s="12"/>
      <c r="B47" s="90">
        <v>55</v>
      </c>
      <c r="C47" s="10" t="s">
        <v>404</v>
      </c>
      <c r="D47" s="90">
        <v>6</v>
      </c>
      <c r="E47" s="10" t="s">
        <v>405</v>
      </c>
      <c r="F47" s="90">
        <v>22</v>
      </c>
      <c r="G47" s="123" t="s">
        <v>406</v>
      </c>
      <c r="H47" s="56"/>
      <c r="I47" s="92">
        <f t="shared" si="3"/>
        <v>211145</v>
      </c>
      <c r="J47" s="92">
        <v>96840</v>
      </c>
      <c r="K47" s="92">
        <v>114305</v>
      </c>
      <c r="L47" s="92">
        <f t="shared" si="4"/>
        <v>140027</v>
      </c>
      <c r="M47" s="92">
        <v>62134</v>
      </c>
      <c r="N47" s="92">
        <v>77893</v>
      </c>
      <c r="O47" s="203">
        <f t="shared" si="5"/>
        <v>124186</v>
      </c>
      <c r="P47" s="92">
        <v>50</v>
      </c>
      <c r="Q47" s="92">
        <v>97214</v>
      </c>
      <c r="R47" s="92">
        <v>43</v>
      </c>
      <c r="S47" s="92">
        <v>26972</v>
      </c>
      <c r="T47" s="92">
        <v>46565</v>
      </c>
      <c r="U47" s="92">
        <v>3812</v>
      </c>
      <c r="V47" s="92">
        <v>14792</v>
      </c>
      <c r="W47" s="92">
        <v>14947</v>
      </c>
      <c r="X47" s="92">
        <v>20585</v>
      </c>
      <c r="Y47" s="92" t="s">
        <v>353</v>
      </c>
      <c r="Z47" s="92" t="s">
        <v>353</v>
      </c>
      <c r="AA47" s="92" t="s">
        <v>353</v>
      </c>
      <c r="AB47" s="92" t="s">
        <v>353</v>
      </c>
      <c r="AC47" s="92">
        <v>2756</v>
      </c>
      <c r="AD47" s="92">
        <v>14109</v>
      </c>
      <c r="AE47" s="56"/>
      <c r="AF47" s="82"/>
      <c r="AG47" s="90">
        <v>55</v>
      </c>
      <c r="AH47" s="10" t="s">
        <v>404</v>
      </c>
      <c r="AI47" s="90">
        <v>6</v>
      </c>
      <c r="AJ47" s="10" t="s">
        <v>405</v>
      </c>
      <c r="AK47" s="90">
        <v>22</v>
      </c>
      <c r="AL47" s="10" t="s">
        <v>406</v>
      </c>
    </row>
    <row r="48" spans="1:38" s="61" customFormat="1" ht="12.75" customHeight="1">
      <c r="A48" s="12"/>
      <c r="B48" s="90">
        <v>58</v>
      </c>
      <c r="C48" s="10" t="s">
        <v>404</v>
      </c>
      <c r="D48" s="90">
        <v>6</v>
      </c>
      <c r="E48" s="10" t="s">
        <v>405</v>
      </c>
      <c r="F48" s="90">
        <v>26</v>
      </c>
      <c r="G48" s="123" t="s">
        <v>406</v>
      </c>
      <c r="H48" s="56"/>
      <c r="I48" s="92">
        <f t="shared" si="3"/>
        <v>218580</v>
      </c>
      <c r="J48" s="92">
        <v>100545</v>
      </c>
      <c r="K48" s="92">
        <v>118035</v>
      </c>
      <c r="L48" s="92">
        <f t="shared" si="4"/>
        <v>114988</v>
      </c>
      <c r="M48" s="92">
        <v>51205</v>
      </c>
      <c r="N48" s="92">
        <v>63783</v>
      </c>
      <c r="O48" s="203">
        <f t="shared" si="5"/>
        <v>111984</v>
      </c>
      <c r="P48" s="92">
        <v>50</v>
      </c>
      <c r="Q48" s="92">
        <v>110056</v>
      </c>
      <c r="R48" s="92">
        <v>141</v>
      </c>
      <c r="S48" s="92">
        <v>1928</v>
      </c>
      <c r="T48" s="92">
        <v>36493</v>
      </c>
      <c r="U48" s="92">
        <v>4564</v>
      </c>
      <c r="V48" s="92">
        <v>20352</v>
      </c>
      <c r="W48" s="92">
        <v>15970</v>
      </c>
      <c r="X48" s="92">
        <v>22026</v>
      </c>
      <c r="Y48" s="92" t="s">
        <v>353</v>
      </c>
      <c r="Z48" s="92" t="s">
        <v>353</v>
      </c>
      <c r="AA48" s="92" t="s">
        <v>353</v>
      </c>
      <c r="AB48" s="92" t="s">
        <v>353</v>
      </c>
      <c r="AC48" s="92">
        <v>12579</v>
      </c>
      <c r="AD48" s="92" t="s">
        <v>353</v>
      </c>
      <c r="AE48" s="56"/>
      <c r="AF48" s="82"/>
      <c r="AG48" s="90">
        <v>58</v>
      </c>
      <c r="AH48" s="10" t="s">
        <v>404</v>
      </c>
      <c r="AI48" s="90">
        <v>6</v>
      </c>
      <c r="AJ48" s="10" t="s">
        <v>405</v>
      </c>
      <c r="AK48" s="90">
        <v>26</v>
      </c>
      <c r="AL48" s="10" t="s">
        <v>406</v>
      </c>
    </row>
    <row r="49" spans="1:38" s="61" customFormat="1" ht="12.75" customHeight="1">
      <c r="A49" s="12"/>
      <c r="B49" s="90">
        <v>61</v>
      </c>
      <c r="C49" s="10" t="s">
        <v>404</v>
      </c>
      <c r="D49" s="90">
        <v>7</v>
      </c>
      <c r="E49" s="10" t="s">
        <v>405</v>
      </c>
      <c r="F49" s="90">
        <v>6</v>
      </c>
      <c r="G49" s="123" t="s">
        <v>406</v>
      </c>
      <c r="H49" s="56"/>
      <c r="I49" s="92">
        <f t="shared" si="3"/>
        <v>223962</v>
      </c>
      <c r="J49" s="92">
        <v>102692</v>
      </c>
      <c r="K49" s="92">
        <v>121270</v>
      </c>
      <c r="L49" s="92">
        <f t="shared" si="4"/>
        <v>145011</v>
      </c>
      <c r="M49" s="92">
        <v>64347</v>
      </c>
      <c r="N49" s="92">
        <v>80664</v>
      </c>
      <c r="O49" s="203">
        <f t="shared" si="5"/>
        <v>131434</v>
      </c>
      <c r="P49" s="92">
        <v>50</v>
      </c>
      <c r="Q49" s="92">
        <v>126900</v>
      </c>
      <c r="R49" s="92">
        <v>140</v>
      </c>
      <c r="S49" s="92">
        <v>4534</v>
      </c>
      <c r="T49" s="92">
        <v>45494</v>
      </c>
      <c r="U49" s="92">
        <v>3766</v>
      </c>
      <c r="V49" s="92">
        <v>25894</v>
      </c>
      <c r="W49" s="92">
        <v>21657</v>
      </c>
      <c r="X49" s="92">
        <v>20825</v>
      </c>
      <c r="Y49" s="92" t="s">
        <v>353</v>
      </c>
      <c r="Z49" s="92" t="s">
        <v>353</v>
      </c>
      <c r="AA49" s="92" t="s">
        <v>353</v>
      </c>
      <c r="AB49" s="92" t="s">
        <v>353</v>
      </c>
      <c r="AC49" s="92">
        <v>13798</v>
      </c>
      <c r="AD49" s="92" t="s">
        <v>353</v>
      </c>
      <c r="AE49" s="56"/>
      <c r="AF49" s="82"/>
      <c r="AG49" s="90">
        <v>61</v>
      </c>
      <c r="AH49" s="10" t="s">
        <v>404</v>
      </c>
      <c r="AI49" s="90">
        <v>7</v>
      </c>
      <c r="AJ49" s="10" t="s">
        <v>405</v>
      </c>
      <c r="AK49" s="90">
        <v>6</v>
      </c>
      <c r="AL49" s="10" t="s">
        <v>406</v>
      </c>
    </row>
    <row r="50" spans="1:38" s="61" customFormat="1" ht="12.75" customHeight="1">
      <c r="A50" s="10" t="s">
        <v>409</v>
      </c>
      <c r="B50" s="90" t="s">
        <v>509</v>
      </c>
      <c r="C50" s="10" t="s">
        <v>404</v>
      </c>
      <c r="D50" s="90">
        <v>7</v>
      </c>
      <c r="E50" s="10" t="s">
        <v>405</v>
      </c>
      <c r="F50" s="90">
        <v>23</v>
      </c>
      <c r="G50" s="123" t="s">
        <v>406</v>
      </c>
      <c r="H50" s="56"/>
      <c r="I50" s="92">
        <f t="shared" si="3"/>
        <v>232661</v>
      </c>
      <c r="J50" s="92">
        <v>106515</v>
      </c>
      <c r="K50" s="92">
        <v>126146</v>
      </c>
      <c r="L50" s="92">
        <f t="shared" si="4"/>
        <v>150035</v>
      </c>
      <c r="M50" s="92">
        <v>66537</v>
      </c>
      <c r="N50" s="92">
        <v>83498</v>
      </c>
      <c r="O50" s="203">
        <f t="shared" si="5"/>
        <v>141087</v>
      </c>
      <c r="P50" s="92">
        <v>50</v>
      </c>
      <c r="Q50" s="92">
        <v>133468</v>
      </c>
      <c r="R50" s="92">
        <v>335</v>
      </c>
      <c r="S50" s="92">
        <v>7619</v>
      </c>
      <c r="T50" s="92">
        <v>36435</v>
      </c>
      <c r="U50" s="92">
        <v>2763</v>
      </c>
      <c r="V50" s="92">
        <v>52394</v>
      </c>
      <c r="W50" s="92">
        <v>17715</v>
      </c>
      <c r="X50" s="92">
        <v>18109</v>
      </c>
      <c r="Y50" s="92" t="s">
        <v>353</v>
      </c>
      <c r="Z50" s="92" t="s">
        <v>353</v>
      </c>
      <c r="AA50" s="92" t="s">
        <v>353</v>
      </c>
      <c r="AB50" s="92" t="s">
        <v>353</v>
      </c>
      <c r="AC50" s="92">
        <v>13671</v>
      </c>
      <c r="AD50" s="92" t="s">
        <v>353</v>
      </c>
      <c r="AE50" s="56"/>
      <c r="AF50" s="33" t="s">
        <v>409</v>
      </c>
      <c r="AG50" s="90" t="s">
        <v>509</v>
      </c>
      <c r="AH50" s="10" t="s">
        <v>404</v>
      </c>
      <c r="AI50" s="90">
        <v>7</v>
      </c>
      <c r="AJ50" s="10" t="s">
        <v>405</v>
      </c>
      <c r="AK50" s="90">
        <v>23</v>
      </c>
      <c r="AL50" s="10" t="s">
        <v>406</v>
      </c>
    </row>
    <row r="51" spans="1:38" s="61" customFormat="1" ht="12.75" customHeight="1">
      <c r="A51" s="12"/>
      <c r="B51" s="90">
        <v>4</v>
      </c>
      <c r="C51" s="10" t="s">
        <v>404</v>
      </c>
      <c r="D51" s="90">
        <v>7</v>
      </c>
      <c r="E51" s="10" t="s">
        <v>405</v>
      </c>
      <c r="F51" s="90">
        <v>26</v>
      </c>
      <c r="G51" s="123" t="s">
        <v>406</v>
      </c>
      <c r="H51" s="56"/>
      <c r="I51" s="92">
        <f t="shared" si="3"/>
        <v>238942</v>
      </c>
      <c r="J51" s="92">
        <v>109128</v>
      </c>
      <c r="K51" s="92">
        <v>129814</v>
      </c>
      <c r="L51" s="92">
        <f t="shared" si="4"/>
        <v>107776</v>
      </c>
      <c r="M51" s="92">
        <v>48105</v>
      </c>
      <c r="N51" s="92">
        <v>59671</v>
      </c>
      <c r="O51" s="203">
        <f t="shared" si="5"/>
        <v>104190</v>
      </c>
      <c r="P51" s="92">
        <v>50</v>
      </c>
      <c r="Q51" s="92">
        <v>97608</v>
      </c>
      <c r="R51" s="92">
        <v>280</v>
      </c>
      <c r="S51" s="92">
        <v>6582</v>
      </c>
      <c r="T51" s="92">
        <v>25082</v>
      </c>
      <c r="U51" s="92">
        <v>2465</v>
      </c>
      <c r="V51" s="92">
        <v>18361</v>
      </c>
      <c r="W51" s="92">
        <v>13856</v>
      </c>
      <c r="X51" s="92">
        <v>18878</v>
      </c>
      <c r="Y51" s="92" t="s">
        <v>353</v>
      </c>
      <c r="Z51" s="92" t="s">
        <v>353</v>
      </c>
      <c r="AA51" s="92" t="s">
        <v>353</v>
      </c>
      <c r="AB51" s="92" t="s">
        <v>353</v>
      </c>
      <c r="AC51" s="92">
        <v>25548</v>
      </c>
      <c r="AD51" s="92" t="s">
        <v>353</v>
      </c>
      <c r="AE51" s="56"/>
      <c r="AF51" s="82"/>
      <c r="AG51" s="90">
        <v>4</v>
      </c>
      <c r="AH51" s="10" t="s">
        <v>404</v>
      </c>
      <c r="AI51" s="90">
        <v>7</v>
      </c>
      <c r="AJ51" s="10" t="s">
        <v>405</v>
      </c>
      <c r="AK51" s="90">
        <v>26</v>
      </c>
      <c r="AL51" s="10" t="s">
        <v>406</v>
      </c>
    </row>
    <row r="52" spans="1:38" s="61" customFormat="1" ht="12.75" customHeight="1">
      <c r="A52" s="12"/>
      <c r="B52" s="90">
        <v>7</v>
      </c>
      <c r="C52" s="10" t="s">
        <v>404</v>
      </c>
      <c r="D52" s="90">
        <v>7</v>
      </c>
      <c r="E52" s="10" t="s">
        <v>405</v>
      </c>
      <c r="F52" s="90">
        <v>23</v>
      </c>
      <c r="G52" s="123" t="s">
        <v>406</v>
      </c>
      <c r="H52" s="56"/>
      <c r="I52" s="92">
        <f t="shared" si="3"/>
        <v>248059</v>
      </c>
      <c r="J52" s="92">
        <v>113573</v>
      </c>
      <c r="K52" s="92">
        <v>134486</v>
      </c>
      <c r="L52" s="92">
        <f t="shared" si="4"/>
        <v>100457</v>
      </c>
      <c r="M52" s="92">
        <v>44637</v>
      </c>
      <c r="N52" s="92">
        <v>55820</v>
      </c>
      <c r="O52" s="203">
        <f t="shared" si="5"/>
        <v>94787</v>
      </c>
      <c r="P52" s="92">
        <v>50</v>
      </c>
      <c r="Q52" s="92">
        <v>89102</v>
      </c>
      <c r="R52" s="92">
        <v>131</v>
      </c>
      <c r="S52" s="92">
        <v>5685</v>
      </c>
      <c r="T52" s="92">
        <v>25344</v>
      </c>
      <c r="U52" s="92" t="s">
        <v>353</v>
      </c>
      <c r="V52" s="92">
        <v>17119</v>
      </c>
      <c r="W52" s="92">
        <v>14524</v>
      </c>
      <c r="X52" s="92" t="s">
        <v>353</v>
      </c>
      <c r="Y52" s="92" t="s">
        <v>353</v>
      </c>
      <c r="Z52" s="92">
        <v>4394</v>
      </c>
      <c r="AA52" s="92" t="s">
        <v>353</v>
      </c>
      <c r="AB52" s="92" t="s">
        <v>353</v>
      </c>
      <c r="AC52" s="92">
        <v>33406</v>
      </c>
      <c r="AD52" s="92" t="s">
        <v>353</v>
      </c>
      <c r="AE52" s="56"/>
      <c r="AF52" s="82"/>
      <c r="AG52" s="90">
        <v>7</v>
      </c>
      <c r="AH52" s="10" t="s">
        <v>404</v>
      </c>
      <c r="AI52" s="90">
        <v>7</v>
      </c>
      <c r="AJ52" s="10" t="s">
        <v>405</v>
      </c>
      <c r="AK52" s="90">
        <v>23</v>
      </c>
      <c r="AL52" s="10" t="s">
        <v>406</v>
      </c>
    </row>
    <row r="53" spans="1:38" s="61" customFormat="1" ht="12.75" customHeight="1">
      <c r="A53" s="12"/>
      <c r="B53" s="12">
        <v>10</v>
      </c>
      <c r="C53" s="10" t="s">
        <v>404</v>
      </c>
      <c r="D53" s="12">
        <v>7</v>
      </c>
      <c r="E53" s="10" t="s">
        <v>405</v>
      </c>
      <c r="F53" s="12">
        <v>12</v>
      </c>
      <c r="G53" s="123" t="s">
        <v>406</v>
      </c>
      <c r="H53" s="56"/>
      <c r="I53" s="92">
        <f t="shared" si="3"/>
        <v>254610</v>
      </c>
      <c r="J53" s="92">
        <v>116349</v>
      </c>
      <c r="K53" s="92">
        <v>138261</v>
      </c>
      <c r="L53" s="92">
        <f t="shared" si="4"/>
        <v>124501</v>
      </c>
      <c r="M53" s="92">
        <v>56381</v>
      </c>
      <c r="N53" s="92">
        <v>68120</v>
      </c>
      <c r="O53" s="203">
        <f t="shared" si="5"/>
        <v>118955</v>
      </c>
      <c r="P53" s="92">
        <v>50</v>
      </c>
      <c r="Q53" s="92">
        <v>112110</v>
      </c>
      <c r="R53" s="92">
        <v>108</v>
      </c>
      <c r="S53" s="92">
        <v>6845</v>
      </c>
      <c r="T53" s="92">
        <v>32053</v>
      </c>
      <c r="U53" s="92" t="s">
        <v>353</v>
      </c>
      <c r="V53" s="92" t="s">
        <v>353</v>
      </c>
      <c r="W53" s="92">
        <v>27195</v>
      </c>
      <c r="X53" s="92">
        <v>21343</v>
      </c>
      <c r="Y53" s="92">
        <v>8566</v>
      </c>
      <c r="Z53" s="92">
        <v>1104</v>
      </c>
      <c r="AA53" s="92">
        <v>16161</v>
      </c>
      <c r="AB53" s="92">
        <v>6792</v>
      </c>
      <c r="AC53" s="92">
        <v>5741</v>
      </c>
      <c r="AD53" s="92" t="s">
        <v>353</v>
      </c>
      <c r="AE53" s="56"/>
      <c r="AF53" s="82"/>
      <c r="AG53" s="12">
        <v>10</v>
      </c>
      <c r="AH53" s="10" t="s">
        <v>404</v>
      </c>
      <c r="AI53" s="12">
        <v>7</v>
      </c>
      <c r="AJ53" s="10" t="s">
        <v>405</v>
      </c>
      <c r="AK53" s="12">
        <v>12</v>
      </c>
      <c r="AL53" s="10" t="s">
        <v>406</v>
      </c>
    </row>
    <row r="54" spans="1:38" s="61" customFormat="1" ht="12.75" customHeight="1">
      <c r="A54" s="12"/>
      <c r="B54" s="12">
        <v>13</v>
      </c>
      <c r="C54" s="10" t="s">
        <v>404</v>
      </c>
      <c r="D54" s="12">
        <v>7</v>
      </c>
      <c r="E54" s="10" t="s">
        <v>405</v>
      </c>
      <c r="F54" s="12">
        <v>29</v>
      </c>
      <c r="G54" s="123" t="s">
        <v>406</v>
      </c>
      <c r="H54" s="56"/>
      <c r="I54" s="92">
        <f t="shared" si="3"/>
        <v>261386</v>
      </c>
      <c r="J54" s="92">
        <v>119825</v>
      </c>
      <c r="K54" s="92">
        <v>141561</v>
      </c>
      <c r="L54" s="92">
        <f t="shared" si="4"/>
        <v>133432</v>
      </c>
      <c r="M54" s="92">
        <v>58965</v>
      </c>
      <c r="N54" s="92">
        <v>74467</v>
      </c>
      <c r="O54" s="203">
        <v>127108</v>
      </c>
      <c r="P54" s="92">
        <v>48</v>
      </c>
      <c r="Q54" s="92" t="s">
        <v>354</v>
      </c>
      <c r="R54" s="92">
        <v>156</v>
      </c>
      <c r="S54" s="92" t="s">
        <v>354</v>
      </c>
      <c r="T54" s="92">
        <v>42425</v>
      </c>
      <c r="U54" s="92" t="s">
        <v>353</v>
      </c>
      <c r="V54" s="92" t="s">
        <v>353</v>
      </c>
      <c r="W54" s="92">
        <v>17962</v>
      </c>
      <c r="X54" s="92">
        <v>25853</v>
      </c>
      <c r="Y54" s="92">
        <v>6156</v>
      </c>
      <c r="Z54" s="92" t="s">
        <v>353</v>
      </c>
      <c r="AA54" s="92">
        <v>18426</v>
      </c>
      <c r="AB54" s="92">
        <v>5600</v>
      </c>
      <c r="AC54" s="92">
        <v>10687</v>
      </c>
      <c r="AD54" s="92" t="s">
        <v>353</v>
      </c>
      <c r="AE54" s="56"/>
      <c r="AF54" s="82"/>
      <c r="AG54" s="12">
        <v>13</v>
      </c>
      <c r="AH54" s="10" t="s">
        <v>404</v>
      </c>
      <c r="AI54" s="12">
        <v>7</v>
      </c>
      <c r="AJ54" s="10" t="s">
        <v>405</v>
      </c>
      <c r="AK54" s="12">
        <v>29</v>
      </c>
      <c r="AL54" s="10" t="s">
        <v>406</v>
      </c>
    </row>
    <row r="55" spans="1:38" ht="4.5" customHeight="1">
      <c r="A55" s="206"/>
      <c r="B55" s="206"/>
      <c r="C55" s="206"/>
      <c r="D55" s="206"/>
      <c r="E55" s="206"/>
      <c r="F55" s="206"/>
      <c r="G55" s="207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9"/>
      <c r="AG55" s="206"/>
      <c r="AH55" s="206"/>
      <c r="AI55" s="206"/>
      <c r="AJ55" s="206"/>
      <c r="AK55" s="206"/>
      <c r="AL55" s="206"/>
    </row>
    <row r="56" spans="1:38" ht="3" customHeight="1">
      <c r="A56" s="188"/>
      <c r="B56" s="188"/>
      <c r="C56" s="188"/>
      <c r="D56" s="188"/>
      <c r="E56" s="188"/>
      <c r="F56" s="188"/>
      <c r="G56" s="188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8"/>
      <c r="AG56" s="188"/>
      <c r="AH56" s="188"/>
      <c r="AI56" s="188"/>
      <c r="AJ56" s="188"/>
      <c r="AK56" s="188"/>
      <c r="AL56" s="188"/>
    </row>
    <row r="57" s="124" customFormat="1" ht="10.5">
      <c r="A57" s="124" t="s">
        <v>422</v>
      </c>
    </row>
    <row r="58" s="6" customFormat="1" ht="10.5">
      <c r="A58" s="494" t="s">
        <v>291</v>
      </c>
    </row>
    <row r="59" s="6" customFormat="1" ht="10.5">
      <c r="A59" s="494" t="s">
        <v>261</v>
      </c>
    </row>
    <row r="60" s="6" customFormat="1" ht="10.5">
      <c r="A60" s="494" t="s">
        <v>284</v>
      </c>
    </row>
    <row r="61" s="6" customFormat="1" ht="10.5">
      <c r="A61" s="494" t="s">
        <v>292</v>
      </c>
    </row>
    <row r="62" ht="10.5">
      <c r="A62" s="261" t="s">
        <v>511</v>
      </c>
    </row>
  </sheetData>
  <mergeCells count="20">
    <mergeCell ref="Q5:Q7"/>
    <mergeCell ref="R5:R7"/>
    <mergeCell ref="S5:S7"/>
    <mergeCell ref="T5:AD5"/>
    <mergeCell ref="U6:U7"/>
    <mergeCell ref="X6:X7"/>
    <mergeCell ref="AC6:AC7"/>
    <mergeCell ref="AD6:AD7"/>
    <mergeCell ref="AA6:AA7"/>
    <mergeCell ref="AB6:AB7"/>
    <mergeCell ref="I5:K5"/>
    <mergeCell ref="L5:N5"/>
    <mergeCell ref="O5:O7"/>
    <mergeCell ref="P5:P7"/>
    <mergeCell ref="J6:J7"/>
    <mergeCell ref="K6:K7"/>
    <mergeCell ref="L6:L7"/>
    <mergeCell ref="I6:I7"/>
    <mergeCell ref="M6:M7"/>
    <mergeCell ref="N6:N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6">
      <selection activeCell="A1" sqref="A1:J1"/>
    </sheetView>
  </sheetViews>
  <sheetFormatPr defaultColWidth="9.00390625" defaultRowHeight="13.5"/>
  <cols>
    <col min="1" max="1" width="3.75390625" style="6" customWidth="1"/>
    <col min="2" max="2" width="3.25390625" style="4" customWidth="1"/>
    <col min="3" max="3" width="2.50390625" style="6" customWidth="1"/>
    <col min="4" max="4" width="3.00390625" style="4" customWidth="1"/>
    <col min="5" max="5" width="2.50390625" style="6" customWidth="1"/>
    <col min="6" max="6" width="2.75390625" style="4" customWidth="1"/>
    <col min="7" max="7" width="2.50390625" style="6" customWidth="1"/>
    <col min="8" max="8" width="0.875" style="6" customWidth="1"/>
    <col min="9" max="9" width="10.375" style="6" customWidth="1"/>
    <col min="10" max="10" width="9.875" style="6" customWidth="1"/>
    <col min="11" max="11" width="9.75390625" style="6" customWidth="1"/>
    <col min="12" max="12" width="10.25390625" style="6" customWidth="1"/>
    <col min="13" max="14" width="9.375" style="6" customWidth="1"/>
    <col min="15" max="15" width="10.125" style="6" customWidth="1"/>
    <col min="16" max="16" width="3.875" style="211" customWidth="1"/>
    <col min="17" max="16384" width="8.875" style="211" customWidth="1"/>
  </cols>
  <sheetData>
    <row r="1" spans="1:15" s="210" customFormat="1" ht="18" customHeight="1">
      <c r="A1" s="691" t="s">
        <v>355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</row>
    <row r="2" spans="1:15" s="210" customFormat="1" ht="1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2" customHeight="1"/>
    <row r="4" ht="3" customHeight="1"/>
    <row r="5" spans="1:15" s="212" customFormat="1" ht="18" customHeight="1">
      <c r="A5" s="73"/>
      <c r="B5" s="135"/>
      <c r="C5" s="73"/>
      <c r="D5" s="135"/>
      <c r="E5" s="73"/>
      <c r="F5" s="135"/>
      <c r="G5" s="465" t="s">
        <v>699</v>
      </c>
      <c r="H5" s="73"/>
      <c r="I5" s="621" t="s">
        <v>423</v>
      </c>
      <c r="J5" s="627"/>
      <c r="K5" s="628"/>
      <c r="L5" s="690" t="s">
        <v>424</v>
      </c>
      <c r="M5" s="621"/>
      <c r="N5" s="629"/>
      <c r="O5" s="692" t="s">
        <v>356</v>
      </c>
    </row>
    <row r="6" spans="1:15" s="2" customFormat="1" ht="12.75" customHeight="1">
      <c r="A6" s="1"/>
      <c r="B6" s="11"/>
      <c r="C6" s="1"/>
      <c r="D6" s="11"/>
      <c r="E6" s="1"/>
      <c r="F6" s="11"/>
      <c r="G6" s="75"/>
      <c r="H6" s="21"/>
      <c r="I6" s="643" t="s">
        <v>426</v>
      </c>
      <c r="J6" s="639" t="s">
        <v>427</v>
      </c>
      <c r="K6" s="639" t="s">
        <v>428</v>
      </c>
      <c r="L6" s="639" t="s">
        <v>426</v>
      </c>
      <c r="M6" s="639" t="s">
        <v>427</v>
      </c>
      <c r="N6" s="639" t="s">
        <v>428</v>
      </c>
      <c r="O6" s="693"/>
    </row>
    <row r="7" spans="1:15" s="2" customFormat="1" ht="12.75" customHeight="1">
      <c r="A7" s="466" t="s">
        <v>329</v>
      </c>
      <c r="B7" s="26"/>
      <c r="C7" s="28"/>
      <c r="D7" s="26"/>
      <c r="E7" s="28"/>
      <c r="F7" s="26"/>
      <c r="G7" s="19"/>
      <c r="H7" s="80"/>
      <c r="I7" s="644"/>
      <c r="J7" s="640"/>
      <c r="K7" s="640"/>
      <c r="L7" s="640"/>
      <c r="M7" s="640"/>
      <c r="N7" s="640"/>
      <c r="O7" s="694"/>
    </row>
    <row r="8" spans="1:15" s="2" customFormat="1" ht="6" customHeight="1">
      <c r="A8" s="1"/>
      <c r="B8" s="11"/>
      <c r="C8" s="1"/>
      <c r="D8" s="11"/>
      <c r="E8" s="1"/>
      <c r="F8" s="11"/>
      <c r="G8" s="75"/>
      <c r="H8" s="1"/>
      <c r="I8" s="1"/>
      <c r="J8" s="1"/>
      <c r="K8" s="1"/>
      <c r="L8" s="1"/>
      <c r="M8" s="1"/>
      <c r="N8" s="1"/>
      <c r="O8" s="1"/>
    </row>
    <row r="9" spans="1:14" s="38" customFormat="1" ht="10.5" customHeight="1">
      <c r="A9" s="36"/>
      <c r="B9" s="34"/>
      <c r="C9" s="36"/>
      <c r="D9" s="34"/>
      <c r="E9" s="36"/>
      <c r="F9" s="34"/>
      <c r="G9" s="83"/>
      <c r="H9" s="36"/>
      <c r="I9" s="36"/>
      <c r="J9" s="689" t="s">
        <v>512</v>
      </c>
      <c r="K9" s="689"/>
      <c r="L9" s="689"/>
      <c r="M9" s="689"/>
      <c r="N9" s="36"/>
    </row>
    <row r="10" spans="1:14" s="38" customFormat="1" ht="3" customHeight="1">
      <c r="A10" s="36"/>
      <c r="B10" s="34"/>
      <c r="C10" s="36"/>
      <c r="D10" s="34"/>
      <c r="E10" s="36"/>
      <c r="F10" s="34"/>
      <c r="G10" s="83"/>
      <c r="H10" s="36"/>
      <c r="I10" s="36"/>
      <c r="J10" s="39"/>
      <c r="K10" s="39"/>
      <c r="L10" s="39"/>
      <c r="M10" s="39"/>
      <c r="N10" s="36"/>
    </row>
    <row r="11" spans="1:15" s="2" customFormat="1" ht="14.25" customHeight="1">
      <c r="A11" s="11" t="s">
        <v>440</v>
      </c>
      <c r="B11" s="11">
        <v>27</v>
      </c>
      <c r="C11" s="11" t="s">
        <v>441</v>
      </c>
      <c r="D11" s="11">
        <v>10</v>
      </c>
      <c r="E11" s="11" t="s">
        <v>442</v>
      </c>
      <c r="F11" s="11">
        <v>1</v>
      </c>
      <c r="G11" s="16" t="s">
        <v>443</v>
      </c>
      <c r="H11" s="1"/>
      <c r="I11" s="213">
        <f>SUM(J11:K11)</f>
        <v>95483</v>
      </c>
      <c r="J11" s="213">
        <v>43077</v>
      </c>
      <c r="K11" s="213">
        <v>52406</v>
      </c>
      <c r="L11" s="214">
        <f>SUM(M11:N11)</f>
        <v>65855</v>
      </c>
      <c r="M11" s="213">
        <v>31648</v>
      </c>
      <c r="N11" s="213">
        <v>34207</v>
      </c>
      <c r="O11" s="214">
        <v>61368</v>
      </c>
    </row>
    <row r="12" spans="1:15" s="2" customFormat="1" ht="14.25" customHeight="1">
      <c r="A12" s="1"/>
      <c r="B12" s="11">
        <v>30</v>
      </c>
      <c r="C12" s="11" t="s">
        <v>441</v>
      </c>
      <c r="D12" s="11">
        <v>2</v>
      </c>
      <c r="E12" s="11" t="s">
        <v>442</v>
      </c>
      <c r="F12" s="11">
        <v>27</v>
      </c>
      <c r="G12" s="16" t="s">
        <v>443</v>
      </c>
      <c r="H12" s="1"/>
      <c r="I12" s="213">
        <f aca="true" t="shared" si="0" ref="I12:I24">SUM(J12:K12)</f>
        <v>104717</v>
      </c>
      <c r="J12" s="213">
        <v>46972</v>
      </c>
      <c r="K12" s="213">
        <v>57745</v>
      </c>
      <c r="L12" s="213">
        <f aca="true" t="shared" si="1" ref="L12:L24">SUM(M12:N12)</f>
        <v>68267</v>
      </c>
      <c r="M12" s="213">
        <v>32747</v>
      </c>
      <c r="N12" s="213">
        <v>35520</v>
      </c>
      <c r="O12" s="214">
        <v>61871</v>
      </c>
    </row>
    <row r="13" spans="1:15" s="2" customFormat="1" ht="14.25" customHeight="1">
      <c r="A13" s="1"/>
      <c r="B13" s="11">
        <v>33</v>
      </c>
      <c r="C13" s="11" t="s">
        <v>441</v>
      </c>
      <c r="D13" s="11">
        <v>5</v>
      </c>
      <c r="E13" s="11" t="s">
        <v>442</v>
      </c>
      <c r="F13" s="11">
        <v>22</v>
      </c>
      <c r="G13" s="16" t="s">
        <v>443</v>
      </c>
      <c r="H13" s="1"/>
      <c r="I13" s="213">
        <f t="shared" si="0"/>
        <v>115376</v>
      </c>
      <c r="J13" s="213">
        <v>51800</v>
      </c>
      <c r="K13" s="213">
        <v>63576</v>
      </c>
      <c r="L13" s="213">
        <f t="shared" si="1"/>
        <v>89511</v>
      </c>
      <c r="M13" s="213">
        <v>41085</v>
      </c>
      <c r="N13" s="213">
        <v>48426</v>
      </c>
      <c r="O13" s="214">
        <v>82263</v>
      </c>
    </row>
    <row r="14" spans="1:15" s="2" customFormat="1" ht="14.25" customHeight="1">
      <c r="A14" s="1"/>
      <c r="B14" s="11">
        <v>38</v>
      </c>
      <c r="C14" s="11" t="s">
        <v>441</v>
      </c>
      <c r="D14" s="11">
        <v>11</v>
      </c>
      <c r="E14" s="11" t="s">
        <v>442</v>
      </c>
      <c r="F14" s="11">
        <v>22</v>
      </c>
      <c r="G14" s="16" t="s">
        <v>443</v>
      </c>
      <c r="H14" s="1"/>
      <c r="I14" s="213">
        <f t="shared" si="0"/>
        <v>130108</v>
      </c>
      <c r="J14" s="213">
        <v>57753</v>
      </c>
      <c r="K14" s="213">
        <v>72355</v>
      </c>
      <c r="L14" s="213">
        <f t="shared" si="1"/>
        <v>92638</v>
      </c>
      <c r="M14" s="213">
        <v>42059</v>
      </c>
      <c r="N14" s="213">
        <v>50579</v>
      </c>
      <c r="O14" s="214">
        <v>85046</v>
      </c>
    </row>
    <row r="15" spans="1:15" s="2" customFormat="1" ht="14.25" customHeight="1">
      <c r="A15" s="1"/>
      <c r="B15" s="11">
        <v>42</v>
      </c>
      <c r="C15" s="11" t="s">
        <v>441</v>
      </c>
      <c r="D15" s="11">
        <v>1</v>
      </c>
      <c r="E15" s="11" t="s">
        <v>442</v>
      </c>
      <c r="F15" s="11">
        <v>29</v>
      </c>
      <c r="G15" s="16" t="s">
        <v>443</v>
      </c>
      <c r="H15" s="1"/>
      <c r="I15" s="213">
        <f t="shared" si="0"/>
        <v>146301</v>
      </c>
      <c r="J15" s="213">
        <v>64832</v>
      </c>
      <c r="K15" s="213">
        <v>81469</v>
      </c>
      <c r="L15" s="213">
        <f t="shared" si="1"/>
        <v>111873</v>
      </c>
      <c r="M15" s="213">
        <v>49756</v>
      </c>
      <c r="N15" s="213">
        <v>62117</v>
      </c>
      <c r="O15" s="214">
        <v>103597</v>
      </c>
    </row>
    <row r="16" spans="1:15" s="2" customFormat="1" ht="14.25" customHeight="1">
      <c r="A16" s="1"/>
      <c r="B16" s="11">
        <v>43</v>
      </c>
      <c r="C16" s="11" t="s">
        <v>441</v>
      </c>
      <c r="D16" s="11">
        <v>12</v>
      </c>
      <c r="E16" s="11" t="s">
        <v>442</v>
      </c>
      <c r="F16" s="11">
        <v>27</v>
      </c>
      <c r="G16" s="16" t="s">
        <v>443</v>
      </c>
      <c r="H16" s="1"/>
      <c r="I16" s="213">
        <f>SUM(J16:K16)</f>
        <v>166093</v>
      </c>
      <c r="J16" s="213">
        <v>74999</v>
      </c>
      <c r="K16" s="213">
        <v>91094</v>
      </c>
      <c r="L16" s="213">
        <f>SUM(M16:N16)</f>
        <v>122327</v>
      </c>
      <c r="M16" s="213">
        <v>54037</v>
      </c>
      <c r="N16" s="213">
        <v>68290</v>
      </c>
      <c r="O16" s="214">
        <v>110077</v>
      </c>
    </row>
    <row r="17" spans="1:15" s="2" customFormat="1" ht="14.25" customHeight="1">
      <c r="A17" s="1"/>
      <c r="B17" s="11">
        <v>44</v>
      </c>
      <c r="C17" s="11" t="s">
        <v>441</v>
      </c>
      <c r="D17" s="11">
        <v>12</v>
      </c>
      <c r="E17" s="11" t="s">
        <v>442</v>
      </c>
      <c r="F17" s="11">
        <v>10</v>
      </c>
      <c r="G17" s="16" t="s">
        <v>443</v>
      </c>
      <c r="H17" s="1"/>
      <c r="I17" s="213">
        <f t="shared" si="0"/>
        <v>186201</v>
      </c>
      <c r="J17" s="213">
        <v>84394</v>
      </c>
      <c r="K17" s="213">
        <v>101807</v>
      </c>
      <c r="L17" s="213">
        <f t="shared" si="1"/>
        <v>135533</v>
      </c>
      <c r="M17" s="213">
        <v>60578</v>
      </c>
      <c r="N17" s="213">
        <v>74955</v>
      </c>
      <c r="O17" s="214">
        <v>124265</v>
      </c>
    </row>
    <row r="18" spans="1:15" s="2" customFormat="1" ht="14.25" customHeight="1">
      <c r="A18" s="1"/>
      <c r="B18" s="11">
        <v>51</v>
      </c>
      <c r="C18" s="11" t="s">
        <v>441</v>
      </c>
      <c r="D18" s="11">
        <v>12</v>
      </c>
      <c r="E18" s="11" t="s">
        <v>442</v>
      </c>
      <c r="F18" s="11">
        <v>5</v>
      </c>
      <c r="G18" s="16" t="s">
        <v>443</v>
      </c>
      <c r="H18" s="1"/>
      <c r="I18" s="213">
        <f t="shared" si="0"/>
        <v>201251</v>
      </c>
      <c r="J18" s="213">
        <v>92004</v>
      </c>
      <c r="K18" s="213">
        <v>109247</v>
      </c>
      <c r="L18" s="213">
        <f t="shared" si="1"/>
        <v>140867</v>
      </c>
      <c r="M18" s="213">
        <v>62320</v>
      </c>
      <c r="N18" s="213">
        <v>78547</v>
      </c>
      <c r="O18" s="213">
        <v>132677</v>
      </c>
    </row>
    <row r="19" spans="1:15" s="2" customFormat="1" ht="14.25" customHeight="1">
      <c r="A19" s="1"/>
      <c r="B19" s="11">
        <v>54</v>
      </c>
      <c r="C19" s="11" t="s">
        <v>441</v>
      </c>
      <c r="D19" s="11">
        <v>10</v>
      </c>
      <c r="E19" s="11" t="s">
        <v>442</v>
      </c>
      <c r="F19" s="11">
        <v>7</v>
      </c>
      <c r="G19" s="16" t="s">
        <v>443</v>
      </c>
      <c r="H19" s="1"/>
      <c r="I19" s="213">
        <f t="shared" si="0"/>
        <v>209201</v>
      </c>
      <c r="J19" s="213">
        <v>96004</v>
      </c>
      <c r="K19" s="213">
        <v>113197</v>
      </c>
      <c r="L19" s="213">
        <f t="shared" si="1"/>
        <v>139317</v>
      </c>
      <c r="M19" s="213">
        <v>61580</v>
      </c>
      <c r="N19" s="213">
        <v>77737</v>
      </c>
      <c r="O19" s="213">
        <v>130259</v>
      </c>
    </row>
    <row r="20" spans="1:15" s="2" customFormat="1" ht="14.25" customHeight="1">
      <c r="A20" s="1"/>
      <c r="B20" s="11">
        <v>55</v>
      </c>
      <c r="C20" s="11" t="s">
        <v>441</v>
      </c>
      <c r="D20" s="11">
        <v>6</v>
      </c>
      <c r="E20" s="11" t="s">
        <v>442</v>
      </c>
      <c r="F20" s="11">
        <v>22</v>
      </c>
      <c r="G20" s="16" t="s">
        <v>443</v>
      </c>
      <c r="H20" s="1"/>
      <c r="I20" s="213">
        <f t="shared" si="0"/>
        <v>211145</v>
      </c>
      <c r="J20" s="213">
        <v>96840</v>
      </c>
      <c r="K20" s="213">
        <v>114305</v>
      </c>
      <c r="L20" s="214">
        <f t="shared" si="1"/>
        <v>137894</v>
      </c>
      <c r="M20" s="213">
        <v>61260</v>
      </c>
      <c r="N20" s="213">
        <v>76634</v>
      </c>
      <c r="O20" s="213">
        <v>129857</v>
      </c>
    </row>
    <row r="21" spans="1:15" s="2" customFormat="1" ht="14.25" customHeight="1">
      <c r="A21" s="1"/>
      <c r="B21" s="11">
        <v>58</v>
      </c>
      <c r="C21" s="11" t="s">
        <v>441</v>
      </c>
      <c r="D21" s="11">
        <v>12</v>
      </c>
      <c r="E21" s="11" t="s">
        <v>442</v>
      </c>
      <c r="F21" s="11">
        <v>18</v>
      </c>
      <c r="G21" s="16" t="s">
        <v>443</v>
      </c>
      <c r="H21" s="1"/>
      <c r="I21" s="213">
        <f t="shared" si="0"/>
        <v>219883</v>
      </c>
      <c r="J21" s="213">
        <v>101148</v>
      </c>
      <c r="K21" s="213">
        <v>118735</v>
      </c>
      <c r="L21" s="213">
        <f t="shared" si="1"/>
        <v>139073</v>
      </c>
      <c r="M21" s="213">
        <v>62467</v>
      </c>
      <c r="N21" s="213">
        <v>76606</v>
      </c>
      <c r="O21" s="213">
        <v>129593</v>
      </c>
    </row>
    <row r="22" spans="1:15" s="212" customFormat="1" ht="14.25" customHeight="1">
      <c r="A22" s="1"/>
      <c r="B22" s="11">
        <v>61</v>
      </c>
      <c r="C22" s="11" t="s">
        <v>441</v>
      </c>
      <c r="D22" s="11">
        <v>7</v>
      </c>
      <c r="E22" s="11" t="s">
        <v>442</v>
      </c>
      <c r="F22" s="11">
        <v>6</v>
      </c>
      <c r="G22" s="16" t="s">
        <v>443</v>
      </c>
      <c r="H22" s="1"/>
      <c r="I22" s="213">
        <f t="shared" si="0"/>
        <v>223962</v>
      </c>
      <c r="J22" s="213">
        <v>102692</v>
      </c>
      <c r="K22" s="213">
        <v>121270</v>
      </c>
      <c r="L22" s="213">
        <f t="shared" si="1"/>
        <v>143062</v>
      </c>
      <c r="M22" s="213">
        <v>63514</v>
      </c>
      <c r="N22" s="213">
        <v>79548</v>
      </c>
      <c r="O22" s="213">
        <v>135906</v>
      </c>
    </row>
    <row r="23" spans="1:15" s="212" customFormat="1" ht="14.25" customHeight="1">
      <c r="A23" s="11" t="s">
        <v>445</v>
      </c>
      <c r="B23" s="11">
        <v>2</v>
      </c>
      <c r="C23" s="1" t="s">
        <v>441</v>
      </c>
      <c r="D23" s="11">
        <v>2</v>
      </c>
      <c r="E23" s="1" t="s">
        <v>442</v>
      </c>
      <c r="F23" s="11">
        <v>18</v>
      </c>
      <c r="G23" s="16" t="s">
        <v>443</v>
      </c>
      <c r="H23" s="1"/>
      <c r="I23" s="213">
        <f t="shared" si="0"/>
        <v>232489</v>
      </c>
      <c r="J23" s="215">
        <v>106155</v>
      </c>
      <c r="K23" s="215">
        <v>126334</v>
      </c>
      <c r="L23" s="213">
        <f t="shared" si="1"/>
        <v>161574</v>
      </c>
      <c r="M23" s="213">
        <v>71316</v>
      </c>
      <c r="N23" s="213">
        <v>90258</v>
      </c>
      <c r="O23" s="213">
        <v>154339</v>
      </c>
    </row>
    <row r="24" spans="1:15" s="212" customFormat="1" ht="14.25" customHeight="1">
      <c r="A24" s="1"/>
      <c r="B24" s="11">
        <v>5</v>
      </c>
      <c r="C24" s="1" t="s">
        <v>441</v>
      </c>
      <c r="D24" s="11">
        <v>10</v>
      </c>
      <c r="E24" s="1" t="s">
        <v>442</v>
      </c>
      <c r="F24" s="11">
        <v>18</v>
      </c>
      <c r="G24" s="16" t="s">
        <v>443</v>
      </c>
      <c r="H24" s="1"/>
      <c r="I24" s="213">
        <f t="shared" si="0"/>
        <v>241257</v>
      </c>
      <c r="J24" s="213">
        <v>110195</v>
      </c>
      <c r="K24" s="215">
        <v>131062</v>
      </c>
      <c r="L24" s="213">
        <f t="shared" si="1"/>
        <v>143214</v>
      </c>
      <c r="M24" s="213">
        <v>63295</v>
      </c>
      <c r="N24" s="213">
        <v>79919</v>
      </c>
      <c r="O24" s="213">
        <v>136232</v>
      </c>
    </row>
    <row r="25" spans="1:15" s="212" customFormat="1" ht="14.25" customHeight="1">
      <c r="A25" s="1"/>
      <c r="B25" s="11">
        <v>8</v>
      </c>
      <c r="C25" s="1" t="s">
        <v>441</v>
      </c>
      <c r="D25" s="11">
        <v>6</v>
      </c>
      <c r="E25" s="1" t="s">
        <v>442</v>
      </c>
      <c r="F25" s="11">
        <v>20</v>
      </c>
      <c r="G25" s="75" t="s">
        <v>443</v>
      </c>
      <c r="H25" s="1"/>
      <c r="I25" s="213">
        <f>SUM(J25:K25)</f>
        <v>250556</v>
      </c>
      <c r="J25" s="213">
        <v>114547</v>
      </c>
      <c r="K25" s="215">
        <v>136009</v>
      </c>
      <c r="L25" s="213">
        <f>SUM(M25:N25)</f>
        <v>127451</v>
      </c>
      <c r="M25" s="213">
        <v>56457</v>
      </c>
      <c r="N25" s="213">
        <v>70994</v>
      </c>
      <c r="O25" s="213">
        <v>124277</v>
      </c>
    </row>
    <row r="26" spans="1:15" s="212" customFormat="1" ht="14.25" customHeight="1">
      <c r="A26" s="1"/>
      <c r="B26" s="11">
        <v>12</v>
      </c>
      <c r="C26" s="1" t="s">
        <v>441</v>
      </c>
      <c r="D26" s="11">
        <v>6</v>
      </c>
      <c r="E26" s="1" t="s">
        <v>442</v>
      </c>
      <c r="F26" s="11">
        <v>25</v>
      </c>
      <c r="G26" s="75" t="s">
        <v>443</v>
      </c>
      <c r="H26" s="1"/>
      <c r="I26" s="213">
        <f>SUM(J26:K26)</f>
        <v>257931</v>
      </c>
      <c r="J26" s="213">
        <v>118042</v>
      </c>
      <c r="K26" s="215">
        <v>139889</v>
      </c>
      <c r="L26" s="213">
        <f>SUM(M26:N26)</f>
        <v>142208</v>
      </c>
      <c r="M26" s="213">
        <v>63165</v>
      </c>
      <c r="N26" s="213">
        <v>79043</v>
      </c>
      <c r="O26" s="213">
        <v>135566</v>
      </c>
    </row>
    <row r="27" spans="1:15" s="212" customFormat="1" ht="14.25" customHeight="1">
      <c r="A27" s="1"/>
      <c r="B27" s="11">
        <v>15</v>
      </c>
      <c r="C27" s="1" t="s">
        <v>441</v>
      </c>
      <c r="D27" s="11">
        <v>11</v>
      </c>
      <c r="E27" s="1" t="s">
        <v>442</v>
      </c>
      <c r="F27" s="11">
        <v>9</v>
      </c>
      <c r="G27" s="75" t="s">
        <v>443</v>
      </c>
      <c r="H27" s="1"/>
      <c r="I27" s="213">
        <f>SUM(J27:K27)</f>
        <v>262993</v>
      </c>
      <c r="J27" s="213">
        <v>120309</v>
      </c>
      <c r="K27" s="215">
        <v>142684</v>
      </c>
      <c r="L27" s="213">
        <f>SUM(M27:N27)</f>
        <v>127620</v>
      </c>
      <c r="M27" s="213">
        <v>56670</v>
      </c>
      <c r="N27" s="213">
        <v>70950</v>
      </c>
      <c r="O27" s="213">
        <v>122898</v>
      </c>
    </row>
    <row r="28" spans="1:15" s="212" customFormat="1" ht="6" customHeight="1">
      <c r="A28" s="216"/>
      <c r="B28" s="14"/>
      <c r="C28" s="216"/>
      <c r="D28" s="14"/>
      <c r="E28" s="2"/>
      <c r="F28" s="14"/>
      <c r="G28" s="217"/>
      <c r="H28" s="216"/>
      <c r="I28" s="216"/>
      <c r="J28" s="216"/>
      <c r="K28" s="216"/>
      <c r="L28" s="216"/>
      <c r="M28" s="216"/>
      <c r="N28" s="216"/>
      <c r="O28" s="216"/>
    </row>
    <row r="29" ht="3" customHeight="1">
      <c r="E29" s="101"/>
    </row>
    <row r="30" spans="1:5" ht="12.75">
      <c r="A30" s="6" t="s">
        <v>357</v>
      </c>
      <c r="E30" s="12"/>
    </row>
  </sheetData>
  <mergeCells count="11">
    <mergeCell ref="A1:O1"/>
    <mergeCell ref="O5:O7"/>
    <mergeCell ref="I6:I7"/>
    <mergeCell ref="J6:J7"/>
    <mergeCell ref="K6:K7"/>
    <mergeCell ref="L6:L7"/>
    <mergeCell ref="M6:M7"/>
    <mergeCell ref="N6:N7"/>
    <mergeCell ref="J9:M9"/>
    <mergeCell ref="I5:K5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L1"/>
    </sheetView>
  </sheetViews>
  <sheetFormatPr defaultColWidth="9.00390625" defaultRowHeight="13.5"/>
  <cols>
    <col min="1" max="1" width="9.50390625" style="124" customWidth="1"/>
    <col min="2" max="2" width="0.875" style="124" customWidth="1"/>
    <col min="3" max="3" width="8.50390625" style="124" customWidth="1"/>
    <col min="4" max="4" width="9.00390625" style="124" customWidth="1"/>
    <col min="5" max="5" width="8.25390625" style="124" customWidth="1"/>
    <col min="6" max="7" width="7.625" style="124" customWidth="1"/>
    <col min="8" max="8" width="8.75390625" style="124" customWidth="1"/>
    <col min="9" max="9" width="7.625" style="124" customWidth="1"/>
    <col min="10" max="10" width="8.50390625" style="124" customWidth="1"/>
    <col min="11" max="11" width="8.125" style="124" customWidth="1"/>
    <col min="12" max="12" width="7.625" style="124" customWidth="1"/>
    <col min="13" max="16384" width="8.875" style="124" customWidth="1"/>
  </cols>
  <sheetData>
    <row r="1" spans="1:12" ht="18" customHeight="1">
      <c r="A1" s="695" t="s">
        <v>717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</row>
    <row r="2" spans="1:12" ht="12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.2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89"/>
    </row>
    <row r="5" spans="1:12" s="6" customFormat="1" ht="16.5" customHeight="1">
      <c r="A5" s="250" t="s">
        <v>108</v>
      </c>
      <c r="B5" s="79"/>
      <c r="C5" s="696" t="s">
        <v>109</v>
      </c>
      <c r="D5" s="672" t="s">
        <v>110</v>
      </c>
      <c r="E5" s="698" t="s">
        <v>111</v>
      </c>
      <c r="F5" s="699"/>
      <c r="G5" s="699"/>
      <c r="H5" s="699"/>
      <c r="I5" s="699"/>
      <c r="J5" s="700"/>
      <c r="K5" s="700"/>
      <c r="L5" s="700"/>
    </row>
    <row r="6" spans="1:12" s="6" customFormat="1" ht="18" customHeight="1">
      <c r="A6" s="19" t="s">
        <v>112</v>
      </c>
      <c r="B6" s="80"/>
      <c r="C6" s="697"/>
      <c r="D6" s="673"/>
      <c r="E6" s="17" t="s">
        <v>390</v>
      </c>
      <c r="F6" s="18" t="s">
        <v>113</v>
      </c>
      <c r="G6" s="18" t="s">
        <v>114</v>
      </c>
      <c r="H6" s="114" t="s">
        <v>115</v>
      </c>
      <c r="I6" s="18" t="s">
        <v>125</v>
      </c>
      <c r="J6" s="18" t="s">
        <v>126</v>
      </c>
      <c r="K6" s="18" t="s">
        <v>127</v>
      </c>
      <c r="L6" s="31" t="s">
        <v>375</v>
      </c>
    </row>
    <row r="7" spans="1:12" ht="6.75" customHeight="1">
      <c r="A7" s="270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s="6" customFormat="1" ht="15.75" customHeight="1">
      <c r="A8" s="447" t="s">
        <v>132</v>
      </c>
      <c r="B8" s="1"/>
      <c r="C8" s="290">
        <f>SUM(D8,E8)</f>
        <v>981</v>
      </c>
      <c r="D8" s="290">
        <v>443</v>
      </c>
      <c r="E8" s="290">
        <f>SUM(F8:L8)</f>
        <v>538</v>
      </c>
      <c r="F8" s="290">
        <v>211</v>
      </c>
      <c r="G8" s="290">
        <v>150</v>
      </c>
      <c r="H8" s="290">
        <v>18</v>
      </c>
      <c r="I8" s="290">
        <v>118</v>
      </c>
      <c r="J8" s="290">
        <v>9</v>
      </c>
      <c r="K8" s="290">
        <v>5</v>
      </c>
      <c r="L8" s="290">
        <v>27</v>
      </c>
    </row>
    <row r="9" spans="1:12" s="6" customFormat="1" ht="15.75" customHeight="1">
      <c r="A9" s="16">
        <v>11</v>
      </c>
      <c r="B9" s="1"/>
      <c r="C9" s="290">
        <f>SUM(D9,E9)</f>
        <v>903</v>
      </c>
      <c r="D9" s="290">
        <v>411</v>
      </c>
      <c r="E9" s="290">
        <f>SUM(F9:L9)</f>
        <v>492</v>
      </c>
      <c r="F9" s="290">
        <v>190</v>
      </c>
      <c r="G9" s="290">
        <v>117</v>
      </c>
      <c r="H9" s="290">
        <v>17</v>
      </c>
      <c r="I9" s="290">
        <v>113</v>
      </c>
      <c r="J9" s="290">
        <v>14</v>
      </c>
      <c r="K9" s="290">
        <v>1</v>
      </c>
      <c r="L9" s="290">
        <v>40</v>
      </c>
    </row>
    <row r="10" spans="1:12" s="6" customFormat="1" ht="15.75" customHeight="1">
      <c r="A10" s="16">
        <v>12</v>
      </c>
      <c r="B10" s="1"/>
      <c r="C10" s="290">
        <f>SUM(D10,E10)</f>
        <v>929</v>
      </c>
      <c r="D10" s="290">
        <v>396</v>
      </c>
      <c r="E10" s="290">
        <f>SUM(F10:L10)</f>
        <v>533</v>
      </c>
      <c r="F10" s="290">
        <v>203</v>
      </c>
      <c r="G10" s="290">
        <v>135</v>
      </c>
      <c r="H10" s="290">
        <v>11</v>
      </c>
      <c r="I10" s="290">
        <v>122</v>
      </c>
      <c r="J10" s="290">
        <v>15</v>
      </c>
      <c r="K10" s="290">
        <v>4</v>
      </c>
      <c r="L10" s="290">
        <v>43</v>
      </c>
    </row>
    <row r="11" spans="1:12" s="6" customFormat="1" ht="15.75" customHeight="1">
      <c r="A11" s="16">
        <v>13</v>
      </c>
      <c r="B11" s="1"/>
      <c r="C11" s="290">
        <f>SUM(D11,E11)</f>
        <v>1014</v>
      </c>
      <c r="D11" s="290">
        <v>540</v>
      </c>
      <c r="E11" s="290">
        <f>SUM(F11:L11)</f>
        <v>474</v>
      </c>
      <c r="F11" s="290">
        <v>161</v>
      </c>
      <c r="G11" s="290">
        <v>131</v>
      </c>
      <c r="H11" s="290">
        <v>10</v>
      </c>
      <c r="I11" s="290">
        <v>126</v>
      </c>
      <c r="J11" s="290">
        <v>10</v>
      </c>
      <c r="K11" s="290">
        <v>2</v>
      </c>
      <c r="L11" s="290">
        <v>34</v>
      </c>
    </row>
    <row r="12" spans="1:12" s="292" customFormat="1" ht="15.75" customHeight="1">
      <c r="A12" s="35">
        <v>14</v>
      </c>
      <c r="B12" s="36"/>
      <c r="C12" s="291">
        <f>SUM(D12,E12)</f>
        <v>1006</v>
      </c>
      <c r="D12" s="291">
        <v>525</v>
      </c>
      <c r="E12" s="291">
        <f>SUM(F12:L12)</f>
        <v>481</v>
      </c>
      <c r="F12" s="291">
        <v>164</v>
      </c>
      <c r="G12" s="291">
        <v>118</v>
      </c>
      <c r="H12" s="291">
        <v>23</v>
      </c>
      <c r="I12" s="291">
        <v>128</v>
      </c>
      <c r="J12" s="291">
        <v>3</v>
      </c>
      <c r="K12" s="291">
        <v>4</v>
      </c>
      <c r="L12" s="291">
        <v>41</v>
      </c>
    </row>
    <row r="13" spans="1:12" ht="6.75" customHeight="1">
      <c r="A13" s="270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4.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ht="10.5">
      <c r="A15" s="124" t="s">
        <v>31</v>
      </c>
    </row>
    <row r="16" ht="10.5">
      <c r="A16" s="124" t="s">
        <v>32</v>
      </c>
    </row>
    <row r="17" spans="3:12" ht="10.5">
      <c r="C17" s="53"/>
      <c r="D17" s="53"/>
      <c r="E17" s="53"/>
      <c r="F17" s="53"/>
      <c r="G17" s="293"/>
      <c r="H17" s="293"/>
      <c r="I17" s="53"/>
      <c r="J17" s="293"/>
      <c r="K17" s="53"/>
      <c r="L17" s="293"/>
    </row>
  </sheetData>
  <mergeCells count="4">
    <mergeCell ref="A1:L1"/>
    <mergeCell ref="C5:C6"/>
    <mergeCell ref="D5:D6"/>
    <mergeCell ref="E5:L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0"/>
  <sheetViews>
    <sheetView zoomScale="75" zoomScaleNormal="75" workbookViewId="0" topLeftCell="A1">
      <pane ySplit="6" topLeftCell="BM75" activePane="bottomLeft" state="frozen"/>
      <selection pane="topLeft" activeCell="A1" sqref="A1:J1"/>
      <selection pane="bottomLeft" activeCell="A1" sqref="A1:J1"/>
    </sheetView>
  </sheetViews>
  <sheetFormatPr defaultColWidth="9.00390625" defaultRowHeight="16.5" customHeight="1"/>
  <cols>
    <col min="1" max="1" width="6.375" style="548" customWidth="1"/>
    <col min="2" max="2" width="14.375" style="549" customWidth="1"/>
    <col min="3" max="5" width="7.00390625" style="550" customWidth="1"/>
    <col min="6" max="7" width="15.625" style="171" customWidth="1"/>
    <col min="8" max="8" width="18.50390625" style="171" customWidth="1"/>
    <col min="9" max="11" width="6.00390625" style="171" bestFit="1" customWidth="1"/>
    <col min="12" max="16384" width="9.00390625" style="171" customWidth="1"/>
  </cols>
  <sheetData>
    <row r="1" spans="1:8" s="72" customFormat="1" ht="18" customHeight="1">
      <c r="A1" s="701" t="s">
        <v>632</v>
      </c>
      <c r="B1" s="701"/>
      <c r="C1" s="701"/>
      <c r="D1" s="701"/>
      <c r="E1" s="701"/>
      <c r="F1" s="701"/>
      <c r="G1" s="701"/>
      <c r="H1" s="701"/>
    </row>
    <row r="2" spans="1:8" s="2" customFormat="1" ht="12" customHeight="1">
      <c r="A2" s="218"/>
      <c r="B2" s="219"/>
      <c r="C2" s="220"/>
      <c r="D2" s="220"/>
      <c r="E2" s="220"/>
      <c r="F2" s="204"/>
      <c r="G2" s="204"/>
      <c r="H2" s="5"/>
    </row>
    <row r="3" spans="1:8" s="2" customFormat="1" ht="12" customHeight="1">
      <c r="A3" s="218"/>
      <c r="B3" s="219"/>
      <c r="C3" s="220"/>
      <c r="D3" s="220"/>
      <c r="E3" s="220"/>
      <c r="F3" s="204"/>
      <c r="G3" s="702" t="s">
        <v>718</v>
      </c>
      <c r="H3" s="702"/>
    </row>
    <row r="4" spans="1:5" s="2" customFormat="1" ht="6" customHeight="1">
      <c r="A4" s="221"/>
      <c r="B4" s="222"/>
      <c r="C4" s="64"/>
      <c r="D4" s="64"/>
      <c r="E4" s="64"/>
    </row>
    <row r="5" spans="1:12" s="2" customFormat="1" ht="16.5" customHeight="1">
      <c r="A5" s="700" t="s">
        <v>513</v>
      </c>
      <c r="B5" s="706" t="s">
        <v>719</v>
      </c>
      <c r="C5" s="621"/>
      <c r="D5" s="621"/>
      <c r="E5" s="629"/>
      <c r="F5" s="703" t="s">
        <v>514</v>
      </c>
      <c r="G5" s="703"/>
      <c r="H5" s="698"/>
      <c r="J5" s="222"/>
      <c r="K5" s="222"/>
      <c r="L5" s="222"/>
    </row>
    <row r="6" spans="1:8" s="2" customFormat="1" ht="16.5" customHeight="1">
      <c r="A6" s="707"/>
      <c r="B6" s="650"/>
      <c r="C6" s="471" t="s">
        <v>391</v>
      </c>
      <c r="D6" s="472" t="s">
        <v>392</v>
      </c>
      <c r="E6" s="473" t="s">
        <v>473</v>
      </c>
      <c r="F6" s="704"/>
      <c r="G6" s="704"/>
      <c r="H6" s="705"/>
    </row>
    <row r="7" spans="1:8" s="2" customFormat="1" ht="15.75" customHeight="1">
      <c r="A7" s="226" t="s">
        <v>515</v>
      </c>
      <c r="B7" s="552" t="s">
        <v>516</v>
      </c>
      <c r="C7" s="227">
        <v>210</v>
      </c>
      <c r="D7" s="228">
        <v>226</v>
      </c>
      <c r="E7" s="229">
        <f aca="true" t="shared" si="0" ref="E7:E88">SUM(C7:D7)</f>
        <v>436</v>
      </c>
      <c r="F7" s="709" t="s">
        <v>517</v>
      </c>
      <c r="G7" s="709"/>
      <c r="H7" s="709"/>
    </row>
    <row r="8" spans="1:8" s="2" customFormat="1" ht="37.5" customHeight="1">
      <c r="A8" s="230" t="s">
        <v>518</v>
      </c>
      <c r="B8" s="546" t="s">
        <v>519</v>
      </c>
      <c r="C8" s="231">
        <v>2782</v>
      </c>
      <c r="D8" s="232">
        <v>3322</v>
      </c>
      <c r="E8" s="233">
        <f t="shared" si="0"/>
        <v>6104</v>
      </c>
      <c r="F8" s="708" t="s">
        <v>720</v>
      </c>
      <c r="G8" s="708"/>
      <c r="H8" s="708"/>
    </row>
    <row r="9" spans="1:8" s="2" customFormat="1" ht="48.75" customHeight="1">
      <c r="A9" s="230" t="s">
        <v>520</v>
      </c>
      <c r="B9" s="546" t="s">
        <v>521</v>
      </c>
      <c r="C9" s="231">
        <v>2169</v>
      </c>
      <c r="D9" s="232">
        <v>2760</v>
      </c>
      <c r="E9" s="233">
        <f t="shared" si="0"/>
        <v>4929</v>
      </c>
      <c r="F9" s="708" t="s">
        <v>522</v>
      </c>
      <c r="G9" s="708"/>
      <c r="H9" s="708"/>
    </row>
    <row r="10" spans="1:8" s="2" customFormat="1" ht="131.25" customHeight="1">
      <c r="A10" s="230" t="s">
        <v>523</v>
      </c>
      <c r="B10" s="546" t="s">
        <v>524</v>
      </c>
      <c r="C10" s="231">
        <v>2835</v>
      </c>
      <c r="D10" s="232">
        <v>3261</v>
      </c>
      <c r="E10" s="233">
        <f t="shared" si="0"/>
        <v>6096</v>
      </c>
      <c r="F10" s="708" t="s">
        <v>525</v>
      </c>
      <c r="G10" s="708"/>
      <c r="H10" s="708"/>
    </row>
    <row r="11" spans="1:8" s="2" customFormat="1" ht="16.5" customHeight="1">
      <c r="A11" s="230" t="s">
        <v>526</v>
      </c>
      <c r="B11" s="546" t="s">
        <v>527</v>
      </c>
      <c r="C11" s="231">
        <v>1546</v>
      </c>
      <c r="D11" s="232">
        <v>1900</v>
      </c>
      <c r="E11" s="233">
        <f t="shared" si="0"/>
        <v>3446</v>
      </c>
      <c r="F11" s="708" t="s">
        <v>528</v>
      </c>
      <c r="G11" s="708"/>
      <c r="H11" s="708"/>
    </row>
    <row r="12" spans="1:8" s="2" customFormat="1" ht="16.5" customHeight="1">
      <c r="A12" s="230" t="s">
        <v>529</v>
      </c>
      <c r="B12" s="546" t="s">
        <v>530</v>
      </c>
      <c r="C12" s="231">
        <v>1210</v>
      </c>
      <c r="D12" s="232">
        <v>1665</v>
      </c>
      <c r="E12" s="233">
        <f t="shared" si="0"/>
        <v>2875</v>
      </c>
      <c r="F12" s="708" t="s">
        <v>531</v>
      </c>
      <c r="G12" s="708"/>
      <c r="H12" s="708"/>
    </row>
    <row r="13" spans="1:8" s="2" customFormat="1" ht="27" customHeight="1">
      <c r="A13" s="230" t="s">
        <v>532</v>
      </c>
      <c r="B13" s="564" t="s">
        <v>533</v>
      </c>
      <c r="C13" s="231">
        <v>1047</v>
      </c>
      <c r="D13" s="232">
        <v>1363</v>
      </c>
      <c r="E13" s="233">
        <f t="shared" si="0"/>
        <v>2410</v>
      </c>
      <c r="F13" s="708" t="s">
        <v>534</v>
      </c>
      <c r="G13" s="708"/>
      <c r="H13" s="708"/>
    </row>
    <row r="14" spans="1:8" s="2" customFormat="1" ht="20.25" customHeight="1">
      <c r="A14" s="230" t="s">
        <v>535</v>
      </c>
      <c r="B14" s="546" t="s">
        <v>536</v>
      </c>
      <c r="C14" s="231">
        <v>1883</v>
      </c>
      <c r="D14" s="232">
        <v>2304</v>
      </c>
      <c r="E14" s="233">
        <f t="shared" si="0"/>
        <v>4187</v>
      </c>
      <c r="F14" s="708" t="s">
        <v>537</v>
      </c>
      <c r="G14" s="708"/>
      <c r="H14" s="708"/>
    </row>
    <row r="15" spans="1:8" s="2" customFormat="1" ht="29.25" customHeight="1">
      <c r="A15" s="230" t="s">
        <v>538</v>
      </c>
      <c r="B15" s="546" t="s">
        <v>539</v>
      </c>
      <c r="C15" s="231">
        <v>2740</v>
      </c>
      <c r="D15" s="232">
        <v>3129</v>
      </c>
      <c r="E15" s="233">
        <f t="shared" si="0"/>
        <v>5869</v>
      </c>
      <c r="F15" s="708" t="s">
        <v>721</v>
      </c>
      <c r="G15" s="708"/>
      <c r="H15" s="708"/>
    </row>
    <row r="16" spans="1:8" s="2" customFormat="1" ht="16.5" customHeight="1">
      <c r="A16" s="230" t="s">
        <v>540</v>
      </c>
      <c r="B16" s="546" t="s">
        <v>541</v>
      </c>
      <c r="C16" s="231">
        <v>1948</v>
      </c>
      <c r="D16" s="232">
        <v>2423</v>
      </c>
      <c r="E16" s="233">
        <f t="shared" si="0"/>
        <v>4371</v>
      </c>
      <c r="F16" s="708" t="s">
        <v>542</v>
      </c>
      <c r="G16" s="708"/>
      <c r="H16" s="708"/>
    </row>
    <row r="17" spans="1:8" s="2" customFormat="1" ht="17.25" customHeight="1">
      <c r="A17" s="230" t="s">
        <v>543</v>
      </c>
      <c r="B17" s="546" t="s">
        <v>544</v>
      </c>
      <c r="C17" s="231">
        <v>3656</v>
      </c>
      <c r="D17" s="232">
        <v>4122</v>
      </c>
      <c r="E17" s="233">
        <f t="shared" si="0"/>
        <v>7778</v>
      </c>
      <c r="F17" s="708" t="s">
        <v>545</v>
      </c>
      <c r="G17" s="708"/>
      <c r="H17" s="708"/>
    </row>
    <row r="18" spans="1:8" s="2" customFormat="1" ht="120" customHeight="1">
      <c r="A18" s="230" t="s">
        <v>546</v>
      </c>
      <c r="B18" s="564" t="s">
        <v>722</v>
      </c>
      <c r="C18" s="231">
        <v>2312</v>
      </c>
      <c r="D18" s="232">
        <v>2617</v>
      </c>
      <c r="E18" s="233">
        <f t="shared" si="0"/>
        <v>4929</v>
      </c>
      <c r="F18" s="708" t="s">
        <v>14</v>
      </c>
      <c r="G18" s="708"/>
      <c r="H18" s="708"/>
    </row>
    <row r="19" spans="1:8" s="2" customFormat="1" ht="27.75" customHeight="1">
      <c r="A19" s="230" t="s">
        <v>547</v>
      </c>
      <c r="B19" s="546" t="s">
        <v>723</v>
      </c>
      <c r="C19" s="231">
        <v>2494</v>
      </c>
      <c r="D19" s="232">
        <v>2819</v>
      </c>
      <c r="E19" s="233">
        <f t="shared" si="0"/>
        <v>5313</v>
      </c>
      <c r="F19" s="708" t="s">
        <v>724</v>
      </c>
      <c r="G19" s="708"/>
      <c r="H19" s="708"/>
    </row>
    <row r="20" spans="1:8" s="2" customFormat="1" ht="23.25" customHeight="1">
      <c r="A20" s="230" t="s">
        <v>550</v>
      </c>
      <c r="B20" s="546" t="s">
        <v>548</v>
      </c>
      <c r="C20" s="231">
        <v>1149</v>
      </c>
      <c r="D20" s="232">
        <v>1350</v>
      </c>
      <c r="E20" s="233">
        <f t="shared" si="0"/>
        <v>2499</v>
      </c>
      <c r="F20" s="708" t="s">
        <v>549</v>
      </c>
      <c r="G20" s="708"/>
      <c r="H20" s="708"/>
    </row>
    <row r="21" spans="1:8" s="2" customFormat="1" ht="27.75" customHeight="1">
      <c r="A21" s="230" t="s">
        <v>552</v>
      </c>
      <c r="B21" s="546" t="s">
        <v>551</v>
      </c>
      <c r="C21" s="231">
        <v>1622</v>
      </c>
      <c r="D21" s="232">
        <v>1817</v>
      </c>
      <c r="E21" s="233">
        <f t="shared" si="0"/>
        <v>3439</v>
      </c>
      <c r="F21" s="708" t="s">
        <v>725</v>
      </c>
      <c r="G21" s="708"/>
      <c r="H21" s="708"/>
    </row>
    <row r="22" spans="1:8" s="2" customFormat="1" ht="27.75" customHeight="1">
      <c r="A22" s="230" t="s">
        <v>555</v>
      </c>
      <c r="B22" s="564" t="s">
        <v>726</v>
      </c>
      <c r="C22" s="231">
        <v>1975</v>
      </c>
      <c r="D22" s="232">
        <v>2150</v>
      </c>
      <c r="E22" s="233">
        <f t="shared" si="0"/>
        <v>4125</v>
      </c>
      <c r="F22" s="708" t="s">
        <v>727</v>
      </c>
      <c r="G22" s="708"/>
      <c r="H22" s="708"/>
    </row>
    <row r="23" spans="1:8" s="2" customFormat="1" ht="27.75" customHeight="1">
      <c r="A23" s="230" t="s">
        <v>558</v>
      </c>
      <c r="B23" s="546" t="s">
        <v>553</v>
      </c>
      <c r="C23" s="231">
        <v>2754</v>
      </c>
      <c r="D23" s="232">
        <v>3052</v>
      </c>
      <c r="E23" s="233">
        <f t="shared" si="0"/>
        <v>5806</v>
      </c>
      <c r="F23" s="708" t="s">
        <v>554</v>
      </c>
      <c r="G23" s="708"/>
      <c r="H23" s="708"/>
    </row>
    <row r="24" spans="1:8" s="2" customFormat="1" ht="18" customHeight="1">
      <c r="A24" s="230" t="s">
        <v>561</v>
      </c>
      <c r="B24" s="546" t="s">
        <v>556</v>
      </c>
      <c r="C24" s="231">
        <v>205</v>
      </c>
      <c r="D24" s="232">
        <v>217</v>
      </c>
      <c r="E24" s="233">
        <f t="shared" si="0"/>
        <v>422</v>
      </c>
      <c r="F24" s="708" t="s">
        <v>557</v>
      </c>
      <c r="G24" s="708"/>
      <c r="H24" s="708"/>
    </row>
    <row r="25" spans="1:8" s="2" customFormat="1" ht="27.75" customHeight="1">
      <c r="A25" s="230" t="s">
        <v>564</v>
      </c>
      <c r="B25" s="546" t="s">
        <v>559</v>
      </c>
      <c r="C25" s="231">
        <v>1176</v>
      </c>
      <c r="D25" s="232">
        <v>1717</v>
      </c>
      <c r="E25" s="233">
        <f t="shared" si="0"/>
        <v>2893</v>
      </c>
      <c r="F25" s="708" t="s">
        <v>560</v>
      </c>
      <c r="G25" s="708"/>
      <c r="H25" s="708"/>
    </row>
    <row r="26" spans="1:8" s="2" customFormat="1" ht="27.75" customHeight="1">
      <c r="A26" s="234" t="s">
        <v>567</v>
      </c>
      <c r="B26" s="547" t="s">
        <v>562</v>
      </c>
      <c r="C26" s="235">
        <v>1081</v>
      </c>
      <c r="D26" s="236">
        <v>1470</v>
      </c>
      <c r="E26" s="237">
        <f t="shared" si="0"/>
        <v>2551</v>
      </c>
      <c r="F26" s="710" t="s">
        <v>563</v>
      </c>
      <c r="G26" s="710"/>
      <c r="H26" s="710"/>
    </row>
    <row r="27" spans="1:8" s="2" customFormat="1" ht="4.5" customHeight="1">
      <c r="A27" s="238"/>
      <c r="B27" s="223"/>
      <c r="C27" s="239"/>
      <c r="D27" s="239"/>
      <c r="E27" s="240"/>
      <c r="F27" s="241"/>
      <c r="G27" s="241"/>
      <c r="H27" s="241"/>
    </row>
    <row r="28" spans="1:5" s="2" customFormat="1" ht="11.25" customHeight="1">
      <c r="A28" s="6" t="s">
        <v>358</v>
      </c>
      <c r="B28" s="223"/>
      <c r="C28" s="64"/>
      <c r="D28" s="64"/>
      <c r="E28" s="64"/>
    </row>
    <row r="29" spans="1:8" s="72" customFormat="1" ht="18" customHeight="1">
      <c r="A29" s="701" t="s">
        <v>633</v>
      </c>
      <c r="B29" s="701"/>
      <c r="C29" s="701"/>
      <c r="D29" s="701"/>
      <c r="E29" s="701"/>
      <c r="F29" s="701"/>
      <c r="G29" s="701"/>
      <c r="H29" s="701"/>
    </row>
    <row r="30" spans="1:8" s="2" customFormat="1" ht="12" customHeight="1">
      <c r="A30" s="218"/>
      <c r="B30" s="219"/>
      <c r="C30" s="220"/>
      <c r="D30" s="220"/>
      <c r="E30" s="220"/>
      <c r="F30" s="204"/>
      <c r="G30" s="204"/>
      <c r="H30" s="5"/>
    </row>
    <row r="31" spans="1:8" s="2" customFormat="1" ht="12" customHeight="1">
      <c r="A31" s="218"/>
      <c r="B31" s="219"/>
      <c r="C31" s="220"/>
      <c r="D31" s="220"/>
      <c r="E31" s="220"/>
      <c r="F31" s="204"/>
      <c r="G31" s="702" t="s">
        <v>718</v>
      </c>
      <c r="H31" s="702"/>
    </row>
    <row r="32" spans="1:5" s="2" customFormat="1" ht="6" customHeight="1">
      <c r="A32" s="221"/>
      <c r="B32" s="222"/>
      <c r="C32" s="64"/>
      <c r="D32" s="64"/>
      <c r="E32" s="64"/>
    </row>
    <row r="33" spans="1:8" s="2" customFormat="1" ht="16.5" customHeight="1">
      <c r="A33" s="700" t="s">
        <v>513</v>
      </c>
      <c r="B33" s="706" t="s">
        <v>719</v>
      </c>
      <c r="C33" s="621"/>
      <c r="D33" s="621"/>
      <c r="E33" s="629"/>
      <c r="F33" s="703" t="s">
        <v>514</v>
      </c>
      <c r="G33" s="703"/>
      <c r="H33" s="698"/>
    </row>
    <row r="34" spans="1:8" s="2" customFormat="1" ht="16.5" customHeight="1">
      <c r="A34" s="707"/>
      <c r="B34" s="650"/>
      <c r="C34" s="471" t="s">
        <v>391</v>
      </c>
      <c r="D34" s="472" t="s">
        <v>392</v>
      </c>
      <c r="E34" s="473" t="s">
        <v>473</v>
      </c>
      <c r="F34" s="704"/>
      <c r="G34" s="704"/>
      <c r="H34" s="705"/>
    </row>
    <row r="35" spans="1:8" s="2" customFormat="1" ht="24" customHeight="1">
      <c r="A35" s="226" t="s">
        <v>569</v>
      </c>
      <c r="B35" s="552" t="s">
        <v>565</v>
      </c>
      <c r="C35" s="227">
        <v>2137</v>
      </c>
      <c r="D35" s="228">
        <v>2765</v>
      </c>
      <c r="E35" s="229">
        <f t="shared" si="0"/>
        <v>4902</v>
      </c>
      <c r="F35" s="709" t="s">
        <v>566</v>
      </c>
      <c r="G35" s="709"/>
      <c r="H35" s="709"/>
    </row>
    <row r="36" spans="1:8" s="2" customFormat="1" ht="35.25" customHeight="1">
      <c r="A36" s="230" t="s">
        <v>572</v>
      </c>
      <c r="B36" s="564" t="s">
        <v>568</v>
      </c>
      <c r="C36" s="231">
        <v>855</v>
      </c>
      <c r="D36" s="232">
        <v>1195</v>
      </c>
      <c r="E36" s="233">
        <f t="shared" si="0"/>
        <v>2050</v>
      </c>
      <c r="F36" s="708" t="s">
        <v>728</v>
      </c>
      <c r="G36" s="708"/>
      <c r="H36" s="708"/>
    </row>
    <row r="37" spans="1:8" ht="24.75" customHeight="1">
      <c r="A37" s="230" t="s">
        <v>575</v>
      </c>
      <c r="B37" s="546" t="s">
        <v>570</v>
      </c>
      <c r="C37" s="231">
        <v>858</v>
      </c>
      <c r="D37" s="232">
        <v>1144</v>
      </c>
      <c r="E37" s="233">
        <f t="shared" si="0"/>
        <v>2002</v>
      </c>
      <c r="F37" s="708" t="s">
        <v>571</v>
      </c>
      <c r="G37" s="708"/>
      <c r="H37" s="708"/>
    </row>
    <row r="38" spans="1:8" ht="24.75" customHeight="1">
      <c r="A38" s="230" t="s">
        <v>578</v>
      </c>
      <c r="B38" s="546" t="s">
        <v>573</v>
      </c>
      <c r="C38" s="231">
        <v>1556</v>
      </c>
      <c r="D38" s="232">
        <v>2063</v>
      </c>
      <c r="E38" s="233">
        <f t="shared" si="0"/>
        <v>3619</v>
      </c>
      <c r="F38" s="708" t="s">
        <v>574</v>
      </c>
      <c r="G38" s="708"/>
      <c r="H38" s="708"/>
    </row>
    <row r="39" spans="1:8" ht="25.5" customHeight="1">
      <c r="A39" s="230" t="s">
        <v>580</v>
      </c>
      <c r="B39" s="564" t="s">
        <v>576</v>
      </c>
      <c r="C39" s="231">
        <v>1811</v>
      </c>
      <c r="D39" s="232">
        <v>2516</v>
      </c>
      <c r="E39" s="233">
        <f t="shared" si="0"/>
        <v>4327</v>
      </c>
      <c r="F39" s="708" t="s">
        <v>577</v>
      </c>
      <c r="G39" s="708"/>
      <c r="H39" s="708"/>
    </row>
    <row r="40" spans="1:8" ht="30" customHeight="1">
      <c r="A40" s="230" t="s">
        <v>582</v>
      </c>
      <c r="B40" s="546" t="s">
        <v>729</v>
      </c>
      <c r="C40" s="231">
        <v>1744</v>
      </c>
      <c r="D40" s="232">
        <v>2303</v>
      </c>
      <c r="E40" s="233">
        <f t="shared" si="0"/>
        <v>4047</v>
      </c>
      <c r="F40" s="708" t="s">
        <v>579</v>
      </c>
      <c r="G40" s="708"/>
      <c r="H40" s="708"/>
    </row>
    <row r="41" spans="1:8" ht="51" customHeight="1">
      <c r="A41" s="230" t="s">
        <v>585</v>
      </c>
      <c r="B41" s="546" t="s">
        <v>581</v>
      </c>
      <c r="C41" s="231">
        <v>2573</v>
      </c>
      <c r="D41" s="232">
        <v>3083</v>
      </c>
      <c r="E41" s="233">
        <f t="shared" si="0"/>
        <v>5656</v>
      </c>
      <c r="F41" s="708" t="s">
        <v>730</v>
      </c>
      <c r="G41" s="708"/>
      <c r="H41" s="708"/>
    </row>
    <row r="42" spans="1:8" ht="25.5" customHeight="1">
      <c r="A42" s="230" t="s">
        <v>587</v>
      </c>
      <c r="B42" s="546" t="s">
        <v>583</v>
      </c>
      <c r="C42" s="231">
        <v>4638</v>
      </c>
      <c r="D42" s="232">
        <v>5394</v>
      </c>
      <c r="E42" s="233">
        <f>SUM(C42:D42)</f>
        <v>10032</v>
      </c>
      <c r="F42" s="708" t="s">
        <v>584</v>
      </c>
      <c r="G42" s="708"/>
      <c r="H42" s="708"/>
    </row>
    <row r="43" spans="1:8" ht="45.75" customHeight="1">
      <c r="A43" s="230" t="s">
        <v>590</v>
      </c>
      <c r="B43" s="564" t="s">
        <v>586</v>
      </c>
      <c r="C43" s="231">
        <v>1621</v>
      </c>
      <c r="D43" s="232">
        <v>1857</v>
      </c>
      <c r="E43" s="233">
        <f t="shared" si="0"/>
        <v>3478</v>
      </c>
      <c r="F43" s="708" t="s">
        <v>731</v>
      </c>
      <c r="G43" s="708"/>
      <c r="H43" s="708"/>
    </row>
    <row r="44" spans="1:8" ht="24" customHeight="1">
      <c r="A44" s="230" t="s">
        <v>593</v>
      </c>
      <c r="B44" s="546" t="s">
        <v>588</v>
      </c>
      <c r="C44" s="231">
        <v>1580</v>
      </c>
      <c r="D44" s="232">
        <v>1920</v>
      </c>
      <c r="E44" s="233">
        <f t="shared" si="0"/>
        <v>3500</v>
      </c>
      <c r="F44" s="708" t="s">
        <v>589</v>
      </c>
      <c r="G44" s="708"/>
      <c r="H44" s="708"/>
    </row>
    <row r="45" spans="1:8" ht="25.5" customHeight="1">
      <c r="A45" s="230" t="s">
        <v>596</v>
      </c>
      <c r="B45" s="564" t="s">
        <v>591</v>
      </c>
      <c r="C45" s="231">
        <v>4762</v>
      </c>
      <c r="D45" s="232">
        <v>5600</v>
      </c>
      <c r="E45" s="233">
        <f t="shared" si="0"/>
        <v>10362</v>
      </c>
      <c r="F45" s="708" t="s">
        <v>592</v>
      </c>
      <c r="G45" s="708"/>
      <c r="H45" s="708"/>
    </row>
    <row r="46" spans="1:8" ht="16.5" customHeight="1">
      <c r="A46" s="230" t="s">
        <v>598</v>
      </c>
      <c r="B46" s="546" t="s">
        <v>594</v>
      </c>
      <c r="C46" s="231">
        <v>155</v>
      </c>
      <c r="D46" s="232">
        <v>169</v>
      </c>
      <c r="E46" s="233">
        <f t="shared" si="0"/>
        <v>324</v>
      </c>
      <c r="F46" s="708" t="s">
        <v>595</v>
      </c>
      <c r="G46" s="708"/>
      <c r="H46" s="708"/>
    </row>
    <row r="47" spans="1:8" ht="46.5" customHeight="1">
      <c r="A47" s="230" t="s">
        <v>601</v>
      </c>
      <c r="B47" s="546" t="s">
        <v>597</v>
      </c>
      <c r="C47" s="231">
        <v>3407</v>
      </c>
      <c r="D47" s="232">
        <v>3756</v>
      </c>
      <c r="E47" s="233">
        <f t="shared" si="0"/>
        <v>7163</v>
      </c>
      <c r="F47" s="708" t="s">
        <v>732</v>
      </c>
      <c r="G47" s="708"/>
      <c r="H47" s="708"/>
    </row>
    <row r="48" spans="1:8" ht="25.5" customHeight="1">
      <c r="A48" s="230" t="s">
        <v>603</v>
      </c>
      <c r="B48" s="546" t="s">
        <v>599</v>
      </c>
      <c r="C48" s="231">
        <v>2253</v>
      </c>
      <c r="D48" s="232">
        <v>2512</v>
      </c>
      <c r="E48" s="233">
        <f t="shared" si="0"/>
        <v>4765</v>
      </c>
      <c r="F48" s="708" t="s">
        <v>600</v>
      </c>
      <c r="G48" s="708"/>
      <c r="H48" s="708"/>
    </row>
    <row r="49" spans="1:8" ht="58.5" customHeight="1">
      <c r="A49" s="230" t="s">
        <v>605</v>
      </c>
      <c r="B49" s="564" t="s">
        <v>602</v>
      </c>
      <c r="C49" s="231">
        <v>2195</v>
      </c>
      <c r="D49" s="232">
        <v>2534</v>
      </c>
      <c r="E49" s="233">
        <f t="shared" si="0"/>
        <v>4729</v>
      </c>
      <c r="F49" s="708" t="s">
        <v>733</v>
      </c>
      <c r="G49" s="708"/>
      <c r="H49" s="708"/>
    </row>
    <row r="50" spans="1:8" ht="39.75" customHeight="1">
      <c r="A50" s="230" t="s">
        <v>608</v>
      </c>
      <c r="B50" s="546" t="s">
        <v>604</v>
      </c>
      <c r="C50" s="231">
        <v>1308</v>
      </c>
      <c r="D50" s="232">
        <v>1553</v>
      </c>
      <c r="E50" s="233">
        <f t="shared" si="0"/>
        <v>2861</v>
      </c>
      <c r="F50" s="708" t="s">
        <v>0</v>
      </c>
      <c r="G50" s="708"/>
      <c r="H50" s="708"/>
    </row>
    <row r="51" spans="1:8" ht="16.5" customHeight="1">
      <c r="A51" s="230" t="s">
        <v>611</v>
      </c>
      <c r="B51" s="546" t="s">
        <v>606</v>
      </c>
      <c r="C51" s="231">
        <v>517</v>
      </c>
      <c r="D51" s="232">
        <v>541</v>
      </c>
      <c r="E51" s="233">
        <f t="shared" si="0"/>
        <v>1058</v>
      </c>
      <c r="F51" s="708" t="s">
        <v>607</v>
      </c>
      <c r="G51" s="708"/>
      <c r="H51" s="708"/>
    </row>
    <row r="52" spans="1:8" ht="16.5" customHeight="1">
      <c r="A52" s="230" t="s">
        <v>614</v>
      </c>
      <c r="B52" s="546" t="s">
        <v>609</v>
      </c>
      <c r="C52" s="231">
        <v>642</v>
      </c>
      <c r="D52" s="232">
        <v>741</v>
      </c>
      <c r="E52" s="233">
        <f t="shared" si="0"/>
        <v>1383</v>
      </c>
      <c r="F52" s="708" t="s">
        <v>610</v>
      </c>
      <c r="G52" s="708"/>
      <c r="H52" s="708"/>
    </row>
    <row r="53" spans="1:8" ht="16.5" customHeight="1">
      <c r="A53" s="230" t="s">
        <v>616</v>
      </c>
      <c r="B53" s="546" t="s">
        <v>612</v>
      </c>
      <c r="C53" s="231">
        <v>995</v>
      </c>
      <c r="D53" s="232">
        <v>1161</v>
      </c>
      <c r="E53" s="233">
        <f t="shared" si="0"/>
        <v>2156</v>
      </c>
      <c r="F53" s="708" t="s">
        <v>613</v>
      </c>
      <c r="G53" s="708"/>
      <c r="H53" s="708"/>
    </row>
    <row r="54" spans="1:8" ht="25.5" customHeight="1">
      <c r="A54" s="230" t="s">
        <v>619</v>
      </c>
      <c r="B54" s="546" t="s">
        <v>615</v>
      </c>
      <c r="C54" s="231">
        <v>1649</v>
      </c>
      <c r="D54" s="232">
        <v>2078</v>
      </c>
      <c r="E54" s="233">
        <f t="shared" si="0"/>
        <v>3727</v>
      </c>
      <c r="F54" s="708" t="s">
        <v>1</v>
      </c>
      <c r="G54" s="708"/>
      <c r="H54" s="708"/>
    </row>
    <row r="55" spans="1:8" ht="25.5" customHeight="1">
      <c r="A55" s="230" t="s">
        <v>622</v>
      </c>
      <c r="B55" s="546" t="s">
        <v>617</v>
      </c>
      <c r="C55" s="231">
        <v>1385</v>
      </c>
      <c r="D55" s="232">
        <v>1854</v>
      </c>
      <c r="E55" s="233">
        <f t="shared" si="0"/>
        <v>3239</v>
      </c>
      <c r="F55" s="708" t="s">
        <v>618</v>
      </c>
      <c r="G55" s="708"/>
      <c r="H55" s="708"/>
    </row>
    <row r="56" spans="1:8" ht="25.5" customHeight="1">
      <c r="A56" s="230" t="s">
        <v>625</v>
      </c>
      <c r="B56" s="546" t="s">
        <v>620</v>
      </c>
      <c r="C56" s="231">
        <v>2777</v>
      </c>
      <c r="D56" s="232">
        <v>3257</v>
      </c>
      <c r="E56" s="233">
        <f t="shared" si="0"/>
        <v>6034</v>
      </c>
      <c r="F56" s="708" t="s">
        <v>621</v>
      </c>
      <c r="G56" s="708"/>
      <c r="H56" s="708"/>
    </row>
    <row r="57" spans="1:8" ht="36" customHeight="1">
      <c r="A57" s="230" t="s">
        <v>628</v>
      </c>
      <c r="B57" s="546" t="s">
        <v>623</v>
      </c>
      <c r="C57" s="231">
        <v>2544</v>
      </c>
      <c r="D57" s="232">
        <v>3014</v>
      </c>
      <c r="E57" s="233">
        <f t="shared" si="0"/>
        <v>5558</v>
      </c>
      <c r="F57" s="708" t="s">
        <v>624</v>
      </c>
      <c r="G57" s="708"/>
      <c r="H57" s="708"/>
    </row>
    <row r="58" spans="1:8" ht="16.5" customHeight="1">
      <c r="A58" s="234" t="s">
        <v>631</v>
      </c>
      <c r="B58" s="547" t="s">
        <v>626</v>
      </c>
      <c r="C58" s="235">
        <v>1479</v>
      </c>
      <c r="D58" s="236">
        <v>1767</v>
      </c>
      <c r="E58" s="237">
        <f t="shared" si="0"/>
        <v>3246</v>
      </c>
      <c r="F58" s="710" t="s">
        <v>627</v>
      </c>
      <c r="G58" s="710"/>
      <c r="H58" s="710"/>
    </row>
    <row r="59" spans="1:8" s="2" customFormat="1" ht="4.5" customHeight="1">
      <c r="A59" s="238"/>
      <c r="B59" s="223"/>
      <c r="C59" s="239"/>
      <c r="D59" s="239"/>
      <c r="E59" s="240"/>
      <c r="F59" s="241"/>
      <c r="G59" s="241"/>
      <c r="H59" s="241"/>
    </row>
    <row r="60" spans="1:5" s="2" customFormat="1" ht="11.25" customHeight="1">
      <c r="A60" s="6" t="s">
        <v>2</v>
      </c>
      <c r="B60" s="223"/>
      <c r="C60" s="64"/>
      <c r="D60" s="64"/>
      <c r="E60" s="64"/>
    </row>
    <row r="61" spans="1:8" s="72" customFormat="1" ht="18" customHeight="1">
      <c r="A61" s="701" t="s">
        <v>633</v>
      </c>
      <c r="B61" s="701"/>
      <c r="C61" s="701"/>
      <c r="D61" s="701"/>
      <c r="E61" s="701"/>
      <c r="F61" s="701"/>
      <c r="G61" s="701"/>
      <c r="H61" s="701"/>
    </row>
    <row r="62" spans="1:8" s="2" customFormat="1" ht="12" customHeight="1">
      <c r="A62" s="218"/>
      <c r="B62" s="219"/>
      <c r="C62" s="220"/>
      <c r="D62" s="220"/>
      <c r="E62" s="220"/>
      <c r="F62" s="204"/>
      <c r="G62" s="204"/>
      <c r="H62" s="5"/>
    </row>
    <row r="63" spans="1:8" s="2" customFormat="1" ht="12" customHeight="1">
      <c r="A63" s="218"/>
      <c r="B63" s="219"/>
      <c r="C63" s="220"/>
      <c r="D63" s="220"/>
      <c r="E63" s="220"/>
      <c r="F63" s="204"/>
      <c r="G63" s="702" t="s">
        <v>718</v>
      </c>
      <c r="H63" s="702"/>
    </row>
    <row r="64" spans="1:5" s="2" customFormat="1" ht="6" customHeight="1">
      <c r="A64" s="221"/>
      <c r="B64" s="222"/>
      <c r="C64" s="64"/>
      <c r="D64" s="64"/>
      <c r="E64" s="64"/>
    </row>
    <row r="65" spans="1:8" s="2" customFormat="1" ht="16.5" customHeight="1">
      <c r="A65" s="700" t="s">
        <v>513</v>
      </c>
      <c r="B65" s="706" t="s">
        <v>719</v>
      </c>
      <c r="C65" s="621"/>
      <c r="D65" s="621"/>
      <c r="E65" s="629"/>
      <c r="F65" s="703" t="s">
        <v>514</v>
      </c>
      <c r="G65" s="703"/>
      <c r="H65" s="698"/>
    </row>
    <row r="66" spans="1:8" s="2" customFormat="1" ht="16.5" customHeight="1">
      <c r="A66" s="707"/>
      <c r="B66" s="650"/>
      <c r="C66" s="471" t="s">
        <v>391</v>
      </c>
      <c r="D66" s="472" t="s">
        <v>392</v>
      </c>
      <c r="E66" s="473" t="s">
        <v>473</v>
      </c>
      <c r="F66" s="704"/>
      <c r="G66" s="704"/>
      <c r="H66" s="705"/>
    </row>
    <row r="67" spans="1:8" ht="25.5" customHeight="1">
      <c r="A67" s="226" t="s">
        <v>636</v>
      </c>
      <c r="B67" s="552" t="s">
        <v>629</v>
      </c>
      <c r="C67" s="227">
        <v>837</v>
      </c>
      <c r="D67" s="228">
        <v>1014</v>
      </c>
      <c r="E67" s="229">
        <f t="shared" si="0"/>
        <v>1851</v>
      </c>
      <c r="F67" s="709" t="s">
        <v>630</v>
      </c>
      <c r="G67" s="709"/>
      <c r="H67" s="709"/>
    </row>
    <row r="68" spans="1:8" ht="25.5" customHeight="1">
      <c r="A68" s="230" t="s">
        <v>639</v>
      </c>
      <c r="B68" s="564" t="s">
        <v>634</v>
      </c>
      <c r="C68" s="231">
        <v>1015</v>
      </c>
      <c r="D68" s="232">
        <v>1367</v>
      </c>
      <c r="E68" s="233">
        <f t="shared" si="0"/>
        <v>2382</v>
      </c>
      <c r="F68" s="708" t="s">
        <v>635</v>
      </c>
      <c r="G68" s="708"/>
      <c r="H68" s="708"/>
    </row>
    <row r="69" spans="1:8" ht="16.5" customHeight="1">
      <c r="A69" s="230" t="s">
        <v>642</v>
      </c>
      <c r="B69" s="546" t="s">
        <v>637</v>
      </c>
      <c r="C69" s="231">
        <v>842</v>
      </c>
      <c r="D69" s="232">
        <v>1128</v>
      </c>
      <c r="E69" s="233">
        <f t="shared" si="0"/>
        <v>1970</v>
      </c>
      <c r="F69" s="708" t="s">
        <v>638</v>
      </c>
      <c r="G69" s="708"/>
      <c r="H69" s="708"/>
    </row>
    <row r="70" spans="1:8" ht="15" customHeight="1">
      <c r="A70" s="230" t="s">
        <v>645</v>
      </c>
      <c r="B70" s="546" t="s">
        <v>640</v>
      </c>
      <c r="C70" s="231">
        <v>869</v>
      </c>
      <c r="D70" s="232">
        <v>1195</v>
      </c>
      <c r="E70" s="233">
        <f t="shared" si="0"/>
        <v>2064</v>
      </c>
      <c r="F70" s="708" t="s">
        <v>641</v>
      </c>
      <c r="G70" s="708"/>
      <c r="H70" s="708"/>
    </row>
    <row r="71" spans="1:8" ht="27" customHeight="1">
      <c r="A71" s="230" t="s">
        <v>648</v>
      </c>
      <c r="B71" s="564" t="s">
        <v>643</v>
      </c>
      <c r="C71" s="231">
        <v>2041</v>
      </c>
      <c r="D71" s="232">
        <v>2653</v>
      </c>
      <c r="E71" s="233">
        <f t="shared" si="0"/>
        <v>4694</v>
      </c>
      <c r="F71" s="708" t="s">
        <v>644</v>
      </c>
      <c r="G71" s="708"/>
      <c r="H71" s="708"/>
    </row>
    <row r="72" spans="1:8" ht="16.5" customHeight="1">
      <c r="A72" s="230" t="s">
        <v>650</v>
      </c>
      <c r="B72" s="546" t="s">
        <v>646</v>
      </c>
      <c r="C72" s="231">
        <v>1377</v>
      </c>
      <c r="D72" s="232">
        <v>1796</v>
      </c>
      <c r="E72" s="233">
        <f t="shared" si="0"/>
        <v>3173</v>
      </c>
      <c r="F72" s="708" t="s">
        <v>647</v>
      </c>
      <c r="G72" s="708"/>
      <c r="H72" s="708"/>
    </row>
    <row r="73" spans="1:8" ht="37.5" customHeight="1">
      <c r="A73" s="230" t="s">
        <v>652</v>
      </c>
      <c r="B73" s="546" t="s">
        <v>649</v>
      </c>
      <c r="C73" s="231">
        <v>2600</v>
      </c>
      <c r="D73" s="232">
        <v>2992</v>
      </c>
      <c r="E73" s="233">
        <f t="shared" si="0"/>
        <v>5592</v>
      </c>
      <c r="F73" s="708" t="s">
        <v>3</v>
      </c>
      <c r="G73" s="708"/>
      <c r="H73" s="708"/>
    </row>
    <row r="74" spans="1:8" ht="37.5" customHeight="1">
      <c r="A74" s="230" t="s">
        <v>655</v>
      </c>
      <c r="B74" s="546" t="s">
        <v>651</v>
      </c>
      <c r="C74" s="231">
        <v>2196</v>
      </c>
      <c r="D74" s="232">
        <v>2452</v>
      </c>
      <c r="E74" s="233">
        <f t="shared" si="0"/>
        <v>4648</v>
      </c>
      <c r="F74" s="708" t="s">
        <v>4</v>
      </c>
      <c r="G74" s="708"/>
      <c r="H74" s="708"/>
    </row>
    <row r="75" spans="1:8" ht="16.5" customHeight="1">
      <c r="A75" s="230" t="s">
        <v>658</v>
      </c>
      <c r="B75" s="546" t="s">
        <v>653</v>
      </c>
      <c r="C75" s="231">
        <v>919</v>
      </c>
      <c r="D75" s="232">
        <v>1063</v>
      </c>
      <c r="E75" s="233">
        <f t="shared" si="0"/>
        <v>1982</v>
      </c>
      <c r="F75" s="708" t="s">
        <v>654</v>
      </c>
      <c r="G75" s="708"/>
      <c r="H75" s="708"/>
    </row>
    <row r="76" spans="1:8" ht="16.5" customHeight="1">
      <c r="A76" s="230" t="s">
        <v>660</v>
      </c>
      <c r="B76" s="546" t="s">
        <v>656</v>
      </c>
      <c r="C76" s="231">
        <v>3153</v>
      </c>
      <c r="D76" s="232">
        <v>3382</v>
      </c>
      <c r="E76" s="233">
        <f t="shared" si="0"/>
        <v>6535</v>
      </c>
      <c r="F76" s="708" t="s">
        <v>657</v>
      </c>
      <c r="G76" s="708"/>
      <c r="H76" s="708"/>
    </row>
    <row r="77" spans="1:8" ht="16.5" customHeight="1">
      <c r="A77" s="230" t="s">
        <v>663</v>
      </c>
      <c r="B77" s="564" t="s">
        <v>659</v>
      </c>
      <c r="C77" s="231">
        <v>2685</v>
      </c>
      <c r="D77" s="232">
        <v>2982</v>
      </c>
      <c r="E77" s="233">
        <f t="shared" si="0"/>
        <v>5667</v>
      </c>
      <c r="F77" s="708" t="s">
        <v>5</v>
      </c>
      <c r="G77" s="708"/>
      <c r="H77" s="708"/>
    </row>
    <row r="78" spans="1:8" ht="37.5" customHeight="1">
      <c r="A78" s="230" t="s">
        <v>666</v>
      </c>
      <c r="B78" s="546" t="s">
        <v>661</v>
      </c>
      <c r="C78" s="231">
        <v>1004</v>
      </c>
      <c r="D78" s="232">
        <v>1125</v>
      </c>
      <c r="E78" s="233">
        <f t="shared" si="0"/>
        <v>2129</v>
      </c>
      <c r="F78" s="708" t="s">
        <v>662</v>
      </c>
      <c r="G78" s="708"/>
      <c r="H78" s="708"/>
    </row>
    <row r="79" spans="1:8" ht="24" customHeight="1">
      <c r="A79" s="230" t="s">
        <v>669</v>
      </c>
      <c r="B79" s="564" t="s">
        <v>664</v>
      </c>
      <c r="C79" s="231">
        <v>1289</v>
      </c>
      <c r="D79" s="232">
        <v>1355</v>
      </c>
      <c r="E79" s="233">
        <f t="shared" si="0"/>
        <v>2644</v>
      </c>
      <c r="F79" s="708" t="s">
        <v>665</v>
      </c>
      <c r="G79" s="708"/>
      <c r="H79" s="708"/>
    </row>
    <row r="80" spans="1:8" ht="16.5" customHeight="1">
      <c r="A80" s="230" t="s">
        <v>672</v>
      </c>
      <c r="B80" s="546" t="s">
        <v>667</v>
      </c>
      <c r="C80" s="231">
        <v>1183</v>
      </c>
      <c r="D80" s="232">
        <v>1406</v>
      </c>
      <c r="E80" s="233">
        <f t="shared" si="0"/>
        <v>2589</v>
      </c>
      <c r="F80" s="708" t="s">
        <v>668</v>
      </c>
      <c r="G80" s="708"/>
      <c r="H80" s="708"/>
    </row>
    <row r="81" spans="1:8" ht="16.5" customHeight="1">
      <c r="A81" s="230" t="s">
        <v>675</v>
      </c>
      <c r="B81" s="546" t="s">
        <v>670</v>
      </c>
      <c r="C81" s="231">
        <v>342</v>
      </c>
      <c r="D81" s="232">
        <v>381</v>
      </c>
      <c r="E81" s="233">
        <f t="shared" si="0"/>
        <v>723</v>
      </c>
      <c r="F81" s="708" t="s">
        <v>671</v>
      </c>
      <c r="G81" s="708"/>
      <c r="H81" s="708"/>
    </row>
    <row r="82" spans="1:8" ht="22.5" customHeight="1">
      <c r="A82" s="230" t="s">
        <v>677</v>
      </c>
      <c r="B82" s="546" t="s">
        <v>673</v>
      </c>
      <c r="C82" s="231">
        <v>1614</v>
      </c>
      <c r="D82" s="232">
        <v>1752</v>
      </c>
      <c r="E82" s="233">
        <f t="shared" si="0"/>
        <v>3366</v>
      </c>
      <c r="F82" s="711" t="s">
        <v>674</v>
      </c>
      <c r="G82" s="708"/>
      <c r="H82" s="708"/>
    </row>
    <row r="83" spans="1:8" ht="27" customHeight="1">
      <c r="A83" s="230" t="s">
        <v>680</v>
      </c>
      <c r="B83" s="546" t="s">
        <v>6</v>
      </c>
      <c r="C83" s="231">
        <v>2201</v>
      </c>
      <c r="D83" s="232">
        <v>2396</v>
      </c>
      <c r="E83" s="233">
        <f t="shared" si="0"/>
        <v>4597</v>
      </c>
      <c r="F83" s="708" t="s">
        <v>676</v>
      </c>
      <c r="G83" s="708"/>
      <c r="H83" s="708"/>
    </row>
    <row r="84" spans="1:8" ht="16.5" customHeight="1">
      <c r="A84" s="230" t="s">
        <v>683</v>
      </c>
      <c r="B84" s="546" t="s">
        <v>678</v>
      </c>
      <c r="C84" s="231">
        <v>1227</v>
      </c>
      <c r="D84" s="232">
        <v>1312</v>
      </c>
      <c r="E84" s="233">
        <f t="shared" si="0"/>
        <v>2539</v>
      </c>
      <c r="F84" s="708" t="s">
        <v>679</v>
      </c>
      <c r="G84" s="708"/>
      <c r="H84" s="708"/>
    </row>
    <row r="85" spans="1:8" ht="27" customHeight="1">
      <c r="A85" s="230" t="s">
        <v>685</v>
      </c>
      <c r="B85" s="546" t="s">
        <v>681</v>
      </c>
      <c r="C85" s="231">
        <v>1215</v>
      </c>
      <c r="D85" s="232">
        <v>1369</v>
      </c>
      <c r="E85" s="233">
        <f t="shared" si="0"/>
        <v>2584</v>
      </c>
      <c r="F85" s="708" t="s">
        <v>682</v>
      </c>
      <c r="G85" s="708"/>
      <c r="H85" s="708"/>
    </row>
    <row r="86" spans="1:8" ht="27" customHeight="1">
      <c r="A86" s="230" t="s">
        <v>686</v>
      </c>
      <c r="B86" s="546" t="s">
        <v>7</v>
      </c>
      <c r="C86" s="231">
        <v>2042</v>
      </c>
      <c r="D86" s="232">
        <v>2458</v>
      </c>
      <c r="E86" s="233">
        <f t="shared" si="0"/>
        <v>4500</v>
      </c>
      <c r="F86" s="708" t="s">
        <v>684</v>
      </c>
      <c r="G86" s="708"/>
      <c r="H86" s="708"/>
    </row>
    <row r="87" spans="1:8" ht="39" customHeight="1">
      <c r="A87" s="230" t="s">
        <v>688</v>
      </c>
      <c r="B87" s="546" t="s">
        <v>8</v>
      </c>
      <c r="C87" s="231">
        <v>2462</v>
      </c>
      <c r="D87" s="232">
        <v>2909</v>
      </c>
      <c r="E87" s="233">
        <f t="shared" si="0"/>
        <v>5371</v>
      </c>
      <c r="F87" s="708" t="s">
        <v>9</v>
      </c>
      <c r="G87" s="708"/>
      <c r="H87" s="708"/>
    </row>
    <row r="88" spans="1:8" ht="39" customHeight="1">
      <c r="A88" s="230" t="s">
        <v>691</v>
      </c>
      <c r="B88" s="546" t="s">
        <v>687</v>
      </c>
      <c r="C88" s="231">
        <v>3173</v>
      </c>
      <c r="D88" s="232">
        <v>3573</v>
      </c>
      <c r="E88" s="233">
        <f t="shared" si="0"/>
        <v>6746</v>
      </c>
      <c r="F88" s="708" t="s">
        <v>10</v>
      </c>
      <c r="G88" s="708"/>
      <c r="H88" s="708"/>
    </row>
    <row r="89" spans="1:8" ht="16.5" customHeight="1">
      <c r="A89" s="230" t="s">
        <v>693</v>
      </c>
      <c r="B89" s="546" t="s">
        <v>689</v>
      </c>
      <c r="C89" s="231">
        <v>1108</v>
      </c>
      <c r="D89" s="232">
        <v>1164</v>
      </c>
      <c r="E89" s="233">
        <f>SUM(C89:D89)</f>
        <v>2272</v>
      </c>
      <c r="F89" s="708" t="s">
        <v>690</v>
      </c>
      <c r="G89" s="708"/>
      <c r="H89" s="708"/>
    </row>
    <row r="90" spans="1:8" ht="24.75" customHeight="1">
      <c r="A90" s="542" t="s">
        <v>11</v>
      </c>
      <c r="B90" s="544" t="s">
        <v>12</v>
      </c>
      <c r="C90" s="543">
        <v>568</v>
      </c>
      <c r="D90" s="242">
        <v>646</v>
      </c>
      <c r="E90" s="243">
        <f>SUM(C90:D90)</f>
        <v>1214</v>
      </c>
      <c r="F90" s="713" t="s">
        <v>692</v>
      </c>
      <c r="G90" s="713"/>
      <c r="H90" s="713"/>
    </row>
    <row r="91" spans="1:8" ht="16.5" customHeight="1">
      <c r="A91" s="542" t="s">
        <v>13</v>
      </c>
      <c r="B91" s="544" t="s">
        <v>694</v>
      </c>
      <c r="C91" s="545">
        <v>523</v>
      </c>
      <c r="D91" s="242">
        <v>648</v>
      </c>
      <c r="E91" s="243">
        <f>SUM(C91:D91)</f>
        <v>1171</v>
      </c>
      <c r="F91" s="712" t="s">
        <v>695</v>
      </c>
      <c r="G91" s="713"/>
      <c r="H91" s="713"/>
    </row>
    <row r="92" spans="1:8" ht="6" customHeight="1">
      <c r="A92" s="553"/>
      <c r="B92" s="554"/>
      <c r="C92" s="555"/>
      <c r="D92" s="556"/>
      <c r="E92" s="557"/>
      <c r="F92" s="712"/>
      <c r="G92" s="713"/>
      <c r="H92" s="713"/>
    </row>
    <row r="93" spans="1:8" ht="16.5" customHeight="1">
      <c r="A93" s="225"/>
      <c r="B93" s="558" t="s">
        <v>696</v>
      </c>
      <c r="C93" s="559">
        <f>C95-C94</f>
        <v>98084</v>
      </c>
      <c r="D93" s="560">
        <f>D95-D94</f>
        <v>117503</v>
      </c>
      <c r="E93" s="492">
        <f>SUM(C93:D93)</f>
        <v>215587</v>
      </c>
      <c r="F93" s="714"/>
      <c r="G93" s="714"/>
      <c r="H93" s="714"/>
    </row>
    <row r="94" spans="1:8" ht="16.5" customHeight="1">
      <c r="A94" s="225"/>
      <c r="B94" s="558" t="s">
        <v>697</v>
      </c>
      <c r="C94" s="559">
        <f>SUM(C77:C91)</f>
        <v>22636</v>
      </c>
      <c r="D94" s="560">
        <f>SUM(D77:D91)</f>
        <v>25476</v>
      </c>
      <c r="E94" s="492">
        <f>SUM(E77:E91)</f>
        <v>48112</v>
      </c>
      <c r="F94" s="714"/>
      <c r="G94" s="714"/>
      <c r="H94" s="714"/>
    </row>
    <row r="95" spans="1:8" ht="16.5" customHeight="1">
      <c r="A95" s="561"/>
      <c r="B95" s="562" t="s">
        <v>698</v>
      </c>
      <c r="C95" s="563">
        <f>SUM(C7:C91)</f>
        <v>120720</v>
      </c>
      <c r="D95" s="244">
        <f>SUM(D7:D91)</f>
        <v>142979</v>
      </c>
      <c r="E95" s="245">
        <f>SUM(E7:E91)</f>
        <v>263699</v>
      </c>
      <c r="F95" s="715"/>
      <c r="G95" s="715"/>
      <c r="H95" s="715"/>
    </row>
    <row r="96" spans="1:8" s="2" customFormat="1" ht="4.5" customHeight="1">
      <c r="A96" s="238"/>
      <c r="B96" s="223"/>
      <c r="C96" s="239"/>
      <c r="D96" s="239"/>
      <c r="E96" s="240"/>
      <c r="F96" s="241"/>
      <c r="G96" s="241"/>
      <c r="H96" s="241"/>
    </row>
    <row r="97" spans="1:5" s="2" customFormat="1" ht="11.25" customHeight="1">
      <c r="A97" s="6" t="s">
        <v>359</v>
      </c>
      <c r="B97" s="223"/>
      <c r="C97" s="64"/>
      <c r="D97" s="64"/>
      <c r="E97" s="64"/>
    </row>
    <row r="100" ht="16.5" customHeight="1">
      <c r="D100" s="551"/>
    </row>
  </sheetData>
  <mergeCells count="91">
    <mergeCell ref="A33:A34"/>
    <mergeCell ref="B33:B34"/>
    <mergeCell ref="C33:E33"/>
    <mergeCell ref="F33:H34"/>
    <mergeCell ref="F94:H94"/>
    <mergeCell ref="F95:H95"/>
    <mergeCell ref="A61:H61"/>
    <mergeCell ref="G63:H63"/>
    <mergeCell ref="A65:A66"/>
    <mergeCell ref="B65:B66"/>
    <mergeCell ref="C65:E65"/>
    <mergeCell ref="F65:H66"/>
    <mergeCell ref="F93:H93"/>
    <mergeCell ref="F91:H91"/>
    <mergeCell ref="F92:H92"/>
    <mergeCell ref="F89:H89"/>
    <mergeCell ref="F90:H90"/>
    <mergeCell ref="F84:H84"/>
    <mergeCell ref="F85:H85"/>
    <mergeCell ref="F86:H86"/>
    <mergeCell ref="F87:H87"/>
    <mergeCell ref="F88:H88"/>
    <mergeCell ref="F82:H82"/>
    <mergeCell ref="F83:H83"/>
    <mergeCell ref="F80:H80"/>
    <mergeCell ref="F81:H81"/>
    <mergeCell ref="F78:H78"/>
    <mergeCell ref="F79:H79"/>
    <mergeCell ref="F75:H75"/>
    <mergeCell ref="F76:H76"/>
    <mergeCell ref="F77:H77"/>
    <mergeCell ref="F43:H43"/>
    <mergeCell ref="F68:H68"/>
    <mergeCell ref="F69:H69"/>
    <mergeCell ref="F55:H55"/>
    <mergeCell ref="F56:H56"/>
    <mergeCell ref="F57:H57"/>
    <mergeCell ref="F58:H58"/>
    <mergeCell ref="F67:H67"/>
    <mergeCell ref="F52:H52"/>
    <mergeCell ref="F53:H53"/>
    <mergeCell ref="F18:H18"/>
    <mergeCell ref="F19:H19"/>
    <mergeCell ref="F47:H47"/>
    <mergeCell ref="F48:H48"/>
    <mergeCell ref="F40:H40"/>
    <mergeCell ref="F41:H41"/>
    <mergeCell ref="F44:H44"/>
    <mergeCell ref="F45:H45"/>
    <mergeCell ref="F46:H46"/>
    <mergeCell ref="F42:H42"/>
    <mergeCell ref="F16:H16"/>
    <mergeCell ref="F17:H17"/>
    <mergeCell ref="F13:H13"/>
    <mergeCell ref="F14:H14"/>
    <mergeCell ref="F73:H73"/>
    <mergeCell ref="F74:H74"/>
    <mergeCell ref="F70:H70"/>
    <mergeCell ref="F71:H71"/>
    <mergeCell ref="F72:H72"/>
    <mergeCell ref="F54:H54"/>
    <mergeCell ref="F49:H49"/>
    <mergeCell ref="F50:H50"/>
    <mergeCell ref="F51:H51"/>
    <mergeCell ref="F36:H36"/>
    <mergeCell ref="F37:H37"/>
    <mergeCell ref="F38:H38"/>
    <mergeCell ref="F39:H39"/>
    <mergeCell ref="F25:H25"/>
    <mergeCell ref="F26:H26"/>
    <mergeCell ref="F35:H35"/>
    <mergeCell ref="F20:H20"/>
    <mergeCell ref="F21:H21"/>
    <mergeCell ref="F22:H22"/>
    <mergeCell ref="F23:H23"/>
    <mergeCell ref="F24:H24"/>
    <mergeCell ref="A29:H29"/>
    <mergeCell ref="G31:H31"/>
    <mergeCell ref="F11:H11"/>
    <mergeCell ref="F12:H12"/>
    <mergeCell ref="F15:H15"/>
    <mergeCell ref="C5:E5"/>
    <mergeCell ref="F7:H7"/>
    <mergeCell ref="F8:H8"/>
    <mergeCell ref="F9:H9"/>
    <mergeCell ref="F10:H10"/>
    <mergeCell ref="A1:H1"/>
    <mergeCell ref="G3:H3"/>
    <mergeCell ref="F5:H6"/>
    <mergeCell ref="B5:B6"/>
    <mergeCell ref="A5:A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rowBreaks count="2" manualBreakCount="2">
    <brk id="28" max="255" man="1"/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1" sqref="A1:Z1"/>
    </sheetView>
  </sheetViews>
  <sheetFormatPr defaultColWidth="9.00390625" defaultRowHeight="13.5"/>
  <cols>
    <col min="1" max="1" width="9.875" style="0" customWidth="1"/>
    <col min="2" max="2" width="0.74609375" style="0" customWidth="1"/>
    <col min="3" max="4" width="3.25390625" style="0" customWidth="1"/>
    <col min="5" max="5" width="5.125" style="0" customWidth="1"/>
    <col min="6" max="6" width="2.375" style="0" customWidth="1"/>
    <col min="7" max="7" width="3.25390625" style="0" customWidth="1"/>
    <col min="8" max="8" width="2.25390625" style="0" customWidth="1"/>
    <col min="9" max="9" width="3.25390625" style="0" customWidth="1"/>
    <col min="10" max="10" width="2.50390625" style="0" customWidth="1"/>
    <col min="11" max="11" width="3.25390625" style="0" customWidth="1"/>
    <col min="12" max="15" width="4.25390625" style="0" customWidth="1"/>
    <col min="16" max="16" width="2.375" style="0" customWidth="1"/>
    <col min="17" max="17" width="3.25390625" style="0" customWidth="1"/>
    <col min="18" max="18" width="2.50390625" style="0" customWidth="1"/>
    <col min="19" max="19" width="3.25390625" style="0" customWidth="1"/>
    <col min="20" max="20" width="2.50390625" style="0" customWidth="1"/>
    <col min="21" max="21" width="3.25390625" style="0" customWidth="1"/>
    <col min="22" max="23" width="4.25390625" style="0" customWidth="1"/>
    <col min="24" max="24" width="4.625" style="0" customWidth="1"/>
    <col min="25" max="25" width="3.25390625" style="0" customWidth="1"/>
    <col min="26" max="26" width="3.375" style="0" customWidth="1"/>
  </cols>
  <sheetData>
    <row r="1" spans="1:26" s="246" customFormat="1" ht="18" customHeight="1">
      <c r="A1" s="691" t="s">
        <v>309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</row>
    <row r="2" spans="1:26" s="248" customFormat="1" ht="12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ht="12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1"/>
      <c r="T3" s="1"/>
      <c r="U3" s="1"/>
      <c r="V3" s="1"/>
      <c r="W3" s="1"/>
      <c r="X3" s="86"/>
      <c r="Y3" s="86"/>
      <c r="Z3" s="86" t="s">
        <v>293</v>
      </c>
    </row>
    <row r="4" spans="1:26" ht="4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49"/>
      <c r="S4" s="249"/>
      <c r="T4" s="249"/>
      <c r="U4" s="249"/>
      <c r="V4" s="249"/>
      <c r="W4" s="249"/>
      <c r="X4" s="249"/>
      <c r="Y4" s="249"/>
      <c r="Z4" s="170"/>
    </row>
    <row r="5" spans="1:26" ht="18" customHeight="1">
      <c r="A5" s="250" t="s">
        <v>699</v>
      </c>
      <c r="B5" s="86"/>
      <c r="C5" s="723" t="s">
        <v>700</v>
      </c>
      <c r="D5" s="724"/>
      <c r="E5" s="645" t="s">
        <v>701</v>
      </c>
      <c r="F5" s="718"/>
      <c r="G5" s="718"/>
      <c r="H5" s="718"/>
      <c r="I5" s="718"/>
      <c r="J5" s="719"/>
      <c r="K5" s="719"/>
      <c r="L5" s="719"/>
      <c r="M5" s="718"/>
      <c r="N5" s="720"/>
      <c r="O5" s="645" t="s">
        <v>702</v>
      </c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</row>
    <row r="6" spans="1:26" ht="62.25" customHeight="1">
      <c r="A6" s="251" t="s">
        <v>703</v>
      </c>
      <c r="B6" s="252"/>
      <c r="C6" s="725"/>
      <c r="D6" s="726"/>
      <c r="E6" s="253" t="s">
        <v>217</v>
      </c>
      <c r="F6" s="716" t="s">
        <v>704</v>
      </c>
      <c r="G6" s="722"/>
      <c r="H6" s="716" t="s">
        <v>705</v>
      </c>
      <c r="I6" s="717"/>
      <c r="J6" s="716" t="s">
        <v>472</v>
      </c>
      <c r="K6" s="722"/>
      <c r="L6" s="481" t="s">
        <v>706</v>
      </c>
      <c r="M6" s="253" t="s">
        <v>707</v>
      </c>
      <c r="N6" s="481" t="s">
        <v>708</v>
      </c>
      <c r="O6" s="254" t="s">
        <v>450</v>
      </c>
      <c r="P6" s="716" t="s">
        <v>705</v>
      </c>
      <c r="Q6" s="717"/>
      <c r="R6" s="716" t="s">
        <v>709</v>
      </c>
      <c r="S6" s="722"/>
      <c r="T6" s="716" t="s">
        <v>710</v>
      </c>
      <c r="U6" s="722"/>
      <c r="V6" s="254" t="s">
        <v>711</v>
      </c>
      <c r="W6" s="254" t="s">
        <v>469</v>
      </c>
      <c r="X6" s="482" t="s">
        <v>416</v>
      </c>
      <c r="Y6" s="716" t="s">
        <v>708</v>
      </c>
      <c r="Z6" s="721"/>
    </row>
    <row r="7" spans="1:26" ht="6" customHeight="1">
      <c r="A7" s="255"/>
      <c r="B7" s="2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26" s="3" customFormat="1" ht="15" customHeight="1">
      <c r="A8" s="483" t="s">
        <v>218</v>
      </c>
      <c r="B8" s="11"/>
      <c r="C8" s="484">
        <f>SUM(E8,F8,H8,J8,L8,M8,N8)</f>
        <v>40</v>
      </c>
      <c r="D8" s="505">
        <v>5</v>
      </c>
      <c r="E8" s="485">
        <v>10</v>
      </c>
      <c r="F8" s="484">
        <v>7</v>
      </c>
      <c r="G8" s="505">
        <v>1</v>
      </c>
      <c r="H8" s="484">
        <v>8</v>
      </c>
      <c r="I8" s="505">
        <v>1</v>
      </c>
      <c r="J8" s="484">
        <v>8</v>
      </c>
      <c r="K8" s="505">
        <v>3</v>
      </c>
      <c r="L8" s="485">
        <v>4</v>
      </c>
      <c r="M8" s="486">
        <v>2</v>
      </c>
      <c r="N8" s="485">
        <v>1</v>
      </c>
      <c r="O8" s="485">
        <v>3</v>
      </c>
      <c r="P8" s="484">
        <v>8</v>
      </c>
      <c r="Q8" s="507">
        <v>1</v>
      </c>
      <c r="R8" s="484">
        <v>8</v>
      </c>
      <c r="S8" s="507">
        <v>3</v>
      </c>
      <c r="T8" s="484">
        <v>4</v>
      </c>
      <c r="U8" s="507">
        <v>1</v>
      </c>
      <c r="V8" s="485">
        <v>3</v>
      </c>
      <c r="W8" s="485">
        <v>1</v>
      </c>
      <c r="X8" s="499">
        <v>0</v>
      </c>
      <c r="Y8" s="508">
        <v>13</v>
      </c>
      <c r="Z8" s="266"/>
    </row>
    <row r="9" spans="1:26" s="3" customFormat="1" ht="15" customHeight="1">
      <c r="A9" s="16">
        <v>12</v>
      </c>
      <c r="B9" s="11"/>
      <c r="C9" s="484">
        <f>SUM(E9,F9,H9,J9,L9,M9,N9)</f>
        <v>40</v>
      </c>
      <c r="D9" s="505">
        <v>5</v>
      </c>
      <c r="E9" s="485">
        <v>10</v>
      </c>
      <c r="F9" s="484">
        <v>7</v>
      </c>
      <c r="G9" s="505">
        <v>1</v>
      </c>
      <c r="H9" s="484">
        <v>8</v>
      </c>
      <c r="I9" s="505">
        <v>1</v>
      </c>
      <c r="J9" s="484">
        <v>8</v>
      </c>
      <c r="K9" s="505">
        <v>3</v>
      </c>
      <c r="L9" s="485">
        <v>4</v>
      </c>
      <c r="M9" s="485">
        <v>2</v>
      </c>
      <c r="N9" s="485">
        <v>1</v>
      </c>
      <c r="O9" s="485">
        <v>3</v>
      </c>
      <c r="P9" s="484">
        <v>8</v>
      </c>
      <c r="Q9" s="507">
        <v>1</v>
      </c>
      <c r="R9" s="484">
        <v>8</v>
      </c>
      <c r="S9" s="507">
        <v>3</v>
      </c>
      <c r="T9" s="484">
        <v>5</v>
      </c>
      <c r="U9" s="507">
        <v>1</v>
      </c>
      <c r="V9" s="485">
        <v>3</v>
      </c>
      <c r="W9" s="485">
        <v>1</v>
      </c>
      <c r="X9" s="486">
        <v>0</v>
      </c>
      <c r="Y9" s="508">
        <v>12</v>
      </c>
      <c r="Z9" s="266"/>
    </row>
    <row r="10" spans="1:26" s="3" customFormat="1" ht="15" customHeight="1">
      <c r="A10" s="16">
        <v>13</v>
      </c>
      <c r="B10" s="11"/>
      <c r="C10" s="484">
        <f>SUM(E10,F10,H10,J10,L10,M10,N10)</f>
        <v>38</v>
      </c>
      <c r="D10" s="505">
        <v>5</v>
      </c>
      <c r="E10" s="485">
        <v>10</v>
      </c>
      <c r="F10" s="484">
        <v>7</v>
      </c>
      <c r="G10" s="505">
        <v>1</v>
      </c>
      <c r="H10" s="484">
        <v>7</v>
      </c>
      <c r="I10" s="505">
        <v>1</v>
      </c>
      <c r="J10" s="484">
        <v>8</v>
      </c>
      <c r="K10" s="505">
        <v>3</v>
      </c>
      <c r="L10" s="485">
        <v>3</v>
      </c>
      <c r="M10" s="485">
        <v>2</v>
      </c>
      <c r="N10" s="485">
        <v>1</v>
      </c>
      <c r="O10" s="485">
        <v>3</v>
      </c>
      <c r="P10" s="484">
        <v>7</v>
      </c>
      <c r="Q10" s="507">
        <v>1</v>
      </c>
      <c r="R10" s="484">
        <v>8</v>
      </c>
      <c r="S10" s="507">
        <v>3</v>
      </c>
      <c r="T10" s="484">
        <v>4</v>
      </c>
      <c r="U10" s="507">
        <v>1</v>
      </c>
      <c r="V10" s="485">
        <v>3</v>
      </c>
      <c r="W10" s="485">
        <v>1</v>
      </c>
      <c r="X10" s="486">
        <v>0</v>
      </c>
      <c r="Y10" s="508">
        <v>12</v>
      </c>
      <c r="Z10" s="266"/>
    </row>
    <row r="11" spans="1:26" s="3" customFormat="1" ht="15" customHeight="1">
      <c r="A11" s="16">
        <v>14</v>
      </c>
      <c r="B11" s="11"/>
      <c r="C11" s="484">
        <f>SUM(E11,F11,H11,J11,L11,M11,N11)</f>
        <v>38</v>
      </c>
      <c r="D11" s="505">
        <v>5</v>
      </c>
      <c r="E11" s="485">
        <v>10</v>
      </c>
      <c r="F11" s="484">
        <v>7</v>
      </c>
      <c r="G11" s="505">
        <v>1</v>
      </c>
      <c r="H11" s="484">
        <v>7</v>
      </c>
      <c r="I11" s="505">
        <v>1</v>
      </c>
      <c r="J11" s="484">
        <v>8</v>
      </c>
      <c r="K11" s="505">
        <v>3</v>
      </c>
      <c r="L11" s="485">
        <v>3</v>
      </c>
      <c r="M11" s="485">
        <v>2</v>
      </c>
      <c r="N11" s="485">
        <v>1</v>
      </c>
      <c r="O11" s="485">
        <v>3</v>
      </c>
      <c r="P11" s="484">
        <v>7</v>
      </c>
      <c r="Q11" s="507">
        <v>1</v>
      </c>
      <c r="R11" s="484">
        <v>8</v>
      </c>
      <c r="S11" s="507">
        <v>3</v>
      </c>
      <c r="T11" s="484">
        <v>4</v>
      </c>
      <c r="U11" s="507">
        <v>1</v>
      </c>
      <c r="V11" s="485">
        <v>4</v>
      </c>
      <c r="W11" s="485">
        <v>1</v>
      </c>
      <c r="X11" s="486">
        <v>0</v>
      </c>
      <c r="Y11" s="508">
        <v>11</v>
      </c>
      <c r="Z11" s="266"/>
    </row>
    <row r="12" spans="1:26" s="502" customFormat="1" ht="15" customHeight="1">
      <c r="A12" s="500">
        <v>15</v>
      </c>
      <c r="B12" s="501"/>
      <c r="C12" s="487">
        <f>SUM(E12,F12,H12,J12,L12,M12,N12)</f>
        <v>40</v>
      </c>
      <c r="D12" s="506">
        <v>5</v>
      </c>
      <c r="E12" s="488">
        <v>11</v>
      </c>
      <c r="F12" s="489">
        <v>7</v>
      </c>
      <c r="G12" s="506">
        <v>1</v>
      </c>
      <c r="H12" s="489">
        <v>8</v>
      </c>
      <c r="I12" s="506">
        <v>2</v>
      </c>
      <c r="J12" s="489">
        <v>7</v>
      </c>
      <c r="K12" s="506">
        <v>2</v>
      </c>
      <c r="L12" s="488">
        <v>6</v>
      </c>
      <c r="M12" s="491">
        <v>0</v>
      </c>
      <c r="N12" s="490">
        <v>1</v>
      </c>
      <c r="O12" s="490">
        <v>4</v>
      </c>
      <c r="P12" s="487">
        <v>8</v>
      </c>
      <c r="Q12" s="504">
        <v>2</v>
      </c>
      <c r="R12" s="487">
        <v>7</v>
      </c>
      <c r="S12" s="504">
        <v>2</v>
      </c>
      <c r="T12" s="487">
        <v>6</v>
      </c>
      <c r="U12" s="504"/>
      <c r="V12" s="490">
        <v>4</v>
      </c>
      <c r="W12" s="491">
        <v>0</v>
      </c>
      <c r="X12" s="491">
        <v>0</v>
      </c>
      <c r="Y12" s="503">
        <v>11</v>
      </c>
      <c r="Z12" s="541">
        <v>1</v>
      </c>
    </row>
    <row r="13" spans="1:26" ht="6" customHeight="1">
      <c r="A13" s="175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3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</row>
    <row r="15" spans="1:26" s="260" customFormat="1" ht="11.25" customHeight="1">
      <c r="A15" s="124" t="s">
        <v>295</v>
      </c>
      <c r="B15" s="124"/>
      <c r="C15" s="124"/>
      <c r="D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s="260" customFormat="1" ht="11.25" customHeight="1">
      <c r="A16" s="495" t="s">
        <v>294</v>
      </c>
      <c r="B16" s="124"/>
      <c r="C16" s="124"/>
      <c r="D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s="260" customFormat="1" ht="11.25" customHeight="1">
      <c r="A17" s="495" t="s">
        <v>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</sheetData>
  <mergeCells count="11">
    <mergeCell ref="A1:Z1"/>
    <mergeCell ref="J6:K6"/>
    <mergeCell ref="T6:U6"/>
    <mergeCell ref="C5:D6"/>
    <mergeCell ref="F6:G6"/>
    <mergeCell ref="P6:Q6"/>
    <mergeCell ref="R6:S6"/>
    <mergeCell ref="H6:I6"/>
    <mergeCell ref="O5:Z5"/>
    <mergeCell ref="E5:N5"/>
    <mergeCell ref="Y6:Z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2004-04-03T07:13:55Z</cp:lastPrinted>
  <dcterms:created xsi:type="dcterms:W3CDTF">1997-01-08T22:48:59Z</dcterms:created>
  <dcterms:modified xsi:type="dcterms:W3CDTF">2004-04-09T01:34:43Z</dcterms:modified>
  <cp:category/>
  <cp:version/>
  <cp:contentType/>
  <cp:contentStatus/>
</cp:coreProperties>
</file>