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9720" windowHeight="7320" tabRatio="864" activeTab="0"/>
  </bookViews>
  <sheets>
    <sheet name="61" sheetId="1" r:id="rId1"/>
    <sheet name="62" sheetId="2" r:id="rId2"/>
    <sheet name="63" sheetId="3" r:id="rId3"/>
  </sheets>
  <externalReferences>
    <externalReference r:id="rId6"/>
    <externalReference r:id="rId7"/>
  </externalReferences>
  <definedNames>
    <definedName name="_xlnm.Print_Area" localSheetId="1">'62'!$A$1:$K$47</definedName>
    <definedName name="平成８年" localSheetId="1">'[2]23●'!#REF!</definedName>
    <definedName name="平成８年">'[1]23'!#REF!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<sst xmlns="http://schemas.openxmlformats.org/spreadsheetml/2006/main" count="147" uniqueCount="134">
  <si>
    <t>農業</t>
  </si>
  <si>
    <t>林業</t>
  </si>
  <si>
    <t>電気・ガス・水道業</t>
  </si>
  <si>
    <t>構成比％</t>
  </si>
  <si>
    <t>水産業</t>
  </si>
  <si>
    <t>鉱業</t>
  </si>
  <si>
    <t>製造業</t>
  </si>
  <si>
    <t>建設業</t>
  </si>
  <si>
    <t>サ  ー  ビ  ス  業</t>
  </si>
  <si>
    <t>第１次～第３次産業合計</t>
  </si>
  <si>
    <t>輸 入 税</t>
  </si>
  <si>
    <t>&lt;県統計課:市町村経済統計書&gt;</t>
  </si>
  <si>
    <t>(単位：百万円)</t>
  </si>
  <si>
    <t>年　度</t>
  </si>
  <si>
    <t xml:space="preserve">項  目　　　　　　  　　　 </t>
  </si>
  <si>
    <t>構成比(%)</t>
  </si>
  <si>
    <t>a　受取</t>
  </si>
  <si>
    <t>b　支払</t>
  </si>
  <si>
    <t>a　非金融法人企業</t>
  </si>
  <si>
    <t>a　農林水産業</t>
  </si>
  <si>
    <t>4．市民分配所得</t>
  </si>
  <si>
    <t>&lt;市企画調整課&gt;</t>
  </si>
  <si>
    <t>産業</t>
  </si>
  <si>
    <t>小　計</t>
  </si>
  <si>
    <t>輸入税</t>
  </si>
  <si>
    <t>その他</t>
  </si>
  <si>
    <t>帰属利子</t>
  </si>
  <si>
    <t>総　計</t>
  </si>
  <si>
    <t>市町村</t>
  </si>
  <si>
    <t>（控除）</t>
  </si>
  <si>
    <t>高知県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</si>
  <si>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</si>
  <si>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</si>
  <si>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</si>
  <si>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</si>
  <si>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</si>
  <si>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</si>
  <si>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</si>
  <si>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</si>
  <si>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</si>
  <si>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</si>
  <si>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</si>
  <si>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</si>
  <si>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</si>
  <si>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</si>
  <si>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</si>
  <si>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</si>
  <si>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</si>
  <si>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</si>
  <si>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</si>
  <si>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</si>
  <si>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</si>
  <si>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</si>
  <si>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</si>
  <si>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</si>
  <si>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</si>
  <si>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</si>
  <si>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鏡村</t>
  </si>
  <si>
    <t>土佐山村</t>
  </si>
  <si>
    <t>土佐町</t>
  </si>
  <si>
    <t>大川村</t>
  </si>
  <si>
    <t>本川村</t>
  </si>
  <si>
    <t>伊野町</t>
  </si>
  <si>
    <t>池川町</t>
  </si>
  <si>
    <t>春野町</t>
  </si>
  <si>
    <t>吾川村</t>
  </si>
  <si>
    <t>吾北村</t>
  </si>
  <si>
    <t>中土佐町</t>
  </si>
  <si>
    <t>佐川町</t>
  </si>
  <si>
    <t>越知町</t>
  </si>
  <si>
    <t>窪川町</t>
  </si>
  <si>
    <t>檮原町</t>
  </si>
  <si>
    <t>大野見村</t>
  </si>
  <si>
    <t>東津野村</t>
  </si>
  <si>
    <t>葉山村</t>
  </si>
  <si>
    <t>仁淀村</t>
  </si>
  <si>
    <t>日高村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</si>
  <si>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</si>
  <si>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</si>
  <si>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</si>
  <si>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</si>
  <si>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</si>
  <si>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</si>
  <si>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</si>
  <si>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（単位：百万円）</t>
  </si>
  <si>
    <t>年　度</t>
  </si>
  <si>
    <t>産　業</t>
  </si>
  <si>
    <t>第１次産業　計</t>
  </si>
  <si>
    <t>第２次産業　計</t>
  </si>
  <si>
    <t>第３次産業　計</t>
  </si>
  <si>
    <t>卸 売 ・ 小売業</t>
  </si>
  <si>
    <t>不   動   産   業</t>
  </si>
  <si>
    <t>（控除） そ の 他</t>
  </si>
  <si>
    <t>（控除） 帰属利子</t>
  </si>
  <si>
    <t>総　　　　計</t>
  </si>
  <si>
    <t>（単位：百万円）</t>
  </si>
  <si>
    <t>(1)賃金・俸給</t>
  </si>
  <si>
    <t>(1)一般政府</t>
  </si>
  <si>
    <t>(1)民間法人企業</t>
  </si>
  <si>
    <t>(2)公的企業</t>
  </si>
  <si>
    <t>(3)個人企業</t>
  </si>
  <si>
    <t>c　持ち家</t>
  </si>
  <si>
    <t>対前年度
増加率(%)</t>
  </si>
  <si>
    <t>1．雇用者報酬</t>
  </si>
  <si>
    <t>(2)雇主の社会負担</t>
  </si>
  <si>
    <t>a　雇主の現実社会負担</t>
  </si>
  <si>
    <t>b　雇主の帰属社会負担</t>
  </si>
  <si>
    <t>2．財産所得　(非企業部門）</t>
  </si>
  <si>
    <t>(2)家計</t>
  </si>
  <si>
    <t xml:space="preserve"> ①利子</t>
  </si>
  <si>
    <t xml:space="preserve"> ②配当（受取）</t>
  </si>
  <si>
    <t>(3)対家計民間非営利団体</t>
  </si>
  <si>
    <r>
      <t>3．企業所得</t>
    </r>
    <r>
      <rPr>
        <sz val="8"/>
        <rFont val="ＭＳ ゴシック"/>
        <family val="3"/>
      </rPr>
      <t>（法人企業の分配所得受払後）</t>
    </r>
  </si>
  <si>
    <t>b　金融機関</t>
  </si>
  <si>
    <r>
      <t>b　その他の産業</t>
    </r>
    <r>
      <rPr>
        <sz val="8"/>
        <rFont val="ＭＳ 明朝"/>
        <family val="1"/>
      </rPr>
      <t>（非農林水・非金融）</t>
    </r>
  </si>
  <si>
    <t>（参考）民間法人企業所得</t>
  </si>
  <si>
    <t>(法人企業の分配所得受払前）</t>
  </si>
  <si>
    <t xml:space="preserve"> </t>
  </si>
  <si>
    <t xml:space="preserve"> ③保険契約者に帰属する財産所得</t>
  </si>
  <si>
    <t xml:space="preserve"> ④賃貸料(受取）</t>
  </si>
  <si>
    <t>金 融 ・ 保険業</t>
  </si>
  <si>
    <t>61　市　内　総　生　産</t>
  </si>
  <si>
    <t>62　市　民　分　配　所　得</t>
  </si>
  <si>
    <t>産業の計</t>
  </si>
  <si>
    <t>第 １ 次</t>
  </si>
  <si>
    <t>第 ２ 次</t>
  </si>
  <si>
    <t>第 ３ 次</t>
  </si>
  <si>
    <t>5．推計人口</t>
  </si>
  <si>
    <t>6．一人当たり市民所得（千円）</t>
  </si>
  <si>
    <t>平成10年度</t>
  </si>
  <si>
    <t>　　63　県下産業別市町村内総生産（平成14年度）　</t>
  </si>
  <si>
    <t>対家計民間非営利サービス生産者</t>
  </si>
  <si>
    <t>政府サービス業</t>
  </si>
  <si>
    <t>運輸・通信業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</si>
</sst>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0.00;&quot;△ &quot;0.00"/>
    <numFmt numFmtId="180" formatCode="#,##0.0;[Red]\-#,##0.0"/>
    <numFmt numFmtId="181" formatCode="#,##0.0;&quot;△ &quot;#,##0.0"/>
    <numFmt numFmtId="182" formatCode="0.0%"/>
    <numFmt numFmtId="183" formatCode="0.0_ "/>
    <numFmt numFmtId="184" formatCode="#,##0_);\(#,##0\)"/>
    <numFmt numFmtId="185" formatCode="[&lt;=999]000;000\-00"/>
    <numFmt numFmtId="186" formatCode="#,##0.00_);[Red]\(#,##0.00\)"/>
    <numFmt numFmtId="187" formatCode="0_ "/>
    <numFmt numFmtId="188" formatCode="0.0;_堀"/>
    <numFmt numFmtId="189" formatCode="_ * #,##0.0_ ;_ * \-#,##0.0_ ;_ * &quot;-&quot;_ ;_ @_ "/>
    <numFmt numFmtId="190" formatCode="#,##0_ ;[Red]\-#,##0\ "/>
    <numFmt numFmtId="191" formatCode="#,##0.000;[Red]\-#,##0.000"/>
    <numFmt numFmtId="192" formatCode="#,##0.0_ ;[Red]\-#,##0.0\ "/>
    <numFmt numFmtId="193" formatCode="#,##0.000_ ;[Red]\-#,##0.000\ "/>
    <numFmt numFmtId="194" formatCode="0_ ;[Red]\-0\ "/>
    <numFmt numFmtId="195" formatCode="0.0;&quot;△ &quot;0.0"/>
    <numFmt numFmtId="196" formatCode="_ * #,##0.0_ ;_ * \-#,##0.0_ ;_ * &quot;-&quot;?_ ;_ @_ "/>
    <numFmt numFmtId="197" formatCode="0;&quot;△ &quot;0"/>
    <numFmt numFmtId="198" formatCode="#,##0_);[Red]\(#,##0\)"/>
    <numFmt numFmtId="199" formatCode="0.000000000_ "/>
    <numFmt numFmtId="200" formatCode="0.00000000_ "/>
    <numFmt numFmtId="201" formatCode="0.0000000_ "/>
    <numFmt numFmtId="202" formatCode="0.000000_ "/>
    <numFmt numFmtId="203" formatCode="0.00000_ "/>
    <numFmt numFmtId="204" formatCode="0.0000_ "/>
    <numFmt numFmtId="205" formatCode="0.000_ "/>
    <numFmt numFmtId="206" formatCode="0.00_ "/>
    <numFmt numFmtId="207" formatCode="0.0000000000_ "/>
    <numFmt numFmtId="208" formatCode="#,##0.00;&quot;△ &quot;#,##0.00"/>
    <numFmt numFmtId="209" formatCode="#,##0.000;&quot;△ &quot;#,##0.000"/>
    <numFmt numFmtId="210" formatCode="#,##0.0000;&quot;△ &quot;#,##0.0000"/>
    <numFmt numFmtId="211" formatCode="#,##0.00000;&quot;△ &quot;#,##0.00000"/>
    <numFmt numFmtId="212" formatCode="_ &quot;\&quot;* #,##0.0_ ;_ &quot;\&quot;* \-#,##0.0_ ;_ &quot;\&quot;* &quot;-&quot;?_ ;_ @_ "/>
  </numFmts>
  <fonts count="1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Arial Narrow"/>
      <family val="2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ゴシック"/>
      <family val="3"/>
    </font>
    <font>
      <sz val="9.5"/>
      <name val="ＭＳ ゴシック"/>
      <family val="3"/>
    </font>
    <font>
      <sz val="9.5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 vertical="center"/>
      <protection/>
    </xf>
    <xf numFmtId="0" fontId="4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38" fontId="6" fillId="0" borderId="0" xfId="17" applyFont="1" applyBorder="1" applyAlignment="1" applyProtection="1">
      <alignment horizontal="center" vertical="center"/>
      <protection locked="0"/>
    </xf>
    <xf numFmtId="0" fontId="6" fillId="0" borderId="0" xfId="21" applyFont="1" applyAlignment="1">
      <alignment horizontal="right" vertical="center"/>
      <protection/>
    </xf>
    <xf numFmtId="38" fontId="6" fillId="0" borderId="1" xfId="17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21" applyFont="1" applyBorder="1" applyAlignment="1">
      <alignment vertical="center"/>
      <protection/>
    </xf>
    <xf numFmtId="0" fontId="6" fillId="0" borderId="7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1" xfId="21" applyFont="1" applyBorder="1" applyAlignment="1">
      <alignment vertical="center"/>
      <protection/>
    </xf>
    <xf numFmtId="196" fontId="6" fillId="0" borderId="0" xfId="17" applyNumberFormat="1" applyFont="1" applyAlignment="1">
      <alignment horizontal="right" vertical="center"/>
    </xf>
    <xf numFmtId="0" fontId="5" fillId="0" borderId="0" xfId="21" applyFont="1" applyAlignment="1">
      <alignment vertical="center"/>
      <protection/>
    </xf>
    <xf numFmtId="181" fontId="5" fillId="0" borderId="0" xfId="21" applyNumberFormat="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181" fontId="6" fillId="0" borderId="0" xfId="21" applyNumberFormat="1" applyFont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6" fillId="0" borderId="9" xfId="21" applyFont="1" applyBorder="1" applyAlignment="1">
      <alignment vertical="center"/>
      <protection/>
    </xf>
    <xf numFmtId="0" fontId="7" fillId="0" borderId="0" xfId="21" applyFont="1" applyAlignment="1">
      <alignment vertical="center"/>
      <protection/>
    </xf>
    <xf numFmtId="181" fontId="7" fillId="0" borderId="0" xfId="21" applyNumberFormat="1" applyFont="1" applyAlignment="1">
      <alignment vertical="center"/>
      <protection/>
    </xf>
    <xf numFmtId="196" fontId="7" fillId="0" borderId="0" xfId="17" applyNumberFormat="1" applyFont="1" applyAlignment="1">
      <alignment vertical="center"/>
    </xf>
    <xf numFmtId="0" fontId="9" fillId="0" borderId="0" xfId="21" applyFont="1" applyAlignment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horizontal="right" vertical="center"/>
      <protection/>
    </xf>
    <xf numFmtId="0" fontId="6" fillId="0" borderId="13" xfId="0" applyNumberFormat="1" applyFont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distributed"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vertical="center"/>
      <protection/>
    </xf>
    <xf numFmtId="41" fontId="6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41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distributed" vertical="center"/>
      <protection/>
    </xf>
    <xf numFmtId="0" fontId="6" fillId="0" borderId="18" xfId="0" applyFont="1" applyBorder="1" applyAlignment="1" applyProtection="1">
      <alignment horizontal="distributed" vertical="center"/>
      <protection/>
    </xf>
    <xf numFmtId="0" fontId="6" fillId="0" borderId="18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indent="1"/>
      <protection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distributed" vertical="center"/>
    </xf>
    <xf numFmtId="41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distributed" vertical="center"/>
    </xf>
    <xf numFmtId="41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78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8" fontId="6" fillId="0" borderId="0" xfId="17" applyFont="1" applyBorder="1" applyAlignment="1" applyProtection="1">
      <alignment horizontal="left"/>
      <protection locked="0"/>
    </xf>
    <xf numFmtId="38" fontId="11" fillId="0" borderId="0" xfId="17" applyFont="1" applyAlignment="1">
      <alignment vertical="center"/>
    </xf>
    <xf numFmtId="38" fontId="12" fillId="0" borderId="0" xfId="17" applyFont="1" applyAlignment="1">
      <alignment vertical="center"/>
    </xf>
    <xf numFmtId="177" fontId="12" fillId="0" borderId="0" xfId="17" applyNumberFormat="1" applyFont="1" applyAlignment="1">
      <alignment vertical="center"/>
    </xf>
    <xf numFmtId="177" fontId="12" fillId="0" borderId="0" xfId="21" applyNumberFormat="1" applyFont="1" applyAlignment="1">
      <alignment vertical="center"/>
      <protection/>
    </xf>
    <xf numFmtId="177" fontId="12" fillId="0" borderId="0" xfId="17" applyNumberFormat="1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9" fillId="0" borderId="23" xfId="21" applyFont="1" applyBorder="1" applyAlignment="1">
      <alignment horizontal="center" vertical="center" wrapText="1" shrinkToFit="1"/>
      <protection/>
    </xf>
    <xf numFmtId="196" fontId="6" fillId="0" borderId="0" xfId="0" applyNumberFormat="1" applyFont="1" applyBorder="1" applyAlignment="1" applyProtection="1">
      <alignment horizontal="right" vertical="center"/>
      <protection/>
    </xf>
    <xf numFmtId="196" fontId="7" fillId="0" borderId="0" xfId="0" applyNumberFormat="1" applyFont="1" applyBorder="1" applyAlignment="1" applyProtection="1">
      <alignment horizontal="right" vertical="center"/>
      <protection/>
    </xf>
    <xf numFmtId="0" fontId="7" fillId="0" borderId="6" xfId="21" applyFont="1" applyBorder="1" applyAlignment="1">
      <alignment vertical="center"/>
      <protection/>
    </xf>
    <xf numFmtId="0" fontId="8" fillId="0" borderId="24" xfId="21" applyFont="1" applyBorder="1" applyAlignment="1">
      <alignment horizontal="distributed" vertical="center" wrapText="1"/>
      <protection/>
    </xf>
    <xf numFmtId="181" fontId="11" fillId="0" borderId="0" xfId="21" applyNumberFormat="1" applyFont="1" applyAlignment="1">
      <alignment vertical="center"/>
      <protection/>
    </xf>
    <xf numFmtId="181" fontId="12" fillId="0" borderId="0" xfId="21" applyNumberFormat="1" applyFont="1" applyAlignment="1">
      <alignment vertical="center"/>
      <protection/>
    </xf>
    <xf numFmtId="0" fontId="13" fillId="0" borderId="1" xfId="21" applyFont="1" applyBorder="1" applyAlignment="1">
      <alignment horizontal="center" vertical="center" wrapText="1"/>
      <protection/>
    </xf>
    <xf numFmtId="38" fontId="12" fillId="0" borderId="1" xfId="17" applyFont="1" applyBorder="1" applyAlignment="1">
      <alignment vertical="center"/>
    </xf>
    <xf numFmtId="181" fontId="12" fillId="0" borderId="1" xfId="21" applyNumberFormat="1" applyFont="1" applyBorder="1" applyAlignment="1">
      <alignment vertical="center"/>
      <protection/>
    </xf>
    <xf numFmtId="196" fontId="12" fillId="0" borderId="1" xfId="17" applyNumberFormat="1" applyFont="1" applyBorder="1" applyAlignment="1">
      <alignment horizontal="center" vertical="center"/>
    </xf>
    <xf numFmtId="38" fontId="6" fillId="0" borderId="1" xfId="17" applyFont="1" applyBorder="1" applyAlignment="1">
      <alignment horizontal="right" vertical="center"/>
    </xf>
    <xf numFmtId="196" fontId="6" fillId="0" borderId="0" xfId="17" applyNumberFormat="1" applyFont="1" applyBorder="1" applyAlignment="1">
      <alignment horizontal="right" vertical="center"/>
    </xf>
    <xf numFmtId="181" fontId="6" fillId="0" borderId="0" xfId="21" applyNumberFormat="1" applyFont="1" applyBorder="1" applyAlignment="1">
      <alignment vertical="center"/>
      <protection/>
    </xf>
    <xf numFmtId="181" fontId="12" fillId="0" borderId="0" xfId="17" applyNumberFormat="1" applyFont="1" applyAlignment="1">
      <alignment horizontal="right" vertical="center"/>
    </xf>
    <xf numFmtId="181" fontId="11" fillId="0" borderId="0" xfId="17" applyNumberFormat="1" applyFont="1" applyAlignment="1">
      <alignment vertical="center"/>
    </xf>
    <xf numFmtId="38" fontId="12" fillId="0" borderId="0" xfId="17" applyFont="1" applyBorder="1" applyAlignment="1">
      <alignment vertical="center"/>
    </xf>
    <xf numFmtId="38" fontId="6" fillId="0" borderId="0" xfId="17" applyFont="1" applyBorder="1" applyAlignment="1">
      <alignment horizontal="right" vertical="center"/>
    </xf>
    <xf numFmtId="0" fontId="6" fillId="0" borderId="20" xfId="21" applyFont="1" applyBorder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7" fillId="0" borderId="20" xfId="21" applyFont="1" applyBorder="1" applyAlignment="1">
      <alignment vertical="center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20" xfId="21" applyFont="1" applyBorder="1" applyAlignment="1">
      <alignment horizontal="left" vertical="center"/>
      <protection/>
    </xf>
    <xf numFmtId="38" fontId="5" fillId="0" borderId="0" xfId="17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17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17" xfId="0" applyFont="1" applyBorder="1" applyAlignment="1" applyProtection="1">
      <alignment horizontal="distributed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right" vertical="center"/>
      <protection/>
    </xf>
    <xf numFmtId="0" fontId="0" fillId="0" borderId="6" xfId="0" applyBorder="1" applyAlignment="1">
      <alignment/>
    </xf>
    <xf numFmtId="0" fontId="7" fillId="0" borderId="27" xfId="21" applyFont="1" applyBorder="1" applyAlignment="1">
      <alignment horizontal="center" vertical="center"/>
      <protection/>
    </xf>
    <xf numFmtId="0" fontId="7" fillId="0" borderId="28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 wrapText="1"/>
      <protection/>
    </xf>
    <xf numFmtId="0" fontId="13" fillId="0" borderId="20" xfId="21" applyFont="1" applyBorder="1" applyAlignment="1">
      <alignment horizontal="center" vertical="center" wrapText="1"/>
      <protection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 applyAlignment="1">
      <alignment horizontal="left"/>
      <protection/>
    </xf>
    <xf numFmtId="0" fontId="6" fillId="0" borderId="20" xfId="21" applyFont="1" applyBorder="1" applyAlignment="1">
      <alignment horizontal="left"/>
      <protection/>
    </xf>
    <xf numFmtId="181" fontId="12" fillId="0" borderId="0" xfId="21" applyNumberFormat="1" applyFont="1" applyAlignment="1">
      <alignment vertical="center"/>
      <protection/>
    </xf>
    <xf numFmtId="181" fontId="12" fillId="0" borderId="0" xfId="17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4●１～6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1381125</xdr:colOff>
      <xdr:row>5</xdr:row>
      <xdr:rowOff>285750</xdr:rowOff>
    </xdr:to>
    <xdr:sp>
      <xdr:nvSpPr>
        <xdr:cNvPr id="1" name="Line 1"/>
        <xdr:cNvSpPr>
          <a:spLocks/>
        </xdr:cNvSpPr>
      </xdr:nvSpPr>
      <xdr:spPr>
        <a:xfrm>
          <a:off x="19050" y="600075"/>
          <a:ext cx="1638300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9600"/>
          <a:ext cx="2371725" cy="600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781050" cy="409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2&#9679;&#65297;&#65374;6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"/>
      <sheetName val="1その2"/>
      <sheetName val="2"/>
      <sheetName val="3"/>
      <sheetName val="4"/>
      <sheetName val="5"/>
      <sheetName val="5-1"/>
      <sheetName val="6"/>
      <sheetName val="7"/>
      <sheetName val="8"/>
      <sheetName val="8資料"/>
      <sheetName val="8資料2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（2）"/>
      <sheetName val="21"/>
      <sheetName val="21（2）"/>
      <sheetName val="23"/>
      <sheetName val="25"/>
      <sheetName val="25（2）"/>
      <sheetName val="26"/>
      <sheetName val="26（2）"/>
      <sheetName val="27"/>
      <sheetName val="27（2）"/>
      <sheetName val="28"/>
      <sheetName val="29"/>
      <sheetName val="30"/>
      <sheetName val="31"/>
      <sheetName val="32"/>
      <sheetName val="48"/>
      <sheetName val="51"/>
      <sheetName val="51続き"/>
      <sheetName val="52"/>
      <sheetName val="55"/>
      <sheetName val="56"/>
      <sheetName val="61"/>
      <sheetName val="62"/>
      <sheetName val="63"/>
      <sheetName val="Sheet2"/>
      <sheetName val="ｐ1図"/>
      <sheetName val="p43図"/>
      <sheetName val="Ｐ57図"/>
      <sheetName val="Ｐ61図"/>
      <sheetName val="Graph5"/>
      <sheetName val="Ｐ67図"/>
      <sheetName val="Ｐ79図"/>
      <sheetName val="Ｐ83図"/>
      <sheetName val="Graph3"/>
      <sheetName val="P155職員数"/>
      <sheetName val="Ｐ89図 "/>
      <sheetName val="Ｐ109図  "/>
      <sheetName val="Graph6"/>
      <sheetName val="Ｐ123図"/>
      <sheetName val="Ｐ143図"/>
      <sheetName val="Ｐ44，45"/>
      <sheetName val="Ｐ35図，4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その1●"/>
      <sheetName val="1その2●"/>
      <sheetName val="2●"/>
      <sheetName val="3●"/>
      <sheetName val="4●"/>
      <sheetName val="5●"/>
      <sheetName val="5-1●"/>
      <sheetName val="Ⅰｐ1図●"/>
      <sheetName val="6●"/>
      <sheetName val="Ⅲp29図●"/>
      <sheetName val="20●"/>
      <sheetName val="21●"/>
      <sheetName val="22●"/>
      <sheetName val="23●"/>
      <sheetName val="24●"/>
      <sheetName val="Sheet2"/>
      <sheetName val="Graph1"/>
      <sheetName val="Ｐ79図"/>
      <sheetName val="Ｐ89図 "/>
      <sheetName val="Ｐ143図"/>
      <sheetName val="Ｐ35図，42"/>
      <sheetName val="ⅨＰ67図●"/>
      <sheetName val="51●"/>
      <sheetName val="51続き●"/>
      <sheetName val="52●"/>
      <sheetName val="53●"/>
      <sheetName val="54●"/>
      <sheetName val="55●"/>
      <sheetName val="56●"/>
      <sheetName val="57●"/>
      <sheetName val="57その2●"/>
      <sheetName val="58●"/>
      <sheetName val="59●"/>
      <sheetName val="60●"/>
      <sheetName val="ｐ1図●"/>
      <sheetName val="●7"/>
      <sheetName val="8●"/>
      <sheetName val="8資料"/>
      <sheetName val="8資料2"/>
      <sheetName val="9●"/>
      <sheetName val="10●"/>
      <sheetName val="11●"/>
      <sheetName val="12●"/>
      <sheetName val="13●"/>
      <sheetName val="14その1・2●"/>
      <sheetName val="１5●"/>
      <sheetName val="16●"/>
      <sheetName val="17●"/>
      <sheetName val="17(1)"/>
      <sheetName val="●18"/>
      <sheetName val="19●"/>
      <sheetName val="19資料"/>
      <sheetName val="20p29図●"/>
      <sheetName val="25●"/>
      <sheetName val="26その1･2●"/>
      <sheetName val="26その3●"/>
      <sheetName val="27その1●"/>
      <sheetName val="27その2●"/>
      <sheetName val="28その1●"/>
      <sheetName val="28その2●"/>
      <sheetName val="28その1･2p35図●"/>
      <sheetName val="28その3●"/>
      <sheetName val="29"/>
      <sheetName val="p43図"/>
      <sheetName val="p49図"/>
      <sheetName val="30"/>
      <sheetName val="31"/>
      <sheetName val="32●"/>
      <sheetName val="33●"/>
      <sheetName val="34その1●"/>
      <sheetName val="34その2●"/>
      <sheetName val="●35"/>
      <sheetName val="36その1●"/>
      <sheetName val="36その2●"/>
      <sheetName val="36その3●"/>
      <sheetName val="37その1●"/>
      <sheetName val="37p57図●"/>
      <sheetName val="37その2●"/>
      <sheetName val="37その3● "/>
      <sheetName val="37その4●"/>
      <sheetName val="37その5，6●"/>
      <sheetName val="37その4p57図●"/>
      <sheetName val="Ｐ57図"/>
      <sheetName val="38●"/>
      <sheetName val="39●"/>
      <sheetName val="40●"/>
      <sheetName val="Ｐ61図"/>
      <sheetName val="41●"/>
      <sheetName val="42●"/>
      <sheetName val="43●"/>
      <sheetName val="44●"/>
      <sheetName val="45●"/>
      <sheetName val="46●"/>
      <sheetName val="47●"/>
      <sheetName val="48●"/>
      <sheetName val="49●"/>
      <sheetName val="50●"/>
      <sheetName val="56Ｐ67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40"/>
  <sheetViews>
    <sheetView tabSelected="1" zoomScaleSheetLayoutView="75" workbookViewId="0" topLeftCell="A1">
      <pane xSplit="3" ySplit="7" topLeftCell="D2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I1"/>
    </sheetView>
  </sheetViews>
  <sheetFormatPr defaultColWidth="10.625" defaultRowHeight="13.5"/>
  <cols>
    <col min="1" max="1" width="3.625" style="28" customWidth="1"/>
    <col min="2" max="2" width="18.25390625" style="27" customWidth="1"/>
    <col min="3" max="3" width="0.74609375" style="28" customWidth="1"/>
    <col min="4" max="8" width="12.00390625" style="28" customWidth="1"/>
    <col min="9" max="9" width="8.00390625" style="39" customWidth="1"/>
    <col min="10" max="16384" width="10.625" style="28" customWidth="1"/>
  </cols>
  <sheetData>
    <row r="1" spans="1:9" s="25" customFormat="1" ht="18" customHeight="1">
      <c r="A1" s="107" t="s">
        <v>121</v>
      </c>
      <c r="B1" s="107"/>
      <c r="C1" s="107"/>
      <c r="D1" s="107"/>
      <c r="E1" s="107"/>
      <c r="F1" s="107"/>
      <c r="G1" s="107"/>
      <c r="H1" s="107"/>
      <c r="I1" s="107"/>
    </row>
    <row r="2" spans="1:9" ht="12" customHeight="1">
      <c r="A2" s="26"/>
      <c r="C2" s="26"/>
      <c r="D2" s="26"/>
      <c r="E2" s="26"/>
      <c r="F2" s="26"/>
      <c r="G2" s="26"/>
      <c r="H2" s="26"/>
      <c r="I2" s="26"/>
    </row>
    <row r="3" ht="12" customHeight="1">
      <c r="I3" s="29" t="s">
        <v>84</v>
      </c>
    </row>
    <row r="4" ht="3.75" customHeight="1">
      <c r="I4" s="29"/>
    </row>
    <row r="5" spans="1:9" ht="24" customHeight="1">
      <c r="A5" s="30"/>
      <c r="B5" s="31" t="s">
        <v>85</v>
      </c>
      <c r="C5" s="32"/>
      <c r="D5" s="108" t="s">
        <v>129</v>
      </c>
      <c r="E5" s="110">
        <v>11</v>
      </c>
      <c r="F5" s="110">
        <v>12</v>
      </c>
      <c r="G5" s="112">
        <v>13</v>
      </c>
      <c r="H5" s="114">
        <v>14</v>
      </c>
      <c r="I5" s="33"/>
    </row>
    <row r="6" spans="1:9" ht="24" customHeight="1">
      <c r="A6" s="34" t="s">
        <v>86</v>
      </c>
      <c r="B6" s="35"/>
      <c r="C6" s="36"/>
      <c r="D6" s="109"/>
      <c r="E6" s="111"/>
      <c r="F6" s="111"/>
      <c r="G6" s="113"/>
      <c r="H6" s="115"/>
      <c r="I6" s="37" t="s">
        <v>3</v>
      </c>
    </row>
    <row r="7" ht="6.75" customHeight="1">
      <c r="B7" s="38"/>
    </row>
    <row r="8" spans="1:9" ht="30.75" customHeight="1">
      <c r="A8" s="116" t="s">
        <v>87</v>
      </c>
      <c r="B8" s="117"/>
      <c r="C8" s="27"/>
      <c r="D8" s="40">
        <f>SUM(D9:D11)</f>
        <v>4430</v>
      </c>
      <c r="E8" s="40">
        <f>SUM(E9:E11)</f>
        <v>4326</v>
      </c>
      <c r="F8" s="40">
        <f>SUM(F9:F11)</f>
        <v>4110</v>
      </c>
      <c r="G8" s="40">
        <f>SUM(G9:G11)</f>
        <v>4127</v>
      </c>
      <c r="H8" s="40">
        <f>SUM(H9:H11)</f>
        <v>3994</v>
      </c>
      <c r="I8" s="84">
        <f aca="true" t="shared" si="0" ref="I8:I25">+H8/$H$25*100</f>
        <v>0.35778848376156275</v>
      </c>
    </row>
    <row r="9" spans="2:9" ht="30.75" customHeight="1">
      <c r="B9" s="38" t="s">
        <v>0</v>
      </c>
      <c r="C9" s="27"/>
      <c r="D9" s="41">
        <v>3974</v>
      </c>
      <c r="E9" s="41">
        <v>3733</v>
      </c>
      <c r="F9" s="40">
        <v>3554</v>
      </c>
      <c r="G9" s="40">
        <v>3391</v>
      </c>
      <c r="H9" s="40">
        <v>3342</v>
      </c>
      <c r="I9" s="84">
        <f t="shared" si="0"/>
        <v>0.2993813502080978</v>
      </c>
    </row>
    <row r="10" spans="2:9" ht="30.75" customHeight="1">
      <c r="B10" s="38" t="s">
        <v>1</v>
      </c>
      <c r="C10" s="27"/>
      <c r="D10" s="41">
        <v>70</v>
      </c>
      <c r="E10" s="41">
        <v>72</v>
      </c>
      <c r="F10" s="40">
        <v>46</v>
      </c>
      <c r="G10" s="40">
        <v>106</v>
      </c>
      <c r="H10" s="40">
        <v>109</v>
      </c>
      <c r="I10" s="84">
        <f t="shared" si="0"/>
        <v>0.009764382756637541</v>
      </c>
    </row>
    <row r="11" spans="2:9" ht="30.75" customHeight="1">
      <c r="B11" s="38" t="s">
        <v>4</v>
      </c>
      <c r="C11" s="27"/>
      <c r="D11" s="41">
        <v>386</v>
      </c>
      <c r="E11" s="41">
        <v>521</v>
      </c>
      <c r="F11" s="40">
        <v>510</v>
      </c>
      <c r="G11" s="40">
        <v>630</v>
      </c>
      <c r="H11" s="40">
        <v>543</v>
      </c>
      <c r="I11" s="84">
        <f t="shared" si="0"/>
        <v>0.04864275079682738</v>
      </c>
    </row>
    <row r="12" spans="1:9" ht="30.75" customHeight="1">
      <c r="A12" s="116" t="s">
        <v>88</v>
      </c>
      <c r="B12" s="117"/>
      <c r="C12" s="27"/>
      <c r="D12" s="40">
        <f>SUM(D13:D15)</f>
        <v>200948</v>
      </c>
      <c r="E12" s="40">
        <f>SUM(E13:E15)</f>
        <v>170261</v>
      </c>
      <c r="F12" s="40">
        <f>SUM(F13:F15)</f>
        <v>167338</v>
      </c>
      <c r="G12" s="40">
        <f>SUM(G13:G15)</f>
        <v>149662</v>
      </c>
      <c r="H12" s="40">
        <f>SUM(H13:H15)</f>
        <v>125851</v>
      </c>
      <c r="I12" s="84">
        <f t="shared" si="0"/>
        <v>11.273920498216434</v>
      </c>
    </row>
    <row r="13" spans="2:9" ht="30.75" customHeight="1">
      <c r="B13" s="38" t="s">
        <v>5</v>
      </c>
      <c r="C13" s="27"/>
      <c r="D13" s="41">
        <v>430</v>
      </c>
      <c r="E13" s="41">
        <v>450</v>
      </c>
      <c r="F13" s="40">
        <v>420</v>
      </c>
      <c r="G13" s="40">
        <v>475</v>
      </c>
      <c r="H13" s="40">
        <v>349</v>
      </c>
      <c r="I13" s="84">
        <f t="shared" si="0"/>
        <v>0.03126394111987617</v>
      </c>
    </row>
    <row r="14" spans="2:9" ht="30.75" customHeight="1">
      <c r="B14" s="38" t="s">
        <v>6</v>
      </c>
      <c r="C14" s="27"/>
      <c r="D14" s="41">
        <v>97052</v>
      </c>
      <c r="E14" s="41">
        <v>89738</v>
      </c>
      <c r="F14" s="40">
        <v>85411</v>
      </c>
      <c r="G14" s="40">
        <v>75193</v>
      </c>
      <c r="H14" s="40">
        <v>67521</v>
      </c>
      <c r="I14" s="84">
        <f t="shared" si="0"/>
        <v>6.048632001017646</v>
      </c>
    </row>
    <row r="15" spans="2:9" ht="30.75" customHeight="1">
      <c r="B15" s="38" t="s">
        <v>7</v>
      </c>
      <c r="C15" s="27"/>
      <c r="D15" s="41">
        <v>103466</v>
      </c>
      <c r="E15" s="41">
        <v>80073</v>
      </c>
      <c r="F15" s="40">
        <v>81507</v>
      </c>
      <c r="G15" s="40">
        <v>73994</v>
      </c>
      <c r="H15" s="40">
        <v>57981</v>
      </c>
      <c r="I15" s="84">
        <f t="shared" si="0"/>
        <v>5.194024556078911</v>
      </c>
    </row>
    <row r="16" spans="1:9" ht="30.75" customHeight="1">
      <c r="A16" s="116" t="s">
        <v>89</v>
      </c>
      <c r="B16" s="117"/>
      <c r="C16" s="27"/>
      <c r="D16" s="40">
        <f>D17+D18+D19+D20+D21+D22+D23+D24</f>
        <v>966156</v>
      </c>
      <c r="E16" s="40">
        <f>E17+E18+E19+E20+E21+E22+E23+E24</f>
        <v>982510</v>
      </c>
      <c r="F16" s="40">
        <f>F17+F18+F19+F20+F21+F22+F23+F24</f>
        <v>987667</v>
      </c>
      <c r="G16" s="40">
        <f>G17+G18+G19+G20+G21+G22+G23+G24</f>
        <v>993616</v>
      </c>
      <c r="H16" s="40">
        <f>H17+H18+H19+H20+H21+H22+H23+H24</f>
        <v>986457</v>
      </c>
      <c r="I16" s="84">
        <f t="shared" si="0"/>
        <v>88.368291018022</v>
      </c>
    </row>
    <row r="17" spans="2:9" ht="30.75" customHeight="1">
      <c r="B17" s="38" t="s">
        <v>2</v>
      </c>
      <c r="C17" s="27"/>
      <c r="D17" s="41">
        <v>26753</v>
      </c>
      <c r="E17" s="41">
        <v>26355</v>
      </c>
      <c r="F17" s="40">
        <v>26775</v>
      </c>
      <c r="G17" s="40">
        <v>27630</v>
      </c>
      <c r="H17" s="40">
        <v>27073</v>
      </c>
      <c r="I17" s="84">
        <f t="shared" si="0"/>
        <v>2.4252397648664967</v>
      </c>
    </row>
    <row r="18" spans="2:9" ht="30.75" customHeight="1">
      <c r="B18" s="38" t="s">
        <v>90</v>
      </c>
      <c r="C18" s="27"/>
      <c r="D18" s="41">
        <v>180877</v>
      </c>
      <c r="E18" s="41">
        <v>172124</v>
      </c>
      <c r="F18" s="40">
        <v>169671</v>
      </c>
      <c r="G18" s="40">
        <v>161906</v>
      </c>
      <c r="H18" s="40">
        <v>152275</v>
      </c>
      <c r="I18" s="84">
        <f t="shared" si="0"/>
        <v>13.641021874009004</v>
      </c>
    </row>
    <row r="19" spans="2:9" ht="30.75" customHeight="1">
      <c r="B19" s="38" t="s">
        <v>120</v>
      </c>
      <c r="C19" s="27"/>
      <c r="D19" s="41">
        <v>79716</v>
      </c>
      <c r="E19" s="41">
        <v>92763</v>
      </c>
      <c r="F19" s="40">
        <v>94901</v>
      </c>
      <c r="G19" s="40">
        <v>102582</v>
      </c>
      <c r="H19" s="40">
        <v>103200</v>
      </c>
      <c r="I19" s="84">
        <f t="shared" si="0"/>
        <v>9.244810096192607</v>
      </c>
    </row>
    <row r="20" spans="2:9" ht="30.75" customHeight="1">
      <c r="B20" s="38" t="s">
        <v>91</v>
      </c>
      <c r="C20" s="27"/>
      <c r="D20" s="41">
        <v>107077</v>
      </c>
      <c r="E20" s="41">
        <v>108707</v>
      </c>
      <c r="F20" s="40">
        <v>111172</v>
      </c>
      <c r="G20" s="40">
        <v>111833</v>
      </c>
      <c r="H20" s="40">
        <v>113229</v>
      </c>
      <c r="I20" s="84">
        <f t="shared" si="0"/>
        <v>10.14322289129644</v>
      </c>
    </row>
    <row r="21" spans="2:9" ht="30.75" customHeight="1">
      <c r="B21" s="38" t="s">
        <v>133</v>
      </c>
      <c r="C21" s="27"/>
      <c r="D21" s="41">
        <v>71862</v>
      </c>
      <c r="E21" s="41">
        <v>67809</v>
      </c>
      <c r="F21" s="40">
        <v>65841</v>
      </c>
      <c r="G21" s="40">
        <v>65470</v>
      </c>
      <c r="H21" s="40">
        <v>61784</v>
      </c>
      <c r="I21" s="84">
        <f t="shared" si="0"/>
        <v>5.5347029746430625</v>
      </c>
    </row>
    <row r="22" spans="2:9" ht="30.75" customHeight="1">
      <c r="B22" s="38" t="s">
        <v>8</v>
      </c>
      <c r="C22" s="27"/>
      <c r="D22" s="41">
        <v>317544</v>
      </c>
      <c r="E22" s="41">
        <v>330134</v>
      </c>
      <c r="F22" s="40">
        <v>333351</v>
      </c>
      <c r="G22" s="40">
        <v>332762</v>
      </c>
      <c r="H22" s="40">
        <v>332334</v>
      </c>
      <c r="I22" s="84">
        <f t="shared" si="0"/>
        <v>29.7709759545356</v>
      </c>
    </row>
    <row r="23" spans="2:9" ht="30.75" customHeight="1">
      <c r="B23" s="38" t="s">
        <v>132</v>
      </c>
      <c r="C23" s="27"/>
      <c r="D23" s="41">
        <v>152366</v>
      </c>
      <c r="E23" s="41">
        <v>155802</v>
      </c>
      <c r="F23" s="40">
        <v>159488</v>
      </c>
      <c r="G23" s="40">
        <v>164153</v>
      </c>
      <c r="H23" s="40">
        <v>167663</v>
      </c>
      <c r="I23" s="84">
        <f t="shared" si="0"/>
        <v>15.019501891065321</v>
      </c>
    </row>
    <row r="24" spans="2:9" ht="30.75" customHeight="1">
      <c r="B24" s="38" t="s">
        <v>131</v>
      </c>
      <c r="C24" s="27"/>
      <c r="D24" s="41">
        <v>29961</v>
      </c>
      <c r="E24" s="41">
        <v>28816</v>
      </c>
      <c r="F24" s="40">
        <v>26468</v>
      </c>
      <c r="G24" s="40">
        <v>27280</v>
      </c>
      <c r="H24" s="40">
        <v>28899</v>
      </c>
      <c r="I24" s="84">
        <f t="shared" si="0"/>
        <v>2.5888155714134706</v>
      </c>
    </row>
    <row r="25" spans="1:9" s="44" customFormat="1" ht="30.75" customHeight="1">
      <c r="A25" s="120" t="s">
        <v>9</v>
      </c>
      <c r="B25" s="121"/>
      <c r="C25" s="42"/>
      <c r="D25" s="43">
        <f>D16+D12+D8</f>
        <v>1171534</v>
      </c>
      <c r="E25" s="43">
        <f>E16+E12+E8</f>
        <v>1157097</v>
      </c>
      <c r="F25" s="43">
        <f>F16+F12+F8</f>
        <v>1159115</v>
      </c>
      <c r="G25" s="43">
        <f>G16+G12+G8</f>
        <v>1147405</v>
      </c>
      <c r="H25" s="43">
        <f>H16+H12+H8</f>
        <v>1116302</v>
      </c>
      <c r="I25" s="85">
        <f t="shared" si="0"/>
        <v>100</v>
      </c>
    </row>
    <row r="26" spans="1:9" ht="30.75" customHeight="1">
      <c r="A26" s="116" t="s">
        <v>10</v>
      </c>
      <c r="B26" s="117"/>
      <c r="C26" s="27"/>
      <c r="D26" s="41">
        <v>8101</v>
      </c>
      <c r="E26" s="41">
        <v>8476</v>
      </c>
      <c r="F26" s="40">
        <v>8467</v>
      </c>
      <c r="G26" s="40">
        <v>7896</v>
      </c>
      <c r="H26" s="40">
        <v>7253</v>
      </c>
      <c r="I26" s="84">
        <v>0</v>
      </c>
    </row>
    <row r="27" spans="1:9" ht="30.75" customHeight="1">
      <c r="A27" s="116" t="s">
        <v>92</v>
      </c>
      <c r="B27" s="117"/>
      <c r="C27" s="27"/>
      <c r="D27" s="41">
        <v>5448</v>
      </c>
      <c r="E27" s="41">
        <v>5671</v>
      </c>
      <c r="F27" s="40">
        <v>5929</v>
      </c>
      <c r="G27" s="40">
        <v>6187</v>
      </c>
      <c r="H27" s="40">
        <v>5550</v>
      </c>
      <c r="I27" s="84">
        <v>0</v>
      </c>
    </row>
    <row r="28" spans="1:9" ht="30.75" customHeight="1">
      <c r="A28" s="116" t="s">
        <v>93</v>
      </c>
      <c r="B28" s="117"/>
      <c r="C28" s="27"/>
      <c r="D28" s="41">
        <v>64926</v>
      </c>
      <c r="E28" s="41">
        <v>66841</v>
      </c>
      <c r="F28" s="40">
        <v>66113</v>
      </c>
      <c r="G28" s="40">
        <v>77349</v>
      </c>
      <c r="H28" s="40">
        <v>77992</v>
      </c>
      <c r="I28" s="84">
        <v>0</v>
      </c>
    </row>
    <row r="29" spans="1:9" ht="30.75" customHeight="1">
      <c r="A29" s="118" t="s">
        <v>94</v>
      </c>
      <c r="B29" s="119"/>
      <c r="C29" s="26"/>
      <c r="D29" s="40">
        <f>D25+D26-D27-D28</f>
        <v>1109261</v>
      </c>
      <c r="E29" s="40">
        <f>E25+E26-E27-E28</f>
        <v>1093061</v>
      </c>
      <c r="F29" s="40">
        <f>F25+F26-F27-F28</f>
        <v>1095540</v>
      </c>
      <c r="G29" s="40">
        <f>G25+G26-G27-G28</f>
        <v>1071765</v>
      </c>
      <c r="H29" s="40">
        <f>H25+H26-H27-H28</f>
        <v>1040013</v>
      </c>
      <c r="I29" s="84">
        <v>0</v>
      </c>
    </row>
    <row r="30" spans="1:9" ht="6.75" customHeight="1">
      <c r="A30" s="45"/>
      <c r="B30" s="46"/>
      <c r="C30" s="47"/>
      <c r="D30" s="45"/>
      <c r="E30" s="45"/>
      <c r="F30" s="45"/>
      <c r="G30" s="45"/>
      <c r="H30" s="45"/>
      <c r="I30" s="48"/>
    </row>
    <row r="31" ht="4.5" customHeight="1"/>
    <row r="32" spans="1:9" s="51" customFormat="1" ht="11.25">
      <c r="A32" s="49" t="s">
        <v>11</v>
      </c>
      <c r="B32" s="50"/>
      <c r="I32" s="52"/>
    </row>
    <row r="33" spans="1:9" s="51" customFormat="1" ht="11.25">
      <c r="A33" s="53"/>
      <c r="B33" s="50"/>
      <c r="I33" s="52"/>
    </row>
    <row r="40" spans="2:247" ht="12">
      <c r="B40" s="54"/>
      <c r="C40" s="55"/>
      <c r="D40" s="55"/>
      <c r="E40" s="55"/>
      <c r="F40" s="55"/>
      <c r="G40" s="55"/>
      <c r="H40" s="55"/>
      <c r="I40" s="56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</row>
  </sheetData>
  <mergeCells count="14">
    <mergeCell ref="A27:B27"/>
    <mergeCell ref="A28:B28"/>
    <mergeCell ref="A29:B29"/>
    <mergeCell ref="A8:B8"/>
    <mergeCell ref="A12:B12"/>
    <mergeCell ref="A16:B16"/>
    <mergeCell ref="A26:B26"/>
    <mergeCell ref="A25:B25"/>
    <mergeCell ref="A1:I1"/>
    <mergeCell ref="D5:D6"/>
    <mergeCell ref="E5:E6"/>
    <mergeCell ref="F5:F6"/>
    <mergeCell ref="G5:G6"/>
    <mergeCell ref="H5:H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ignoredErrors>
    <ignoredError sqref="D8:G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8"/>
  <dimension ref="A1:L49"/>
  <sheetViews>
    <sheetView zoomScaleSheetLayoutView="75" workbookViewId="0" topLeftCell="A1">
      <selection activeCell="M33" sqref="M33"/>
    </sheetView>
  </sheetViews>
  <sheetFormatPr defaultColWidth="9.00390625" defaultRowHeight="13.5"/>
  <cols>
    <col min="1" max="1" width="1.12109375" style="17" customWidth="1"/>
    <col min="2" max="2" width="1.25" style="17" customWidth="1"/>
    <col min="3" max="3" width="2.25390625" style="17" customWidth="1"/>
    <col min="4" max="4" width="26.50390625" style="17" customWidth="1"/>
    <col min="5" max="7" width="9.50390625" style="17" bestFit="1" customWidth="1"/>
    <col min="8" max="8" width="9.25390625" style="17" bestFit="1" customWidth="1"/>
    <col min="9" max="9" width="9.25390625" style="17" customWidth="1"/>
    <col min="10" max="10" width="8.625" style="21" customWidth="1"/>
    <col min="11" max="11" width="6.75390625" style="17" customWidth="1"/>
    <col min="12" max="12" width="7.125" style="18" customWidth="1"/>
    <col min="13" max="13" width="8.375" style="17" bestFit="1" customWidth="1"/>
    <col min="14" max="16384" width="7.125" style="17" customWidth="1"/>
  </cols>
  <sheetData>
    <row r="1" spans="1:12" s="15" customFormat="1" ht="18" customHeight="1">
      <c r="A1" s="106" t="s">
        <v>122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6"/>
    </row>
    <row r="2" ht="12">
      <c r="A2" s="1"/>
    </row>
    <row r="3" spans="1:11" ht="12.75" customHeight="1">
      <c r="A3" s="1"/>
      <c r="K3" s="2" t="s">
        <v>12</v>
      </c>
    </row>
    <row r="4" spans="1:11" ht="4.5" customHeight="1">
      <c r="A4" s="3"/>
      <c r="B4" s="13"/>
      <c r="C4" s="13"/>
      <c r="D4" s="13"/>
      <c r="K4" s="2"/>
    </row>
    <row r="5" spans="1:11" ht="15" customHeight="1">
      <c r="A5" s="128" t="s">
        <v>13</v>
      </c>
      <c r="B5" s="129"/>
      <c r="C5" s="129"/>
      <c r="D5" s="129"/>
      <c r="E5" s="122" t="s">
        <v>129</v>
      </c>
      <c r="F5" s="122">
        <v>11</v>
      </c>
      <c r="G5" s="124">
        <v>12</v>
      </c>
      <c r="H5" s="126">
        <v>13</v>
      </c>
      <c r="I5" s="130">
        <v>14</v>
      </c>
      <c r="J5" s="86"/>
      <c r="K5" s="10"/>
    </row>
    <row r="6" spans="1:11" ht="33" customHeight="1">
      <c r="A6" s="75" t="s">
        <v>14</v>
      </c>
      <c r="B6" s="11"/>
      <c r="C6" s="11"/>
      <c r="E6" s="123"/>
      <c r="F6" s="123"/>
      <c r="G6" s="125"/>
      <c r="H6" s="127"/>
      <c r="I6" s="131"/>
      <c r="J6" s="87" t="s">
        <v>102</v>
      </c>
      <c r="K6" s="83" t="s">
        <v>15</v>
      </c>
    </row>
    <row r="7" spans="1:4" ht="3.75" customHeight="1">
      <c r="A7" s="19"/>
      <c r="B7" s="19"/>
      <c r="C7" s="19"/>
      <c r="D7" s="20"/>
    </row>
    <row r="8" spans="1:12" s="21" customFormat="1" ht="18.75" customHeight="1">
      <c r="A8" s="102" t="s">
        <v>103</v>
      </c>
      <c r="B8" s="102"/>
      <c r="C8" s="102"/>
      <c r="D8" s="103"/>
      <c r="E8" s="76">
        <v>628126</v>
      </c>
      <c r="F8" s="76">
        <v>616395</v>
      </c>
      <c r="G8" s="76">
        <v>626491</v>
      </c>
      <c r="H8" s="76">
        <v>605096</v>
      </c>
      <c r="I8" s="76">
        <v>591649</v>
      </c>
      <c r="J8" s="88">
        <f aca="true" t="shared" si="0" ref="J8:J43">IF(AND(H8&lt;0,I8&lt;0),($I8/$H8*100-100)*(-1),($I8/$H8*100-100))</f>
        <v>-2.2222919999471173</v>
      </c>
      <c r="K8" s="88">
        <f>I8/$I$40*100</f>
        <v>82.41315715427925</v>
      </c>
      <c r="L8" s="22"/>
    </row>
    <row r="9" spans="1:11" ht="18.75" customHeight="1">
      <c r="A9" s="12"/>
      <c r="B9" s="134" t="s">
        <v>96</v>
      </c>
      <c r="C9" s="134"/>
      <c r="D9" s="101"/>
      <c r="E9" s="77">
        <v>535498</v>
      </c>
      <c r="F9" s="77">
        <v>525421</v>
      </c>
      <c r="G9" s="78">
        <v>532384</v>
      </c>
      <c r="H9" s="79">
        <v>509708</v>
      </c>
      <c r="I9" s="79">
        <v>497047</v>
      </c>
      <c r="J9" s="89">
        <f t="shared" si="0"/>
        <v>-2.4839712148916675</v>
      </c>
      <c r="K9" s="89">
        <f aca="true" t="shared" si="1" ref="K9:K43">I9/$I$40*100</f>
        <v>69.23566595069549</v>
      </c>
    </row>
    <row r="10" spans="1:11" ht="18.75" customHeight="1">
      <c r="A10" s="12"/>
      <c r="B10" s="134" t="s">
        <v>104</v>
      </c>
      <c r="C10" s="134"/>
      <c r="D10" s="101"/>
      <c r="E10" s="77">
        <v>92628</v>
      </c>
      <c r="F10" s="77">
        <v>90974</v>
      </c>
      <c r="G10" s="77">
        <v>94107</v>
      </c>
      <c r="H10" s="77">
        <v>95388</v>
      </c>
      <c r="I10" s="77">
        <v>94602</v>
      </c>
      <c r="J10" s="89">
        <f t="shared" si="0"/>
        <v>-0.8240030192476979</v>
      </c>
      <c r="K10" s="89">
        <f t="shared" si="1"/>
        <v>13.177491203583754</v>
      </c>
    </row>
    <row r="11" spans="1:11" ht="18.75" customHeight="1">
      <c r="A11" s="12"/>
      <c r="B11" s="12"/>
      <c r="C11" s="134" t="s">
        <v>105</v>
      </c>
      <c r="D11" s="101"/>
      <c r="E11" s="77">
        <v>74505</v>
      </c>
      <c r="F11" s="77">
        <v>74698</v>
      </c>
      <c r="G11" s="78">
        <v>75740</v>
      </c>
      <c r="H11" s="79">
        <v>75773</v>
      </c>
      <c r="I11" s="79">
        <v>74767</v>
      </c>
      <c r="J11" s="89">
        <f t="shared" si="0"/>
        <v>-1.3276496905230175</v>
      </c>
      <c r="K11" s="89">
        <f t="shared" si="1"/>
        <v>10.414594668382769</v>
      </c>
    </row>
    <row r="12" spans="1:11" ht="18.75" customHeight="1">
      <c r="A12" s="12"/>
      <c r="B12" s="12"/>
      <c r="C12" s="134" t="s">
        <v>106</v>
      </c>
      <c r="D12" s="101"/>
      <c r="E12" s="77">
        <v>18123</v>
      </c>
      <c r="F12" s="77">
        <v>16276</v>
      </c>
      <c r="G12" s="78">
        <v>18367</v>
      </c>
      <c r="H12" s="79">
        <v>19615</v>
      </c>
      <c r="I12" s="79">
        <v>19835</v>
      </c>
      <c r="J12" s="89">
        <f t="shared" si="0"/>
        <v>1.1215906194239125</v>
      </c>
      <c r="K12" s="89">
        <f t="shared" si="1"/>
        <v>2.7628965352009875</v>
      </c>
    </row>
    <row r="13" spans="1:12" s="21" customFormat="1" ht="18.75" customHeight="1">
      <c r="A13" s="102" t="s">
        <v>107</v>
      </c>
      <c r="B13" s="102"/>
      <c r="C13" s="102"/>
      <c r="D13" s="103"/>
      <c r="E13" s="76">
        <v>48977</v>
      </c>
      <c r="F13" s="76">
        <v>39653</v>
      </c>
      <c r="G13" s="76">
        <v>31622</v>
      </c>
      <c r="H13" s="76">
        <v>21239</v>
      </c>
      <c r="I13" s="76">
        <v>16036</v>
      </c>
      <c r="J13" s="88">
        <f t="shared" si="0"/>
        <v>-24.497386882621598</v>
      </c>
      <c r="K13" s="88">
        <f t="shared" si="1"/>
        <v>2.2337186205436366</v>
      </c>
      <c r="L13" s="22"/>
    </row>
    <row r="14" spans="1:11" ht="18.75" customHeight="1">
      <c r="A14" s="12"/>
      <c r="B14" s="12"/>
      <c r="C14" s="134" t="s">
        <v>16</v>
      </c>
      <c r="D14" s="101"/>
      <c r="E14" s="77">
        <v>105054</v>
      </c>
      <c r="F14" s="77">
        <v>94568</v>
      </c>
      <c r="G14" s="77">
        <v>85937</v>
      </c>
      <c r="H14" s="77">
        <v>72868</v>
      </c>
      <c r="I14" s="77">
        <v>65223</v>
      </c>
      <c r="J14" s="89">
        <f t="shared" si="0"/>
        <v>-10.491573804687931</v>
      </c>
      <c r="K14" s="89">
        <f t="shared" si="1"/>
        <v>9.085172710633426</v>
      </c>
    </row>
    <row r="15" spans="1:11" ht="18.75" customHeight="1">
      <c r="A15" s="12"/>
      <c r="B15" s="12"/>
      <c r="C15" s="134" t="s">
        <v>17</v>
      </c>
      <c r="D15" s="101"/>
      <c r="E15" s="77">
        <v>56077</v>
      </c>
      <c r="F15" s="77">
        <v>54915</v>
      </c>
      <c r="G15" s="77">
        <v>54315</v>
      </c>
      <c r="H15" s="77">
        <v>51629</v>
      </c>
      <c r="I15" s="77">
        <v>49187</v>
      </c>
      <c r="J15" s="89">
        <f t="shared" si="0"/>
        <v>-4.729899862480394</v>
      </c>
      <c r="K15" s="89">
        <f t="shared" si="1"/>
        <v>6.8514540900897885</v>
      </c>
    </row>
    <row r="16" spans="1:11" ht="18.75" customHeight="1">
      <c r="A16" s="12"/>
      <c r="B16" s="134" t="s">
        <v>97</v>
      </c>
      <c r="C16" s="134"/>
      <c r="D16" s="101"/>
      <c r="E16" s="78">
        <v>-26096</v>
      </c>
      <c r="F16" s="78">
        <v>-26399</v>
      </c>
      <c r="G16" s="78">
        <v>-26937</v>
      </c>
      <c r="H16" s="78">
        <v>-24805</v>
      </c>
      <c r="I16" s="78">
        <v>-24835</v>
      </c>
      <c r="J16" s="89">
        <f t="shared" si="0"/>
        <v>-0.12094335819389812</v>
      </c>
      <c r="K16" s="89">
        <f t="shared" si="1"/>
        <v>-3.459366546595237</v>
      </c>
    </row>
    <row r="17" spans="1:11" ht="18.75" customHeight="1">
      <c r="A17" s="12"/>
      <c r="B17" s="12"/>
      <c r="C17" s="134" t="s">
        <v>16</v>
      </c>
      <c r="D17" s="101"/>
      <c r="E17" s="77">
        <v>17275</v>
      </c>
      <c r="F17" s="77">
        <v>16323</v>
      </c>
      <c r="G17" s="79">
        <v>15253</v>
      </c>
      <c r="H17" s="79">
        <v>14086</v>
      </c>
      <c r="I17" s="79">
        <v>11853</v>
      </c>
      <c r="J17" s="89">
        <f t="shared" si="0"/>
        <v>-15.852619622320034</v>
      </c>
      <c r="K17" s="89">
        <f t="shared" si="1"/>
        <v>1.6510518090112076</v>
      </c>
    </row>
    <row r="18" spans="1:11" ht="18.75" customHeight="1">
      <c r="A18" s="12"/>
      <c r="B18" s="12"/>
      <c r="C18" s="134" t="s">
        <v>17</v>
      </c>
      <c r="D18" s="101"/>
      <c r="E18" s="77">
        <v>43371</v>
      </c>
      <c r="F18" s="77">
        <v>42722</v>
      </c>
      <c r="G18" s="79">
        <v>42190</v>
      </c>
      <c r="H18" s="79">
        <v>38891</v>
      </c>
      <c r="I18" s="79">
        <v>36688</v>
      </c>
      <c r="J18" s="89">
        <f t="shared" si="0"/>
        <v>-5.664549638733902</v>
      </c>
      <c r="K18" s="89">
        <f t="shared" si="1"/>
        <v>5.110418355606444</v>
      </c>
    </row>
    <row r="19" spans="1:11" ht="18.75" customHeight="1">
      <c r="A19" s="12"/>
      <c r="B19" s="134" t="s">
        <v>108</v>
      </c>
      <c r="C19" s="134"/>
      <c r="D19" s="101"/>
      <c r="E19" s="78">
        <v>74326</v>
      </c>
      <c r="F19" s="78">
        <v>65474</v>
      </c>
      <c r="G19" s="78">
        <v>58042</v>
      </c>
      <c r="H19" s="78">
        <v>45873</v>
      </c>
      <c r="I19" s="78">
        <v>40527</v>
      </c>
      <c r="J19" s="89">
        <f t="shared" si="0"/>
        <v>-11.653914067098299</v>
      </c>
      <c r="K19" s="89">
        <f t="shared" si="1"/>
        <v>5.645168030354949</v>
      </c>
    </row>
    <row r="20" spans="1:11" ht="18.75" customHeight="1">
      <c r="A20" s="12"/>
      <c r="B20" s="104" t="s">
        <v>109</v>
      </c>
      <c r="C20" s="104"/>
      <c r="D20" s="105"/>
      <c r="E20" s="77">
        <v>23409</v>
      </c>
      <c r="F20" s="77">
        <v>20023</v>
      </c>
      <c r="G20" s="77">
        <v>15174</v>
      </c>
      <c r="H20" s="77">
        <v>2311</v>
      </c>
      <c r="I20" s="78">
        <v>-3775</v>
      </c>
      <c r="J20" s="89">
        <f t="shared" si="0"/>
        <v>-263.34919948074423</v>
      </c>
      <c r="K20" s="89">
        <f t="shared" si="1"/>
        <v>-0.5258348586026582</v>
      </c>
    </row>
    <row r="21" spans="1:11" ht="18.75" customHeight="1">
      <c r="A21" s="12"/>
      <c r="B21" s="12"/>
      <c r="C21" s="134" t="s">
        <v>16</v>
      </c>
      <c r="D21" s="101"/>
      <c r="E21" s="77">
        <v>34098</v>
      </c>
      <c r="F21" s="77">
        <v>30452</v>
      </c>
      <c r="G21" s="79">
        <v>25627</v>
      </c>
      <c r="H21" s="79">
        <v>13475</v>
      </c>
      <c r="I21" s="79">
        <v>7396</v>
      </c>
      <c r="J21" s="89">
        <f t="shared" si="0"/>
        <v>-45.11317254174397</v>
      </c>
      <c r="K21" s="89">
        <f t="shared" si="1"/>
        <v>1.0302184408543738</v>
      </c>
    </row>
    <row r="22" spans="1:11" ht="18.75" customHeight="1">
      <c r="A22" s="12"/>
      <c r="B22" s="12"/>
      <c r="C22" s="134" t="s">
        <v>17</v>
      </c>
      <c r="D22" s="101"/>
      <c r="E22" s="77">
        <v>10689</v>
      </c>
      <c r="F22" s="77">
        <v>10429</v>
      </c>
      <c r="G22" s="79">
        <v>10453</v>
      </c>
      <c r="H22" s="79">
        <v>11164</v>
      </c>
      <c r="I22" s="79">
        <v>11171</v>
      </c>
      <c r="J22" s="89">
        <f t="shared" si="0"/>
        <v>0.0627015406664384</v>
      </c>
      <c r="K22" s="89">
        <f t="shared" si="1"/>
        <v>1.556053299457032</v>
      </c>
    </row>
    <row r="23" spans="1:11" ht="18.75" customHeight="1">
      <c r="A23" s="12"/>
      <c r="B23" s="134" t="s">
        <v>110</v>
      </c>
      <c r="C23" s="134"/>
      <c r="D23" s="101"/>
      <c r="E23" s="77">
        <v>3989</v>
      </c>
      <c r="F23" s="77">
        <v>3860</v>
      </c>
      <c r="G23" s="78">
        <v>4813</v>
      </c>
      <c r="H23" s="79">
        <v>4558</v>
      </c>
      <c r="I23" s="79">
        <v>5572</v>
      </c>
      <c r="J23" s="89">
        <f t="shared" si="0"/>
        <v>22.24659938569549</v>
      </c>
      <c r="K23" s="89">
        <f t="shared" si="1"/>
        <v>0.7761461806977515</v>
      </c>
    </row>
    <row r="24" spans="1:11" ht="18.75" customHeight="1">
      <c r="A24" s="12"/>
      <c r="B24" s="134" t="s">
        <v>118</v>
      </c>
      <c r="C24" s="134"/>
      <c r="D24" s="101"/>
      <c r="E24" s="77">
        <v>28241</v>
      </c>
      <c r="F24" s="77">
        <v>27095</v>
      </c>
      <c r="G24" s="80">
        <v>23890</v>
      </c>
      <c r="H24" s="79">
        <v>21921</v>
      </c>
      <c r="I24" s="79">
        <v>21900</v>
      </c>
      <c r="J24" s="89">
        <f t="shared" si="0"/>
        <v>-0.09579854933625143</v>
      </c>
      <c r="K24" s="89">
        <f t="shared" si="1"/>
        <v>3.0505386499068123</v>
      </c>
    </row>
    <row r="25" spans="1:11" ht="18.75" customHeight="1">
      <c r="A25" s="12"/>
      <c r="B25" s="134" t="s">
        <v>119</v>
      </c>
      <c r="C25" s="134"/>
      <c r="D25" s="101"/>
      <c r="E25" s="77">
        <v>18687</v>
      </c>
      <c r="F25" s="77">
        <v>14496</v>
      </c>
      <c r="G25" s="78">
        <v>14165</v>
      </c>
      <c r="H25" s="79">
        <v>17083</v>
      </c>
      <c r="I25" s="79">
        <v>16830</v>
      </c>
      <c r="J25" s="89">
        <f t="shared" si="0"/>
        <v>-1.4810045074050322</v>
      </c>
      <c r="K25" s="89">
        <f t="shared" si="1"/>
        <v>2.344318058353043</v>
      </c>
    </row>
    <row r="26" spans="1:11" ht="18.75" customHeight="1">
      <c r="A26" s="12"/>
      <c r="B26" s="134" t="s">
        <v>111</v>
      </c>
      <c r="C26" s="134"/>
      <c r="D26" s="101"/>
      <c r="E26" s="78">
        <v>747</v>
      </c>
      <c r="F26" s="78">
        <v>578</v>
      </c>
      <c r="G26" s="78">
        <v>517</v>
      </c>
      <c r="H26" s="78">
        <v>171</v>
      </c>
      <c r="I26" s="78">
        <v>344</v>
      </c>
      <c r="J26" s="89">
        <f t="shared" si="0"/>
        <v>101.16959064327483</v>
      </c>
      <c r="K26" s="89">
        <f t="shared" si="1"/>
        <v>0.047917136783924355</v>
      </c>
    </row>
    <row r="27" spans="1:11" ht="18.75" customHeight="1">
      <c r="A27" s="12"/>
      <c r="B27" s="12"/>
      <c r="C27" s="134" t="s">
        <v>16</v>
      </c>
      <c r="D27" s="101"/>
      <c r="E27" s="77">
        <v>2764</v>
      </c>
      <c r="F27" s="77">
        <v>2342</v>
      </c>
      <c r="G27" s="78">
        <v>2189</v>
      </c>
      <c r="H27" s="79">
        <v>1745</v>
      </c>
      <c r="I27" s="79">
        <v>1672</v>
      </c>
      <c r="J27" s="89">
        <f t="shared" si="0"/>
        <v>-4.1833810888252145</v>
      </c>
      <c r="K27" s="89">
        <f t="shared" si="1"/>
        <v>0.23289957181023702</v>
      </c>
    </row>
    <row r="28" spans="1:11" ht="18.75" customHeight="1">
      <c r="A28" s="12"/>
      <c r="B28" s="12"/>
      <c r="C28" s="134" t="s">
        <v>17</v>
      </c>
      <c r="D28" s="101"/>
      <c r="E28" s="77">
        <v>2017</v>
      </c>
      <c r="F28" s="77">
        <v>1764</v>
      </c>
      <c r="G28" s="78">
        <v>1672</v>
      </c>
      <c r="H28" s="79">
        <v>1574</v>
      </c>
      <c r="I28" s="79">
        <v>1328</v>
      </c>
      <c r="J28" s="89">
        <f t="shared" si="0"/>
        <v>-15.628970775095297</v>
      </c>
      <c r="K28" s="89">
        <f t="shared" si="1"/>
        <v>0.18498243502631265</v>
      </c>
    </row>
    <row r="29" spans="1:12" s="21" customFormat="1" ht="18.75" customHeight="1">
      <c r="A29" s="102" t="s">
        <v>112</v>
      </c>
      <c r="B29" s="102"/>
      <c r="C29" s="102"/>
      <c r="D29" s="103"/>
      <c r="E29" s="76">
        <v>151179</v>
      </c>
      <c r="F29" s="76">
        <v>121459</v>
      </c>
      <c r="G29" s="76">
        <v>116557</v>
      </c>
      <c r="H29" s="76">
        <v>118923</v>
      </c>
      <c r="I29" s="76">
        <v>110221</v>
      </c>
      <c r="J29" s="88">
        <f t="shared" si="0"/>
        <v>-7.317339791293534</v>
      </c>
      <c r="K29" s="88">
        <f t="shared" si="1"/>
        <v>15.353124225177112</v>
      </c>
      <c r="L29" s="22"/>
    </row>
    <row r="30" spans="1:11" ht="18.75" customHeight="1">
      <c r="A30" s="12"/>
      <c r="B30" s="134" t="s">
        <v>98</v>
      </c>
      <c r="C30" s="134"/>
      <c r="D30" s="101"/>
      <c r="E30" s="77">
        <v>39183</v>
      </c>
      <c r="F30" s="77">
        <v>42534</v>
      </c>
      <c r="G30" s="77">
        <v>39535</v>
      </c>
      <c r="H30" s="77">
        <v>45552</v>
      </c>
      <c r="I30" s="77">
        <v>26907</v>
      </c>
      <c r="J30" s="89">
        <f t="shared" si="0"/>
        <v>-40.931243414120125</v>
      </c>
      <c r="K30" s="89">
        <f t="shared" si="1"/>
        <v>3.7479837193170136</v>
      </c>
    </row>
    <row r="31" spans="1:11" ht="18.75" customHeight="1">
      <c r="A31" s="12"/>
      <c r="B31" s="12"/>
      <c r="C31" s="134" t="s">
        <v>18</v>
      </c>
      <c r="D31" s="101"/>
      <c r="E31" s="77">
        <v>25760</v>
      </c>
      <c r="F31" s="77">
        <v>29557</v>
      </c>
      <c r="G31" s="78">
        <v>28318</v>
      </c>
      <c r="H31" s="79">
        <v>30728</v>
      </c>
      <c r="I31" s="79">
        <v>14774</v>
      </c>
      <c r="J31" s="89">
        <f t="shared" si="0"/>
        <v>-51.92007289768289</v>
      </c>
      <c r="K31" s="89">
        <f t="shared" si="1"/>
        <v>2.057929589667728</v>
      </c>
    </row>
    <row r="32" spans="1:11" ht="18.75" customHeight="1">
      <c r="A32" s="12"/>
      <c r="B32" s="12"/>
      <c r="C32" s="134" t="s">
        <v>113</v>
      </c>
      <c r="D32" s="101"/>
      <c r="E32" s="77">
        <v>13423</v>
      </c>
      <c r="F32" s="77">
        <v>12977</v>
      </c>
      <c r="G32" s="78">
        <v>11217</v>
      </c>
      <c r="H32" s="79">
        <v>14824</v>
      </c>
      <c r="I32" s="79">
        <v>12133</v>
      </c>
      <c r="J32" s="89">
        <f t="shared" si="0"/>
        <v>-18.152995143011324</v>
      </c>
      <c r="K32" s="89">
        <f t="shared" si="1"/>
        <v>1.6900541296492857</v>
      </c>
    </row>
    <row r="33" spans="1:11" ht="18.75" customHeight="1">
      <c r="A33" s="12"/>
      <c r="B33" s="134" t="s">
        <v>99</v>
      </c>
      <c r="C33" s="134"/>
      <c r="D33" s="101"/>
      <c r="E33" s="78">
        <v>-10449</v>
      </c>
      <c r="F33" s="78">
        <v>-24064</v>
      </c>
      <c r="G33" s="78">
        <v>-25550</v>
      </c>
      <c r="H33" s="78">
        <v>-15961</v>
      </c>
      <c r="I33" s="78">
        <v>-14818</v>
      </c>
      <c r="J33" s="89">
        <f t="shared" si="0"/>
        <v>7.161205438255749</v>
      </c>
      <c r="K33" s="89">
        <f t="shared" si="1"/>
        <v>-2.0640585257679973</v>
      </c>
    </row>
    <row r="34" spans="1:11" ht="18.75" customHeight="1">
      <c r="A34" s="12"/>
      <c r="B34" s="12"/>
      <c r="C34" s="134" t="s">
        <v>18</v>
      </c>
      <c r="D34" s="101"/>
      <c r="E34" s="78">
        <v>-11090</v>
      </c>
      <c r="F34" s="78">
        <v>-23173</v>
      </c>
      <c r="G34" s="78">
        <v>-26672</v>
      </c>
      <c r="H34" s="79">
        <v>-28009</v>
      </c>
      <c r="I34" s="79">
        <v>-28740</v>
      </c>
      <c r="J34" s="89">
        <f t="shared" si="0"/>
        <v>-2.609875397193747</v>
      </c>
      <c r="K34" s="89">
        <f t="shared" si="1"/>
        <v>-4.003309625494145</v>
      </c>
    </row>
    <row r="35" spans="1:11" ht="18.75" customHeight="1">
      <c r="A35" s="12"/>
      <c r="B35" s="12"/>
      <c r="C35" s="134" t="s">
        <v>113</v>
      </c>
      <c r="D35" s="101"/>
      <c r="E35" s="77">
        <v>641</v>
      </c>
      <c r="F35" s="78">
        <v>-891</v>
      </c>
      <c r="G35" s="78">
        <v>1122</v>
      </c>
      <c r="H35" s="79">
        <v>12048</v>
      </c>
      <c r="I35" s="79">
        <v>13922</v>
      </c>
      <c r="J35" s="89">
        <f t="shared" si="0"/>
        <v>15.554448871181933</v>
      </c>
      <c r="K35" s="89">
        <f t="shared" si="1"/>
        <v>1.939251099726148</v>
      </c>
    </row>
    <row r="36" spans="1:11" ht="18.75" customHeight="1">
      <c r="A36" s="12"/>
      <c r="B36" s="134" t="s">
        <v>100</v>
      </c>
      <c r="C36" s="134"/>
      <c r="D36" s="101"/>
      <c r="E36" s="77">
        <v>122445</v>
      </c>
      <c r="F36" s="77">
        <v>102989</v>
      </c>
      <c r="G36" s="78">
        <v>102572</v>
      </c>
      <c r="H36" s="78">
        <v>89332</v>
      </c>
      <c r="I36" s="78">
        <v>98132</v>
      </c>
      <c r="J36" s="89">
        <f t="shared" si="0"/>
        <v>9.85089329691489</v>
      </c>
      <c r="K36" s="89">
        <f t="shared" si="1"/>
        <v>13.669199031628096</v>
      </c>
    </row>
    <row r="37" spans="1:11" ht="18.75" customHeight="1">
      <c r="A37" s="12"/>
      <c r="B37" s="12"/>
      <c r="C37" s="134" t="s">
        <v>19</v>
      </c>
      <c r="D37" s="101"/>
      <c r="E37" s="77">
        <v>36495</v>
      </c>
      <c r="F37" s="77">
        <v>22019</v>
      </c>
      <c r="G37" s="78">
        <v>20919</v>
      </c>
      <c r="H37" s="79">
        <v>15548</v>
      </c>
      <c r="I37" s="79">
        <v>17124</v>
      </c>
      <c r="J37" s="89">
        <f t="shared" si="0"/>
        <v>10.136351942372016</v>
      </c>
      <c r="K37" s="89">
        <f t="shared" si="1"/>
        <v>2.3852704950230255</v>
      </c>
    </row>
    <row r="38" spans="1:11" ht="18.75" customHeight="1">
      <c r="A38" s="12"/>
      <c r="B38" s="12"/>
      <c r="C38" s="134" t="s">
        <v>114</v>
      </c>
      <c r="D38" s="101"/>
      <c r="E38" s="77">
        <v>55152</v>
      </c>
      <c r="F38" s="77">
        <v>47619</v>
      </c>
      <c r="G38" s="78">
        <v>46468</v>
      </c>
      <c r="H38" s="79">
        <v>37248</v>
      </c>
      <c r="I38" s="79">
        <v>44868</v>
      </c>
      <c r="J38" s="89">
        <f t="shared" si="0"/>
        <v>20.457474226804123</v>
      </c>
      <c r="K38" s="89">
        <f t="shared" si="1"/>
        <v>6.2498432942474365</v>
      </c>
    </row>
    <row r="39" spans="1:11" ht="18.75" customHeight="1">
      <c r="A39" s="12"/>
      <c r="B39" s="12"/>
      <c r="C39" s="134" t="s">
        <v>101</v>
      </c>
      <c r="D39" s="101"/>
      <c r="E39" s="77">
        <v>30798</v>
      </c>
      <c r="F39" s="77">
        <v>33351</v>
      </c>
      <c r="G39" s="78">
        <v>35185</v>
      </c>
      <c r="H39" s="79">
        <v>36536</v>
      </c>
      <c r="I39" s="79">
        <v>36140</v>
      </c>
      <c r="J39" s="89">
        <f t="shared" si="0"/>
        <v>-1.0838624917889206</v>
      </c>
      <c r="K39" s="89">
        <f t="shared" si="1"/>
        <v>5.0340852423576345</v>
      </c>
    </row>
    <row r="40" spans="1:12" s="21" customFormat="1" ht="18.75" customHeight="1">
      <c r="A40" s="102" t="s">
        <v>20</v>
      </c>
      <c r="B40" s="102"/>
      <c r="C40" s="102"/>
      <c r="D40" s="103"/>
      <c r="E40" s="76">
        <v>828282</v>
      </c>
      <c r="F40" s="76">
        <v>777507</v>
      </c>
      <c r="G40" s="76">
        <v>774670</v>
      </c>
      <c r="H40" s="76">
        <v>745258</v>
      </c>
      <c r="I40" s="76">
        <v>717906</v>
      </c>
      <c r="J40" s="88">
        <f t="shared" si="0"/>
        <v>-3.6701383950256172</v>
      </c>
      <c r="K40" s="88">
        <f t="shared" si="1"/>
        <v>100</v>
      </c>
      <c r="L40" s="22"/>
    </row>
    <row r="41" spans="1:12" ht="18.75" customHeight="1">
      <c r="A41" s="134" t="s">
        <v>127</v>
      </c>
      <c r="B41" s="134"/>
      <c r="C41" s="134"/>
      <c r="D41" s="101"/>
      <c r="E41" s="77">
        <v>327192</v>
      </c>
      <c r="F41" s="78">
        <v>328923</v>
      </c>
      <c r="G41" s="79">
        <v>330654</v>
      </c>
      <c r="H41" s="79">
        <v>332385</v>
      </c>
      <c r="I41" s="79">
        <v>334116</v>
      </c>
      <c r="J41" s="89">
        <f t="shared" si="0"/>
        <v>0.5207816237194862</v>
      </c>
      <c r="K41" s="97">
        <f t="shared" si="1"/>
        <v>46.54035486540021</v>
      </c>
      <c r="L41" s="14"/>
    </row>
    <row r="42" spans="1:12" s="21" customFormat="1" ht="18.75" customHeight="1">
      <c r="A42" s="102" t="s">
        <v>128</v>
      </c>
      <c r="B42" s="102"/>
      <c r="C42" s="102"/>
      <c r="D42" s="103"/>
      <c r="E42" s="76">
        <f>ROUND((E40*1000/E41),0)</f>
        <v>2531</v>
      </c>
      <c r="F42" s="76">
        <f>ROUND((F40*1000/F41),0)</f>
        <v>2364</v>
      </c>
      <c r="G42" s="76">
        <f>ROUND((G40*1000/G41),0)</f>
        <v>2343</v>
      </c>
      <c r="H42" s="76">
        <f>ROUND((H40*1000/H41),0)</f>
        <v>2242</v>
      </c>
      <c r="I42" s="76">
        <f>ROUND((I40*1000/I41),0)</f>
        <v>2149</v>
      </c>
      <c r="J42" s="88">
        <f t="shared" si="0"/>
        <v>-4.148082069580724</v>
      </c>
      <c r="K42" s="98">
        <f t="shared" si="1"/>
        <v>0.2993428108972484</v>
      </c>
      <c r="L42" s="23"/>
    </row>
    <row r="43" spans="1:12" s="21" customFormat="1" ht="15" customHeight="1">
      <c r="A43" s="135" t="s">
        <v>115</v>
      </c>
      <c r="B43" s="135"/>
      <c r="C43" s="135"/>
      <c r="D43" s="136"/>
      <c r="E43" s="99">
        <v>35503</v>
      </c>
      <c r="F43" s="99">
        <v>43340</v>
      </c>
      <c r="G43" s="99">
        <v>45531</v>
      </c>
      <c r="H43" s="100">
        <v>45563</v>
      </c>
      <c r="I43" s="100">
        <v>27411</v>
      </c>
      <c r="J43" s="137">
        <f t="shared" si="0"/>
        <v>-39.83934332682221</v>
      </c>
      <c r="K43" s="138">
        <f t="shared" si="1"/>
        <v>3.818187896465554</v>
      </c>
      <c r="L43" s="23"/>
    </row>
    <row r="44" spans="1:12" ht="13.5" customHeight="1">
      <c r="A44" s="132" t="s">
        <v>116</v>
      </c>
      <c r="B44" s="132"/>
      <c r="C44" s="132"/>
      <c r="D44" s="133"/>
      <c r="E44" s="99"/>
      <c r="F44" s="99"/>
      <c r="G44" s="99"/>
      <c r="H44" s="100"/>
      <c r="I44" s="100"/>
      <c r="J44" s="137"/>
      <c r="K44" s="138"/>
      <c r="L44" s="95"/>
    </row>
    <row r="45" spans="1:12" ht="3.75" customHeight="1">
      <c r="A45" s="90"/>
      <c r="B45" s="90"/>
      <c r="C45" s="90"/>
      <c r="D45" s="90"/>
      <c r="E45" s="91"/>
      <c r="F45" s="91"/>
      <c r="G45" s="91"/>
      <c r="H45" s="94"/>
      <c r="I45" s="94"/>
      <c r="J45" s="92"/>
      <c r="K45" s="93"/>
      <c r="L45" s="95"/>
    </row>
    <row r="46" spans="1:12" ht="4.5" customHeight="1">
      <c r="A46" s="10"/>
      <c r="B46" s="10"/>
      <c r="C46" s="10"/>
      <c r="D46" s="10"/>
      <c r="E46" s="10"/>
      <c r="F46" s="10"/>
      <c r="G46" s="10"/>
      <c r="H46" s="10"/>
      <c r="I46" s="10"/>
      <c r="J46" s="86"/>
      <c r="K46" s="10"/>
      <c r="L46" s="96"/>
    </row>
    <row r="47" ht="12">
      <c r="A47" s="24" t="s">
        <v>21</v>
      </c>
    </row>
    <row r="49" ht="12">
      <c r="D49" s="17" t="s">
        <v>117</v>
      </c>
    </row>
  </sheetData>
  <mergeCells count="51">
    <mergeCell ref="J43:J44"/>
    <mergeCell ref="F43:F44"/>
    <mergeCell ref="G43:G44"/>
    <mergeCell ref="K43:K44"/>
    <mergeCell ref="I43:I44"/>
    <mergeCell ref="E43:E44"/>
    <mergeCell ref="H43:H44"/>
    <mergeCell ref="B25:D25"/>
    <mergeCell ref="B26:D26"/>
    <mergeCell ref="A43:D43"/>
    <mergeCell ref="A42:D42"/>
    <mergeCell ref="C35:D35"/>
    <mergeCell ref="B36:D36"/>
    <mergeCell ref="C37:D37"/>
    <mergeCell ref="C38:D38"/>
    <mergeCell ref="B10:D10"/>
    <mergeCell ref="A13:D13"/>
    <mergeCell ref="A8:D8"/>
    <mergeCell ref="B9:D9"/>
    <mergeCell ref="C11:D11"/>
    <mergeCell ref="C12:D12"/>
    <mergeCell ref="B16:D16"/>
    <mergeCell ref="C17:D17"/>
    <mergeCell ref="C14:D14"/>
    <mergeCell ref="C15:D15"/>
    <mergeCell ref="C18:D18"/>
    <mergeCell ref="B19:D19"/>
    <mergeCell ref="C22:D22"/>
    <mergeCell ref="B20:D20"/>
    <mergeCell ref="C21:D21"/>
    <mergeCell ref="B23:D23"/>
    <mergeCell ref="B33:D33"/>
    <mergeCell ref="C34:D34"/>
    <mergeCell ref="C27:D27"/>
    <mergeCell ref="C28:D28"/>
    <mergeCell ref="A29:D29"/>
    <mergeCell ref="B30:D30"/>
    <mergeCell ref="C31:D31"/>
    <mergeCell ref="C32:D32"/>
    <mergeCell ref="B24:D24"/>
    <mergeCell ref="A44:D44"/>
    <mergeCell ref="C39:D39"/>
    <mergeCell ref="A40:D40"/>
    <mergeCell ref="A41:D41"/>
    <mergeCell ref="A1:K1"/>
    <mergeCell ref="F5:F6"/>
    <mergeCell ref="G5:G6"/>
    <mergeCell ref="H5:H6"/>
    <mergeCell ref="E5:E6"/>
    <mergeCell ref="A5:D5"/>
    <mergeCell ref="I5:I6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zoomScaleSheetLayoutView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8" sqref="C18"/>
    </sheetView>
  </sheetViews>
  <sheetFormatPr defaultColWidth="9.00390625" defaultRowHeight="13.5"/>
  <cols>
    <col min="1" max="1" width="10.375" style="59" customWidth="1"/>
    <col min="2" max="3" width="9.875" style="7" customWidth="1"/>
    <col min="4" max="5" width="11.25390625" style="7" customWidth="1"/>
    <col min="6" max="6" width="8.75390625" style="7" customWidth="1"/>
    <col min="7" max="7" width="8.625" style="7" customWidth="1"/>
    <col min="8" max="8" width="9.125" style="7" customWidth="1"/>
    <col min="9" max="9" width="11.875" style="7" customWidth="1"/>
    <col min="10" max="16384" width="8.875" style="7" customWidth="1"/>
  </cols>
  <sheetData>
    <row r="1" spans="1:9" s="57" customFormat="1" ht="18" customHeight="1">
      <c r="A1" s="139" t="s">
        <v>130</v>
      </c>
      <c r="B1" s="139"/>
      <c r="C1" s="139"/>
      <c r="D1" s="139"/>
      <c r="E1" s="139"/>
      <c r="F1" s="139"/>
      <c r="G1" s="139"/>
      <c r="H1" s="139"/>
      <c r="I1" s="139"/>
    </row>
    <row r="2" spans="1:9" ht="12" customHeight="1">
      <c r="A2" s="58"/>
      <c r="B2" s="58"/>
      <c r="C2" s="58"/>
      <c r="D2" s="58"/>
      <c r="E2" s="58"/>
      <c r="F2" s="58"/>
      <c r="G2" s="58"/>
      <c r="H2" s="58"/>
      <c r="I2" s="58"/>
    </row>
    <row r="3" ht="12" customHeight="1">
      <c r="I3" s="60" t="s">
        <v>95</v>
      </c>
    </row>
    <row r="4" ht="3" customHeight="1"/>
    <row r="5" spans="1:9" ht="16.5" customHeight="1">
      <c r="A5" s="4" t="s">
        <v>22</v>
      </c>
      <c r="B5" s="5" t="s">
        <v>124</v>
      </c>
      <c r="C5" s="6" t="s">
        <v>125</v>
      </c>
      <c r="D5" s="6" t="s">
        <v>126</v>
      </c>
      <c r="E5" s="140" t="s">
        <v>23</v>
      </c>
      <c r="F5" s="140" t="s">
        <v>24</v>
      </c>
      <c r="G5" s="6" t="s">
        <v>25</v>
      </c>
      <c r="H5" s="6" t="s">
        <v>26</v>
      </c>
      <c r="I5" s="142" t="s">
        <v>27</v>
      </c>
    </row>
    <row r="6" spans="1:9" ht="16.5" customHeight="1">
      <c r="A6" s="8" t="s">
        <v>28</v>
      </c>
      <c r="B6" s="81" t="s">
        <v>123</v>
      </c>
      <c r="C6" s="82" t="s">
        <v>123</v>
      </c>
      <c r="D6" s="82" t="s">
        <v>123</v>
      </c>
      <c r="E6" s="141"/>
      <c r="F6" s="141"/>
      <c r="G6" s="9" t="s">
        <v>29</v>
      </c>
      <c r="H6" s="9" t="s">
        <v>29</v>
      </c>
      <c r="I6" s="143"/>
    </row>
    <row r="7" ht="6" customHeight="1">
      <c r="A7" s="61"/>
    </row>
    <row r="8" spans="1:10" ht="22.5" customHeight="1">
      <c r="A8" s="61" t="s">
        <v>30</v>
      </c>
      <c r="B8" s="62">
        <f>SUM(B9:B61)</f>
        <v>106125</v>
      </c>
      <c r="C8" s="62">
        <f aca="true" t="shared" si="0" ref="C8:H8">SUM(C9:C61)</f>
        <v>463322</v>
      </c>
      <c r="D8" s="62">
        <f t="shared" si="0"/>
        <v>1934720</v>
      </c>
      <c r="E8" s="62">
        <f t="shared" si="0"/>
        <v>2504167</v>
      </c>
      <c r="F8" s="62">
        <f t="shared" si="0"/>
        <v>15242</v>
      </c>
      <c r="G8" s="62">
        <f t="shared" si="0"/>
        <v>12097</v>
      </c>
      <c r="H8" s="62">
        <f t="shared" si="0"/>
        <v>118745</v>
      </c>
      <c r="I8" s="62">
        <f>SUM(I9:I61)</f>
        <v>2388567</v>
      </c>
      <c r="J8" s="63"/>
    </row>
    <row r="9" spans="1:10" s="67" customFormat="1" ht="12.75" customHeight="1">
      <c r="A9" s="64" t="s">
        <v>31</v>
      </c>
      <c r="B9" s="65">
        <v>3994</v>
      </c>
      <c r="C9" s="65">
        <v>125851</v>
      </c>
      <c r="D9" s="65">
        <v>986457</v>
      </c>
      <c r="E9" s="65">
        <f>SUM(B9:D9)</f>
        <v>1116302</v>
      </c>
      <c r="F9" s="65">
        <v>7253</v>
      </c>
      <c r="G9" s="65">
        <v>5550</v>
      </c>
      <c r="H9" s="65">
        <v>77992</v>
      </c>
      <c r="I9" s="65">
        <f>E9+F9-G9-H9</f>
        <v>1040013</v>
      </c>
      <c r="J9" s="66"/>
    </row>
    <row r="10" spans="1:10" ht="12.75" customHeight="1">
      <c r="A10" s="61" t="s">
        <v>32</v>
      </c>
      <c r="B10" s="62">
        <v>8628</v>
      </c>
      <c r="C10" s="62">
        <v>8671</v>
      </c>
      <c r="D10" s="62">
        <v>33755</v>
      </c>
      <c r="E10" s="62">
        <f aca="true" t="shared" si="1" ref="E10:E61">SUM(B10:D10)</f>
        <v>51054</v>
      </c>
      <c r="F10" s="62">
        <v>0</v>
      </c>
      <c r="G10" s="62">
        <v>175</v>
      </c>
      <c r="H10" s="62">
        <v>2170</v>
      </c>
      <c r="I10" s="62">
        <f aca="true" t="shared" si="2" ref="I10:I61">E10+F10-G10-H10</f>
        <v>48709</v>
      </c>
      <c r="J10" s="63"/>
    </row>
    <row r="11" spans="1:10" ht="12.75" customHeight="1">
      <c r="A11" s="61" t="s">
        <v>33</v>
      </c>
      <c r="B11" s="62">
        <v>5790</v>
      </c>
      <c r="C11" s="62">
        <v>9347</v>
      </c>
      <c r="D11" s="62">
        <v>46680</v>
      </c>
      <c r="E11" s="62">
        <f t="shared" si="1"/>
        <v>61817</v>
      </c>
      <c r="F11" s="62">
        <v>0</v>
      </c>
      <c r="G11" s="62">
        <v>696</v>
      </c>
      <c r="H11" s="62">
        <v>2471</v>
      </c>
      <c r="I11" s="62">
        <f t="shared" si="2"/>
        <v>58650</v>
      </c>
      <c r="J11" s="63"/>
    </row>
    <row r="12" spans="1:10" ht="12.75" customHeight="1">
      <c r="A12" s="61" t="s">
        <v>34</v>
      </c>
      <c r="B12" s="62">
        <v>6053</v>
      </c>
      <c r="C12" s="62">
        <v>52654</v>
      </c>
      <c r="D12" s="62">
        <v>130220</v>
      </c>
      <c r="E12" s="62">
        <f t="shared" si="1"/>
        <v>188927</v>
      </c>
      <c r="F12" s="62">
        <v>1044</v>
      </c>
      <c r="G12" s="62">
        <v>935</v>
      </c>
      <c r="H12" s="62">
        <v>3721</v>
      </c>
      <c r="I12" s="62">
        <f t="shared" si="2"/>
        <v>185315</v>
      </c>
      <c r="J12" s="63"/>
    </row>
    <row r="13" spans="1:10" ht="12.75" customHeight="1">
      <c r="A13" s="61" t="s">
        <v>35</v>
      </c>
      <c r="B13" s="62">
        <v>7640</v>
      </c>
      <c r="C13" s="62">
        <v>12984</v>
      </c>
      <c r="D13" s="62">
        <v>51617</v>
      </c>
      <c r="E13" s="62">
        <f t="shared" si="1"/>
        <v>72241</v>
      </c>
      <c r="F13" s="62">
        <v>623</v>
      </c>
      <c r="G13" s="62">
        <v>321</v>
      </c>
      <c r="H13" s="62">
        <v>2310</v>
      </c>
      <c r="I13" s="62">
        <f t="shared" si="2"/>
        <v>70233</v>
      </c>
      <c r="J13" s="63"/>
    </row>
    <row r="14" spans="1:10" ht="12.75" customHeight="1">
      <c r="A14" s="61" t="s">
        <v>36</v>
      </c>
      <c r="B14" s="62">
        <v>5608</v>
      </c>
      <c r="C14" s="62">
        <v>23586</v>
      </c>
      <c r="D14" s="62">
        <v>66456</v>
      </c>
      <c r="E14" s="62">
        <f t="shared" si="1"/>
        <v>95650</v>
      </c>
      <c r="F14" s="62">
        <v>3938</v>
      </c>
      <c r="G14" s="62">
        <v>429</v>
      </c>
      <c r="H14" s="62">
        <v>3284</v>
      </c>
      <c r="I14" s="62">
        <f t="shared" si="2"/>
        <v>95875</v>
      </c>
      <c r="J14" s="63"/>
    </row>
    <row r="15" spans="1:10" ht="12.75" customHeight="1">
      <c r="A15" s="61" t="s">
        <v>37</v>
      </c>
      <c r="B15" s="62">
        <v>2625</v>
      </c>
      <c r="C15" s="62">
        <v>17717</v>
      </c>
      <c r="D15" s="62">
        <v>91940</v>
      </c>
      <c r="E15" s="62">
        <f t="shared" si="1"/>
        <v>112282</v>
      </c>
      <c r="F15" s="62">
        <v>0</v>
      </c>
      <c r="G15" s="62">
        <v>534</v>
      </c>
      <c r="H15" s="62">
        <v>4980</v>
      </c>
      <c r="I15" s="62">
        <f t="shared" si="2"/>
        <v>106768</v>
      </c>
      <c r="J15" s="63"/>
    </row>
    <row r="16" spans="1:10" ht="12.75" customHeight="1">
      <c r="A16" s="61" t="s">
        <v>38</v>
      </c>
      <c r="B16" s="62">
        <v>4676</v>
      </c>
      <c r="C16" s="62">
        <v>14934</v>
      </c>
      <c r="D16" s="62">
        <v>55291</v>
      </c>
      <c r="E16" s="62">
        <f t="shared" si="1"/>
        <v>74901</v>
      </c>
      <c r="F16" s="62">
        <v>0</v>
      </c>
      <c r="G16" s="62">
        <v>343</v>
      </c>
      <c r="H16" s="62">
        <v>2834</v>
      </c>
      <c r="I16" s="62">
        <f t="shared" si="2"/>
        <v>71724</v>
      </c>
      <c r="J16" s="63"/>
    </row>
    <row r="17" spans="1:10" ht="12.75" customHeight="1">
      <c r="A17" s="61" t="s">
        <v>39</v>
      </c>
      <c r="B17" s="62">
        <v>3853</v>
      </c>
      <c r="C17" s="62">
        <v>12582</v>
      </c>
      <c r="D17" s="62">
        <v>36333</v>
      </c>
      <c r="E17" s="62">
        <f t="shared" si="1"/>
        <v>52768</v>
      </c>
      <c r="F17" s="62">
        <v>0</v>
      </c>
      <c r="G17" s="62">
        <v>219</v>
      </c>
      <c r="H17" s="62">
        <v>1792</v>
      </c>
      <c r="I17" s="62">
        <f t="shared" si="2"/>
        <v>50757</v>
      </c>
      <c r="J17" s="63"/>
    </row>
    <row r="18" spans="1:10" ht="12.75" customHeight="1">
      <c r="A18" s="61" t="s">
        <v>40</v>
      </c>
      <c r="B18" s="62">
        <v>1262</v>
      </c>
      <c r="C18" s="62">
        <v>1532</v>
      </c>
      <c r="D18" s="62">
        <v>5499</v>
      </c>
      <c r="E18" s="62">
        <f t="shared" si="1"/>
        <v>8293</v>
      </c>
      <c r="F18" s="62">
        <v>0</v>
      </c>
      <c r="G18" s="62">
        <v>28</v>
      </c>
      <c r="H18" s="62">
        <v>365</v>
      </c>
      <c r="I18" s="62">
        <f t="shared" si="2"/>
        <v>7900</v>
      </c>
      <c r="J18" s="63"/>
    </row>
    <row r="19" spans="1:10" ht="12.75" customHeight="1">
      <c r="A19" s="61" t="s">
        <v>41</v>
      </c>
      <c r="B19" s="62">
        <v>1348</v>
      </c>
      <c r="C19" s="62">
        <v>1927</v>
      </c>
      <c r="D19" s="62">
        <v>6947</v>
      </c>
      <c r="E19" s="62">
        <f t="shared" si="1"/>
        <v>10222</v>
      </c>
      <c r="F19" s="62">
        <v>81</v>
      </c>
      <c r="G19" s="62">
        <v>43</v>
      </c>
      <c r="H19" s="62">
        <v>370</v>
      </c>
      <c r="I19" s="62">
        <f t="shared" si="2"/>
        <v>9890</v>
      </c>
      <c r="J19" s="63"/>
    </row>
    <row r="20" spans="1:10" ht="12.75" customHeight="1">
      <c r="A20" s="61" t="s">
        <v>42</v>
      </c>
      <c r="B20" s="62">
        <v>656</v>
      </c>
      <c r="C20" s="62">
        <v>1745</v>
      </c>
      <c r="D20" s="62">
        <v>7375</v>
      </c>
      <c r="E20" s="62">
        <f t="shared" si="1"/>
        <v>9776</v>
      </c>
      <c r="F20" s="62">
        <v>0</v>
      </c>
      <c r="G20" s="62">
        <v>43</v>
      </c>
      <c r="H20" s="62">
        <v>480</v>
      </c>
      <c r="I20" s="62">
        <f t="shared" si="2"/>
        <v>9253</v>
      </c>
      <c r="J20" s="63"/>
    </row>
    <row r="21" spans="1:10" ht="12.75" customHeight="1">
      <c r="A21" s="61" t="s">
        <v>43</v>
      </c>
      <c r="B21" s="62">
        <v>1766</v>
      </c>
      <c r="C21" s="62">
        <v>3626</v>
      </c>
      <c r="D21" s="62">
        <v>5026</v>
      </c>
      <c r="E21" s="62">
        <f t="shared" si="1"/>
        <v>10418</v>
      </c>
      <c r="F21" s="62">
        <v>0</v>
      </c>
      <c r="G21" s="62">
        <v>36</v>
      </c>
      <c r="H21" s="62">
        <v>240</v>
      </c>
      <c r="I21" s="62">
        <f t="shared" si="2"/>
        <v>10142</v>
      </c>
      <c r="J21" s="63"/>
    </row>
    <row r="22" spans="1:10" ht="12.75" customHeight="1">
      <c r="A22" s="61" t="s">
        <v>44</v>
      </c>
      <c r="B22" s="62">
        <v>753</v>
      </c>
      <c r="C22" s="62">
        <v>1292</v>
      </c>
      <c r="D22" s="62">
        <v>4273</v>
      </c>
      <c r="E22" s="62">
        <f t="shared" si="1"/>
        <v>6318</v>
      </c>
      <c r="F22" s="62">
        <v>0</v>
      </c>
      <c r="G22" s="62">
        <v>36</v>
      </c>
      <c r="H22" s="62">
        <v>70</v>
      </c>
      <c r="I22" s="62">
        <f t="shared" si="2"/>
        <v>6212</v>
      </c>
      <c r="J22" s="63"/>
    </row>
    <row r="23" spans="1:10" ht="12.75" customHeight="1">
      <c r="A23" s="61" t="s">
        <v>45</v>
      </c>
      <c r="B23" s="62">
        <v>512</v>
      </c>
      <c r="C23" s="62">
        <v>2203</v>
      </c>
      <c r="D23" s="62">
        <v>2942</v>
      </c>
      <c r="E23" s="62">
        <f t="shared" si="1"/>
        <v>5657</v>
      </c>
      <c r="F23" s="62">
        <v>0</v>
      </c>
      <c r="G23" s="62">
        <v>26</v>
      </c>
      <c r="H23" s="62">
        <v>47</v>
      </c>
      <c r="I23" s="62">
        <f t="shared" si="2"/>
        <v>5584</v>
      </c>
      <c r="J23" s="63"/>
    </row>
    <row r="24" spans="1:10" ht="12.75" customHeight="1">
      <c r="A24" s="61" t="s">
        <v>46</v>
      </c>
      <c r="B24" s="62">
        <v>2589</v>
      </c>
      <c r="C24" s="62">
        <v>1156</v>
      </c>
      <c r="D24" s="62">
        <v>9513</v>
      </c>
      <c r="E24" s="62">
        <f t="shared" si="1"/>
        <v>13258</v>
      </c>
      <c r="F24" s="62">
        <v>29</v>
      </c>
      <c r="G24" s="62">
        <v>61</v>
      </c>
      <c r="H24" s="62">
        <v>138</v>
      </c>
      <c r="I24" s="62">
        <f t="shared" si="2"/>
        <v>13088</v>
      </c>
      <c r="J24" s="63"/>
    </row>
    <row r="25" spans="1:10" ht="12.75" customHeight="1">
      <c r="A25" s="61" t="s">
        <v>47</v>
      </c>
      <c r="B25" s="62">
        <v>111</v>
      </c>
      <c r="C25" s="62">
        <v>1825</v>
      </c>
      <c r="D25" s="62">
        <v>9486</v>
      </c>
      <c r="E25" s="62">
        <f t="shared" si="1"/>
        <v>11422</v>
      </c>
      <c r="F25" s="62">
        <v>6</v>
      </c>
      <c r="G25" s="62">
        <v>45</v>
      </c>
      <c r="H25" s="62">
        <v>544</v>
      </c>
      <c r="I25" s="62">
        <f t="shared" si="2"/>
        <v>10839</v>
      </c>
      <c r="J25" s="63"/>
    </row>
    <row r="26" spans="1:10" ht="12.75" customHeight="1">
      <c r="A26" s="61" t="s">
        <v>48</v>
      </c>
      <c r="B26" s="62">
        <v>2640</v>
      </c>
      <c r="C26" s="62">
        <v>38372</v>
      </c>
      <c r="D26" s="62">
        <v>11254</v>
      </c>
      <c r="E26" s="62">
        <f t="shared" si="1"/>
        <v>52266</v>
      </c>
      <c r="F26" s="62">
        <v>134</v>
      </c>
      <c r="G26" s="62">
        <v>195</v>
      </c>
      <c r="H26" s="62">
        <v>202</v>
      </c>
      <c r="I26" s="62">
        <f t="shared" si="2"/>
        <v>52003</v>
      </c>
      <c r="J26" s="63"/>
    </row>
    <row r="27" spans="1:10" ht="12.75" customHeight="1">
      <c r="A27" s="61" t="s">
        <v>49</v>
      </c>
      <c r="B27" s="62">
        <v>3281</v>
      </c>
      <c r="C27" s="62">
        <v>10016</v>
      </c>
      <c r="D27" s="62">
        <v>39712</v>
      </c>
      <c r="E27" s="62">
        <f t="shared" si="1"/>
        <v>53009</v>
      </c>
      <c r="F27" s="62">
        <v>241</v>
      </c>
      <c r="G27" s="62">
        <v>230</v>
      </c>
      <c r="H27" s="62">
        <v>2031</v>
      </c>
      <c r="I27" s="62">
        <f t="shared" si="2"/>
        <v>50989</v>
      </c>
      <c r="J27" s="63"/>
    </row>
    <row r="28" spans="1:10" ht="12.75" customHeight="1">
      <c r="A28" s="61" t="s">
        <v>50</v>
      </c>
      <c r="B28" s="62">
        <v>2571</v>
      </c>
      <c r="C28" s="62">
        <v>6162</v>
      </c>
      <c r="D28" s="62">
        <v>26170</v>
      </c>
      <c r="E28" s="62">
        <f t="shared" si="1"/>
        <v>34903</v>
      </c>
      <c r="F28" s="62">
        <v>0</v>
      </c>
      <c r="G28" s="62">
        <v>151</v>
      </c>
      <c r="H28" s="62">
        <v>835</v>
      </c>
      <c r="I28" s="62">
        <f t="shared" si="2"/>
        <v>33917</v>
      </c>
      <c r="J28" s="63"/>
    </row>
    <row r="29" spans="1:10" ht="12.75" customHeight="1">
      <c r="A29" s="61" t="s">
        <v>51</v>
      </c>
      <c r="B29" s="62">
        <v>1166</v>
      </c>
      <c r="C29" s="62">
        <v>858</v>
      </c>
      <c r="D29" s="62">
        <v>7872</v>
      </c>
      <c r="E29" s="62">
        <f t="shared" si="1"/>
        <v>9896</v>
      </c>
      <c r="F29" s="62">
        <v>0</v>
      </c>
      <c r="G29" s="62">
        <v>44</v>
      </c>
      <c r="H29" s="62">
        <v>202</v>
      </c>
      <c r="I29" s="62">
        <f t="shared" si="2"/>
        <v>9650</v>
      </c>
      <c r="J29" s="63"/>
    </row>
    <row r="30" spans="1:10" ht="12.75" customHeight="1">
      <c r="A30" s="61" t="s">
        <v>52</v>
      </c>
      <c r="B30" s="62">
        <v>1435</v>
      </c>
      <c r="C30" s="62">
        <v>2416</v>
      </c>
      <c r="D30" s="62">
        <v>8302</v>
      </c>
      <c r="E30" s="62">
        <f t="shared" si="1"/>
        <v>12153</v>
      </c>
      <c r="F30" s="62">
        <v>2</v>
      </c>
      <c r="G30" s="62">
        <v>52</v>
      </c>
      <c r="H30" s="62">
        <v>233</v>
      </c>
      <c r="I30" s="62">
        <f t="shared" si="2"/>
        <v>11870</v>
      </c>
      <c r="J30" s="63"/>
    </row>
    <row r="31" spans="1:10" ht="12.75" customHeight="1">
      <c r="A31" s="61" t="s">
        <v>53</v>
      </c>
      <c r="B31" s="62">
        <v>435</v>
      </c>
      <c r="C31" s="62">
        <v>1700</v>
      </c>
      <c r="D31" s="62">
        <v>2726</v>
      </c>
      <c r="E31" s="62">
        <f t="shared" si="1"/>
        <v>4861</v>
      </c>
      <c r="F31" s="62">
        <v>0</v>
      </c>
      <c r="G31" s="62">
        <v>18</v>
      </c>
      <c r="H31" s="62">
        <v>51</v>
      </c>
      <c r="I31" s="62">
        <f t="shared" si="2"/>
        <v>4792</v>
      </c>
      <c r="J31" s="63"/>
    </row>
    <row r="32" spans="1:10" ht="12.75" customHeight="1">
      <c r="A32" s="61" t="s">
        <v>54</v>
      </c>
      <c r="B32" s="62">
        <v>1217</v>
      </c>
      <c r="C32" s="62">
        <v>2369</v>
      </c>
      <c r="D32" s="62">
        <v>4854</v>
      </c>
      <c r="E32" s="62">
        <f t="shared" si="1"/>
        <v>8440</v>
      </c>
      <c r="F32" s="62">
        <v>0</v>
      </c>
      <c r="G32" s="62">
        <v>36</v>
      </c>
      <c r="H32" s="62">
        <v>150</v>
      </c>
      <c r="I32" s="62">
        <f t="shared" si="2"/>
        <v>8254</v>
      </c>
      <c r="J32" s="63"/>
    </row>
    <row r="33" spans="1:10" ht="12.75" customHeight="1">
      <c r="A33" s="61" t="s">
        <v>55</v>
      </c>
      <c r="B33" s="62">
        <v>1103</v>
      </c>
      <c r="C33" s="62">
        <v>1828</v>
      </c>
      <c r="D33" s="62">
        <v>10493</v>
      </c>
      <c r="E33" s="62">
        <f t="shared" si="1"/>
        <v>13424</v>
      </c>
      <c r="F33" s="62">
        <v>0</v>
      </c>
      <c r="G33" s="62">
        <v>57</v>
      </c>
      <c r="H33" s="62">
        <v>611</v>
      </c>
      <c r="I33" s="62">
        <f t="shared" si="2"/>
        <v>12756</v>
      </c>
      <c r="J33" s="63"/>
    </row>
    <row r="34" spans="1:10" ht="12.75" customHeight="1">
      <c r="A34" s="61" t="s">
        <v>56</v>
      </c>
      <c r="B34" s="62">
        <v>1329</v>
      </c>
      <c r="C34" s="62">
        <v>10139</v>
      </c>
      <c r="D34" s="62">
        <v>10710</v>
      </c>
      <c r="E34" s="62">
        <f t="shared" si="1"/>
        <v>22178</v>
      </c>
      <c r="F34" s="62">
        <v>0</v>
      </c>
      <c r="G34" s="62">
        <v>136</v>
      </c>
      <c r="H34" s="62">
        <v>511</v>
      </c>
      <c r="I34" s="62">
        <f t="shared" si="2"/>
        <v>21531</v>
      </c>
      <c r="J34" s="63"/>
    </row>
    <row r="35" spans="1:10" ht="12.75" customHeight="1">
      <c r="A35" s="61" t="s">
        <v>57</v>
      </c>
      <c r="B35" s="62">
        <v>284</v>
      </c>
      <c r="C35" s="62">
        <v>365</v>
      </c>
      <c r="D35" s="62">
        <v>1961</v>
      </c>
      <c r="E35" s="62">
        <f t="shared" si="1"/>
        <v>2610</v>
      </c>
      <c r="F35" s="62">
        <v>0</v>
      </c>
      <c r="G35" s="62">
        <v>7</v>
      </c>
      <c r="H35" s="62">
        <v>58</v>
      </c>
      <c r="I35" s="62">
        <f t="shared" si="2"/>
        <v>2545</v>
      </c>
      <c r="J35" s="63"/>
    </row>
    <row r="36" spans="1:10" ht="12.75" customHeight="1">
      <c r="A36" s="61" t="s">
        <v>58</v>
      </c>
      <c r="B36" s="62">
        <v>391</v>
      </c>
      <c r="C36" s="62">
        <v>1139</v>
      </c>
      <c r="D36" s="62">
        <v>2039</v>
      </c>
      <c r="E36" s="62">
        <f t="shared" si="1"/>
        <v>3569</v>
      </c>
      <c r="F36" s="62">
        <v>0</v>
      </c>
      <c r="G36" s="62">
        <v>26</v>
      </c>
      <c r="H36" s="62">
        <v>50</v>
      </c>
      <c r="I36" s="62">
        <f t="shared" si="2"/>
        <v>3493</v>
      </c>
      <c r="J36" s="63"/>
    </row>
    <row r="37" spans="1:10" ht="12.75" customHeight="1">
      <c r="A37" s="61" t="s">
        <v>59</v>
      </c>
      <c r="B37" s="62">
        <v>2036</v>
      </c>
      <c r="C37" s="62">
        <v>2114</v>
      </c>
      <c r="D37" s="62">
        <v>11072</v>
      </c>
      <c r="E37" s="62">
        <f t="shared" si="1"/>
        <v>15222</v>
      </c>
      <c r="F37" s="62">
        <v>0</v>
      </c>
      <c r="G37" s="62">
        <v>68</v>
      </c>
      <c r="H37" s="62">
        <v>429</v>
      </c>
      <c r="I37" s="62">
        <f t="shared" si="2"/>
        <v>14725</v>
      </c>
      <c r="J37" s="63"/>
    </row>
    <row r="38" spans="1:10" ht="12.75" customHeight="1">
      <c r="A38" s="61" t="s">
        <v>60</v>
      </c>
      <c r="B38" s="62">
        <v>771</v>
      </c>
      <c r="C38" s="62">
        <v>808</v>
      </c>
      <c r="D38" s="62">
        <v>1490</v>
      </c>
      <c r="E38" s="62">
        <f t="shared" si="1"/>
        <v>3069</v>
      </c>
      <c r="F38" s="62">
        <v>0</v>
      </c>
      <c r="G38" s="62">
        <v>10</v>
      </c>
      <c r="H38" s="62">
        <v>23</v>
      </c>
      <c r="I38" s="62">
        <f t="shared" si="2"/>
        <v>3036</v>
      </c>
      <c r="J38" s="63"/>
    </row>
    <row r="39" spans="1:10" ht="12.75" customHeight="1">
      <c r="A39" s="61" t="s">
        <v>61</v>
      </c>
      <c r="B39" s="62">
        <v>682</v>
      </c>
      <c r="C39" s="62">
        <v>1351</v>
      </c>
      <c r="D39" s="62">
        <v>2804</v>
      </c>
      <c r="E39" s="62">
        <f t="shared" si="1"/>
        <v>4837</v>
      </c>
      <c r="F39" s="62">
        <v>0</v>
      </c>
      <c r="G39" s="62">
        <v>28</v>
      </c>
      <c r="H39" s="62">
        <v>26</v>
      </c>
      <c r="I39" s="62">
        <f t="shared" si="2"/>
        <v>4783</v>
      </c>
      <c r="J39" s="63"/>
    </row>
    <row r="40" spans="1:10" ht="12.75" customHeight="1">
      <c r="A40" s="61" t="s">
        <v>62</v>
      </c>
      <c r="B40" s="62">
        <v>723</v>
      </c>
      <c r="C40" s="62">
        <v>19495</v>
      </c>
      <c r="D40" s="62">
        <v>42061</v>
      </c>
      <c r="E40" s="62">
        <f t="shared" si="1"/>
        <v>62279</v>
      </c>
      <c r="F40" s="62">
        <v>1241</v>
      </c>
      <c r="G40" s="62">
        <v>283</v>
      </c>
      <c r="H40" s="62">
        <v>2091</v>
      </c>
      <c r="I40" s="62">
        <f t="shared" si="2"/>
        <v>61146</v>
      </c>
      <c r="J40" s="63"/>
    </row>
    <row r="41" spans="1:10" ht="12.75" customHeight="1">
      <c r="A41" s="61" t="s">
        <v>63</v>
      </c>
      <c r="B41" s="62">
        <v>520</v>
      </c>
      <c r="C41" s="62">
        <v>2101</v>
      </c>
      <c r="D41" s="62">
        <v>4032</v>
      </c>
      <c r="E41" s="62">
        <f t="shared" si="1"/>
        <v>6653</v>
      </c>
      <c r="F41" s="62">
        <v>10</v>
      </c>
      <c r="G41" s="62">
        <v>26</v>
      </c>
      <c r="H41" s="62">
        <v>252</v>
      </c>
      <c r="I41" s="62">
        <f t="shared" si="2"/>
        <v>6385</v>
      </c>
      <c r="J41" s="63"/>
    </row>
    <row r="42" spans="1:10" ht="12.75" customHeight="1">
      <c r="A42" s="61" t="s">
        <v>64</v>
      </c>
      <c r="B42" s="62">
        <v>4207</v>
      </c>
      <c r="C42" s="62">
        <v>8662</v>
      </c>
      <c r="D42" s="62">
        <v>21135</v>
      </c>
      <c r="E42" s="62">
        <f t="shared" si="1"/>
        <v>34004</v>
      </c>
      <c r="F42" s="62">
        <v>640</v>
      </c>
      <c r="G42" s="62">
        <v>127</v>
      </c>
      <c r="H42" s="62">
        <v>781</v>
      </c>
      <c r="I42" s="62">
        <f t="shared" si="2"/>
        <v>33736</v>
      </c>
      <c r="J42" s="63"/>
    </row>
    <row r="43" spans="1:10" ht="12.75" customHeight="1">
      <c r="A43" s="61" t="s">
        <v>65</v>
      </c>
      <c r="B43" s="62">
        <v>334</v>
      </c>
      <c r="C43" s="62">
        <v>1943</v>
      </c>
      <c r="D43" s="62">
        <v>5029</v>
      </c>
      <c r="E43" s="62">
        <f t="shared" si="1"/>
        <v>7306</v>
      </c>
      <c r="F43" s="62">
        <v>0</v>
      </c>
      <c r="G43" s="62">
        <v>28</v>
      </c>
      <c r="H43" s="62">
        <v>128</v>
      </c>
      <c r="I43" s="62">
        <f t="shared" si="2"/>
        <v>7150</v>
      </c>
      <c r="J43" s="63"/>
    </row>
    <row r="44" spans="1:10" ht="12.75" customHeight="1">
      <c r="A44" s="61" t="s">
        <v>66</v>
      </c>
      <c r="B44" s="62">
        <v>407</v>
      </c>
      <c r="C44" s="62">
        <v>2951</v>
      </c>
      <c r="D44" s="62">
        <v>4966</v>
      </c>
      <c r="E44" s="62">
        <f t="shared" si="1"/>
        <v>8324</v>
      </c>
      <c r="F44" s="62">
        <v>0</v>
      </c>
      <c r="G44" s="62">
        <v>28</v>
      </c>
      <c r="H44" s="62">
        <v>202</v>
      </c>
      <c r="I44" s="62">
        <f t="shared" si="2"/>
        <v>8094</v>
      </c>
      <c r="J44" s="63"/>
    </row>
    <row r="45" spans="1:10" ht="12.75" customHeight="1">
      <c r="A45" s="61" t="s">
        <v>67</v>
      </c>
      <c r="B45" s="62">
        <v>1593</v>
      </c>
      <c r="C45" s="62">
        <v>2955</v>
      </c>
      <c r="D45" s="62">
        <v>11047</v>
      </c>
      <c r="E45" s="62">
        <f t="shared" si="1"/>
        <v>15595</v>
      </c>
      <c r="F45" s="62">
        <v>0</v>
      </c>
      <c r="G45" s="62">
        <v>68</v>
      </c>
      <c r="H45" s="62">
        <v>519</v>
      </c>
      <c r="I45" s="62">
        <f t="shared" si="2"/>
        <v>15008</v>
      </c>
      <c r="J45" s="63"/>
    </row>
    <row r="46" spans="1:10" ht="12.75" customHeight="1">
      <c r="A46" s="61" t="s">
        <v>68</v>
      </c>
      <c r="B46" s="62">
        <v>1284</v>
      </c>
      <c r="C46" s="62">
        <v>4959</v>
      </c>
      <c r="D46" s="62">
        <v>24486</v>
      </c>
      <c r="E46" s="62">
        <f t="shared" si="1"/>
        <v>30729</v>
      </c>
      <c r="F46" s="62">
        <v>0</v>
      </c>
      <c r="G46" s="62">
        <v>138</v>
      </c>
      <c r="H46" s="62">
        <v>756</v>
      </c>
      <c r="I46" s="62">
        <f t="shared" si="2"/>
        <v>29835</v>
      </c>
      <c r="J46" s="63"/>
    </row>
    <row r="47" spans="1:10" ht="12.75" customHeight="1">
      <c r="A47" s="61" t="s">
        <v>69</v>
      </c>
      <c r="B47" s="62">
        <v>649</v>
      </c>
      <c r="C47" s="62">
        <v>4665</v>
      </c>
      <c r="D47" s="62">
        <v>13575</v>
      </c>
      <c r="E47" s="62">
        <f t="shared" si="1"/>
        <v>18889</v>
      </c>
      <c r="F47" s="62">
        <v>0</v>
      </c>
      <c r="G47" s="62">
        <v>79</v>
      </c>
      <c r="H47" s="62">
        <v>590</v>
      </c>
      <c r="I47" s="62">
        <f t="shared" si="2"/>
        <v>18220</v>
      </c>
      <c r="J47" s="63"/>
    </row>
    <row r="48" spans="1:10" ht="12.75" customHeight="1">
      <c r="A48" s="61" t="s">
        <v>70</v>
      </c>
      <c r="B48" s="62">
        <v>4705</v>
      </c>
      <c r="C48" s="62">
        <v>5746</v>
      </c>
      <c r="D48" s="62">
        <v>28557</v>
      </c>
      <c r="E48" s="62">
        <f t="shared" si="1"/>
        <v>39008</v>
      </c>
      <c r="F48" s="62">
        <v>0</v>
      </c>
      <c r="G48" s="62">
        <v>161</v>
      </c>
      <c r="H48" s="62">
        <v>1137</v>
      </c>
      <c r="I48" s="62">
        <f t="shared" si="2"/>
        <v>37710</v>
      </c>
      <c r="J48" s="63"/>
    </row>
    <row r="49" spans="1:10" ht="12.75" customHeight="1">
      <c r="A49" s="61" t="s">
        <v>71</v>
      </c>
      <c r="B49" s="62">
        <v>988</v>
      </c>
      <c r="C49" s="62">
        <v>6786</v>
      </c>
      <c r="D49" s="62">
        <v>8320</v>
      </c>
      <c r="E49" s="62">
        <f t="shared" si="1"/>
        <v>16094</v>
      </c>
      <c r="F49" s="62">
        <v>0</v>
      </c>
      <c r="G49" s="62">
        <v>63</v>
      </c>
      <c r="H49" s="62">
        <v>292</v>
      </c>
      <c r="I49" s="62">
        <f t="shared" si="2"/>
        <v>15739</v>
      </c>
      <c r="J49" s="63"/>
    </row>
    <row r="50" spans="1:10" ht="12.75" customHeight="1">
      <c r="A50" s="61" t="s">
        <v>72</v>
      </c>
      <c r="B50" s="62">
        <v>494</v>
      </c>
      <c r="C50" s="62">
        <v>728</v>
      </c>
      <c r="D50" s="62">
        <v>2465</v>
      </c>
      <c r="E50" s="62">
        <f t="shared" si="1"/>
        <v>3687</v>
      </c>
      <c r="F50" s="62">
        <v>0</v>
      </c>
      <c r="G50" s="62">
        <v>14</v>
      </c>
      <c r="H50" s="62">
        <v>60</v>
      </c>
      <c r="I50" s="62">
        <f t="shared" si="2"/>
        <v>3613</v>
      </c>
      <c r="J50" s="63"/>
    </row>
    <row r="51" spans="1:10" ht="12.75" customHeight="1">
      <c r="A51" s="61" t="s">
        <v>73</v>
      </c>
      <c r="B51" s="62">
        <v>659</v>
      </c>
      <c r="C51" s="62">
        <v>2820</v>
      </c>
      <c r="D51" s="62">
        <v>4178</v>
      </c>
      <c r="E51" s="62">
        <f t="shared" si="1"/>
        <v>7657</v>
      </c>
      <c r="F51" s="62">
        <v>0</v>
      </c>
      <c r="G51" s="62">
        <v>28</v>
      </c>
      <c r="H51" s="62">
        <v>169</v>
      </c>
      <c r="I51" s="62">
        <f t="shared" si="2"/>
        <v>7460</v>
      </c>
      <c r="J51" s="63"/>
    </row>
    <row r="52" spans="1:10" ht="12.75" customHeight="1">
      <c r="A52" s="61" t="s">
        <v>74</v>
      </c>
      <c r="B52" s="62">
        <v>378</v>
      </c>
      <c r="C52" s="62">
        <v>1298</v>
      </c>
      <c r="D52" s="62">
        <v>5574</v>
      </c>
      <c r="E52" s="62">
        <f t="shared" si="1"/>
        <v>7250</v>
      </c>
      <c r="F52" s="62">
        <v>0</v>
      </c>
      <c r="G52" s="62">
        <v>25</v>
      </c>
      <c r="H52" s="62">
        <v>200</v>
      </c>
      <c r="I52" s="62">
        <f t="shared" si="2"/>
        <v>7025</v>
      </c>
      <c r="J52" s="63"/>
    </row>
    <row r="53" spans="1:10" ht="12.75" customHeight="1">
      <c r="A53" s="61" t="s">
        <v>75</v>
      </c>
      <c r="B53" s="62">
        <v>174</v>
      </c>
      <c r="C53" s="62">
        <v>5235</v>
      </c>
      <c r="D53" s="62">
        <v>3889</v>
      </c>
      <c r="E53" s="62">
        <f t="shared" si="1"/>
        <v>9298</v>
      </c>
      <c r="F53" s="62">
        <v>0</v>
      </c>
      <c r="G53" s="62">
        <v>101</v>
      </c>
      <c r="H53" s="62">
        <v>94</v>
      </c>
      <c r="I53" s="62">
        <f t="shared" si="2"/>
        <v>9103</v>
      </c>
      <c r="J53" s="63"/>
    </row>
    <row r="54" spans="1:10" ht="12.75" customHeight="1">
      <c r="A54" s="61" t="s">
        <v>76</v>
      </c>
      <c r="B54" s="62">
        <v>427</v>
      </c>
      <c r="C54" s="62">
        <v>4382</v>
      </c>
      <c r="D54" s="62">
        <v>10639</v>
      </c>
      <c r="E54" s="62">
        <f t="shared" si="1"/>
        <v>15448</v>
      </c>
      <c r="F54" s="62">
        <v>0</v>
      </c>
      <c r="G54" s="62">
        <v>64</v>
      </c>
      <c r="H54" s="62">
        <v>215</v>
      </c>
      <c r="I54" s="62">
        <f t="shared" si="2"/>
        <v>15169</v>
      </c>
      <c r="J54" s="63"/>
    </row>
    <row r="55" spans="1:10" ht="12.75" customHeight="1">
      <c r="A55" s="61" t="s">
        <v>77</v>
      </c>
      <c r="B55" s="62">
        <v>2941</v>
      </c>
      <c r="C55" s="62">
        <v>2646</v>
      </c>
      <c r="D55" s="62">
        <v>6599</v>
      </c>
      <c r="E55" s="62">
        <f t="shared" si="1"/>
        <v>12186</v>
      </c>
      <c r="F55" s="62">
        <v>0</v>
      </c>
      <c r="G55" s="62">
        <v>43</v>
      </c>
      <c r="H55" s="62">
        <v>304</v>
      </c>
      <c r="I55" s="62">
        <f t="shared" si="2"/>
        <v>11839</v>
      </c>
      <c r="J55" s="63"/>
    </row>
    <row r="56" spans="1:10" ht="12.75" customHeight="1">
      <c r="A56" s="61" t="s">
        <v>78</v>
      </c>
      <c r="B56" s="62">
        <v>782</v>
      </c>
      <c r="C56" s="62">
        <v>2470</v>
      </c>
      <c r="D56" s="62">
        <v>5825</v>
      </c>
      <c r="E56" s="62">
        <f t="shared" si="1"/>
        <v>9077</v>
      </c>
      <c r="F56" s="62">
        <v>0</v>
      </c>
      <c r="G56" s="62">
        <v>33</v>
      </c>
      <c r="H56" s="62">
        <v>276</v>
      </c>
      <c r="I56" s="62">
        <f t="shared" si="2"/>
        <v>8768</v>
      </c>
      <c r="J56" s="63"/>
    </row>
    <row r="57" spans="1:10" ht="12.75" customHeight="1">
      <c r="A57" s="61" t="s">
        <v>79</v>
      </c>
      <c r="B57" s="62">
        <v>2251</v>
      </c>
      <c r="C57" s="62">
        <v>1792</v>
      </c>
      <c r="D57" s="62">
        <v>15430</v>
      </c>
      <c r="E57" s="62">
        <f t="shared" si="1"/>
        <v>19473</v>
      </c>
      <c r="F57" s="62">
        <v>0</v>
      </c>
      <c r="G57" s="62">
        <v>82</v>
      </c>
      <c r="H57" s="62">
        <v>393</v>
      </c>
      <c r="I57" s="62">
        <f t="shared" si="2"/>
        <v>18998</v>
      </c>
      <c r="J57" s="63"/>
    </row>
    <row r="58" spans="1:10" ht="12.75" customHeight="1">
      <c r="A58" s="61" t="s">
        <v>80</v>
      </c>
      <c r="B58" s="62">
        <v>2836</v>
      </c>
      <c r="C58" s="62">
        <v>4216</v>
      </c>
      <c r="D58" s="62">
        <v>11261</v>
      </c>
      <c r="E58" s="62">
        <f t="shared" si="1"/>
        <v>18313</v>
      </c>
      <c r="F58" s="62">
        <v>0</v>
      </c>
      <c r="G58" s="62">
        <v>61</v>
      </c>
      <c r="H58" s="62">
        <v>750</v>
      </c>
      <c r="I58" s="62">
        <f t="shared" si="2"/>
        <v>17502</v>
      </c>
      <c r="J58" s="63"/>
    </row>
    <row r="59" spans="1:10" ht="12.75" customHeight="1">
      <c r="A59" s="61" t="s">
        <v>81</v>
      </c>
      <c r="B59" s="62">
        <v>796</v>
      </c>
      <c r="C59" s="62">
        <v>997</v>
      </c>
      <c r="D59" s="62">
        <v>5586</v>
      </c>
      <c r="E59" s="62">
        <f t="shared" si="1"/>
        <v>7379</v>
      </c>
      <c r="F59" s="62">
        <v>0</v>
      </c>
      <c r="G59" s="62">
        <v>22</v>
      </c>
      <c r="H59" s="62">
        <v>114</v>
      </c>
      <c r="I59" s="62">
        <f t="shared" si="2"/>
        <v>7243</v>
      </c>
      <c r="J59" s="63"/>
    </row>
    <row r="60" spans="1:10" ht="12.75" customHeight="1">
      <c r="A60" s="61" t="s">
        <v>82</v>
      </c>
      <c r="B60" s="62">
        <v>1277</v>
      </c>
      <c r="C60" s="62">
        <v>1508</v>
      </c>
      <c r="D60" s="62">
        <v>6081</v>
      </c>
      <c r="E60" s="62">
        <f t="shared" si="1"/>
        <v>8866</v>
      </c>
      <c r="F60" s="62">
        <v>0</v>
      </c>
      <c r="G60" s="62">
        <v>27</v>
      </c>
      <c r="H60" s="62">
        <v>145</v>
      </c>
      <c r="I60" s="62">
        <f t="shared" si="2"/>
        <v>8694</v>
      </c>
      <c r="J60" s="63"/>
    </row>
    <row r="61" spans="1:10" ht="12.75" customHeight="1">
      <c r="A61" s="61" t="s">
        <v>83</v>
      </c>
      <c r="B61" s="62">
        <v>495</v>
      </c>
      <c r="C61" s="62">
        <v>1698</v>
      </c>
      <c r="D61" s="62">
        <v>2716</v>
      </c>
      <c r="E61" s="62">
        <f t="shared" si="1"/>
        <v>4909</v>
      </c>
      <c r="F61" s="62">
        <v>0</v>
      </c>
      <c r="G61" s="62">
        <v>18</v>
      </c>
      <c r="H61" s="62">
        <v>57</v>
      </c>
      <c r="I61" s="62">
        <f t="shared" si="2"/>
        <v>4834</v>
      </c>
      <c r="J61" s="63"/>
    </row>
    <row r="62" spans="1:10" ht="6" customHeight="1">
      <c r="A62" s="68"/>
      <c r="B62" s="69"/>
      <c r="C62" s="70"/>
      <c r="D62" s="70"/>
      <c r="E62" s="70"/>
      <c r="F62" s="70"/>
      <c r="G62" s="70"/>
      <c r="H62" s="70"/>
      <c r="I62" s="70"/>
      <c r="J62" s="63"/>
    </row>
    <row r="63" spans="1:10" ht="3" customHeight="1">
      <c r="A63" s="7"/>
      <c r="B63" s="63"/>
      <c r="C63" s="71"/>
      <c r="D63" s="63"/>
      <c r="E63" s="63"/>
      <c r="F63" s="63"/>
      <c r="G63" s="63"/>
      <c r="H63" s="63"/>
      <c r="I63" s="63"/>
      <c r="J63" s="63"/>
    </row>
    <row r="64" spans="1:10" s="74" customFormat="1" ht="11.25">
      <c r="A64" s="72" t="s">
        <v>11</v>
      </c>
      <c r="B64" s="73"/>
      <c r="C64" s="73"/>
      <c r="D64" s="73"/>
      <c r="E64" s="73"/>
      <c r="F64" s="73"/>
      <c r="G64" s="73"/>
      <c r="H64" s="73"/>
      <c r="I64" s="73"/>
      <c r="J64" s="73"/>
    </row>
  </sheetData>
  <mergeCells count="4">
    <mergeCell ref="A1:I1"/>
    <mergeCell ref="E5:E6"/>
    <mergeCell ref="F5:F6"/>
    <mergeCell ref="I5:I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2006-03-06T23:54:35Z</cp:lastPrinted>
  <dcterms:created xsi:type="dcterms:W3CDTF">1997-01-08T22:48:59Z</dcterms:created>
  <dcterms:modified xsi:type="dcterms:W3CDTF">2006-03-27T01:27:16Z</dcterms:modified>
  <cp:category/>
  <cp:version/>
  <cp:contentType/>
  <cp:contentStatus/>
</cp:coreProperties>
</file>