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86" windowWidth="8925" windowHeight="8685" tabRatio="881" activeTab="0"/>
  </bookViews>
  <sheets>
    <sheet name="●124" sheetId="1" r:id="rId1"/>
    <sheet name="●125" sheetId="2" r:id="rId2"/>
    <sheet name="●126" sheetId="3" r:id="rId3"/>
    <sheet name="●127" sheetId="4" r:id="rId4"/>
    <sheet name="●128" sheetId="5" r:id="rId5"/>
    <sheet name="●129" sheetId="6" r:id="rId6"/>
    <sheet name="●130" sheetId="7" r:id="rId7"/>
    <sheet name="●131" sheetId="8" r:id="rId8"/>
    <sheet name="●132" sheetId="9" r:id="rId9"/>
    <sheet name="●133" sheetId="10" r:id="rId10"/>
    <sheet name="●134" sheetId="11" r:id="rId11"/>
    <sheet name="●135" sheetId="12" r:id="rId12"/>
    <sheet name="●136" sheetId="13" r:id="rId13"/>
    <sheet name="●137" sheetId="14" r:id="rId14"/>
    <sheet name="●138" sheetId="15" r:id="rId15"/>
    <sheet name="●139，140欠番" sheetId="16" r:id="rId16"/>
    <sheet name="●141その1" sheetId="17" r:id="rId17"/>
    <sheet name="●141その2" sheetId="18" r:id="rId18"/>
    <sheet name="●142" sheetId="19" r:id="rId19"/>
    <sheet name="●143その1" sheetId="20" r:id="rId20"/>
    <sheet name="●143その2" sheetId="21" r:id="rId21"/>
    <sheet name="●143その3" sheetId="22" r:id="rId22"/>
  </sheets>
  <externalReferences>
    <externalReference r:id="rId25"/>
  </externalReferences>
  <definedNames>
    <definedName name="_xlnm.Print_Area" localSheetId="3">'●127'!$A$1:$T$18</definedName>
    <definedName name="_xlnm.Print_Area" localSheetId="5">'●129'!$A$1:$S$20</definedName>
    <definedName name="_xlnm.Print_Area" localSheetId="7">'●131'!$A$1:$AJ$20</definedName>
    <definedName name="_xlnm.Print_Area" localSheetId="8">'●132'!$A$1:$Z$36</definedName>
    <definedName name="_xlnm.Print_Area" localSheetId="11">'●135'!$A$1:$S$19</definedName>
    <definedName name="_xlnm.Print_Area" localSheetId="13">'●137'!$A:$R</definedName>
    <definedName name="_xlnm.Print_Area" localSheetId="14">'●138'!$A:$W</definedName>
    <definedName name="_xlnm.Print_Area" localSheetId="20">'●143その2'!$A:$K</definedName>
    <definedName name="平成８年">'[1]23'!#REF!</definedName>
  </definedNames>
  <calcPr fullCalcOnLoad="1"/>
</workbook>
</file>

<file path=xl/sharedStrings.xml><?xml version="1.0" encoding="utf-8"?>
<sst xmlns="http://schemas.openxmlformats.org/spreadsheetml/2006/main" count="1067" uniqueCount="350">
  <si>
    <t>124 一般職業紹介状況</t>
  </si>
  <si>
    <t>(単位：人)</t>
  </si>
  <si>
    <t>区分</t>
  </si>
  <si>
    <t>新規求職申込件数</t>
  </si>
  <si>
    <t>新規求人数</t>
  </si>
  <si>
    <t>紹介件数</t>
  </si>
  <si>
    <t>就職件数</t>
  </si>
  <si>
    <t>年度</t>
  </si>
  <si>
    <t>総数</t>
  </si>
  <si>
    <t>男</t>
  </si>
  <si>
    <t>女</t>
  </si>
  <si>
    <t>前月繰越有効求職</t>
  </si>
  <si>
    <t>月  間</t>
  </si>
  <si>
    <t>就労延数</t>
  </si>
  <si>
    <t>不就労延数</t>
  </si>
  <si>
    <t>求職数</t>
  </si>
  <si>
    <t>内失対</t>
  </si>
  <si>
    <t>(暫就除く)</t>
  </si>
  <si>
    <t>&lt;高知公共職業安定所&gt;</t>
  </si>
  <si>
    <t>126　中　高　齢　者</t>
  </si>
  <si>
    <t>　職　業　紹　介　状　況</t>
  </si>
  <si>
    <t>繰越有効求職者数</t>
  </si>
  <si>
    <t>新規求職申込数</t>
  </si>
  <si>
    <t>月間有効求職者数</t>
  </si>
  <si>
    <t>職業紹介に占める中高年者(％)</t>
  </si>
  <si>
    <t>求職者</t>
  </si>
  <si>
    <t>申込者</t>
  </si>
  <si>
    <t>件数</t>
  </si>
  <si>
    <t>127　国　民　健　康</t>
  </si>
  <si>
    <t>　保　険　の　概　況</t>
  </si>
  <si>
    <t>(単位：千円)</t>
  </si>
  <si>
    <t>療養の給付等</t>
  </si>
  <si>
    <t>療養費等</t>
  </si>
  <si>
    <t>(老人保健医療除く）</t>
  </si>
  <si>
    <t>入院</t>
  </si>
  <si>
    <t>入院外</t>
  </si>
  <si>
    <t>歯科</t>
  </si>
  <si>
    <t>その他</t>
  </si>
  <si>
    <t>一般診療</t>
  </si>
  <si>
    <t>金額</t>
  </si>
  <si>
    <t>(単位：人，千円)</t>
  </si>
  <si>
    <t>受給資格決定</t>
  </si>
  <si>
    <t>初回受給者数</t>
  </si>
  <si>
    <t>受給者実人員</t>
  </si>
  <si>
    <t>支給金額</t>
  </si>
  <si>
    <t>鉱業</t>
  </si>
  <si>
    <t>建設業</t>
  </si>
  <si>
    <t>製造業</t>
  </si>
  <si>
    <t>電気･ガス
･水道業</t>
  </si>
  <si>
    <t>公務</t>
  </si>
  <si>
    <t>(単位：日）</t>
  </si>
  <si>
    <t>総数</t>
  </si>
  <si>
    <t>男</t>
  </si>
  <si>
    <t>女</t>
  </si>
  <si>
    <t>(単位：時間）</t>
  </si>
  <si>
    <t>（単位：円）</t>
  </si>
  <si>
    <t>建設業</t>
  </si>
  <si>
    <t>製造業</t>
  </si>
  <si>
    <t>　</t>
  </si>
  <si>
    <t>130　勤　労　者　月  平</t>
  </si>
  <si>
    <t>産業</t>
  </si>
  <si>
    <t>年</t>
  </si>
  <si>
    <t>平成</t>
  </si>
  <si>
    <t>年平均</t>
  </si>
  <si>
    <t>＜県統計課：毎月勤労統計調査地方調査年報＞</t>
  </si>
  <si>
    <t>131　勤　労　者　月  平</t>
  </si>
  <si>
    <t>建設業</t>
  </si>
  <si>
    <t>（総数）</t>
  </si>
  <si>
    <t>（男）</t>
  </si>
  <si>
    <t>（女）</t>
  </si>
  <si>
    <t>金　融・保険業</t>
  </si>
  <si>
    <t>サービス業</t>
  </si>
  <si>
    <t>年・月</t>
  </si>
  <si>
    <t>月</t>
  </si>
  <si>
    <t>年</t>
  </si>
  <si>
    <t>135　労　働　者　災　害　補　</t>
  </si>
  <si>
    <t>償　保　険　給　付　状　況</t>
  </si>
  <si>
    <t>136  労  働　組　合　</t>
  </si>
  <si>
    <t>の　状　況　(県　下)</t>
  </si>
  <si>
    <t>総    数</t>
  </si>
  <si>
    <t>適   用   法   別</t>
  </si>
  <si>
    <t>加  入  団  体  別</t>
  </si>
  <si>
    <t>規　　　模　　　別</t>
  </si>
  <si>
    <t>労働関係法</t>
  </si>
  <si>
    <t>連　　合</t>
  </si>
  <si>
    <t>県　労　連</t>
  </si>
  <si>
    <t>そ　の　他</t>
  </si>
  <si>
    <t>組合
数</t>
  </si>
  <si>
    <t>組合
員数</t>
  </si>
  <si>
    <t>137　労　働　争　議　</t>
  </si>
  <si>
    <t>総　　数</t>
  </si>
  <si>
    <t>争　　議　　行</t>
  </si>
  <si>
    <t>工　場　閉　鎖</t>
  </si>
  <si>
    <t>怠　　　業</t>
  </si>
  <si>
    <t>件　数</t>
  </si>
  <si>
    <t>138　生　活　保　</t>
  </si>
  <si>
    <t>護　の　状　況</t>
  </si>
  <si>
    <t>生　活　扶　助</t>
  </si>
  <si>
    <t>教　育　扶　助</t>
  </si>
  <si>
    <t>介　護　扶　助</t>
  </si>
  <si>
    <t>医　療　扶　助</t>
  </si>
  <si>
    <t>人　口</t>
  </si>
  <si>
    <t>世帯数</t>
  </si>
  <si>
    <t>人員</t>
  </si>
  <si>
    <t>&lt;市生活福祉課&gt;</t>
  </si>
  <si>
    <t>保護率</t>
  </si>
  <si>
    <t>（単位：人，千円）</t>
  </si>
  <si>
    <t>第　１　号</t>
  </si>
  <si>
    <t>認定者数</t>
  </si>
  <si>
    <t>介護サービス受給者数</t>
  </si>
  <si>
    <t>合　　計</t>
  </si>
  <si>
    <t>(年　　間)</t>
  </si>
  <si>
    <t>&lt;市介護保険課&gt;</t>
  </si>
  <si>
    <t>支出決定分)の実人数。</t>
  </si>
  <si>
    <t>141　国　民　年　金　の　状　況</t>
  </si>
  <si>
    <t>その１　被　保　険　者　数</t>
  </si>
  <si>
    <t>被　　保　　険　　者　　数　　</t>
  </si>
  <si>
    <t>(免　除　者)</t>
  </si>
  <si>
    <t>その２　拠出年金給付状況</t>
  </si>
  <si>
    <t>老齢基礎年金</t>
  </si>
  <si>
    <t>障害基礎年金</t>
  </si>
  <si>
    <t>遺族基礎年金</t>
  </si>
  <si>
    <t>寡婦年金</t>
  </si>
  <si>
    <t>金　　額</t>
  </si>
  <si>
    <t>金　額</t>
  </si>
  <si>
    <t>143　シルバー人材センターの状況</t>
  </si>
  <si>
    <t>その１　会　員　数</t>
  </si>
  <si>
    <t>総　数</t>
  </si>
  <si>
    <t>受　託　件　数</t>
  </si>
  <si>
    <t>延　実　働　人　員</t>
  </si>
  <si>
    <t>受　　託　　報　　酬</t>
  </si>
  <si>
    <t>月平均</t>
  </si>
  <si>
    <t>１日</t>
  </si>
  <si>
    <t>1日１人</t>
  </si>
  <si>
    <t>平均</t>
  </si>
  <si>
    <t>経理等専門技術</t>
  </si>
  <si>
    <t>大工・左官工事</t>
  </si>
  <si>
    <t>塗装・板金工事</t>
  </si>
  <si>
    <t>剪定・造園工事</t>
  </si>
  <si>
    <t>襖張等他の技術</t>
  </si>
  <si>
    <t>一般事務</t>
  </si>
  <si>
    <t>宛名書き・筆耕</t>
  </si>
  <si>
    <t>調査事務</t>
  </si>
  <si>
    <t>施設管理</t>
  </si>
  <si>
    <t>その他管理</t>
  </si>
  <si>
    <t>折衝外交・配布</t>
  </si>
  <si>
    <t>除草作業</t>
  </si>
  <si>
    <t>清掃作業</t>
  </si>
  <si>
    <t>屋内外作業</t>
  </si>
  <si>
    <t>交通安全指導</t>
  </si>
  <si>
    <t>付添・介護介助</t>
  </si>
  <si>
    <t>家事等サービス</t>
  </si>
  <si>
    <t>その他の職種</t>
  </si>
  <si>
    <t>&lt;社団法人　高知シルバー人材センター&gt;</t>
  </si>
  <si>
    <t>加入事業所数</t>
  </si>
  <si>
    <t>労働者数</t>
  </si>
  <si>
    <t>収入保険料</t>
  </si>
  <si>
    <t>療養補償給付</t>
  </si>
  <si>
    <t>障害補償給付</t>
  </si>
  <si>
    <t>休業補償給付</t>
  </si>
  <si>
    <t>年金関係給付</t>
  </si>
  <si>
    <t>遺族補償給付</t>
  </si>
  <si>
    <t>葬祭料</t>
  </si>
  <si>
    <t>(一時金)</t>
  </si>
  <si>
    <t>(本省払)</t>
  </si>
  <si>
    <t>労働組合法</t>
  </si>
  <si>
    <t>地方公営企業</t>
  </si>
  <si>
    <t>国家公務員法</t>
  </si>
  <si>
    <t>地方公務員法</t>
  </si>
  <si>
    <t>労働関係法</t>
  </si>
  <si>
    <t>29人以下</t>
  </si>
  <si>
    <t>30～99人</t>
  </si>
  <si>
    <t>100～499人</t>
  </si>
  <si>
    <t>500～999人</t>
  </si>
  <si>
    <t>1,000人以上</t>
  </si>
  <si>
    <t>年</t>
  </si>
  <si>
    <t>損失日数</t>
  </si>
  <si>
    <t>半日以上同盟罷業</t>
  </si>
  <si>
    <t>半日未満の同盟罷業</t>
  </si>
  <si>
    <t>総参加人員</t>
  </si>
  <si>
    <t>行為参加人員</t>
  </si>
  <si>
    <t>その他の</t>
  </si>
  <si>
    <t>世帯数</t>
  </si>
  <si>
    <t>扶助金額</t>
  </si>
  <si>
    <t>保険給付費</t>
  </si>
  <si>
    <t>被保険者数</t>
  </si>
  <si>
    <t>老齢福祉年金</t>
  </si>
  <si>
    <t>障害基礎年金(無拠出)</t>
  </si>
  <si>
    <t>遺族基礎年金(無拠出)</t>
  </si>
  <si>
    <t>総　数</t>
  </si>
  <si>
    <t>59歳以下</t>
  </si>
  <si>
    <t>60～69歳</t>
  </si>
  <si>
    <t>70～79歳</t>
  </si>
  <si>
    <t>80歳以上</t>
  </si>
  <si>
    <t>その２　事業実績</t>
  </si>
  <si>
    <t>その３　職業別取扱状況</t>
  </si>
  <si>
    <t>構成比</t>
  </si>
  <si>
    <t>新規
求職者</t>
  </si>
  <si>
    <t>月間有効
求職者</t>
  </si>
  <si>
    <t>紹介
件数</t>
  </si>
  <si>
    <t>就職
件数</t>
  </si>
  <si>
    <t>&lt;市保険医療課&gt;</t>
  </si>
  <si>
    <t>&lt;県統計課：毎月勤労統計調査地方調査年報&gt;</t>
  </si>
  <si>
    <t>就　労
実人数</t>
  </si>
  <si>
    <t>不就労
延　数</t>
  </si>
  <si>
    <t>55才以上
の　　者</t>
  </si>
  <si>
    <t>農　林
水産業</t>
  </si>
  <si>
    <t>卸　売
小売業</t>
  </si>
  <si>
    <t>金融・保険業</t>
  </si>
  <si>
    <t>製造業</t>
  </si>
  <si>
    <t>建設業</t>
  </si>
  <si>
    <t>調査産業計</t>
  </si>
  <si>
    <r>
      <t>　均　労　働　時　間　数</t>
    </r>
    <r>
      <rPr>
        <sz val="10"/>
        <rFont val="ＭＳ 明朝"/>
        <family val="1"/>
      </rPr>
      <t>（県下の従業者規模30人以上の事業所）</t>
    </r>
  </si>
  <si>
    <r>
      <t>　均　出　勤　日  数</t>
    </r>
    <r>
      <rPr>
        <sz val="10"/>
        <rFont val="ＭＳ 明朝"/>
        <family val="1"/>
      </rPr>
      <t>（県下の従業者規模30人以上の事業所）</t>
    </r>
  </si>
  <si>
    <t>金　融・
保険業</t>
  </si>
  <si>
    <t>調査産業計</t>
  </si>
  <si>
    <t>(金額単位：千円)</t>
  </si>
  <si>
    <t>(注)高知公共職業安定所の取扱件数。</t>
  </si>
  <si>
    <t>(注2)※(保)受給者数は一般常用雇用形態。</t>
  </si>
  <si>
    <t>新規求職
申 込 数</t>
  </si>
  <si>
    <t>125　日雇職業紹介状況</t>
  </si>
  <si>
    <t>産業</t>
  </si>
  <si>
    <r>
      <t>133　雇　用　指　数</t>
    </r>
    <r>
      <rPr>
        <sz val="10"/>
        <rFont val="ＭＳ 明朝"/>
        <family val="1"/>
      </rPr>
      <t>（県下の従業者規模30人以上の事業所）</t>
    </r>
  </si>
  <si>
    <t>在宅サービス
受給者数</t>
  </si>
  <si>
    <t>施設サービス
受給者数</t>
  </si>
  <si>
    <t>人　数</t>
  </si>
  <si>
    <t>(単位：件，人，千円)</t>
  </si>
  <si>
    <t>(保)※
受給者</t>
  </si>
  <si>
    <t>平成</t>
  </si>
  <si>
    <t>(注1)市内世帯数・人口は前年度10月１日現在の人口動態調査による推計人口。　</t>
  </si>
  <si>
    <t>(注)第１号被保険者数及び認定者数は，10月末日現在。介護サービス受給者は，現物給付(11月審査分)と償還給付(11月</t>
  </si>
  <si>
    <t>(注)(免除者)は第１号強制加入者数の内数。</t>
  </si>
  <si>
    <t>総数</t>
  </si>
  <si>
    <t>&lt;高知労働基準監督署&gt;</t>
  </si>
  <si>
    <t>求人延数</t>
  </si>
  <si>
    <t>128　雇用保険給付状況（基本手当基本分のみ）</t>
  </si>
  <si>
    <t>-</t>
  </si>
  <si>
    <t>(注)金額は10割費用額である。入院時食事療養費は入院に含む。療養の給付等に関しては，平成14年度のみ</t>
  </si>
  <si>
    <t>(注2)対前年増加率は，指数により作成している。</t>
  </si>
  <si>
    <t>対前年増加率(％)</t>
  </si>
  <si>
    <t>運　輸・
通信業</t>
  </si>
  <si>
    <r>
      <t>134　賃  金  指  数(名目）</t>
    </r>
    <r>
      <rPr>
        <sz val="10"/>
        <rFont val="ＭＳ 明朝"/>
        <family val="1"/>
      </rPr>
      <t>（県下の従業者規模30人以上の事業所）</t>
    </r>
  </si>
  <si>
    <t>(サービス業を除く)</t>
  </si>
  <si>
    <t>市内世帯数
及び人口</t>
  </si>
  <si>
    <t>被保護世帯数
及び人員</t>
  </si>
  <si>
    <t>(金額単位：百万円)</t>
  </si>
  <si>
    <t>住　宅　扶　助</t>
  </si>
  <si>
    <t>(注2)被保護世帯数･人員は各年度末現在で，いずれかの扶助を受けている世帯，人の実数。</t>
  </si>
  <si>
    <t>&lt;市保険医療課 国民年金室&gt;</t>
  </si>
  <si>
    <t>第１号強制加入者</t>
  </si>
  <si>
    <t>第１号任意加入者</t>
  </si>
  <si>
    <t>第３号加入者</t>
  </si>
  <si>
    <t>各年度末現在(単位：千円)</t>
  </si>
  <si>
    <t>各年度末現在(単位：千円)</t>
  </si>
  <si>
    <t>各年度末現在</t>
  </si>
  <si>
    <t>当たり(円)</t>
  </si>
  <si>
    <t>…</t>
  </si>
  <si>
    <t>平成13年度</t>
  </si>
  <si>
    <t>独立行政法人等</t>
  </si>
  <si>
    <t>(注1)高知公共職業安定所の取扱件数(パートを除く)。</t>
  </si>
  <si>
    <t>(注2)給付状況は，業務上災害及び通勤災害の計。</t>
  </si>
  <si>
    <t>139　介　護　保　険　の　状　況</t>
  </si>
  <si>
    <t>140　欠　　　　番</t>
  </si>
  <si>
    <t>&lt;県雇用労働政策課&gt;</t>
  </si>
  <si>
    <t>　　　4月～2月の11ヶ月分である。</t>
  </si>
  <si>
    <t>平成13年度</t>
  </si>
  <si>
    <t>(注1)パートを除く。</t>
  </si>
  <si>
    <t>(注2)平成17年度より運輸通信業が運輸業と情報通信業に，金融・保険不動産業が金融・保険業と不動産業になった。</t>
  </si>
  <si>
    <t>の　状　況　(県下)</t>
  </si>
  <si>
    <t>　　為　　を　　行　　っ　　た　　も　　の</t>
  </si>
  <si>
    <t>運輸業</t>
  </si>
  <si>
    <t>情報通信業</t>
  </si>
  <si>
    <t>運輸通信業</t>
  </si>
  <si>
    <t>金融･保険・不動産業</t>
  </si>
  <si>
    <t>金融･保険業</t>
  </si>
  <si>
    <t>不動産業</t>
  </si>
  <si>
    <t>医療・福祉</t>
  </si>
  <si>
    <t>-</t>
  </si>
  <si>
    <t>教育・学習支援事業</t>
  </si>
  <si>
    <t>飲食店　　宿泊業</t>
  </si>
  <si>
    <t>サービス業</t>
  </si>
  <si>
    <t>(注3)平成16年度までは飲食店・宿泊業のうち飲食店は卸売り小売業に，宿泊業はサービス業に，医療・福祉はサービス</t>
  </si>
  <si>
    <t>　　 業に分類。</t>
  </si>
  <si>
    <t>建設業</t>
  </si>
  <si>
    <t>製造業</t>
  </si>
  <si>
    <t>金融・保険業</t>
  </si>
  <si>
    <t xml:space="preserve"> </t>
  </si>
  <si>
    <t>-</t>
  </si>
  <si>
    <t>教育，学習支援業</t>
  </si>
  <si>
    <t>-</t>
  </si>
  <si>
    <t>製造業</t>
  </si>
  <si>
    <t>飲食店,宿泊業</t>
  </si>
  <si>
    <t>医療,福祉</t>
  </si>
  <si>
    <t>教育，学習支援業</t>
  </si>
  <si>
    <t>調査産業計</t>
  </si>
  <si>
    <t>運輸業</t>
  </si>
  <si>
    <t>卸売・小売業</t>
  </si>
  <si>
    <t>飲食店，宿泊業</t>
  </si>
  <si>
    <t>医療，福祉</t>
  </si>
  <si>
    <r>
      <t xml:space="preserve">サービス業         </t>
    </r>
    <r>
      <rPr>
        <sz val="9"/>
        <rFont val="ＭＳ 明朝"/>
        <family val="1"/>
      </rPr>
      <t xml:space="preserve"> </t>
    </r>
    <r>
      <rPr>
        <sz val="8"/>
        <rFont val="ＭＳ 明朝"/>
        <family val="1"/>
      </rPr>
      <t>（他に分類されないもの）</t>
    </r>
  </si>
  <si>
    <t>　　数値が公表されていないので記載を省略したが，調査産業計の数値には含まれている。</t>
  </si>
  <si>
    <t>(注2)鉱業，電気・ガス・熱供給・水道業，情報通信業，不動産業，複合サービス事業は，調査対象事業所が少ないため</t>
  </si>
  <si>
    <t>飲食店，宿泊業</t>
  </si>
  <si>
    <t>医療，福祉</t>
  </si>
  <si>
    <t>サービス業(他に分類されないもの）</t>
  </si>
  <si>
    <t>(平成12年平均＝100)</t>
  </si>
  <si>
    <t>卸　売・
小売業，飲食店</t>
  </si>
  <si>
    <t>　 　数値が公表されていないので記載を省略したが，調査産業計の数値には含まれている。</t>
  </si>
  <si>
    <t>卸　売・
小売業，
飲食店</t>
  </si>
  <si>
    <t>(注1)鉱業，電気・ガス・熱供給・水道業及び不動産業は，調査対象事業所が少ないため</t>
  </si>
  <si>
    <t>(注2)紹介件数の男女の内訳は平成17年度より集計していない。</t>
  </si>
  <si>
    <t>(サービス業を除く)</t>
  </si>
  <si>
    <t>　　集計結果によるが，平成15年分以前は組替え集計は行なっていないため，「調査産業計」のみを表示している。</t>
  </si>
  <si>
    <t>(注1)平成17年分から，平成14年3月に改定された日本標準産業分類に基づく集計結果を公表している。平成16年分は組換え</t>
  </si>
  <si>
    <r>
      <t>　平　均　給　与</t>
    </r>
    <r>
      <rPr>
        <sz val="10"/>
        <rFont val="ＭＳ 明朝"/>
        <family val="1"/>
      </rPr>
      <t>（県下の従業者規模30人以上の事業所）</t>
    </r>
  </si>
  <si>
    <t>調査産業計</t>
  </si>
  <si>
    <t>現金給与
総額</t>
  </si>
  <si>
    <t>-</t>
  </si>
  <si>
    <t>うち決ま
って支給
する給与</t>
  </si>
  <si>
    <t>現金給与
総額</t>
  </si>
  <si>
    <t>運輸業</t>
  </si>
  <si>
    <t>現金給与
総額</t>
  </si>
  <si>
    <t>卸売・小売業</t>
  </si>
  <si>
    <t>金融・保険業</t>
  </si>
  <si>
    <t>現金給与
総額</t>
  </si>
  <si>
    <t>現金給与
総額</t>
  </si>
  <si>
    <t>現金給与
総額</t>
  </si>
  <si>
    <t>現金給与
総額</t>
  </si>
  <si>
    <t>現金給与
総額</t>
  </si>
  <si>
    <t>産　業</t>
  </si>
  <si>
    <t>産　業</t>
  </si>
  <si>
    <r>
      <t xml:space="preserve">サ ー ビ ス 業
</t>
    </r>
    <r>
      <rPr>
        <sz val="7"/>
        <rFont val="ＭＳ 明朝"/>
        <family val="1"/>
      </rPr>
      <t>(他に分類されないもの)</t>
    </r>
  </si>
  <si>
    <t>132　勤　労　者　月　</t>
  </si>
  <si>
    <t>(注1)高知労働基準監督署管内の数値である。</t>
  </si>
  <si>
    <t>(注2)年金関係給付は，傷病（補償）年金，障害（補償）年金，遺族（補償）年金が含まれている。</t>
  </si>
  <si>
    <t>(‰)</t>
  </si>
  <si>
    <t>142　福 祉 年 金 給 付 状 況</t>
  </si>
  <si>
    <t>区分　</t>
  </si>
  <si>
    <t>　年度</t>
  </si>
  <si>
    <t>　区分</t>
  </si>
  <si>
    <t>年度　</t>
  </si>
  <si>
    <t>129　産　業　別</t>
  </si>
  <si>
    <t>求　人　状　況</t>
  </si>
  <si>
    <t xml:space="preserve">  産業</t>
  </si>
  <si>
    <t>16年</t>
  </si>
  <si>
    <t>(注4)平成17年度より教育・学習支援事業，複合サービス事業が追加された。</t>
  </si>
  <si>
    <t>(注1)平成17年分から，平成14年3月に改定された日本標準産業分類に基づく集計結果を公表している。平成16年分は組換</t>
  </si>
  <si>
    <t>　　え集計結果によるが，平成15年分以前は組替え集計は行なっていないため，「調査産業計」のみを表示している。</t>
  </si>
  <si>
    <t>141　国　民　年　金　の　状　況（つづき）</t>
  </si>
  <si>
    <t>複合　　　　サービス事業</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</si>
</sst>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00;&quot;△ &quot;0.00"/>
    <numFmt numFmtId="180" formatCode="#,##0.0;[Red]\-#,##0.0"/>
    <numFmt numFmtId="181" formatCode="#,##0.0;&quot;△ &quot;#,##0.0"/>
    <numFmt numFmtId="182" formatCode="0.0%"/>
    <numFmt numFmtId="183" formatCode="0.0_ "/>
    <numFmt numFmtId="184" formatCode="#,##0_);\(#,##0\)"/>
    <numFmt numFmtId="185" formatCode="[&lt;=999]000;000\-00"/>
    <numFmt numFmtId="186" formatCode="#,##0.00_);[Red]\(#,##0.00\)"/>
    <numFmt numFmtId="187" formatCode="0_ "/>
    <numFmt numFmtId="188" formatCode="0.0;_堀"/>
    <numFmt numFmtId="189" formatCode="_ * #,##0.0_ ;_ * \-#,##0.0_ ;_ * &quot;-&quot;_ ;_ @_ "/>
    <numFmt numFmtId="190" formatCode="#,##0_ ;[Red]\-#,##0\ "/>
    <numFmt numFmtId="191" formatCode="#,##0.000;[Red]\-#,##0.000"/>
    <numFmt numFmtId="192" formatCode="#,##0.0_ ;[Red]\-#,##0.0\ "/>
    <numFmt numFmtId="193" formatCode="#,##0.000_ ;[Red]\-#,##0.000\ "/>
    <numFmt numFmtId="194" formatCode="0_ ;[Red]\-0\ "/>
    <numFmt numFmtId="195" formatCode="0.0;&quot;△ &quot;0.0"/>
    <numFmt numFmtId="196" formatCode="_ * #,##0.0_ ;_ * \-#,##0.0_ ;_ * &quot;-&quot;?_ ;_ @_ "/>
    <numFmt numFmtId="197" formatCode="_ * #,##0.00_ ;_ * \-#,##0.00_ ;_ * &quot;-&quot;_ ;_ @_ "/>
    <numFmt numFmtId="198" formatCode="#,##0,"/>
    <numFmt numFmtId="199" formatCode="0.00_ "/>
    <numFmt numFmtId="200" formatCode="0.0_);[Red]\(0.0\)"/>
    <numFmt numFmtId="201" formatCode="#,##0_);[Red]\(#,##0\)"/>
    <numFmt numFmtId="202" formatCode="0_);\(0\)"/>
    <numFmt numFmtId="203" formatCode="[&lt;=99999999]####\-####;\(00\)\ ####\-####"/>
    <numFmt numFmtId="204" formatCode="\(0\)"/>
    <numFmt numFmtId="205" formatCode="\(#,##0\);[Red]\(#,##0\)\ "/>
    <numFmt numFmtId="206" formatCode="\(#,000\)"/>
    <numFmt numFmtId="207" formatCode="0.00000_ "/>
    <numFmt numFmtId="208" formatCode="0.0000_ "/>
    <numFmt numFmtId="209" formatCode="0.000_ "/>
    <numFmt numFmtId="210" formatCode="#,##0.0,"/>
    <numFmt numFmtId="211" formatCode="#,##0.00,"/>
    <numFmt numFmtId="212" formatCode="#,##0.000,"/>
    <numFmt numFmtId="213" formatCode="#,##0.0"/>
    <numFmt numFmtId="214" formatCode="#,###;&quot;△ &quot;#,###;&quot;-&quot;;@"/>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明朝"/>
      <family val="1"/>
    </font>
    <font>
      <sz val="10"/>
      <name val="ＭＳ ゴシック"/>
      <family val="3"/>
    </font>
    <font>
      <sz val="10"/>
      <name val="ＭＳ Ｐゴシック"/>
      <family val="3"/>
    </font>
    <font>
      <sz val="9"/>
      <name val="ＭＳ ゴシック"/>
      <family val="3"/>
    </font>
    <font>
      <b/>
      <sz val="10"/>
      <name val="ＭＳ 明朝"/>
      <family val="1"/>
    </font>
    <font>
      <b/>
      <sz val="14"/>
      <name val="ＭＳ 明朝"/>
      <family val="1"/>
    </font>
    <font>
      <sz val="9.5"/>
      <name val="ＭＳ 明朝"/>
      <family val="1"/>
    </font>
    <font>
      <sz val="9.5"/>
      <name val="ＭＳ ゴシック"/>
      <family val="3"/>
    </font>
    <font>
      <sz val="14"/>
      <name val="ＭＳ 明朝"/>
      <family val="1"/>
    </font>
    <font>
      <sz val="8"/>
      <name val="ＭＳ 明朝"/>
      <family val="1"/>
    </font>
    <font>
      <sz val="7"/>
      <name val="ＭＳ 明朝"/>
      <family val="1"/>
    </font>
  </fonts>
  <fills count="2">
    <fill>
      <patternFill/>
    </fill>
    <fill>
      <patternFill patternType="gray125"/>
    </fill>
  </fills>
  <borders count="27">
    <border>
      <left/>
      <right/>
      <top/>
      <bottom/>
      <diagonal/>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style="hair"/>
    </border>
    <border>
      <left style="hair"/>
      <right style="hair"/>
      <top>
        <color indexed="63"/>
      </top>
      <bottom>
        <color indexed="63"/>
      </bottom>
    </border>
    <border>
      <left style="hair"/>
      <right>
        <color indexed="63"/>
      </right>
      <top style="thin"/>
      <bottom style="hair"/>
    </border>
    <border>
      <left style="hair"/>
      <right style="hair"/>
      <top style="thin"/>
      <bottom>
        <color indexed="63"/>
      </bottom>
    </border>
    <border>
      <left style="hair"/>
      <right>
        <color indexed="63"/>
      </right>
      <top style="thin"/>
      <bottom>
        <color indexed="63"/>
      </bottom>
    </border>
    <border>
      <left>
        <color indexed="63"/>
      </left>
      <right style="hair"/>
      <top style="hair"/>
      <bottom>
        <color indexed="63"/>
      </bottom>
    </border>
    <border>
      <left>
        <color indexed="63"/>
      </left>
      <right>
        <color indexed="63"/>
      </right>
      <top style="thin"/>
      <bottom style="hair"/>
    </border>
    <border>
      <left>
        <color indexed="63"/>
      </left>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style="hair"/>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1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1" xfId="0" applyFont="1" applyBorder="1" applyAlignment="1">
      <alignment/>
    </xf>
    <xf numFmtId="0" fontId="5" fillId="0" borderId="2" xfId="0" applyFont="1" applyBorder="1" applyAlignment="1">
      <alignment/>
    </xf>
    <xf numFmtId="0" fontId="5" fillId="0" borderId="0" xfId="0" applyFont="1" applyBorder="1" applyAlignment="1">
      <alignment/>
    </xf>
    <xf numFmtId="0" fontId="5" fillId="0" borderId="2"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5" xfId="0" applyFont="1" applyBorder="1" applyAlignment="1">
      <alignment horizont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7" xfId="0" applyFont="1" applyBorder="1" applyAlignment="1">
      <alignment horizontal="right" vertical="center"/>
    </xf>
    <xf numFmtId="0" fontId="5" fillId="0" borderId="2" xfId="0" applyFont="1" applyBorder="1" applyAlignment="1">
      <alignment horizontal="right" vertical="center"/>
    </xf>
    <xf numFmtId="0" fontId="5" fillId="0" borderId="5" xfId="0" applyFont="1" applyBorder="1" applyAlignment="1">
      <alignment vertical="center"/>
    </xf>
    <xf numFmtId="0" fontId="5" fillId="0" borderId="8" xfId="0" applyFont="1" applyBorder="1" applyAlignment="1">
      <alignment horizontal="center"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wrapText="1"/>
    </xf>
    <xf numFmtId="0" fontId="5" fillId="0" borderId="2" xfId="0" applyFont="1" applyBorder="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xf>
    <xf numFmtId="176" fontId="5" fillId="0" borderId="2" xfId="0" applyNumberFormat="1" applyFont="1" applyBorder="1" applyAlignment="1">
      <alignment horizontal="left" vertical="center"/>
    </xf>
    <xf numFmtId="176" fontId="5"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5" fillId="0" borderId="2" xfId="0" applyNumberFormat="1" applyFont="1" applyBorder="1" applyAlignment="1">
      <alignment horizontal="center" vertical="center"/>
    </xf>
    <xf numFmtId="0" fontId="6" fillId="0" borderId="0" xfId="0" applyFont="1" applyBorder="1" applyAlignment="1">
      <alignment vertical="center"/>
    </xf>
    <xf numFmtId="0" fontId="5" fillId="0" borderId="4" xfId="0" applyFont="1" applyBorder="1" applyAlignment="1">
      <alignment/>
    </xf>
    <xf numFmtId="0" fontId="5" fillId="0" borderId="1" xfId="0" applyFont="1" applyBorder="1" applyAlignment="1">
      <alignment horizontal="right" vertical="center"/>
    </xf>
    <xf numFmtId="176" fontId="5" fillId="0" borderId="0" xfId="0" applyNumberFormat="1" applyFont="1" applyBorder="1" applyAlignment="1">
      <alignment horizontal="lef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horizontal="center" vertical="center"/>
    </xf>
    <xf numFmtId="0" fontId="5" fillId="0" borderId="4" xfId="0" applyFont="1" applyBorder="1" applyAlignment="1">
      <alignment vertical="center"/>
    </xf>
    <xf numFmtId="0" fontId="5" fillId="0" borderId="0" xfId="0" applyFont="1" applyBorder="1" applyAlignment="1">
      <alignment horizontal="lef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distributed" vertical="center" wrapText="1"/>
    </xf>
    <xf numFmtId="0" fontId="5" fillId="0" borderId="13" xfId="0" applyFont="1" applyBorder="1" applyAlignment="1">
      <alignment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0" fontId="5" fillId="0" borderId="0" xfId="0" applyFont="1" applyBorder="1" applyAlignment="1">
      <alignment horizontal="right"/>
    </xf>
    <xf numFmtId="38" fontId="5" fillId="0" borderId="0" xfId="17" applyFont="1" applyBorder="1" applyAlignment="1">
      <alignment/>
    </xf>
    <xf numFmtId="0" fontId="4" fillId="0" borderId="0" xfId="0" applyFont="1" applyAlignment="1">
      <alignment horizontal="left" indent="3"/>
    </xf>
    <xf numFmtId="0" fontId="10" fillId="0" borderId="0" xfId="0" applyFont="1" applyAlignment="1">
      <alignment vertical="center"/>
    </xf>
    <xf numFmtId="0" fontId="5" fillId="0" borderId="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38" fontId="11" fillId="0" borderId="0" xfId="17"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5" fillId="0" borderId="15" xfId="0" applyFont="1" applyBorder="1" applyAlignment="1">
      <alignment vertical="center"/>
    </xf>
    <xf numFmtId="0" fontId="5" fillId="0" borderId="8" xfId="0" applyFont="1" applyBorder="1" applyAlignment="1">
      <alignment horizontal="distributed" vertical="center"/>
    </xf>
    <xf numFmtId="0" fontId="5" fillId="0" borderId="15" xfId="0" applyFont="1" applyBorder="1" applyAlignment="1">
      <alignment horizontal="right" vertical="center"/>
    </xf>
    <xf numFmtId="41" fontId="5" fillId="0" borderId="0" xfId="17" applyNumberFormat="1" applyFont="1" applyBorder="1" applyAlignment="1">
      <alignment vertical="center"/>
    </xf>
    <xf numFmtId="41" fontId="5" fillId="0" borderId="0" xfId="17" applyNumberFormat="1" applyFont="1" applyBorder="1" applyAlignment="1">
      <alignment horizontal="right" vertical="center"/>
    </xf>
    <xf numFmtId="41" fontId="6" fillId="0" borderId="0" xfId="17" applyNumberFormat="1" applyFont="1" applyBorder="1" applyAlignment="1">
      <alignment vertical="center"/>
    </xf>
    <xf numFmtId="0" fontId="10" fillId="0" borderId="0" xfId="0" applyFont="1" applyAlignment="1">
      <alignment/>
    </xf>
    <xf numFmtId="0" fontId="10" fillId="0" borderId="0" xfId="0" applyFont="1" applyAlignment="1">
      <alignment horizontal="distributed"/>
    </xf>
    <xf numFmtId="0" fontId="10" fillId="0" borderId="0" xfId="0" applyFont="1" applyAlignment="1">
      <alignment horizontal="right"/>
    </xf>
    <xf numFmtId="0" fontId="10" fillId="0" borderId="0" xfId="0" applyFont="1" applyAlignment="1">
      <alignment horizontal="left"/>
    </xf>
    <xf numFmtId="0" fontId="5" fillId="0" borderId="4" xfId="0" applyFont="1" applyBorder="1" applyAlignment="1">
      <alignment horizontal="right"/>
    </xf>
    <xf numFmtId="0" fontId="5" fillId="0" borderId="16" xfId="0" applyFont="1" applyBorder="1" applyAlignment="1">
      <alignment horizontal="distributed" vertical="center"/>
    </xf>
    <xf numFmtId="0" fontId="5" fillId="0" borderId="17" xfId="0" applyFont="1" applyBorder="1" applyAlignment="1">
      <alignment horizontal="right" vertical="center"/>
    </xf>
    <xf numFmtId="0" fontId="5" fillId="0" borderId="5" xfId="0" applyFont="1" applyBorder="1" applyAlignment="1">
      <alignment horizontal="left" vertical="center"/>
    </xf>
    <xf numFmtId="0" fontId="5" fillId="0" borderId="10" xfId="0" applyFont="1" applyBorder="1" applyAlignment="1">
      <alignment horizontal="distributed" vertical="center"/>
    </xf>
    <xf numFmtId="38" fontId="5" fillId="0" borderId="2" xfId="17" applyFont="1" applyBorder="1" applyAlignment="1">
      <alignment horizontal="center" vertical="center"/>
    </xf>
    <xf numFmtId="38" fontId="5" fillId="0" borderId="0" xfId="17" applyFont="1" applyBorder="1" applyAlignment="1">
      <alignment vertical="center"/>
    </xf>
    <xf numFmtId="38" fontId="5" fillId="0" borderId="0" xfId="17" applyFont="1" applyBorder="1" applyAlignment="1">
      <alignment horizontal="right" vertical="center"/>
    </xf>
    <xf numFmtId="38" fontId="5" fillId="0" borderId="0" xfId="17" applyFont="1" applyAlignment="1">
      <alignment vertical="center"/>
    </xf>
    <xf numFmtId="0" fontId="5" fillId="0" borderId="0" xfId="0" applyFont="1" applyAlignment="1">
      <alignment horizontal="center"/>
    </xf>
    <xf numFmtId="38" fontId="5" fillId="0" borderId="7" xfId="17" applyFont="1" applyBorder="1" applyAlignment="1">
      <alignment horizontal="right" vertical="center"/>
    </xf>
    <xf numFmtId="38" fontId="5" fillId="0" borderId="1" xfId="17" applyFont="1" applyBorder="1" applyAlignment="1">
      <alignment horizontal="center" vertical="center"/>
    </xf>
    <xf numFmtId="38" fontId="5" fillId="0" borderId="9" xfId="17" applyFont="1" applyBorder="1" applyAlignment="1">
      <alignment vertical="center"/>
    </xf>
    <xf numFmtId="38" fontId="5" fillId="0" borderId="8" xfId="17" applyFont="1" applyBorder="1" applyAlignment="1">
      <alignment horizontal="center" vertical="center"/>
    </xf>
    <xf numFmtId="38" fontId="5" fillId="0" borderId="11" xfId="17" applyFont="1" applyBorder="1" applyAlignment="1">
      <alignment horizontal="center" vertical="center"/>
    </xf>
    <xf numFmtId="38" fontId="5" fillId="0" borderId="15" xfId="17" applyFont="1" applyBorder="1" applyAlignment="1">
      <alignment horizontal="center" vertical="center"/>
    </xf>
    <xf numFmtId="0" fontId="5" fillId="0" borderId="2" xfId="0" applyFont="1" applyBorder="1" applyAlignment="1">
      <alignment horizontal="distributed" vertical="center"/>
    </xf>
    <xf numFmtId="0" fontId="9" fillId="0" borderId="0" xfId="0" applyFont="1" applyAlignment="1">
      <alignment/>
    </xf>
    <xf numFmtId="0" fontId="6" fillId="0" borderId="2" xfId="0" applyFont="1" applyBorder="1" applyAlignment="1">
      <alignment horizontal="distributed" vertical="center"/>
    </xf>
    <xf numFmtId="0" fontId="4" fillId="0" borderId="0" xfId="0" applyFont="1" applyBorder="1" applyAlignment="1">
      <alignment/>
    </xf>
    <xf numFmtId="0" fontId="4" fillId="0" borderId="4" xfId="0" applyFont="1" applyBorder="1" applyAlignment="1">
      <alignment/>
    </xf>
    <xf numFmtId="0" fontId="4" fillId="0" borderId="2" xfId="0" applyFont="1" applyBorder="1" applyAlignment="1">
      <alignment/>
    </xf>
    <xf numFmtId="0" fontId="4" fillId="0" borderId="1" xfId="0" applyFont="1" applyBorder="1" applyAlignment="1">
      <alignment/>
    </xf>
    <xf numFmtId="0" fontId="13" fillId="0" borderId="0" xfId="0" applyFont="1" applyAlignment="1">
      <alignment horizontal="center"/>
    </xf>
    <xf numFmtId="0" fontId="6" fillId="0" borderId="2" xfId="0" applyFont="1" applyBorder="1" applyAlignment="1">
      <alignment horizontal="center" vertical="center"/>
    </xf>
    <xf numFmtId="0" fontId="5" fillId="0" borderId="15" xfId="0" applyFont="1" applyBorder="1" applyAlignment="1">
      <alignment horizontal="center" vertical="center"/>
    </xf>
    <xf numFmtId="41" fontId="5" fillId="0" borderId="0" xfId="0" applyNumberFormat="1" applyFont="1" applyBorder="1" applyAlignment="1">
      <alignment vertical="center"/>
    </xf>
    <xf numFmtId="0" fontId="4" fillId="0" borderId="0" xfId="0" applyFont="1" applyAlignment="1">
      <alignment vertical="center"/>
    </xf>
    <xf numFmtId="0" fontId="5" fillId="0" borderId="2" xfId="0" applyFont="1" applyBorder="1" applyAlignment="1">
      <alignment horizontal="center" vertical="center" shrinkToFit="1"/>
    </xf>
    <xf numFmtId="0" fontId="4" fillId="0" borderId="0" xfId="0" applyFont="1" applyBorder="1" applyAlignment="1">
      <alignment vertical="center"/>
    </xf>
    <xf numFmtId="0" fontId="5" fillId="0" borderId="16" xfId="0" applyFont="1" applyBorder="1" applyAlignment="1">
      <alignment horizontal="distributed" vertical="center"/>
    </xf>
    <xf numFmtId="0" fontId="5" fillId="0" borderId="18"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Alignment="1">
      <alignment horizontal="right" vertical="center"/>
    </xf>
    <xf numFmtId="41" fontId="5" fillId="0" borderId="0" xfId="17" applyNumberFormat="1" applyFont="1" applyBorder="1" applyAlignment="1">
      <alignment horizontal="center" vertical="center"/>
    </xf>
    <xf numFmtId="0" fontId="5" fillId="0" borderId="3" xfId="0" applyFont="1" applyBorder="1" applyAlignment="1">
      <alignment vertical="center"/>
    </xf>
    <xf numFmtId="0" fontId="4" fillId="0" borderId="0" xfId="0" applyFont="1" applyAlignment="1">
      <alignment horizontal="left" vertical="center" inden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0" xfId="0" applyFont="1" applyAlignment="1">
      <alignment horizontal="distributed" vertical="center"/>
    </xf>
    <xf numFmtId="0" fontId="5" fillId="0" borderId="6" xfId="0" applyFont="1" applyBorder="1" applyAlignment="1">
      <alignment horizontal="center" vertical="center" shrinkToFit="1"/>
    </xf>
    <xf numFmtId="0" fontId="5" fillId="0" borderId="19" xfId="0" applyFont="1" applyBorder="1" applyAlignment="1">
      <alignment horizontal="left" vertical="center"/>
    </xf>
    <xf numFmtId="38" fontId="5" fillId="0" borderId="4" xfId="17" applyNumberFormat="1" applyFont="1" applyBorder="1" applyAlignment="1">
      <alignment vertical="center"/>
    </xf>
    <xf numFmtId="196" fontId="5" fillId="0" borderId="0" xfId="17" applyNumberFormat="1" applyFont="1" applyBorder="1" applyAlignment="1">
      <alignment vertical="center"/>
    </xf>
    <xf numFmtId="0" fontId="5" fillId="0" borderId="3"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4" fillId="0" borderId="0" xfId="0" applyFont="1" applyBorder="1" applyAlignment="1">
      <alignment horizontal="left" vertical="center" indent="1"/>
    </xf>
    <xf numFmtId="0" fontId="5" fillId="0" borderId="11" xfId="0" applyFont="1" applyBorder="1" applyAlignment="1">
      <alignment horizontal="distributed" vertical="center" shrinkToFit="1"/>
    </xf>
    <xf numFmtId="0" fontId="5" fillId="0" borderId="12" xfId="0" applyFont="1" applyBorder="1" applyAlignment="1">
      <alignment horizontal="distributed" vertical="center" shrinkToFit="1"/>
    </xf>
    <xf numFmtId="181" fontId="5" fillId="0" borderId="0" xfId="0" applyNumberFormat="1" applyFont="1" applyBorder="1" applyAlignment="1">
      <alignment vertical="center"/>
    </xf>
    <xf numFmtId="181" fontId="6" fillId="0" borderId="0" xfId="0" applyNumberFormat="1" applyFont="1" applyBorder="1" applyAlignment="1">
      <alignment vertical="center"/>
    </xf>
    <xf numFmtId="181" fontId="5" fillId="0" borderId="0" xfId="0" applyNumberFormat="1" applyFont="1" applyBorder="1" applyAlignment="1">
      <alignment horizontal="right" vertical="center"/>
    </xf>
    <xf numFmtId="0" fontId="5" fillId="0" borderId="11" xfId="0" applyFont="1" applyBorder="1" applyAlignment="1">
      <alignment horizontal="distributed" vertical="center" wrapText="1"/>
    </xf>
    <xf numFmtId="38" fontId="5" fillId="0" borderId="0" xfId="17" applyFont="1" applyBorder="1" applyAlignment="1">
      <alignment horizontal="left" vertical="center" indent="2"/>
    </xf>
    <xf numFmtId="38" fontId="11" fillId="0" borderId="0" xfId="17" applyFont="1" applyBorder="1" applyAlignment="1">
      <alignment horizontal="center" vertical="center"/>
    </xf>
    <xf numFmtId="0" fontId="5" fillId="0" borderId="8" xfId="0" applyFont="1" applyBorder="1" applyAlignment="1">
      <alignment horizontal="center" wrapText="1"/>
    </xf>
    <xf numFmtId="0" fontId="5" fillId="0" borderId="9" xfId="0" applyFont="1" applyBorder="1" applyAlignment="1">
      <alignment horizontal="left" vertical="center"/>
    </xf>
    <xf numFmtId="0" fontId="5" fillId="0" borderId="10" xfId="0" applyFont="1" applyBorder="1" applyAlignment="1">
      <alignment horizontal="distributed" vertical="center" shrinkToFit="1"/>
    </xf>
    <xf numFmtId="38" fontId="5" fillId="0" borderId="0" xfId="17" applyFont="1" applyBorder="1" applyAlignment="1">
      <alignment horizontal="center"/>
    </xf>
    <xf numFmtId="38" fontId="5" fillId="0" borderId="5" xfId="17" applyFont="1" applyBorder="1" applyAlignment="1">
      <alignment horizontal="center" vertical="center"/>
    </xf>
    <xf numFmtId="180" fontId="5" fillId="0" borderId="0" xfId="17" applyNumberFormat="1" applyFont="1" applyBorder="1" applyAlignment="1">
      <alignment vertical="center"/>
    </xf>
    <xf numFmtId="38" fontId="5" fillId="0" borderId="11" xfId="17" applyFont="1" applyBorder="1" applyAlignment="1">
      <alignment horizontal="distributed" vertical="center" wrapText="1"/>
    </xf>
    <xf numFmtId="38" fontId="5" fillId="0" borderId="19" xfId="17" applyFont="1" applyBorder="1" applyAlignment="1">
      <alignment horizontal="distributed" vertical="center"/>
    </xf>
    <xf numFmtId="0" fontId="4" fillId="0" borderId="0" xfId="0" applyFont="1" applyAlignment="1">
      <alignment horizontal="left" indent="1"/>
    </xf>
    <xf numFmtId="0" fontId="5" fillId="0" borderId="3" xfId="0" applyFont="1" applyBorder="1" applyAlignment="1">
      <alignment/>
    </xf>
    <xf numFmtId="206" fontId="5" fillId="0" borderId="0" xfId="17" applyNumberFormat="1" applyFont="1" applyBorder="1" applyAlignment="1">
      <alignment horizontal="right" vertical="center"/>
    </xf>
    <xf numFmtId="206" fontId="4" fillId="0" borderId="0" xfId="0" applyNumberFormat="1" applyFont="1" applyAlignment="1">
      <alignment/>
    </xf>
    <xf numFmtId="0" fontId="5" fillId="0" borderId="20" xfId="0" applyFont="1" applyBorder="1" applyAlignment="1">
      <alignment/>
    </xf>
    <xf numFmtId="38" fontId="11" fillId="0" borderId="0" xfId="17" applyFont="1" applyFill="1" applyBorder="1" applyAlignment="1">
      <alignment horizontal="center" vertical="center"/>
    </xf>
    <xf numFmtId="0" fontId="4" fillId="0" borderId="2" xfId="0" applyFont="1" applyBorder="1" applyAlignment="1">
      <alignment horizontal="center" vertical="center"/>
    </xf>
    <xf numFmtId="0" fontId="5" fillId="0" borderId="13" xfId="0" applyFont="1" applyBorder="1" applyAlignment="1">
      <alignment/>
    </xf>
    <xf numFmtId="0" fontId="10" fillId="0" borderId="0" xfId="0" applyFont="1" applyAlignment="1">
      <alignment horizontal="center" vertical="center"/>
    </xf>
    <xf numFmtId="0" fontId="14" fillId="0" borderId="0" xfId="0" applyFont="1" applyBorder="1" applyAlignment="1">
      <alignment horizontal="center" vertical="center" textRotation="255" shrinkToFit="1"/>
    </xf>
    <xf numFmtId="0" fontId="5" fillId="0" borderId="2" xfId="0" applyFont="1" applyBorder="1" applyAlignment="1">
      <alignment horizontal="left" vertical="center"/>
    </xf>
    <xf numFmtId="0" fontId="5" fillId="0" borderId="4" xfId="0" applyFont="1" applyBorder="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38" fontId="6" fillId="0" borderId="0" xfId="17" applyFont="1" applyBorder="1" applyAlignment="1">
      <alignment vertical="center"/>
    </xf>
    <xf numFmtId="41" fontId="6" fillId="0" borderId="0" xfId="17" applyNumberFormat="1" applyFont="1" applyBorder="1" applyAlignment="1">
      <alignment horizontal="center" vertical="center"/>
    </xf>
    <xf numFmtId="196" fontId="6" fillId="0" borderId="0" xfId="17" applyNumberFormat="1" applyFont="1" applyBorder="1" applyAlignment="1">
      <alignment vertical="center"/>
    </xf>
    <xf numFmtId="0" fontId="6" fillId="0" borderId="5" xfId="0" applyFont="1" applyBorder="1" applyAlignment="1">
      <alignment horizontal="center" vertical="center"/>
    </xf>
    <xf numFmtId="38" fontId="12" fillId="0" borderId="0" xfId="17" applyFont="1" applyBorder="1" applyAlignment="1">
      <alignment vertical="center"/>
    </xf>
    <xf numFmtId="38" fontId="12" fillId="0" borderId="0" xfId="17" applyFont="1" applyBorder="1" applyAlignment="1">
      <alignment horizontal="center" vertical="center"/>
    </xf>
    <xf numFmtId="0" fontId="6" fillId="0" borderId="2" xfId="0" applyNumberFormat="1" applyFont="1" applyBorder="1" applyAlignment="1">
      <alignment horizontal="center" vertical="center"/>
    </xf>
    <xf numFmtId="176" fontId="6" fillId="0" borderId="0" xfId="0" applyNumberFormat="1" applyFont="1" applyBorder="1" applyAlignment="1">
      <alignment vertical="center"/>
    </xf>
    <xf numFmtId="0" fontId="6" fillId="0" borderId="2" xfId="0" applyFont="1" applyBorder="1" applyAlignment="1">
      <alignment horizontal="center"/>
    </xf>
    <xf numFmtId="38" fontId="6" fillId="0" borderId="0" xfId="17" applyFont="1" applyBorder="1" applyAlignment="1">
      <alignment horizontal="center"/>
    </xf>
    <xf numFmtId="38" fontId="6" fillId="0" borderId="0" xfId="17" applyFont="1" applyBorder="1" applyAlignment="1">
      <alignment/>
    </xf>
    <xf numFmtId="0" fontId="6" fillId="0" borderId="5" xfId="0" applyFont="1" applyBorder="1" applyAlignment="1">
      <alignment horizontal="center"/>
    </xf>
    <xf numFmtId="0" fontId="6" fillId="0" borderId="0" xfId="0" applyFont="1" applyAlignment="1">
      <alignment/>
    </xf>
    <xf numFmtId="41" fontId="6" fillId="0" borderId="0" xfId="17" applyNumberFormat="1" applyFont="1" applyBorder="1" applyAlignment="1">
      <alignment horizontal="right" vertical="center"/>
    </xf>
    <xf numFmtId="38" fontId="6" fillId="0" borderId="2" xfId="17" applyFont="1" applyBorder="1" applyAlignment="1">
      <alignment horizontal="center" vertical="center"/>
    </xf>
    <xf numFmtId="38" fontId="6" fillId="0" borderId="5" xfId="17" applyFont="1" applyBorder="1" applyAlignment="1">
      <alignment horizontal="center" vertical="center"/>
    </xf>
    <xf numFmtId="38" fontId="6" fillId="0" borderId="0" xfId="17" applyFont="1" applyAlignment="1">
      <alignment vertical="center"/>
    </xf>
    <xf numFmtId="206" fontId="6" fillId="0" borderId="0" xfId="17" applyNumberFormat="1" applyFont="1" applyBorder="1" applyAlignment="1">
      <alignment horizontal="right" vertical="center"/>
    </xf>
    <xf numFmtId="0" fontId="4" fillId="0" borderId="0" xfId="0" applyFont="1" applyAlignment="1" applyProtection="1">
      <alignment/>
      <protection locked="0"/>
    </xf>
    <xf numFmtId="38" fontId="5" fillId="0" borderId="0" xfId="17" applyFont="1" applyAlignment="1" applyProtection="1">
      <alignment horizontal="right"/>
      <protection locked="0"/>
    </xf>
    <xf numFmtId="0" fontId="4" fillId="0" borderId="4" xfId="0" applyFont="1" applyBorder="1" applyAlignment="1" applyProtection="1">
      <alignment/>
      <protection locked="0"/>
    </xf>
    <xf numFmtId="38" fontId="4" fillId="0" borderId="4" xfId="17" applyFont="1" applyBorder="1" applyAlignment="1" applyProtection="1">
      <alignment/>
      <protection locked="0"/>
    </xf>
    <xf numFmtId="0" fontId="4" fillId="0" borderId="0" xfId="0" applyFont="1" applyAlignment="1" applyProtection="1">
      <alignment vertical="center"/>
      <protection locked="0"/>
    </xf>
    <xf numFmtId="0" fontId="5" fillId="0" borderId="23" xfId="0" applyFont="1" applyBorder="1" applyAlignment="1" applyProtection="1">
      <alignment horizontal="center" vertical="center"/>
      <protection locked="0"/>
    </xf>
    <xf numFmtId="38" fontId="5" fillId="0" borderId="24" xfId="17" applyFont="1" applyBorder="1" applyAlignment="1" applyProtection="1">
      <alignment horizontal="distributed"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38" fontId="5" fillId="0" borderId="15" xfId="17" applyFont="1" applyBorder="1" applyAlignment="1" applyProtection="1">
      <alignment horizontal="center" vertical="center"/>
      <protection locked="0"/>
    </xf>
    <xf numFmtId="0" fontId="4" fillId="0" borderId="2" xfId="0" applyFont="1" applyBorder="1" applyAlignment="1" applyProtection="1">
      <alignment/>
      <protection locked="0"/>
    </xf>
    <xf numFmtId="0" fontId="4" fillId="0" borderId="0" xfId="0" applyFont="1" applyBorder="1" applyAlignment="1" applyProtection="1">
      <alignment/>
      <protection locked="0"/>
    </xf>
    <xf numFmtId="38" fontId="4" fillId="0" borderId="0" xfId="17" applyFont="1" applyBorder="1" applyAlignment="1" applyProtection="1">
      <alignment/>
      <protection locked="0"/>
    </xf>
    <xf numFmtId="0" fontId="5" fillId="0" borderId="2" xfId="0" applyFont="1" applyBorder="1" applyAlignment="1" applyProtection="1">
      <alignment horizontal="center" vertical="center"/>
      <protection locked="0"/>
    </xf>
    <xf numFmtId="38" fontId="5" fillId="0" borderId="0" xfId="17"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198" fontId="5" fillId="0" borderId="0" xfId="17" applyNumberFormat="1" applyFont="1" applyBorder="1" applyAlignment="1" applyProtection="1">
      <alignment vertical="center"/>
      <protection locked="0"/>
    </xf>
    <xf numFmtId="38" fontId="5" fillId="0" borderId="0" xfId="17" applyFont="1" applyFill="1" applyBorder="1" applyAlignment="1" applyProtection="1">
      <alignment vertical="center"/>
      <protection locked="0"/>
    </xf>
    <xf numFmtId="176" fontId="5" fillId="0" borderId="0" xfId="0" applyNumberFormat="1" applyFont="1" applyFill="1" applyBorder="1" applyAlignment="1" applyProtection="1">
      <alignment vertical="center"/>
      <protection locked="0"/>
    </xf>
    <xf numFmtId="0" fontId="6" fillId="0" borderId="2" xfId="0" applyFont="1" applyBorder="1" applyAlignment="1" applyProtection="1">
      <alignment horizontal="center" vertical="center"/>
      <protection locked="0"/>
    </xf>
    <xf numFmtId="38" fontId="6" fillId="0" borderId="0" xfId="17" applyFont="1" applyBorder="1" applyAlignment="1" applyProtection="1">
      <alignment vertical="center"/>
      <protection locked="0"/>
    </xf>
    <xf numFmtId="0" fontId="8" fillId="0" borderId="0" xfId="0" applyFont="1" applyAlignment="1" applyProtection="1">
      <alignment vertical="center"/>
      <protection locked="0"/>
    </xf>
    <xf numFmtId="0" fontId="4" fillId="0" borderId="1" xfId="0" applyFont="1" applyBorder="1" applyAlignment="1" applyProtection="1">
      <alignment/>
      <protection locked="0"/>
    </xf>
    <xf numFmtId="38" fontId="4" fillId="0" borderId="1" xfId="17" applyFont="1" applyBorder="1" applyAlignment="1" applyProtection="1">
      <alignment/>
      <protection locked="0"/>
    </xf>
    <xf numFmtId="38" fontId="4" fillId="0" borderId="0" xfId="17" applyFont="1" applyAlignment="1" applyProtection="1">
      <alignment/>
      <protection locked="0"/>
    </xf>
    <xf numFmtId="0" fontId="5" fillId="0" borderId="5" xfId="0" applyFont="1" applyBorder="1" applyAlignment="1">
      <alignment horizontal="right" vertical="center"/>
    </xf>
    <xf numFmtId="0" fontId="5" fillId="0" borderId="4" xfId="0" applyFont="1" applyBorder="1" applyAlignment="1">
      <alignment horizontal="distributed" vertical="center"/>
    </xf>
    <xf numFmtId="41" fontId="6" fillId="0" borderId="0" xfId="0" applyNumberFormat="1" applyFont="1" applyBorder="1" applyAlignment="1">
      <alignment vertical="center"/>
    </xf>
    <xf numFmtId="196" fontId="6" fillId="0" borderId="0" xfId="0" applyNumberFormat="1" applyFont="1" applyBorder="1" applyAlignment="1">
      <alignment vertical="center"/>
    </xf>
    <xf numFmtId="196" fontId="5" fillId="0" borderId="0" xfId="0" applyNumberFormat="1" applyFont="1" applyBorder="1" applyAlignment="1">
      <alignment/>
    </xf>
    <xf numFmtId="0" fontId="5" fillId="0" borderId="0" xfId="0" applyNumberFormat="1" applyFont="1" applyBorder="1" applyAlignment="1">
      <alignment vertical="center"/>
    </xf>
    <xf numFmtId="196" fontId="5" fillId="0" borderId="0" xfId="0" applyNumberFormat="1" applyFont="1" applyBorder="1" applyAlignment="1">
      <alignment vertical="center"/>
    </xf>
    <xf numFmtId="196" fontId="5" fillId="0" borderId="0" xfId="0" applyNumberFormat="1" applyFont="1" applyFill="1" applyBorder="1" applyAlignment="1">
      <alignment vertical="center"/>
    </xf>
    <xf numFmtId="38" fontId="5" fillId="0" borderId="0" xfId="17" applyNumberFormat="1" applyFont="1" applyFill="1" applyBorder="1" applyAlignment="1" applyProtection="1">
      <alignment vertical="center"/>
      <protection locked="0"/>
    </xf>
    <xf numFmtId="38" fontId="12" fillId="0" borderId="0" xfId="17" applyFont="1" applyFill="1" applyBorder="1" applyAlignment="1">
      <alignment horizontal="center" vertical="center"/>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9" xfId="0" applyFont="1" applyBorder="1" applyAlignment="1">
      <alignment horizontal="right" vertical="center"/>
    </xf>
    <xf numFmtId="0" fontId="5" fillId="0" borderId="5" xfId="0" applyFont="1" applyBorder="1" applyAlignment="1">
      <alignment horizontal="center" vertical="center" shrinkToFit="1"/>
    </xf>
    <xf numFmtId="180" fontId="6" fillId="0" borderId="0" xfId="17" applyNumberFormat="1" applyFont="1" applyBorder="1" applyAlignment="1">
      <alignment vertical="center"/>
    </xf>
    <xf numFmtId="176" fontId="6" fillId="0" borderId="0" xfId="0" applyNumberFormat="1" applyFont="1" applyBorder="1" applyAlignment="1" applyProtection="1">
      <alignment vertical="center"/>
      <protection locked="0"/>
    </xf>
    <xf numFmtId="191" fontId="4" fillId="0" borderId="0" xfId="17" applyNumberFormat="1" applyFont="1" applyBorder="1" applyAlignment="1" applyProtection="1">
      <alignment/>
      <protection locked="0"/>
    </xf>
    <xf numFmtId="38" fontId="6" fillId="0" borderId="0" xfId="17" applyNumberFormat="1" applyFont="1" applyFill="1" applyBorder="1" applyAlignment="1" applyProtection="1">
      <alignment vertical="center"/>
      <protection locked="0"/>
    </xf>
    <xf numFmtId="176" fontId="5" fillId="0" borderId="0" xfId="0" applyNumberFormat="1" applyFont="1" applyFill="1" applyBorder="1" applyAlignment="1">
      <alignment horizontal="right" vertical="center"/>
    </xf>
    <xf numFmtId="176" fontId="5" fillId="0" borderId="0" xfId="0" applyNumberFormat="1" applyFont="1" applyBorder="1" applyAlignment="1">
      <alignment horizontal="right" vertical="center"/>
    </xf>
    <xf numFmtId="0" fontId="14" fillId="0" borderId="11" xfId="0" applyFont="1" applyBorder="1" applyAlignment="1">
      <alignment horizontal="center" vertical="center" wrapText="1"/>
    </xf>
    <xf numFmtId="0" fontId="5" fillId="0" borderId="10" xfId="0" applyNumberFormat="1" applyFont="1" applyBorder="1" applyAlignment="1">
      <alignment horizontal="distributed" vertical="center" wrapText="1"/>
    </xf>
    <xf numFmtId="214" fontId="5" fillId="0" borderId="5" xfId="0" applyNumberFormat="1" applyFont="1" applyBorder="1" applyAlignment="1">
      <alignment horizontal="center" vertical="center"/>
    </xf>
    <xf numFmtId="214" fontId="5" fillId="0" borderId="0" xfId="0" applyNumberFormat="1" applyFont="1" applyBorder="1" applyAlignment="1">
      <alignment horizontal="center" vertical="center"/>
    </xf>
    <xf numFmtId="214" fontId="5" fillId="0" borderId="2" xfId="0" applyNumberFormat="1" applyFont="1" applyBorder="1" applyAlignment="1">
      <alignment horizontal="center" vertical="center"/>
    </xf>
    <xf numFmtId="214" fontId="5" fillId="0" borderId="5" xfId="0" applyNumberFormat="1" applyFont="1" applyBorder="1" applyAlignment="1">
      <alignment horizontal="right" vertical="center"/>
    </xf>
    <xf numFmtId="214" fontId="5" fillId="0" borderId="0" xfId="0" applyNumberFormat="1" applyFont="1" applyBorder="1" applyAlignment="1">
      <alignment horizontal="right" vertical="center"/>
    </xf>
    <xf numFmtId="214" fontId="5" fillId="0" borderId="2" xfId="0" applyNumberFormat="1" applyFont="1" applyBorder="1" applyAlignment="1">
      <alignment horizontal="right" vertical="center"/>
    </xf>
    <xf numFmtId="214" fontId="5" fillId="0" borderId="5" xfId="0" applyNumberFormat="1" applyFont="1" applyBorder="1" applyAlignment="1">
      <alignment vertical="center"/>
    </xf>
    <xf numFmtId="214" fontId="5" fillId="0" borderId="0" xfId="0" applyNumberFormat="1" applyFont="1" applyBorder="1" applyAlignment="1">
      <alignment vertical="center"/>
    </xf>
    <xf numFmtId="214" fontId="5" fillId="0" borderId="2" xfId="0" applyNumberFormat="1" applyFont="1" applyBorder="1" applyAlignment="1">
      <alignment vertical="center"/>
    </xf>
    <xf numFmtId="214" fontId="6" fillId="0" borderId="5" xfId="0" applyNumberFormat="1" applyFont="1" applyBorder="1" applyAlignment="1">
      <alignment vertical="center"/>
    </xf>
    <xf numFmtId="214" fontId="6" fillId="0" borderId="0" xfId="0" applyNumberFormat="1" applyFont="1" applyBorder="1" applyAlignment="1">
      <alignment vertical="center"/>
    </xf>
    <xf numFmtId="214" fontId="6" fillId="0" borderId="2" xfId="0" applyNumberFormat="1" applyFont="1" applyBorder="1" applyAlignment="1">
      <alignment vertical="center"/>
    </xf>
    <xf numFmtId="214" fontId="5" fillId="0" borderId="14" xfId="0" applyNumberFormat="1" applyFont="1" applyBorder="1" applyAlignment="1">
      <alignment vertical="center"/>
    </xf>
    <xf numFmtId="214" fontId="5" fillId="0" borderId="4" xfId="0" applyNumberFormat="1" applyFont="1" applyBorder="1" applyAlignment="1">
      <alignment vertical="center"/>
    </xf>
    <xf numFmtId="214" fontId="5" fillId="0" borderId="3" xfId="0" applyNumberFormat="1" applyFont="1" applyBorder="1" applyAlignment="1">
      <alignment vertical="center"/>
    </xf>
    <xf numFmtId="0" fontId="5" fillId="0" borderId="15" xfId="0" applyFont="1" applyBorder="1" applyAlignment="1">
      <alignment horizontal="distributed" vertical="center" indent="1"/>
    </xf>
    <xf numFmtId="0" fontId="5" fillId="0" borderId="19" xfId="0" applyFont="1" applyBorder="1" applyAlignment="1">
      <alignment horizontal="distributed" vertical="center" indent="1"/>
    </xf>
    <xf numFmtId="214" fontId="5" fillId="0" borderId="0" xfId="17" applyNumberFormat="1" applyFont="1" applyBorder="1" applyAlignment="1">
      <alignment horizontal="right" vertical="center"/>
    </xf>
    <xf numFmtId="214" fontId="6" fillId="0" borderId="0" xfId="17" applyNumberFormat="1" applyFont="1" applyBorder="1" applyAlignment="1">
      <alignment horizontal="right" vertical="center"/>
    </xf>
    <xf numFmtId="0" fontId="5" fillId="0" borderId="6" xfId="0" applyFont="1" applyBorder="1" applyAlignment="1">
      <alignment horizontal="distributed"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vertical="center"/>
    </xf>
    <xf numFmtId="176" fontId="5" fillId="0" borderId="5" xfId="0" applyNumberFormat="1" applyFont="1" applyBorder="1" applyAlignment="1">
      <alignment vertical="center"/>
    </xf>
    <xf numFmtId="176" fontId="6" fillId="0" borderId="5" xfId="0" applyNumberFormat="1" applyFont="1" applyBorder="1" applyAlignment="1">
      <alignment vertical="center"/>
    </xf>
    <xf numFmtId="181" fontId="5" fillId="0" borderId="5" xfId="0" applyNumberFormat="1" applyFont="1" applyBorder="1" applyAlignment="1">
      <alignment vertical="center"/>
    </xf>
    <xf numFmtId="181" fontId="6" fillId="0" borderId="5" xfId="0" applyNumberFormat="1" applyFont="1" applyBorder="1" applyAlignment="1">
      <alignment vertical="center"/>
    </xf>
    <xf numFmtId="181" fontId="5" fillId="0" borderId="5" xfId="0" applyNumberFormat="1" applyFont="1" applyBorder="1" applyAlignment="1">
      <alignment horizontal="right" vertical="center"/>
    </xf>
    <xf numFmtId="0" fontId="5" fillId="0" borderId="22" xfId="0" applyNumberFormat="1" applyFont="1" applyBorder="1" applyAlignment="1">
      <alignment horizontal="distributed" vertical="center" wrapText="1"/>
    </xf>
    <xf numFmtId="0" fontId="5" fillId="0" borderId="19"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15" xfId="0" applyNumberFormat="1" applyFont="1" applyBorder="1" applyAlignment="1">
      <alignment horizontal="distributed"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8" xfId="0" applyFont="1" applyBorder="1" applyAlignment="1">
      <alignment vertical="center"/>
    </xf>
    <xf numFmtId="0" fontId="5" fillId="0" borderId="6" xfId="0" applyFont="1" applyBorder="1" applyAlignment="1">
      <alignment vertical="center"/>
    </xf>
    <xf numFmtId="0" fontId="5" fillId="0" borderId="19" xfId="0" applyFont="1" applyBorder="1" applyAlignment="1">
      <alignment horizontal="distributed" vertical="center"/>
    </xf>
    <xf numFmtId="0" fontId="5" fillId="0" borderId="18" xfId="0" applyFont="1" applyBorder="1" applyAlignment="1">
      <alignment horizontal="distributed" vertical="center"/>
    </xf>
    <xf numFmtId="0" fontId="10" fillId="0" borderId="0" xfId="0" applyFont="1" applyAlignment="1">
      <alignment horizontal="left" vertical="center"/>
    </xf>
    <xf numFmtId="0" fontId="10" fillId="0" borderId="0" xfId="0" applyFont="1" applyAlignment="1">
      <alignment horizontal="right" vertical="center"/>
    </xf>
    <xf numFmtId="0" fontId="11" fillId="0" borderId="18" xfId="0" applyFont="1" applyBorder="1" applyAlignment="1">
      <alignment horizontal="distributed" vertical="center" wrapText="1"/>
    </xf>
    <xf numFmtId="0" fontId="11" fillId="0" borderId="6" xfId="0" applyFont="1" applyBorder="1" applyAlignment="1">
      <alignment horizontal="distributed" vertical="center"/>
    </xf>
    <xf numFmtId="0" fontId="5" fillId="0" borderId="1" xfId="0" applyFont="1" applyBorder="1" applyAlignment="1">
      <alignment horizontal="center" vertical="center"/>
    </xf>
    <xf numFmtId="0" fontId="5" fillId="0" borderId="7" xfId="0" applyFont="1" applyBorder="1" applyAlignment="1">
      <alignment horizontal="distributed" vertical="center"/>
    </xf>
    <xf numFmtId="0" fontId="5" fillId="0" borderId="10" xfId="0" applyFont="1" applyBorder="1" applyAlignment="1">
      <alignment horizontal="distributed" vertical="center"/>
    </xf>
    <xf numFmtId="38" fontId="5" fillId="0" borderId="0" xfId="17" applyFont="1" applyBorder="1" applyAlignment="1">
      <alignment horizontal="center" vertical="center"/>
    </xf>
    <xf numFmtId="0" fontId="5" fillId="0" borderId="18"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8" xfId="0" applyFont="1" applyBorder="1" applyAlignment="1">
      <alignment horizontal="distributed" vertical="center"/>
    </xf>
    <xf numFmtId="0" fontId="5" fillId="0" borderId="1" xfId="0" applyFont="1" applyBorder="1" applyAlignment="1">
      <alignment horizontal="distributed" vertical="center"/>
    </xf>
    <xf numFmtId="0" fontId="10" fillId="0" borderId="0" xfId="0" applyFont="1" applyAlignment="1">
      <alignment horizontal="center" vertical="center"/>
    </xf>
    <xf numFmtId="0" fontId="5" fillId="0" borderId="26" xfId="0" applyFont="1" applyBorder="1" applyAlignment="1">
      <alignment horizontal="distributed" vertical="center"/>
    </xf>
    <xf numFmtId="0" fontId="5" fillId="0" borderId="17" xfId="0" applyFont="1" applyBorder="1" applyAlignment="1">
      <alignment horizontal="distributed" vertical="center"/>
    </xf>
    <xf numFmtId="0" fontId="5" fillId="0" borderId="25" xfId="0" applyFont="1" applyBorder="1" applyAlignment="1">
      <alignment horizontal="distributed" vertical="center"/>
    </xf>
    <xf numFmtId="0" fontId="5" fillId="0" borderId="7" xfId="0" applyFont="1" applyBorder="1" applyAlignment="1">
      <alignment horizontal="distributed" vertical="center" wrapText="1"/>
    </xf>
    <xf numFmtId="0" fontId="5" fillId="0" borderId="2" xfId="0" applyFont="1" applyBorder="1" applyAlignment="1">
      <alignment horizontal="distributed" vertical="center"/>
    </xf>
    <xf numFmtId="0" fontId="5" fillId="0" borderId="9" xfId="0" applyFont="1" applyBorder="1" applyAlignment="1">
      <alignment horizontal="distributed" vertical="center"/>
    </xf>
    <xf numFmtId="0" fontId="5" fillId="0" borderId="16" xfId="0" applyFont="1" applyBorder="1" applyAlignment="1">
      <alignment horizontal="distributed" vertical="center"/>
    </xf>
    <xf numFmtId="0" fontId="5" fillId="0" borderId="6"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5" xfId="0" applyFont="1" applyBorder="1" applyAlignment="1">
      <alignment horizontal="distributed" vertical="center"/>
    </xf>
    <xf numFmtId="0" fontId="5" fillId="0" borderId="15" xfId="0" applyFont="1" applyBorder="1" applyAlignment="1">
      <alignment horizontal="distributed" vertical="center"/>
    </xf>
    <xf numFmtId="0" fontId="5" fillId="0" borderId="18"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20" xfId="0" applyFont="1" applyBorder="1" applyAlignment="1">
      <alignment horizontal="distributed" vertical="center"/>
    </xf>
    <xf numFmtId="0" fontId="5" fillId="0" borderId="23" xfId="0"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19" xfId="0" applyNumberFormat="1" applyFont="1" applyBorder="1" applyAlignment="1">
      <alignment horizontal="distributed" vertical="center" wrapText="1" indent="1"/>
    </xf>
    <xf numFmtId="0" fontId="5" fillId="0" borderId="7" xfId="0" applyNumberFormat="1" applyFont="1" applyBorder="1" applyAlignment="1">
      <alignment horizontal="distributed" vertical="center" wrapText="1" indent="1"/>
    </xf>
    <xf numFmtId="0" fontId="5" fillId="0" borderId="15" xfId="0" applyNumberFormat="1" applyFont="1" applyBorder="1" applyAlignment="1">
      <alignment horizontal="distributed" vertical="center" wrapText="1" indent="1"/>
    </xf>
    <xf numFmtId="0" fontId="5" fillId="0" borderId="9" xfId="0" applyNumberFormat="1" applyFont="1" applyBorder="1" applyAlignment="1">
      <alignment horizontal="distributed" vertical="center" wrapText="1" indent="1"/>
    </xf>
    <xf numFmtId="0" fontId="5" fillId="0" borderId="24" xfId="0" applyNumberFormat="1" applyFont="1" applyBorder="1" applyAlignment="1">
      <alignment horizontal="distributed" vertical="center" wrapText="1"/>
    </xf>
    <xf numFmtId="0" fontId="5" fillId="0" borderId="6" xfId="0" applyNumberFormat="1" applyFont="1" applyBorder="1" applyAlignment="1">
      <alignment horizontal="distributed" vertical="center" wrapText="1"/>
    </xf>
    <xf numFmtId="0" fontId="5" fillId="0" borderId="19"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7"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5" fillId="0" borderId="1" xfId="0" applyNumberFormat="1" applyFont="1" applyBorder="1" applyAlignment="1">
      <alignment horizontal="distributed" vertical="center" wrapText="1" indent="1"/>
    </xf>
    <xf numFmtId="0" fontId="5" fillId="0" borderId="8" xfId="0" applyNumberFormat="1" applyFont="1" applyBorder="1" applyAlignment="1">
      <alignment horizontal="distributed" vertical="center" wrapText="1" indent="1"/>
    </xf>
    <xf numFmtId="0" fontId="5" fillId="0" borderId="13" xfId="0" applyNumberFormat="1" applyFont="1" applyBorder="1" applyAlignment="1">
      <alignment horizontal="distributed" vertical="center" wrapText="1"/>
    </xf>
    <xf numFmtId="0" fontId="5" fillId="0" borderId="9" xfId="0" applyNumberFormat="1" applyFont="1" applyBorder="1" applyAlignment="1">
      <alignment horizontal="distributed" vertical="center" wrapText="1"/>
    </xf>
    <xf numFmtId="0" fontId="10" fillId="0" borderId="0" xfId="0" applyFont="1" applyBorder="1" applyAlignment="1">
      <alignment horizontal="right" vertical="center"/>
    </xf>
    <xf numFmtId="0" fontId="5" fillId="0" borderId="18"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0" xfId="0" applyFont="1" applyBorder="1" applyAlignment="1">
      <alignment shrinkToFit="1"/>
    </xf>
    <xf numFmtId="0" fontId="5" fillId="0" borderId="19"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distributed" vertical="center" wrapText="1" shrinkToFit="1"/>
    </xf>
    <xf numFmtId="0" fontId="0" fillId="0" borderId="2" xfId="0" applyFont="1" applyBorder="1" applyAlignment="1">
      <alignment horizontal="distributed" vertical="center" wrapText="1"/>
    </xf>
    <xf numFmtId="0" fontId="0" fillId="0" borderId="9" xfId="0" applyFont="1" applyBorder="1" applyAlignment="1">
      <alignment horizontal="distributed" vertical="center" wrapText="1"/>
    </xf>
    <xf numFmtId="0" fontId="5" fillId="0" borderId="6" xfId="0" applyFont="1" applyBorder="1" applyAlignment="1">
      <alignment horizontal="distributed" vertical="center" shrinkToFit="1"/>
    </xf>
    <xf numFmtId="0" fontId="0" fillId="0" borderId="11" xfId="0" applyFont="1" applyBorder="1" applyAlignment="1">
      <alignment horizontal="distributed" vertical="center"/>
    </xf>
    <xf numFmtId="0" fontId="5" fillId="0" borderId="26"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11" xfId="0" applyFont="1" applyBorder="1" applyAlignment="1">
      <alignment horizontal="distributed" vertical="center" shrinkToFit="1"/>
    </xf>
    <xf numFmtId="0" fontId="5" fillId="0" borderId="12" xfId="0" applyFont="1" applyBorder="1" applyAlignment="1">
      <alignment horizontal="distributed" vertical="center" shrinkToFit="1"/>
    </xf>
    <xf numFmtId="0" fontId="5" fillId="0" borderId="5"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15" xfId="0" applyFont="1" applyBorder="1" applyAlignment="1">
      <alignment horizontal="distributed" vertical="center" shrinkToFit="1"/>
    </xf>
    <xf numFmtId="0" fontId="5" fillId="0" borderId="8" xfId="0" applyFont="1" applyBorder="1" applyAlignment="1">
      <alignment horizontal="distributed" vertical="center" shrinkToFit="1"/>
    </xf>
    <xf numFmtId="0" fontId="0" fillId="0" borderId="6" xfId="0" applyFont="1" applyBorder="1" applyAlignment="1">
      <alignment horizontal="distributed" vertical="center"/>
    </xf>
    <xf numFmtId="0" fontId="5" fillId="0" borderId="1" xfId="0" applyFont="1" applyBorder="1" applyAlignment="1">
      <alignment horizontal="distributed" vertical="center" shrinkToFit="1"/>
    </xf>
    <xf numFmtId="0" fontId="5" fillId="0" borderId="7" xfId="0" applyFont="1" applyBorder="1" applyAlignment="1">
      <alignment horizontal="distributed" vertical="center" shrinkToFit="1"/>
    </xf>
    <xf numFmtId="0" fontId="5" fillId="0" borderId="2" xfId="0" applyFont="1" applyBorder="1" applyAlignment="1">
      <alignment horizontal="distributed" vertical="center" shrinkToFit="1"/>
    </xf>
    <xf numFmtId="0" fontId="5" fillId="0" borderId="11" xfId="0" applyFont="1" applyBorder="1" applyAlignment="1">
      <alignment horizontal="center" vertic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4" fillId="0" borderId="23" xfId="0" applyFont="1" applyBorder="1" applyAlignment="1">
      <alignment horizontal="distributed" vertical="center"/>
    </xf>
    <xf numFmtId="0" fontId="4" fillId="0" borderId="20" xfId="0" applyFont="1" applyBorder="1" applyAlignment="1">
      <alignment horizontal="distributed"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38" fontId="5" fillId="0" borderId="18" xfId="17" applyFont="1" applyBorder="1" applyAlignment="1">
      <alignment horizontal="distributed" vertical="center"/>
    </xf>
    <xf numFmtId="38" fontId="5" fillId="0" borderId="6" xfId="17" applyFont="1" applyBorder="1" applyAlignment="1">
      <alignment horizontal="distributed" vertical="center"/>
    </xf>
    <xf numFmtId="38" fontId="5" fillId="0" borderId="17" xfId="17" applyFont="1" applyBorder="1" applyAlignment="1">
      <alignment horizontal="distributed" vertical="center" indent="2"/>
    </xf>
    <xf numFmtId="38" fontId="5" fillId="0" borderId="21" xfId="17" applyFont="1" applyBorder="1" applyAlignment="1">
      <alignment horizontal="distributed" vertical="center" indent="2"/>
    </xf>
    <xf numFmtId="38" fontId="5" fillId="0" borderId="25" xfId="17" applyFont="1" applyBorder="1" applyAlignment="1">
      <alignment horizontal="distributed" vertical="center" indent="2"/>
    </xf>
    <xf numFmtId="0" fontId="5" fillId="0" borderId="0" xfId="0" applyFont="1" applyAlignment="1">
      <alignment horizontal="center"/>
    </xf>
    <xf numFmtId="0" fontId="10" fillId="0" borderId="0" xfId="0" applyFont="1" applyAlignment="1">
      <alignment horizontal="center" vertical="top"/>
    </xf>
    <xf numFmtId="0" fontId="5" fillId="0" borderId="0" xfId="0" applyFont="1" applyAlignment="1">
      <alignment horizontal="center"/>
    </xf>
    <xf numFmtId="0" fontId="5" fillId="0" borderId="21" xfId="0" applyFont="1" applyBorder="1" applyAlignment="1">
      <alignment horizontal="distributed" vertical="center"/>
    </xf>
    <xf numFmtId="0" fontId="5" fillId="0" borderId="1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8" xfId="0" applyFont="1" applyBorder="1" applyAlignment="1">
      <alignment horizontal="distributed" vertical="center"/>
    </xf>
    <xf numFmtId="0" fontId="5" fillId="0" borderId="6" xfId="0" applyFont="1" applyBorder="1" applyAlignment="1">
      <alignment horizontal="distributed" vertical="center"/>
    </xf>
    <xf numFmtId="0" fontId="6" fillId="0" borderId="8" xfId="0" applyFont="1" applyBorder="1" applyAlignment="1">
      <alignment horizontal="distributed"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pplyProtection="1">
      <alignment horizontal="center"/>
      <protection locked="0"/>
    </xf>
    <xf numFmtId="0" fontId="5" fillId="0" borderId="2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5" fillId="0" borderId="7" xfId="0" applyFont="1" applyBorder="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6" fillId="0" borderId="16" xfId="0" applyFont="1" applyBorder="1" applyAlignment="1">
      <alignment horizontal="distributed" vertical="center"/>
    </xf>
    <xf numFmtId="0" fontId="6" fillId="0" borderId="5" xfId="0" applyFont="1" applyBorder="1" applyAlignment="1">
      <alignment horizontal="distributed" vertical="center"/>
    </xf>
    <xf numFmtId="0" fontId="5" fillId="0" borderId="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9" xfId="0"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9525</xdr:rowOff>
    </xdr:to>
    <xdr:sp>
      <xdr:nvSpPr>
        <xdr:cNvPr id="1" name="Line 1"/>
        <xdr:cNvSpPr>
          <a:spLocks/>
        </xdr:cNvSpPr>
      </xdr:nvSpPr>
      <xdr:spPr>
        <a:xfrm>
          <a:off x="0" y="609600"/>
          <a:ext cx="657225" cy="4667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0</xdr:colOff>
      <xdr:row>7</xdr:row>
      <xdr:rowOff>0</xdr:rowOff>
    </xdr:to>
    <xdr:sp>
      <xdr:nvSpPr>
        <xdr:cNvPr id="1" name="Line 1"/>
        <xdr:cNvSpPr>
          <a:spLocks/>
        </xdr:cNvSpPr>
      </xdr:nvSpPr>
      <xdr:spPr>
        <a:xfrm>
          <a:off x="0" y="590550"/>
          <a:ext cx="1181100" cy="533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0</xdr:colOff>
      <xdr:row>7</xdr:row>
      <xdr:rowOff>0</xdr:rowOff>
    </xdr:to>
    <xdr:sp>
      <xdr:nvSpPr>
        <xdr:cNvPr id="1" name="Line 1"/>
        <xdr:cNvSpPr>
          <a:spLocks/>
        </xdr:cNvSpPr>
      </xdr:nvSpPr>
      <xdr:spPr>
        <a:xfrm>
          <a:off x="0" y="590550"/>
          <a:ext cx="1181100" cy="647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19</xdr:col>
      <xdr:colOff>0</xdr:colOff>
      <xdr:row>7</xdr:row>
      <xdr:rowOff>0</xdr:rowOff>
    </xdr:to>
    <xdr:sp>
      <xdr:nvSpPr>
        <xdr:cNvPr id="1" name="Line 1"/>
        <xdr:cNvSpPr>
          <a:spLocks/>
        </xdr:cNvSpPr>
      </xdr:nvSpPr>
      <xdr:spPr>
        <a:xfrm flipH="1">
          <a:off x="13087350" y="571500"/>
          <a:ext cx="800100" cy="571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38100</xdr:rowOff>
    </xdr:from>
    <xdr:to>
      <xdr:col>1</xdr:col>
      <xdr:colOff>0</xdr:colOff>
      <xdr:row>7</xdr:row>
      <xdr:rowOff>0</xdr:rowOff>
    </xdr:to>
    <xdr:sp>
      <xdr:nvSpPr>
        <xdr:cNvPr id="2" name="Line 2"/>
        <xdr:cNvSpPr>
          <a:spLocks/>
        </xdr:cNvSpPr>
      </xdr:nvSpPr>
      <xdr:spPr>
        <a:xfrm flipH="1" flipV="1">
          <a:off x="0" y="571500"/>
          <a:ext cx="876300" cy="571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8</xdr:row>
      <xdr:rowOff>9525</xdr:rowOff>
    </xdr:to>
    <xdr:sp>
      <xdr:nvSpPr>
        <xdr:cNvPr id="1" name="Line 1"/>
        <xdr:cNvSpPr>
          <a:spLocks/>
        </xdr:cNvSpPr>
      </xdr:nvSpPr>
      <xdr:spPr>
        <a:xfrm>
          <a:off x="9525" y="581025"/>
          <a:ext cx="1247775" cy="1066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xdr:row>
      <xdr:rowOff>9525</xdr:rowOff>
    </xdr:from>
    <xdr:to>
      <xdr:col>18</xdr:col>
      <xdr:colOff>19050</xdr:colOff>
      <xdr:row>7</xdr:row>
      <xdr:rowOff>0</xdr:rowOff>
    </xdr:to>
    <xdr:sp>
      <xdr:nvSpPr>
        <xdr:cNvPr id="1" name="Line 1"/>
        <xdr:cNvSpPr>
          <a:spLocks/>
        </xdr:cNvSpPr>
      </xdr:nvSpPr>
      <xdr:spPr>
        <a:xfrm flipH="1">
          <a:off x="12639675" y="600075"/>
          <a:ext cx="1057275" cy="7905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3</xdr:col>
      <xdr:colOff>0</xdr:colOff>
      <xdr:row>7</xdr:row>
      <xdr:rowOff>0</xdr:rowOff>
    </xdr:to>
    <xdr:sp>
      <xdr:nvSpPr>
        <xdr:cNvPr id="2" name="Line 2"/>
        <xdr:cNvSpPr>
          <a:spLocks/>
        </xdr:cNvSpPr>
      </xdr:nvSpPr>
      <xdr:spPr>
        <a:xfrm>
          <a:off x="0" y="590550"/>
          <a:ext cx="1057275" cy="800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0</xdr:rowOff>
    </xdr:to>
    <xdr:sp>
      <xdr:nvSpPr>
        <xdr:cNvPr id="1" name="Line 1"/>
        <xdr:cNvSpPr>
          <a:spLocks/>
        </xdr:cNvSpPr>
      </xdr:nvSpPr>
      <xdr:spPr>
        <a:xfrm>
          <a:off x="9525" y="600075"/>
          <a:ext cx="7239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xdr:row>
      <xdr:rowOff>9525</xdr:rowOff>
    </xdr:from>
    <xdr:to>
      <xdr:col>23</xdr:col>
      <xdr:colOff>28575</xdr:colOff>
      <xdr:row>6</xdr:row>
      <xdr:rowOff>0</xdr:rowOff>
    </xdr:to>
    <xdr:sp>
      <xdr:nvSpPr>
        <xdr:cNvPr id="2" name="Line 2"/>
        <xdr:cNvSpPr>
          <a:spLocks/>
        </xdr:cNvSpPr>
      </xdr:nvSpPr>
      <xdr:spPr>
        <a:xfrm flipH="1">
          <a:off x="13049250" y="600075"/>
          <a:ext cx="8001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6</xdr:row>
      <xdr:rowOff>0</xdr:rowOff>
    </xdr:to>
    <xdr:sp>
      <xdr:nvSpPr>
        <xdr:cNvPr id="1" name="Line 1"/>
        <xdr:cNvSpPr>
          <a:spLocks/>
        </xdr:cNvSpPr>
      </xdr:nvSpPr>
      <xdr:spPr>
        <a:xfrm>
          <a:off x="9525" y="552450"/>
          <a:ext cx="809625" cy="552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0</xdr:rowOff>
    </xdr:to>
    <xdr:sp>
      <xdr:nvSpPr>
        <xdr:cNvPr id="1" name="Line 1"/>
        <xdr:cNvSpPr>
          <a:spLocks/>
        </xdr:cNvSpPr>
      </xdr:nvSpPr>
      <xdr:spPr>
        <a:xfrm>
          <a:off x="0" y="600075"/>
          <a:ext cx="1181100" cy="495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723900"/>
          <a:ext cx="6858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6</xdr:row>
      <xdr:rowOff>0</xdr:rowOff>
    </xdr:to>
    <xdr:sp>
      <xdr:nvSpPr>
        <xdr:cNvPr id="1" name="Line 1"/>
        <xdr:cNvSpPr>
          <a:spLocks/>
        </xdr:cNvSpPr>
      </xdr:nvSpPr>
      <xdr:spPr>
        <a:xfrm>
          <a:off x="9525" y="571500"/>
          <a:ext cx="828675"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7</xdr:row>
      <xdr:rowOff>0</xdr:rowOff>
    </xdr:to>
    <xdr:sp>
      <xdr:nvSpPr>
        <xdr:cNvPr id="1" name="Line 1"/>
        <xdr:cNvSpPr>
          <a:spLocks/>
        </xdr:cNvSpPr>
      </xdr:nvSpPr>
      <xdr:spPr>
        <a:xfrm>
          <a:off x="0" y="590550"/>
          <a:ext cx="752475" cy="457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7</xdr:row>
      <xdr:rowOff>0</xdr:rowOff>
    </xdr:to>
    <xdr:sp>
      <xdr:nvSpPr>
        <xdr:cNvPr id="1" name="Line 1"/>
        <xdr:cNvSpPr>
          <a:spLocks/>
        </xdr:cNvSpPr>
      </xdr:nvSpPr>
      <xdr:spPr>
        <a:xfrm>
          <a:off x="9525" y="733425"/>
          <a:ext cx="666750" cy="4667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752475</xdr:colOff>
      <xdr:row>6</xdr:row>
      <xdr:rowOff>0</xdr:rowOff>
    </xdr:to>
    <xdr:sp>
      <xdr:nvSpPr>
        <xdr:cNvPr id="1" name="Line 1"/>
        <xdr:cNvSpPr>
          <a:spLocks/>
        </xdr:cNvSpPr>
      </xdr:nvSpPr>
      <xdr:spPr>
        <a:xfrm>
          <a:off x="0" y="342900"/>
          <a:ext cx="752475" cy="733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04800"/>
          <a:ext cx="1114425" cy="47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1"/>
        <xdr:cNvSpPr>
          <a:spLocks/>
        </xdr:cNvSpPr>
      </xdr:nvSpPr>
      <xdr:spPr>
        <a:xfrm>
          <a:off x="9525" y="619125"/>
          <a:ext cx="742950" cy="47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xdr:row>
      <xdr:rowOff>9525</xdr:rowOff>
    </xdr:from>
    <xdr:to>
      <xdr:col>20</xdr:col>
      <xdr:colOff>742950</xdr:colOff>
      <xdr:row>7</xdr:row>
      <xdr:rowOff>0</xdr:rowOff>
    </xdr:to>
    <xdr:sp>
      <xdr:nvSpPr>
        <xdr:cNvPr id="2" name="Line 2"/>
        <xdr:cNvSpPr>
          <a:spLocks/>
        </xdr:cNvSpPr>
      </xdr:nvSpPr>
      <xdr:spPr>
        <a:xfrm flipH="1">
          <a:off x="13087350" y="619125"/>
          <a:ext cx="742950" cy="47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7</xdr:row>
      <xdr:rowOff>0</xdr:rowOff>
    </xdr:to>
    <xdr:sp>
      <xdr:nvSpPr>
        <xdr:cNvPr id="1" name="Line 1"/>
        <xdr:cNvSpPr>
          <a:spLocks/>
        </xdr:cNvSpPr>
      </xdr:nvSpPr>
      <xdr:spPr>
        <a:xfrm>
          <a:off x="0" y="619125"/>
          <a:ext cx="904875" cy="457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xdr:row>
      <xdr:rowOff>0</xdr:rowOff>
    </xdr:from>
    <xdr:to>
      <xdr:col>20</xdr:col>
      <xdr:colOff>0</xdr:colOff>
      <xdr:row>7</xdr:row>
      <xdr:rowOff>0</xdr:rowOff>
    </xdr:to>
    <xdr:sp>
      <xdr:nvSpPr>
        <xdr:cNvPr id="2" name="Line 2"/>
        <xdr:cNvSpPr>
          <a:spLocks/>
        </xdr:cNvSpPr>
      </xdr:nvSpPr>
      <xdr:spPr>
        <a:xfrm flipH="1">
          <a:off x="12668250" y="609600"/>
          <a:ext cx="904875" cy="4667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0</xdr:rowOff>
    </xdr:to>
    <xdr:sp>
      <xdr:nvSpPr>
        <xdr:cNvPr id="1" name="Line 1"/>
        <xdr:cNvSpPr>
          <a:spLocks/>
        </xdr:cNvSpPr>
      </xdr:nvSpPr>
      <xdr:spPr>
        <a:xfrm>
          <a:off x="9525" y="619125"/>
          <a:ext cx="647700"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1</xdr:col>
      <xdr:colOff>0</xdr:colOff>
      <xdr:row>6</xdr:row>
      <xdr:rowOff>0</xdr:rowOff>
    </xdr:to>
    <xdr:sp>
      <xdr:nvSpPr>
        <xdr:cNvPr id="1" name="Line 1"/>
        <xdr:cNvSpPr>
          <a:spLocks/>
        </xdr:cNvSpPr>
      </xdr:nvSpPr>
      <xdr:spPr>
        <a:xfrm>
          <a:off x="0" y="619125"/>
          <a:ext cx="857250"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xdr:row>
      <xdr:rowOff>9525</xdr:rowOff>
    </xdr:from>
    <xdr:to>
      <xdr:col>19</xdr:col>
      <xdr:colOff>0</xdr:colOff>
      <xdr:row>6</xdr:row>
      <xdr:rowOff>0</xdr:rowOff>
    </xdr:to>
    <xdr:sp>
      <xdr:nvSpPr>
        <xdr:cNvPr id="2" name="Line 4"/>
        <xdr:cNvSpPr>
          <a:spLocks/>
        </xdr:cNvSpPr>
      </xdr:nvSpPr>
      <xdr:spPr>
        <a:xfrm>
          <a:off x="13392150" y="619125"/>
          <a:ext cx="847725" cy="295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6</xdr:row>
      <xdr:rowOff>38100</xdr:rowOff>
    </xdr:from>
    <xdr:to>
      <xdr:col>8</xdr:col>
      <xdr:colOff>323850</xdr:colOff>
      <xdr:row>7</xdr:row>
      <xdr:rowOff>19050</xdr:rowOff>
    </xdr:to>
    <xdr:sp>
      <xdr:nvSpPr>
        <xdr:cNvPr id="3" name="AutoShape 5"/>
        <xdr:cNvSpPr>
          <a:spLocks/>
        </xdr:cNvSpPr>
      </xdr:nvSpPr>
      <xdr:spPr>
        <a:xfrm rot="16200000">
          <a:off x="5953125" y="952500"/>
          <a:ext cx="571500" cy="95250"/>
        </a:xfrm>
        <a:prstGeom prst="leftBrace">
          <a:avLst>
            <a:gd name="adj" fmla="val -384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6</xdr:row>
      <xdr:rowOff>28575</xdr:rowOff>
    </xdr:from>
    <xdr:to>
      <xdr:col>11</xdr:col>
      <xdr:colOff>314325</xdr:colOff>
      <xdr:row>7</xdr:row>
      <xdr:rowOff>9525</xdr:rowOff>
    </xdr:to>
    <xdr:sp>
      <xdr:nvSpPr>
        <xdr:cNvPr id="4" name="AutoShape 6"/>
        <xdr:cNvSpPr>
          <a:spLocks/>
        </xdr:cNvSpPr>
      </xdr:nvSpPr>
      <xdr:spPr>
        <a:xfrm rot="16200000">
          <a:off x="8029575" y="942975"/>
          <a:ext cx="571500" cy="95250"/>
        </a:xfrm>
        <a:prstGeom prst="leftBrace">
          <a:avLst>
            <a:gd name="adj" fmla="val -384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3</xdr:col>
      <xdr:colOff>0</xdr:colOff>
      <xdr:row>7</xdr:row>
      <xdr:rowOff>0</xdr:rowOff>
    </xdr:to>
    <xdr:sp>
      <xdr:nvSpPr>
        <xdr:cNvPr id="1" name="Line 1"/>
        <xdr:cNvSpPr>
          <a:spLocks/>
        </xdr:cNvSpPr>
      </xdr:nvSpPr>
      <xdr:spPr>
        <a:xfrm>
          <a:off x="0" y="590550"/>
          <a:ext cx="1171575"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4</xdr:row>
      <xdr:rowOff>19050</xdr:rowOff>
    </xdr:from>
    <xdr:to>
      <xdr:col>35</xdr:col>
      <xdr:colOff>533400</xdr:colOff>
      <xdr:row>7</xdr:row>
      <xdr:rowOff>0</xdr:rowOff>
    </xdr:to>
    <xdr:sp>
      <xdr:nvSpPr>
        <xdr:cNvPr id="2" name="Line 5"/>
        <xdr:cNvSpPr>
          <a:spLocks/>
        </xdr:cNvSpPr>
      </xdr:nvSpPr>
      <xdr:spPr>
        <a:xfrm flipV="1">
          <a:off x="13144500" y="609600"/>
          <a:ext cx="1143000" cy="495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0</xdr:colOff>
      <xdr:row>0</xdr:row>
      <xdr:rowOff>0</xdr:rowOff>
    </xdr:to>
    <xdr:sp>
      <xdr:nvSpPr>
        <xdr:cNvPr id="1" name="Line 1"/>
        <xdr:cNvSpPr>
          <a:spLocks/>
        </xdr:cNvSpPr>
      </xdr:nvSpPr>
      <xdr:spPr>
        <a:xfrm>
          <a:off x="9525" y="0"/>
          <a:ext cx="1000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9525</xdr:rowOff>
    </xdr:from>
    <xdr:to>
      <xdr:col>3</xdr:col>
      <xdr:colOff>0</xdr:colOff>
      <xdr:row>7</xdr:row>
      <xdr:rowOff>0</xdr:rowOff>
    </xdr:to>
    <xdr:sp>
      <xdr:nvSpPr>
        <xdr:cNvPr id="2" name="Line 2"/>
        <xdr:cNvSpPr>
          <a:spLocks/>
        </xdr:cNvSpPr>
      </xdr:nvSpPr>
      <xdr:spPr>
        <a:xfrm>
          <a:off x="9525" y="619125"/>
          <a:ext cx="1000125" cy="523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0</xdr:row>
      <xdr:rowOff>0</xdr:rowOff>
    </xdr:from>
    <xdr:to>
      <xdr:col>38</xdr:col>
      <xdr:colOff>85725</xdr:colOff>
      <xdr:row>0</xdr:row>
      <xdr:rowOff>0</xdr:rowOff>
    </xdr:to>
    <xdr:sp>
      <xdr:nvSpPr>
        <xdr:cNvPr id="3" name="Line 3"/>
        <xdr:cNvSpPr>
          <a:spLocks/>
        </xdr:cNvSpPr>
      </xdr:nvSpPr>
      <xdr:spPr>
        <a:xfrm>
          <a:off x="13792200" y="0"/>
          <a:ext cx="1314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4</xdr:row>
      <xdr:rowOff>0</xdr:rowOff>
    </xdr:from>
    <xdr:to>
      <xdr:col>35</xdr:col>
      <xdr:colOff>466725</xdr:colOff>
      <xdr:row>7</xdr:row>
      <xdr:rowOff>0</xdr:rowOff>
    </xdr:to>
    <xdr:sp>
      <xdr:nvSpPr>
        <xdr:cNvPr id="4" name="Line 6"/>
        <xdr:cNvSpPr>
          <a:spLocks/>
        </xdr:cNvSpPr>
      </xdr:nvSpPr>
      <xdr:spPr>
        <a:xfrm flipV="1">
          <a:off x="13239750" y="609600"/>
          <a:ext cx="1009650" cy="533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8</xdr:row>
      <xdr:rowOff>0</xdr:rowOff>
    </xdr:to>
    <xdr:sp>
      <xdr:nvSpPr>
        <xdr:cNvPr id="1" name="Line 1"/>
        <xdr:cNvSpPr>
          <a:spLocks/>
        </xdr:cNvSpPr>
      </xdr:nvSpPr>
      <xdr:spPr>
        <a:xfrm>
          <a:off x="9525" y="600075"/>
          <a:ext cx="1209675" cy="904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0</xdr:row>
      <xdr:rowOff>0</xdr:rowOff>
    </xdr:from>
    <xdr:to>
      <xdr:col>36</xdr:col>
      <xdr:colOff>85725</xdr:colOff>
      <xdr:row>0</xdr:row>
      <xdr:rowOff>0</xdr:rowOff>
    </xdr:to>
    <xdr:sp>
      <xdr:nvSpPr>
        <xdr:cNvPr id="2" name="Line 2"/>
        <xdr:cNvSpPr>
          <a:spLocks/>
        </xdr:cNvSpPr>
      </xdr:nvSpPr>
      <xdr:spPr>
        <a:xfrm>
          <a:off x="18878550" y="0"/>
          <a:ext cx="1228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xdr:row>
      <xdr:rowOff>0</xdr:rowOff>
    </xdr:from>
    <xdr:to>
      <xdr:col>26</xdr:col>
      <xdr:colOff>0</xdr:colOff>
      <xdr:row>8</xdr:row>
      <xdr:rowOff>0</xdr:rowOff>
    </xdr:to>
    <xdr:sp>
      <xdr:nvSpPr>
        <xdr:cNvPr id="3" name="Line 3"/>
        <xdr:cNvSpPr>
          <a:spLocks/>
        </xdr:cNvSpPr>
      </xdr:nvSpPr>
      <xdr:spPr>
        <a:xfrm flipV="1">
          <a:off x="13411200" y="590550"/>
          <a:ext cx="1219200" cy="9144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2\share_0109$\12&#9679;&#65297;&#6537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その1"/>
      <sheetName val="1その2"/>
      <sheetName val="2"/>
      <sheetName val="3"/>
      <sheetName val="4"/>
      <sheetName val="5"/>
      <sheetName val="5-1"/>
      <sheetName val="6"/>
      <sheetName val="7"/>
      <sheetName val="8"/>
      <sheetName val="8資料"/>
      <sheetName val="8資料2"/>
      <sheetName val="9"/>
      <sheetName val="10"/>
      <sheetName val="11"/>
      <sheetName val="12"/>
      <sheetName val="13"/>
      <sheetName val="14"/>
      <sheetName val="15"/>
      <sheetName val="16"/>
      <sheetName val="17"/>
      <sheetName val="18"/>
      <sheetName val="19"/>
      <sheetName val="20"/>
      <sheetName val="20（2）"/>
      <sheetName val="21"/>
      <sheetName val="21（2）"/>
      <sheetName val="23"/>
      <sheetName val="25"/>
      <sheetName val="25（2）"/>
      <sheetName val="26"/>
      <sheetName val="26（2）"/>
      <sheetName val="27"/>
      <sheetName val="27（2）"/>
      <sheetName val="28"/>
      <sheetName val="29"/>
      <sheetName val="30"/>
      <sheetName val="31"/>
      <sheetName val="32"/>
      <sheetName val="48"/>
      <sheetName val="51"/>
      <sheetName val="51続き"/>
      <sheetName val="52"/>
      <sheetName val="55"/>
      <sheetName val="56"/>
      <sheetName val="61"/>
      <sheetName val="62"/>
      <sheetName val="63"/>
      <sheetName val="Sheet2"/>
      <sheetName val="ｐ1図"/>
      <sheetName val="p43図"/>
      <sheetName val="Ｐ57図"/>
      <sheetName val="Ｐ61図"/>
      <sheetName val="Graph5"/>
      <sheetName val="Ｐ67図"/>
      <sheetName val="Ｐ79図"/>
      <sheetName val="Ｐ83図"/>
      <sheetName val="Graph3"/>
      <sheetName val="P155職員数"/>
      <sheetName val="Ｐ89図 "/>
      <sheetName val="Ｐ109図  "/>
      <sheetName val="Graph6"/>
      <sheetName val="Ｐ123図"/>
      <sheetName val="Ｐ143図"/>
      <sheetName val="Ｐ44，45"/>
      <sheetName val="Ｐ35図，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tabSelected="1" workbookViewId="0" topLeftCell="A1">
      <selection activeCell="A1" sqref="A1:M1"/>
    </sheetView>
  </sheetViews>
  <sheetFormatPr defaultColWidth="9.00390625" defaultRowHeight="13.5"/>
  <cols>
    <col min="1" max="1" width="8.625" style="49" customWidth="1"/>
    <col min="2" max="5" width="6.875" style="49" customWidth="1"/>
    <col min="6" max="7" width="7.00390625" style="49" customWidth="1"/>
    <col min="8" max="13" width="6.875" style="49" customWidth="1"/>
    <col min="14" max="16384" width="8.875" style="49" customWidth="1"/>
  </cols>
  <sheetData>
    <row r="1" spans="1:13" s="56" customFormat="1" ht="18" customHeight="1">
      <c r="A1" s="288" t="s">
        <v>0</v>
      </c>
      <c r="B1" s="288"/>
      <c r="C1" s="288"/>
      <c r="D1" s="288"/>
      <c r="E1" s="288"/>
      <c r="F1" s="288"/>
      <c r="G1" s="288"/>
      <c r="H1" s="288"/>
      <c r="I1" s="288"/>
      <c r="J1" s="288"/>
      <c r="K1" s="288"/>
      <c r="L1" s="288"/>
      <c r="M1" s="288"/>
    </row>
    <row r="3" ht="12">
      <c r="M3" s="110" t="s">
        <v>1</v>
      </c>
    </row>
    <row r="4" ht="4.5" customHeight="1">
      <c r="M4" s="110"/>
    </row>
    <row r="5" spans="1:13" ht="18" customHeight="1">
      <c r="A5" s="16" t="s">
        <v>2</v>
      </c>
      <c r="B5" s="291" t="s">
        <v>3</v>
      </c>
      <c r="C5" s="289"/>
      <c r="D5" s="289"/>
      <c r="E5" s="289" t="s">
        <v>4</v>
      </c>
      <c r="F5" s="289"/>
      <c r="G5" s="289"/>
      <c r="H5" s="289" t="s">
        <v>5</v>
      </c>
      <c r="I5" s="289"/>
      <c r="J5" s="289"/>
      <c r="K5" s="289" t="s">
        <v>6</v>
      </c>
      <c r="L5" s="289"/>
      <c r="M5" s="290"/>
    </row>
    <row r="6" spans="1:13" ht="18" customHeight="1">
      <c r="A6" s="21" t="s">
        <v>7</v>
      </c>
      <c r="B6" s="109" t="s">
        <v>8</v>
      </c>
      <c r="C6" s="114" t="s">
        <v>9</v>
      </c>
      <c r="D6" s="114" t="s">
        <v>10</v>
      </c>
      <c r="E6" s="114" t="s">
        <v>8</v>
      </c>
      <c r="F6" s="114" t="s">
        <v>9</v>
      </c>
      <c r="G6" s="114" t="s">
        <v>10</v>
      </c>
      <c r="H6" s="114" t="s">
        <v>8</v>
      </c>
      <c r="I6" s="114" t="s">
        <v>9</v>
      </c>
      <c r="J6" s="114" t="s">
        <v>10</v>
      </c>
      <c r="K6" s="114" t="s">
        <v>8</v>
      </c>
      <c r="L6" s="114" t="s">
        <v>9</v>
      </c>
      <c r="M6" s="115" t="s">
        <v>10</v>
      </c>
    </row>
    <row r="7" spans="1:13" ht="4.5" customHeight="1">
      <c r="A7" s="26"/>
      <c r="B7" s="13"/>
      <c r="C7" s="13"/>
      <c r="D7" s="13"/>
      <c r="E7" s="13"/>
      <c r="F7" s="13"/>
      <c r="G7" s="13"/>
      <c r="H7" s="13"/>
      <c r="I7" s="13"/>
      <c r="J7" s="13"/>
      <c r="K7" s="13"/>
      <c r="L7" s="13"/>
      <c r="M7" s="13"/>
    </row>
    <row r="8" spans="1:13" ht="12.75" customHeight="1">
      <c r="A8" s="105" t="s">
        <v>257</v>
      </c>
      <c r="B8" s="83">
        <f>SUM(C8:D8)</f>
        <v>23716</v>
      </c>
      <c r="C8" s="83">
        <v>11377</v>
      </c>
      <c r="D8" s="83">
        <v>12339</v>
      </c>
      <c r="E8" s="83">
        <v>19124</v>
      </c>
      <c r="F8" s="132" t="s">
        <v>256</v>
      </c>
      <c r="G8" s="132" t="s">
        <v>256</v>
      </c>
      <c r="H8" s="83">
        <f>SUM(I8:J8)</f>
        <v>24801</v>
      </c>
      <c r="I8" s="83">
        <v>13722</v>
      </c>
      <c r="J8" s="83">
        <v>11079</v>
      </c>
      <c r="K8" s="83">
        <f>SUM(L8:M8)</f>
        <v>5001</v>
      </c>
      <c r="L8" s="83">
        <v>2865</v>
      </c>
      <c r="M8" s="83">
        <v>2136</v>
      </c>
    </row>
    <row r="9" spans="1:13" ht="12.75" customHeight="1">
      <c r="A9" s="57">
        <v>14</v>
      </c>
      <c r="B9" s="83">
        <f>SUM(C9:D9)</f>
        <v>24510</v>
      </c>
      <c r="C9" s="83">
        <v>11830</v>
      </c>
      <c r="D9" s="83">
        <v>12680</v>
      </c>
      <c r="E9" s="83">
        <v>17448</v>
      </c>
      <c r="F9" s="132" t="s">
        <v>256</v>
      </c>
      <c r="G9" s="132" t="s">
        <v>256</v>
      </c>
      <c r="H9" s="83">
        <f>SUM(I9:J9)</f>
        <v>27154</v>
      </c>
      <c r="I9" s="83">
        <v>15020</v>
      </c>
      <c r="J9" s="83">
        <v>12134</v>
      </c>
      <c r="K9" s="83">
        <f>SUM(L9:M9)</f>
        <v>4969</v>
      </c>
      <c r="L9" s="83">
        <v>2796</v>
      </c>
      <c r="M9" s="83">
        <v>2173</v>
      </c>
    </row>
    <row r="10" spans="1:13" ht="12.75" customHeight="1">
      <c r="A10" s="57">
        <v>15</v>
      </c>
      <c r="B10" s="83">
        <f>SUM(C10:D10)</f>
        <v>25269</v>
      </c>
      <c r="C10" s="83">
        <v>11956</v>
      </c>
      <c r="D10" s="83">
        <v>13313</v>
      </c>
      <c r="E10" s="83">
        <v>18025</v>
      </c>
      <c r="F10" s="132" t="s">
        <v>256</v>
      </c>
      <c r="G10" s="132" t="s">
        <v>256</v>
      </c>
      <c r="H10" s="83">
        <f>SUM(I10:J10)</f>
        <v>31132</v>
      </c>
      <c r="I10" s="83">
        <v>16907</v>
      </c>
      <c r="J10" s="83">
        <v>14225</v>
      </c>
      <c r="K10" s="83">
        <f>SUM(L10:M10)</f>
        <v>5245</v>
      </c>
      <c r="L10" s="83">
        <v>2953</v>
      </c>
      <c r="M10" s="83">
        <v>2292</v>
      </c>
    </row>
    <row r="11" spans="1:13" s="65" customFormat="1" ht="12.75" customHeight="1">
      <c r="A11" s="57">
        <v>16</v>
      </c>
      <c r="B11" s="83">
        <f>SUM(C11:D11)</f>
        <v>25023</v>
      </c>
      <c r="C11" s="83">
        <v>11951</v>
      </c>
      <c r="D11" s="83">
        <v>13072</v>
      </c>
      <c r="E11" s="83">
        <v>17760</v>
      </c>
      <c r="F11" s="132" t="s">
        <v>256</v>
      </c>
      <c r="G11" s="132" t="s">
        <v>256</v>
      </c>
      <c r="H11" s="83">
        <f>SUM(I11:J11)</f>
        <v>33945</v>
      </c>
      <c r="I11" s="83">
        <v>17072</v>
      </c>
      <c r="J11" s="83">
        <v>16873</v>
      </c>
      <c r="K11" s="83">
        <f>SUM(L11:M11)</f>
        <v>5452</v>
      </c>
      <c r="L11" s="83">
        <v>2881</v>
      </c>
      <c r="M11" s="83">
        <v>2571</v>
      </c>
    </row>
    <row r="12" spans="1:13" s="65" customFormat="1" ht="12.75" customHeight="1">
      <c r="A12" s="101">
        <v>17</v>
      </c>
      <c r="B12" s="158">
        <f>SUM(C12:D12)</f>
        <v>23284</v>
      </c>
      <c r="C12" s="158">
        <v>11311</v>
      </c>
      <c r="D12" s="158">
        <v>11973</v>
      </c>
      <c r="E12" s="158">
        <v>18336</v>
      </c>
      <c r="F12" s="132" t="s">
        <v>256</v>
      </c>
      <c r="G12" s="132" t="s">
        <v>256</v>
      </c>
      <c r="H12" s="158">
        <v>36975</v>
      </c>
      <c r="I12" s="132" t="s">
        <v>256</v>
      </c>
      <c r="J12" s="132" t="s">
        <v>256</v>
      </c>
      <c r="K12" s="158">
        <f>SUM(L12:M12)</f>
        <v>5555</v>
      </c>
      <c r="L12" s="158">
        <v>2800</v>
      </c>
      <c r="M12" s="158">
        <v>2755</v>
      </c>
    </row>
    <row r="13" spans="1:13" ht="3.75" customHeight="1">
      <c r="A13" s="112"/>
      <c r="B13" s="40"/>
      <c r="C13" s="40"/>
      <c r="D13" s="40"/>
      <c r="E13" s="40"/>
      <c r="F13" s="40"/>
      <c r="G13" s="40"/>
      <c r="H13" s="40"/>
      <c r="I13" s="40"/>
      <c r="J13" s="40"/>
      <c r="K13" s="40"/>
      <c r="L13" s="40"/>
      <c r="M13" s="40"/>
    </row>
    <row r="14" ht="3.75" customHeight="1"/>
    <row r="15" ht="12">
      <c r="A15" s="104" t="s">
        <v>18</v>
      </c>
    </row>
    <row r="16" ht="12">
      <c r="A16" s="113" t="s">
        <v>259</v>
      </c>
    </row>
    <row r="17" ht="12">
      <c r="A17" s="113" t="s">
        <v>310</v>
      </c>
    </row>
  </sheetData>
  <mergeCells count="5">
    <mergeCell ref="A1:M1"/>
    <mergeCell ref="K5:M5"/>
    <mergeCell ref="B5:D5"/>
    <mergeCell ref="E5:G5"/>
    <mergeCell ref="H5:J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L39"/>
  <sheetViews>
    <sheetView workbookViewId="0" topLeftCell="A1">
      <selection activeCell="A1" sqref="A1:M1"/>
    </sheetView>
  </sheetViews>
  <sheetFormatPr defaultColWidth="9.00390625" defaultRowHeight="13.5"/>
  <cols>
    <col min="1" max="1" width="4.375" style="13" customWidth="1"/>
    <col min="2" max="2" width="4.375" style="27" customWidth="1"/>
    <col min="3" max="3" width="3.25390625" style="27" customWidth="1"/>
    <col min="4" max="4" width="3.50390625" style="27" customWidth="1"/>
    <col min="5" max="5" width="9.00390625" style="13" customWidth="1"/>
    <col min="6" max="6" width="10.75390625" style="13" customWidth="1"/>
    <col min="7" max="7" width="9.125" style="13" customWidth="1"/>
    <col min="8" max="8" width="8.875" style="13" customWidth="1"/>
    <col min="9" max="9" width="9.00390625" style="13" customWidth="1"/>
    <col min="10" max="11" width="9.25390625" style="13" customWidth="1"/>
    <col min="12" max="12" width="10.375" style="13" customWidth="1"/>
    <col min="13" max="16384" width="10.125" style="13" customWidth="1"/>
  </cols>
  <sheetData>
    <row r="1" spans="1:12" s="122" customFormat="1" ht="18" customHeight="1">
      <c r="A1" s="325" t="s">
        <v>222</v>
      </c>
      <c r="B1" s="325"/>
      <c r="C1" s="325"/>
      <c r="D1" s="325"/>
      <c r="E1" s="325"/>
      <c r="F1" s="325"/>
      <c r="G1" s="325"/>
      <c r="H1" s="325"/>
      <c r="I1" s="325"/>
      <c r="J1" s="325"/>
      <c r="K1" s="325"/>
      <c r="L1" s="325"/>
    </row>
    <row r="2" spans="2:12" ht="12" customHeight="1">
      <c r="B2" s="41"/>
      <c r="E2" s="41"/>
      <c r="F2" s="41"/>
      <c r="G2" s="41"/>
      <c r="I2" s="41"/>
      <c r="K2" s="41"/>
      <c r="L2" s="41"/>
    </row>
    <row r="3" ht="12" customHeight="1">
      <c r="L3" s="14" t="s">
        <v>305</v>
      </c>
    </row>
    <row r="4" ht="4.5" customHeight="1">
      <c r="L4" s="14"/>
    </row>
    <row r="5" spans="1:12" ht="10.5" customHeight="1">
      <c r="A5" s="15"/>
      <c r="B5" s="42"/>
      <c r="C5" s="272" t="s">
        <v>60</v>
      </c>
      <c r="D5" s="256"/>
      <c r="E5" s="267" t="s">
        <v>215</v>
      </c>
      <c r="F5" s="267"/>
      <c r="G5" s="300" t="s">
        <v>56</v>
      </c>
      <c r="H5" s="300" t="s">
        <v>57</v>
      </c>
      <c r="I5" s="326" t="s">
        <v>240</v>
      </c>
      <c r="J5" s="326" t="s">
        <v>306</v>
      </c>
      <c r="K5" s="300" t="s">
        <v>214</v>
      </c>
      <c r="L5" s="331" t="s">
        <v>71</v>
      </c>
    </row>
    <row r="6" spans="3:12" ht="10.5" customHeight="1">
      <c r="C6" s="257"/>
      <c r="D6" s="258"/>
      <c r="E6" s="295"/>
      <c r="F6" s="295"/>
      <c r="G6" s="329"/>
      <c r="H6" s="329"/>
      <c r="I6" s="327"/>
      <c r="J6" s="327"/>
      <c r="K6" s="329"/>
      <c r="L6" s="332"/>
    </row>
    <row r="7" spans="1:12" ht="21" customHeight="1">
      <c r="A7" s="263" t="s">
        <v>72</v>
      </c>
      <c r="B7" s="263"/>
      <c r="C7" s="43"/>
      <c r="D7" s="43"/>
      <c r="E7" s="243"/>
      <c r="F7" s="222" t="s">
        <v>311</v>
      </c>
      <c r="G7" s="330"/>
      <c r="H7" s="330"/>
      <c r="I7" s="328"/>
      <c r="J7" s="328"/>
      <c r="K7" s="330"/>
      <c r="L7" s="333"/>
    </row>
    <row r="8" spans="5:10" ht="6" customHeight="1">
      <c r="E8" s="245"/>
      <c r="F8" s="25"/>
      <c r="J8" s="41"/>
    </row>
    <row r="9" spans="1:12" ht="12">
      <c r="A9" s="41" t="s">
        <v>62</v>
      </c>
      <c r="B9" s="28">
        <v>12</v>
      </c>
      <c r="C9" s="36" t="s">
        <v>63</v>
      </c>
      <c r="D9" s="28"/>
      <c r="E9" s="249">
        <v>100</v>
      </c>
      <c r="F9" s="128">
        <v>100</v>
      </c>
      <c r="G9" s="128">
        <v>100</v>
      </c>
      <c r="H9" s="128">
        <v>100</v>
      </c>
      <c r="I9" s="128">
        <v>100</v>
      </c>
      <c r="J9" s="128">
        <v>100</v>
      </c>
      <c r="K9" s="128">
        <v>100</v>
      </c>
      <c r="L9" s="128">
        <v>100</v>
      </c>
    </row>
    <row r="10" spans="2:12" ht="12">
      <c r="B10" s="28">
        <v>13</v>
      </c>
      <c r="C10" s="28"/>
      <c r="D10" s="28"/>
      <c r="E10" s="249">
        <v>99.9</v>
      </c>
      <c r="F10" s="128">
        <v>97.2</v>
      </c>
      <c r="G10" s="128">
        <v>92.9</v>
      </c>
      <c r="H10" s="128">
        <v>101.3</v>
      </c>
      <c r="I10" s="128">
        <v>97.6</v>
      </c>
      <c r="J10" s="128">
        <v>93.5</v>
      </c>
      <c r="K10" s="128">
        <v>110.6</v>
      </c>
      <c r="L10" s="128">
        <v>104.3</v>
      </c>
    </row>
    <row r="11" spans="2:12" ht="12">
      <c r="B11" s="28">
        <v>14</v>
      </c>
      <c r="C11" s="28"/>
      <c r="D11" s="28"/>
      <c r="E11" s="249">
        <v>99.3</v>
      </c>
      <c r="F11" s="128">
        <v>93.2</v>
      </c>
      <c r="G11" s="128">
        <v>88.4</v>
      </c>
      <c r="H11" s="128">
        <v>96.9</v>
      </c>
      <c r="I11" s="128">
        <v>96.7</v>
      </c>
      <c r="J11" s="128">
        <v>86</v>
      </c>
      <c r="K11" s="128">
        <v>125.8</v>
      </c>
      <c r="L11" s="128">
        <v>109</v>
      </c>
    </row>
    <row r="12" spans="2:12" s="33" customFormat="1" ht="12">
      <c r="B12" s="28">
        <v>15</v>
      </c>
      <c r="C12" s="28"/>
      <c r="D12" s="28"/>
      <c r="E12" s="249">
        <v>100.8</v>
      </c>
      <c r="F12" s="128">
        <v>93</v>
      </c>
      <c r="G12" s="128">
        <v>83.9</v>
      </c>
      <c r="H12" s="128">
        <v>99.5</v>
      </c>
      <c r="I12" s="128">
        <v>95.3</v>
      </c>
      <c r="J12" s="128">
        <v>83.8</v>
      </c>
      <c r="K12" s="128">
        <v>132.2</v>
      </c>
      <c r="L12" s="128">
        <v>113.2</v>
      </c>
    </row>
    <row r="13" spans="2:12" s="33" customFormat="1" ht="12">
      <c r="B13" s="31">
        <v>16</v>
      </c>
      <c r="C13" s="31"/>
      <c r="D13" s="31"/>
      <c r="E13" s="250">
        <v>97.3</v>
      </c>
      <c r="F13" s="129">
        <v>86.3</v>
      </c>
      <c r="G13" s="129">
        <v>76.7</v>
      </c>
      <c r="H13" s="129">
        <v>84.3</v>
      </c>
      <c r="I13" s="129">
        <v>97</v>
      </c>
      <c r="J13" s="129">
        <v>79.1</v>
      </c>
      <c r="K13" s="129">
        <v>129.9</v>
      </c>
      <c r="L13" s="129">
        <v>114.6</v>
      </c>
    </row>
    <row r="14" spans="5:12" ht="6" customHeight="1">
      <c r="E14" s="249"/>
      <c r="F14" s="128"/>
      <c r="G14" s="128"/>
      <c r="H14" s="128"/>
      <c r="I14" s="128"/>
      <c r="J14" s="128"/>
      <c r="K14" s="128"/>
      <c r="L14" s="128"/>
    </row>
    <row r="15" spans="1:12" ht="12">
      <c r="A15" s="13" t="s">
        <v>344</v>
      </c>
      <c r="B15" s="27">
        <v>1</v>
      </c>
      <c r="C15" s="13" t="s">
        <v>73</v>
      </c>
      <c r="E15" s="249">
        <v>98.9</v>
      </c>
      <c r="F15" s="128">
        <v>88.3</v>
      </c>
      <c r="G15" s="128">
        <v>81.1</v>
      </c>
      <c r="H15" s="128">
        <v>83.9</v>
      </c>
      <c r="I15" s="128">
        <v>94.7</v>
      </c>
      <c r="J15" s="128">
        <v>82.3</v>
      </c>
      <c r="K15" s="128">
        <v>134.5</v>
      </c>
      <c r="L15" s="128">
        <v>115.5</v>
      </c>
    </row>
    <row r="16" spans="2:12" ht="12">
      <c r="B16" s="27">
        <v>2</v>
      </c>
      <c r="C16" s="13"/>
      <c r="E16" s="249">
        <v>97.5</v>
      </c>
      <c r="F16" s="128">
        <v>86</v>
      </c>
      <c r="G16" s="128">
        <v>82.1</v>
      </c>
      <c r="H16" s="128">
        <v>83.9</v>
      </c>
      <c r="I16" s="128">
        <v>94.5</v>
      </c>
      <c r="J16" s="128">
        <v>81.1</v>
      </c>
      <c r="K16" s="128">
        <v>110.2</v>
      </c>
      <c r="L16" s="128">
        <v>115.6</v>
      </c>
    </row>
    <row r="17" spans="2:12" ht="12">
      <c r="B17" s="27">
        <v>3</v>
      </c>
      <c r="C17" s="13"/>
      <c r="E17" s="249">
        <v>97.5</v>
      </c>
      <c r="F17" s="128">
        <v>86.9</v>
      </c>
      <c r="G17" s="128">
        <v>79.8</v>
      </c>
      <c r="H17" s="128">
        <v>84.8</v>
      </c>
      <c r="I17" s="128">
        <v>98.1</v>
      </c>
      <c r="J17" s="128">
        <v>82.2</v>
      </c>
      <c r="K17" s="128">
        <v>111.2</v>
      </c>
      <c r="L17" s="128">
        <v>114.2</v>
      </c>
    </row>
    <row r="18" spans="2:12" ht="12">
      <c r="B18" s="27">
        <v>4</v>
      </c>
      <c r="C18" s="13"/>
      <c r="E18" s="249">
        <v>97.5</v>
      </c>
      <c r="F18" s="128">
        <v>86.4</v>
      </c>
      <c r="G18" s="128">
        <v>74.2</v>
      </c>
      <c r="H18" s="128">
        <v>84.2</v>
      </c>
      <c r="I18" s="128">
        <v>98</v>
      </c>
      <c r="J18" s="128">
        <v>79.4</v>
      </c>
      <c r="K18" s="128">
        <v>132.5</v>
      </c>
      <c r="L18" s="128">
        <v>114.9</v>
      </c>
    </row>
    <row r="19" spans="2:12" ht="12">
      <c r="B19" s="27">
        <v>5</v>
      </c>
      <c r="C19" s="13"/>
      <c r="E19" s="249">
        <v>96.3</v>
      </c>
      <c r="F19" s="128">
        <v>84.4</v>
      </c>
      <c r="G19" s="128">
        <v>75.2</v>
      </c>
      <c r="H19" s="128">
        <v>84.5</v>
      </c>
      <c r="I19" s="128">
        <v>95.9</v>
      </c>
      <c r="J19" s="128">
        <v>78.7</v>
      </c>
      <c r="K19" s="128">
        <v>110.3</v>
      </c>
      <c r="L19" s="128">
        <v>114.9</v>
      </c>
    </row>
    <row r="20" spans="2:12" ht="12">
      <c r="B20" s="27">
        <v>6</v>
      </c>
      <c r="C20" s="13"/>
      <c r="E20" s="249">
        <v>96.8</v>
      </c>
      <c r="F20" s="128">
        <v>85.5</v>
      </c>
      <c r="G20" s="128">
        <v>74.4</v>
      </c>
      <c r="H20" s="128">
        <v>84.5</v>
      </c>
      <c r="I20" s="128">
        <v>96.3</v>
      </c>
      <c r="J20" s="128">
        <v>78</v>
      </c>
      <c r="K20" s="128">
        <v>131</v>
      </c>
      <c r="L20" s="128">
        <v>114.6</v>
      </c>
    </row>
    <row r="21" spans="2:12" ht="12">
      <c r="B21" s="27">
        <v>7</v>
      </c>
      <c r="C21" s="13"/>
      <c r="E21" s="249">
        <v>96.5</v>
      </c>
      <c r="F21" s="128">
        <v>85</v>
      </c>
      <c r="G21" s="128">
        <v>74.3</v>
      </c>
      <c r="H21" s="128">
        <v>84.5</v>
      </c>
      <c r="I21" s="128">
        <v>96.3</v>
      </c>
      <c r="J21" s="128">
        <v>77</v>
      </c>
      <c r="K21" s="128">
        <v>126.9</v>
      </c>
      <c r="L21" s="128">
        <v>114.8</v>
      </c>
    </row>
    <row r="22" spans="2:12" ht="12">
      <c r="B22" s="27">
        <v>8</v>
      </c>
      <c r="C22" s="13"/>
      <c r="E22" s="249">
        <v>97.4</v>
      </c>
      <c r="F22" s="128">
        <v>86.6</v>
      </c>
      <c r="G22" s="128">
        <v>75.5</v>
      </c>
      <c r="H22" s="128">
        <v>84.4</v>
      </c>
      <c r="I22" s="128">
        <v>95.1</v>
      </c>
      <c r="J22" s="128">
        <v>78.2</v>
      </c>
      <c r="K22" s="128">
        <v>144.1</v>
      </c>
      <c r="L22" s="128">
        <v>114.3</v>
      </c>
    </row>
    <row r="23" spans="2:12" ht="12">
      <c r="B23" s="27">
        <v>9</v>
      </c>
      <c r="C23" s="13"/>
      <c r="E23" s="249">
        <v>97.7</v>
      </c>
      <c r="F23" s="128">
        <v>87.1</v>
      </c>
      <c r="G23" s="128">
        <v>77.3</v>
      </c>
      <c r="H23" s="128">
        <v>85.2</v>
      </c>
      <c r="I23" s="128">
        <v>95.5</v>
      </c>
      <c r="J23" s="128">
        <v>78.7</v>
      </c>
      <c r="K23" s="128">
        <v>140.4</v>
      </c>
      <c r="L23" s="128">
        <v>114.6</v>
      </c>
    </row>
    <row r="24" spans="2:12" ht="12">
      <c r="B24" s="27">
        <v>10</v>
      </c>
      <c r="C24" s="13"/>
      <c r="E24" s="249">
        <v>97</v>
      </c>
      <c r="F24" s="128">
        <v>86.1</v>
      </c>
      <c r="G24" s="128">
        <v>75.7</v>
      </c>
      <c r="H24" s="128">
        <v>84.3</v>
      </c>
      <c r="I24" s="128">
        <v>95.5</v>
      </c>
      <c r="J24" s="128">
        <v>77.5</v>
      </c>
      <c r="K24" s="128">
        <v>139.6</v>
      </c>
      <c r="L24" s="128">
        <v>114.3</v>
      </c>
    </row>
    <row r="25" spans="2:12" ht="12">
      <c r="B25" s="27">
        <v>11</v>
      </c>
      <c r="C25" s="13"/>
      <c r="E25" s="249">
        <v>96.4</v>
      </c>
      <c r="F25" s="128">
        <v>86.3</v>
      </c>
      <c r="G25" s="128">
        <v>75.4</v>
      </c>
      <c r="H25" s="128">
        <v>84.2</v>
      </c>
      <c r="I25" s="128">
        <v>98.3</v>
      </c>
      <c r="J25" s="128">
        <v>77.3</v>
      </c>
      <c r="K25" s="128">
        <v>139.7</v>
      </c>
      <c r="L25" s="128">
        <v>112.4</v>
      </c>
    </row>
    <row r="26" spans="2:12" ht="12">
      <c r="B26" s="27">
        <v>12</v>
      </c>
      <c r="C26" s="13"/>
      <c r="E26" s="249">
        <v>97.8</v>
      </c>
      <c r="F26" s="128">
        <v>87</v>
      </c>
      <c r="G26" s="128">
        <v>75</v>
      </c>
      <c r="H26" s="128">
        <v>82.7</v>
      </c>
      <c r="I26" s="128">
        <v>105.2</v>
      </c>
      <c r="J26" s="128">
        <v>78.2</v>
      </c>
      <c r="K26" s="128">
        <v>138.9</v>
      </c>
      <c r="L26" s="128">
        <v>114.8</v>
      </c>
    </row>
    <row r="27" spans="1:12" ht="16.5" customHeight="1">
      <c r="A27" s="334" t="s">
        <v>239</v>
      </c>
      <c r="B27" s="334"/>
      <c r="C27" s="334"/>
      <c r="D27" s="334"/>
      <c r="E27" s="249"/>
      <c r="F27" s="128"/>
      <c r="G27" s="128"/>
      <c r="H27" s="128"/>
      <c r="I27" s="128"/>
      <c r="J27" s="128"/>
      <c r="K27" s="128"/>
      <c r="L27" s="128"/>
    </row>
    <row r="28" spans="1:12" ht="12.75" customHeight="1">
      <c r="A28" s="41" t="s">
        <v>62</v>
      </c>
      <c r="B28" s="28">
        <v>12</v>
      </c>
      <c r="C28" s="36" t="s">
        <v>74</v>
      </c>
      <c r="D28" s="28"/>
      <c r="E28" s="251">
        <v>-1.4</v>
      </c>
      <c r="F28" s="130">
        <v>-3.1</v>
      </c>
      <c r="G28" s="130">
        <v>-2.3</v>
      </c>
      <c r="H28" s="130">
        <v>-0.5</v>
      </c>
      <c r="I28" s="130">
        <v>-0.7</v>
      </c>
      <c r="J28" s="130">
        <v>-8.3</v>
      </c>
      <c r="K28" s="130">
        <v>11.2</v>
      </c>
      <c r="L28" s="130">
        <v>1.2</v>
      </c>
    </row>
    <row r="29" spans="1:12" ht="12.75" customHeight="1">
      <c r="A29" s="151"/>
      <c r="B29" s="28">
        <v>13</v>
      </c>
      <c r="D29" s="28"/>
      <c r="E29" s="251">
        <v>0</v>
      </c>
      <c r="F29" s="130">
        <v>-2.9</v>
      </c>
      <c r="G29" s="130">
        <v>-7.1</v>
      </c>
      <c r="H29" s="130">
        <v>1.3</v>
      </c>
      <c r="I29" s="130">
        <v>-2.3</v>
      </c>
      <c r="J29" s="130">
        <v>-6.4</v>
      </c>
      <c r="K29" s="130">
        <v>10.6</v>
      </c>
      <c r="L29" s="130">
        <v>4.2</v>
      </c>
    </row>
    <row r="30" spans="1:12" ht="12.75" customHeight="1">
      <c r="A30" s="151"/>
      <c r="B30" s="28">
        <v>14</v>
      </c>
      <c r="D30" s="28"/>
      <c r="E30" s="251">
        <v>-0.7</v>
      </c>
      <c r="F30" s="130">
        <v>-4.1</v>
      </c>
      <c r="G30" s="130">
        <v>-4.8</v>
      </c>
      <c r="H30" s="130">
        <v>-4.4</v>
      </c>
      <c r="I30" s="130">
        <v>-0.9</v>
      </c>
      <c r="J30" s="130">
        <v>-8.1</v>
      </c>
      <c r="K30" s="130">
        <v>13.7</v>
      </c>
      <c r="L30" s="130">
        <v>4.5</v>
      </c>
    </row>
    <row r="31" spans="1:12" ht="12.75" customHeight="1">
      <c r="A31" s="151"/>
      <c r="B31" s="28">
        <v>15</v>
      </c>
      <c r="D31" s="31"/>
      <c r="E31" s="251">
        <v>1.5</v>
      </c>
      <c r="F31" s="130">
        <v>-0.2</v>
      </c>
      <c r="G31" s="130">
        <v>-5.1</v>
      </c>
      <c r="H31" s="130">
        <v>2.6</v>
      </c>
      <c r="I31" s="130">
        <v>-1.5</v>
      </c>
      <c r="J31" s="130">
        <v>-2.6</v>
      </c>
      <c r="K31" s="130">
        <v>5.14</v>
      </c>
      <c r="L31" s="130">
        <v>3.9</v>
      </c>
    </row>
    <row r="32" spans="1:12" ht="12.75" customHeight="1">
      <c r="A32" s="151"/>
      <c r="B32" s="28">
        <v>16</v>
      </c>
      <c r="D32" s="31"/>
      <c r="E32" s="251">
        <v>-3.5</v>
      </c>
      <c r="F32" s="130">
        <v>-7.2</v>
      </c>
      <c r="G32" s="130">
        <v>-8.6</v>
      </c>
      <c r="H32" s="130">
        <v>-15.3</v>
      </c>
      <c r="I32" s="130">
        <v>1.8</v>
      </c>
      <c r="J32" s="130">
        <v>-5.6</v>
      </c>
      <c r="K32" s="130">
        <v>-1.7</v>
      </c>
      <c r="L32" s="130">
        <v>1.2</v>
      </c>
    </row>
    <row r="33" spans="1:12" ht="4.5" customHeight="1">
      <c r="A33" s="40"/>
      <c r="B33" s="47"/>
      <c r="C33" s="47"/>
      <c r="D33" s="47"/>
      <c r="E33" s="48"/>
      <c r="F33" s="40"/>
      <c r="G33" s="40"/>
      <c r="H33" s="40"/>
      <c r="I33" s="40"/>
      <c r="J33" s="40"/>
      <c r="K33" s="40"/>
      <c r="L33" s="40"/>
    </row>
    <row r="34" ht="3" customHeight="1"/>
    <row r="35" spans="1:3" ht="12">
      <c r="A35" s="106" t="s">
        <v>202</v>
      </c>
      <c r="B35" s="13"/>
      <c r="C35" s="13"/>
    </row>
    <row r="36" spans="1:4" ht="12">
      <c r="A36" s="125" t="s">
        <v>309</v>
      </c>
      <c r="B36" s="13"/>
      <c r="C36" s="13"/>
      <c r="D36" s="13"/>
    </row>
    <row r="37" spans="1:4" ht="12">
      <c r="A37" s="125" t="s">
        <v>307</v>
      </c>
      <c r="B37" s="13"/>
      <c r="C37" s="13"/>
      <c r="D37" s="13"/>
    </row>
    <row r="38" spans="1:4" ht="12">
      <c r="A38" s="125" t="s">
        <v>238</v>
      </c>
      <c r="B38" s="13"/>
      <c r="C38" s="13"/>
      <c r="D38" s="13"/>
    </row>
    <row r="39" spans="1:4" ht="12">
      <c r="A39" s="125"/>
      <c r="D39" s="13"/>
    </row>
  </sheetData>
  <mergeCells count="11">
    <mergeCell ref="A27:D27"/>
    <mergeCell ref="C5:D6"/>
    <mergeCell ref="A1:L1"/>
    <mergeCell ref="J5:J7"/>
    <mergeCell ref="K5:K7"/>
    <mergeCell ref="L5:L7"/>
    <mergeCell ref="E5:F6"/>
    <mergeCell ref="G5:G7"/>
    <mergeCell ref="H5:H7"/>
    <mergeCell ref="I5:I7"/>
    <mergeCell ref="A7:B7"/>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L39"/>
  <sheetViews>
    <sheetView workbookViewId="0" topLeftCell="A1">
      <selection activeCell="A1" sqref="A1:M1"/>
    </sheetView>
  </sheetViews>
  <sheetFormatPr defaultColWidth="9.00390625" defaultRowHeight="13.5"/>
  <cols>
    <col min="1" max="1" width="4.375" style="13" customWidth="1"/>
    <col min="2" max="2" width="4.375" style="27" customWidth="1"/>
    <col min="3" max="3" width="3.25390625" style="27" customWidth="1"/>
    <col min="4" max="4" width="3.50390625" style="27" customWidth="1"/>
    <col min="5" max="5" width="9.00390625" style="13" customWidth="1"/>
    <col min="6" max="6" width="10.75390625" style="13" customWidth="1"/>
    <col min="7" max="7" width="9.125" style="13" customWidth="1"/>
    <col min="8" max="8" width="8.875" style="13" customWidth="1"/>
    <col min="9" max="9" width="9.00390625" style="13" customWidth="1"/>
    <col min="10" max="11" width="9.25390625" style="13" customWidth="1"/>
    <col min="12" max="12" width="10.375" style="13" customWidth="1"/>
    <col min="13" max="16384" width="10.125" style="13" customWidth="1"/>
  </cols>
  <sheetData>
    <row r="1" spans="1:12" s="122" customFormat="1" ht="18" customHeight="1">
      <c r="A1" s="325" t="s">
        <v>241</v>
      </c>
      <c r="B1" s="325"/>
      <c r="C1" s="325"/>
      <c r="D1" s="325"/>
      <c r="E1" s="325"/>
      <c r="F1" s="325"/>
      <c r="G1" s="325"/>
      <c r="H1" s="325"/>
      <c r="I1" s="325"/>
      <c r="J1" s="325"/>
      <c r="K1" s="325"/>
      <c r="L1" s="325"/>
    </row>
    <row r="2" spans="2:12" ht="12" customHeight="1">
      <c r="B2" s="41"/>
      <c r="E2" s="41"/>
      <c r="F2" s="41"/>
      <c r="G2" s="41"/>
      <c r="I2" s="41"/>
      <c r="K2" s="41"/>
      <c r="L2" s="41"/>
    </row>
    <row r="3" ht="12" customHeight="1">
      <c r="L3" s="14" t="s">
        <v>305</v>
      </c>
    </row>
    <row r="4" ht="4.5" customHeight="1">
      <c r="L4" s="14"/>
    </row>
    <row r="5" spans="1:12" ht="13.5" customHeight="1">
      <c r="A5" s="15"/>
      <c r="B5" s="42"/>
      <c r="C5" s="272" t="s">
        <v>60</v>
      </c>
      <c r="D5" s="272"/>
      <c r="E5" s="267" t="s">
        <v>215</v>
      </c>
      <c r="F5" s="267"/>
      <c r="G5" s="300" t="s">
        <v>56</v>
      </c>
      <c r="H5" s="300" t="s">
        <v>57</v>
      </c>
      <c r="I5" s="326" t="s">
        <v>240</v>
      </c>
      <c r="J5" s="326" t="s">
        <v>308</v>
      </c>
      <c r="K5" s="300" t="s">
        <v>70</v>
      </c>
      <c r="L5" s="331" t="s">
        <v>71</v>
      </c>
    </row>
    <row r="6" spans="3:12" ht="13.5" customHeight="1">
      <c r="C6" s="257"/>
      <c r="D6" s="257"/>
      <c r="E6" s="295"/>
      <c r="F6" s="295"/>
      <c r="G6" s="329"/>
      <c r="H6" s="329"/>
      <c r="I6" s="327"/>
      <c r="J6" s="327"/>
      <c r="K6" s="329"/>
      <c r="L6" s="332"/>
    </row>
    <row r="7" spans="1:12" ht="24" customHeight="1">
      <c r="A7" s="263" t="s">
        <v>72</v>
      </c>
      <c r="B7" s="263"/>
      <c r="C7" s="43"/>
      <c r="D7" s="43"/>
      <c r="E7" s="243"/>
      <c r="F7" s="131" t="s">
        <v>242</v>
      </c>
      <c r="G7" s="330"/>
      <c r="H7" s="330"/>
      <c r="I7" s="328"/>
      <c r="J7" s="328"/>
      <c r="K7" s="330"/>
      <c r="L7" s="333"/>
    </row>
    <row r="8" spans="5:10" ht="6" customHeight="1">
      <c r="E8" s="245"/>
      <c r="F8" s="25"/>
      <c r="J8" s="41"/>
    </row>
    <row r="9" spans="1:12" ht="12">
      <c r="A9" s="41" t="s">
        <v>62</v>
      </c>
      <c r="B9" s="28">
        <v>12</v>
      </c>
      <c r="C9" s="36" t="s">
        <v>63</v>
      </c>
      <c r="D9" s="28"/>
      <c r="E9" s="249">
        <v>100</v>
      </c>
      <c r="F9" s="128">
        <v>100</v>
      </c>
      <c r="G9" s="128">
        <v>100</v>
      </c>
      <c r="H9" s="128">
        <v>100</v>
      </c>
      <c r="I9" s="128">
        <v>100</v>
      </c>
      <c r="J9" s="128">
        <v>100</v>
      </c>
      <c r="K9" s="128">
        <v>100</v>
      </c>
      <c r="L9" s="128">
        <v>100</v>
      </c>
    </row>
    <row r="10" spans="2:12" ht="12">
      <c r="B10" s="28">
        <v>13</v>
      </c>
      <c r="C10" s="28"/>
      <c r="D10" s="28"/>
      <c r="E10" s="249">
        <v>96.1</v>
      </c>
      <c r="F10" s="128">
        <v>96.6</v>
      </c>
      <c r="G10" s="128">
        <v>102.9</v>
      </c>
      <c r="H10" s="128">
        <v>99.9</v>
      </c>
      <c r="I10" s="128">
        <v>93.4</v>
      </c>
      <c r="J10" s="128">
        <v>90.1</v>
      </c>
      <c r="K10" s="128">
        <v>105.6</v>
      </c>
      <c r="L10" s="128">
        <v>94.7</v>
      </c>
    </row>
    <row r="11" spans="2:12" ht="12">
      <c r="B11" s="28">
        <v>14</v>
      </c>
      <c r="C11" s="28"/>
      <c r="D11" s="28"/>
      <c r="E11" s="249">
        <v>93.8</v>
      </c>
      <c r="F11" s="128">
        <v>95.9</v>
      </c>
      <c r="G11" s="128">
        <v>105.6</v>
      </c>
      <c r="H11" s="128">
        <v>102</v>
      </c>
      <c r="I11" s="128">
        <v>87.8</v>
      </c>
      <c r="J11" s="128">
        <v>84.6</v>
      </c>
      <c r="K11" s="128">
        <v>101.2</v>
      </c>
      <c r="L11" s="128">
        <v>89.7</v>
      </c>
    </row>
    <row r="12" spans="2:12" s="33" customFormat="1" ht="12">
      <c r="B12" s="28">
        <v>15</v>
      </c>
      <c r="C12" s="28"/>
      <c r="D12" s="28"/>
      <c r="E12" s="249">
        <v>90.8</v>
      </c>
      <c r="F12" s="128">
        <v>89.7</v>
      </c>
      <c r="G12" s="128">
        <v>98.2</v>
      </c>
      <c r="H12" s="128">
        <v>94.2</v>
      </c>
      <c r="I12" s="128">
        <v>91</v>
      </c>
      <c r="J12" s="128">
        <v>72.2</v>
      </c>
      <c r="K12" s="128">
        <v>91.2</v>
      </c>
      <c r="L12" s="128">
        <v>89.9</v>
      </c>
    </row>
    <row r="13" spans="2:12" s="33" customFormat="1" ht="12">
      <c r="B13" s="31">
        <v>16</v>
      </c>
      <c r="C13" s="31"/>
      <c r="D13" s="31"/>
      <c r="E13" s="250">
        <v>93.8</v>
      </c>
      <c r="F13" s="129">
        <v>93.1</v>
      </c>
      <c r="G13" s="129">
        <v>88.2</v>
      </c>
      <c r="H13" s="129">
        <v>89.8</v>
      </c>
      <c r="I13" s="129">
        <v>89.2</v>
      </c>
      <c r="J13" s="129">
        <v>86.4</v>
      </c>
      <c r="K13" s="129">
        <v>94.9</v>
      </c>
      <c r="L13" s="129">
        <v>91.7</v>
      </c>
    </row>
    <row r="14" spans="5:12" ht="6" customHeight="1">
      <c r="E14" s="249"/>
      <c r="F14" s="128"/>
      <c r="G14" s="128"/>
      <c r="H14" s="128"/>
      <c r="I14" s="128"/>
      <c r="J14" s="128"/>
      <c r="K14" s="128"/>
      <c r="L14" s="128"/>
    </row>
    <row r="15" spans="2:12" ht="12">
      <c r="B15" s="27">
        <v>1</v>
      </c>
      <c r="C15" s="13" t="s">
        <v>73</v>
      </c>
      <c r="E15" s="249">
        <v>75.3</v>
      </c>
      <c r="F15" s="128">
        <v>73.8</v>
      </c>
      <c r="G15" s="128">
        <v>82</v>
      </c>
      <c r="H15" s="128">
        <v>74</v>
      </c>
      <c r="I15" s="128">
        <v>79.7</v>
      </c>
      <c r="J15" s="128">
        <v>59.4</v>
      </c>
      <c r="K15" s="128">
        <v>68.1</v>
      </c>
      <c r="L15" s="128">
        <v>74.7</v>
      </c>
    </row>
    <row r="16" spans="2:12" ht="12">
      <c r="B16" s="27">
        <v>2</v>
      </c>
      <c r="C16" s="13"/>
      <c r="E16" s="249">
        <v>74.6</v>
      </c>
      <c r="F16" s="128">
        <v>73.3</v>
      </c>
      <c r="G16" s="128">
        <v>81.3</v>
      </c>
      <c r="H16" s="128">
        <v>77</v>
      </c>
      <c r="I16" s="128">
        <v>74.9</v>
      </c>
      <c r="J16" s="128">
        <v>61.1</v>
      </c>
      <c r="K16" s="128">
        <v>68.5</v>
      </c>
      <c r="L16" s="128">
        <v>73.7</v>
      </c>
    </row>
    <row r="17" spans="2:12" ht="12">
      <c r="B17" s="27">
        <v>3</v>
      </c>
      <c r="C17" s="13"/>
      <c r="E17" s="249">
        <v>75.6</v>
      </c>
      <c r="F17" s="128">
        <v>74.6</v>
      </c>
      <c r="G17" s="128">
        <v>82.2</v>
      </c>
      <c r="H17" s="128">
        <v>76</v>
      </c>
      <c r="I17" s="128">
        <v>83</v>
      </c>
      <c r="J17" s="128">
        <v>60.4</v>
      </c>
      <c r="K17" s="128">
        <v>69.6</v>
      </c>
      <c r="L17" s="128">
        <v>74.4</v>
      </c>
    </row>
    <row r="18" spans="2:12" ht="12">
      <c r="B18" s="27">
        <v>4</v>
      </c>
      <c r="C18" s="13"/>
      <c r="E18" s="249">
        <v>80.9</v>
      </c>
      <c r="F18" s="128">
        <v>84</v>
      </c>
      <c r="G18" s="128">
        <v>77.6</v>
      </c>
      <c r="H18" s="128">
        <v>75.2</v>
      </c>
      <c r="I18" s="128">
        <v>74.5</v>
      </c>
      <c r="J18" s="128">
        <v>82.6</v>
      </c>
      <c r="K18" s="128">
        <v>99.1</v>
      </c>
      <c r="L18" s="128">
        <v>75.6</v>
      </c>
    </row>
    <row r="19" spans="2:12" ht="12">
      <c r="B19" s="27">
        <v>5</v>
      </c>
      <c r="C19" s="13"/>
      <c r="E19" s="249">
        <v>75.9</v>
      </c>
      <c r="F19" s="128">
        <v>75.9</v>
      </c>
      <c r="G19" s="128">
        <v>81.1</v>
      </c>
      <c r="H19" s="128">
        <v>78.6</v>
      </c>
      <c r="I19" s="128">
        <v>74</v>
      </c>
      <c r="J19" s="128">
        <v>65.9</v>
      </c>
      <c r="K19" s="128">
        <v>74.6</v>
      </c>
      <c r="L19" s="128">
        <v>73.7</v>
      </c>
    </row>
    <row r="20" spans="2:12" ht="12">
      <c r="B20" s="27">
        <v>6</v>
      </c>
      <c r="C20" s="13"/>
      <c r="E20" s="249">
        <v>151.8</v>
      </c>
      <c r="F20" s="128">
        <v>143.5</v>
      </c>
      <c r="G20" s="128">
        <v>123.4</v>
      </c>
      <c r="H20" s="128">
        <v>125.4</v>
      </c>
      <c r="I20" s="128">
        <v>140.7</v>
      </c>
      <c r="J20" s="128">
        <v>110.2</v>
      </c>
      <c r="K20" s="128">
        <v>209.2</v>
      </c>
      <c r="L20" s="128">
        <v>155.4</v>
      </c>
    </row>
    <row r="21" spans="2:12" ht="12">
      <c r="B21" s="27">
        <v>7</v>
      </c>
      <c r="C21" s="13"/>
      <c r="E21" s="249">
        <v>92.8</v>
      </c>
      <c r="F21" s="128">
        <v>97.7</v>
      </c>
      <c r="G21" s="128">
        <v>88.8</v>
      </c>
      <c r="H21" s="128">
        <v>101.5</v>
      </c>
      <c r="I21" s="128">
        <v>89.5</v>
      </c>
      <c r="J21" s="128">
        <v>101</v>
      </c>
      <c r="K21" s="128">
        <v>71.1</v>
      </c>
      <c r="L21" s="128">
        <v>85.4</v>
      </c>
    </row>
    <row r="22" spans="2:12" ht="12">
      <c r="B22" s="27">
        <v>8</v>
      </c>
      <c r="C22" s="13"/>
      <c r="E22" s="249">
        <v>77.6</v>
      </c>
      <c r="F22" s="128">
        <v>79.6</v>
      </c>
      <c r="G22" s="128">
        <v>79.1</v>
      </c>
      <c r="H22" s="128">
        <v>77.3</v>
      </c>
      <c r="I22" s="128">
        <v>73.3</v>
      </c>
      <c r="J22" s="128">
        <v>77.2</v>
      </c>
      <c r="K22" s="128">
        <v>75.2</v>
      </c>
      <c r="L22" s="128">
        <v>73.5</v>
      </c>
    </row>
    <row r="23" spans="2:12" ht="12">
      <c r="B23" s="27">
        <v>9</v>
      </c>
      <c r="C23" s="13"/>
      <c r="E23" s="249">
        <v>78.8</v>
      </c>
      <c r="F23" s="128">
        <v>83</v>
      </c>
      <c r="G23" s="128">
        <v>81.6</v>
      </c>
      <c r="H23" s="128">
        <v>76.5</v>
      </c>
      <c r="I23" s="128">
        <v>74.6</v>
      </c>
      <c r="J23" s="128">
        <v>88.9</v>
      </c>
      <c r="K23" s="128">
        <v>72.6</v>
      </c>
      <c r="L23" s="128">
        <v>72.4</v>
      </c>
    </row>
    <row r="24" spans="2:12" ht="12">
      <c r="B24" s="27">
        <v>10</v>
      </c>
      <c r="C24" s="13"/>
      <c r="E24" s="249">
        <v>79</v>
      </c>
      <c r="F24" s="128">
        <v>84.2</v>
      </c>
      <c r="G24" s="128">
        <v>78.2</v>
      </c>
      <c r="H24" s="128">
        <v>74.8</v>
      </c>
      <c r="I24" s="128">
        <v>74</v>
      </c>
      <c r="J24" s="128">
        <v>96.5</v>
      </c>
      <c r="K24" s="128">
        <v>72.5</v>
      </c>
      <c r="L24" s="128">
        <v>71.7</v>
      </c>
    </row>
    <row r="25" spans="2:12" ht="12">
      <c r="B25" s="27">
        <v>11</v>
      </c>
      <c r="C25" s="13"/>
      <c r="E25" s="249">
        <v>80.2</v>
      </c>
      <c r="F25" s="128">
        <v>85.4</v>
      </c>
      <c r="G25" s="128">
        <v>83.1</v>
      </c>
      <c r="H25" s="128">
        <v>80.6</v>
      </c>
      <c r="I25" s="128">
        <v>74.1</v>
      </c>
      <c r="J25" s="128">
        <v>91.5</v>
      </c>
      <c r="K25" s="128">
        <v>76</v>
      </c>
      <c r="L25" s="128">
        <v>72.9</v>
      </c>
    </row>
    <row r="26" spans="2:12" ht="12">
      <c r="B26" s="27">
        <v>12</v>
      </c>
      <c r="C26" s="13"/>
      <c r="E26" s="249">
        <v>182.6</v>
      </c>
      <c r="F26" s="128">
        <v>162.3</v>
      </c>
      <c r="G26" s="128">
        <v>120.3</v>
      </c>
      <c r="H26" s="128">
        <v>160.3</v>
      </c>
      <c r="I26" s="128">
        <v>157.6</v>
      </c>
      <c r="J26" s="128">
        <v>142.1</v>
      </c>
      <c r="K26" s="128">
        <v>181.9</v>
      </c>
      <c r="L26" s="128">
        <v>197.4</v>
      </c>
    </row>
    <row r="27" spans="1:12" ht="16.5" customHeight="1">
      <c r="A27" s="334" t="s">
        <v>239</v>
      </c>
      <c r="B27" s="334"/>
      <c r="C27" s="334"/>
      <c r="D27" s="334"/>
      <c r="E27" s="249"/>
      <c r="F27" s="128"/>
      <c r="G27" s="128"/>
      <c r="H27" s="128"/>
      <c r="I27" s="128"/>
      <c r="J27" s="128"/>
      <c r="K27" s="128"/>
      <c r="L27" s="128"/>
    </row>
    <row r="28" spans="1:12" ht="12.75" customHeight="1">
      <c r="A28" s="41" t="s">
        <v>62</v>
      </c>
      <c r="B28" s="28">
        <v>12</v>
      </c>
      <c r="C28" s="36" t="s">
        <v>74</v>
      </c>
      <c r="D28" s="28"/>
      <c r="E28" s="251">
        <v>0.6</v>
      </c>
      <c r="F28" s="130">
        <v>4.3</v>
      </c>
      <c r="G28" s="130">
        <v>6.2</v>
      </c>
      <c r="H28" s="130">
        <v>4.7</v>
      </c>
      <c r="I28" s="130">
        <v>-2.9</v>
      </c>
      <c r="J28" s="130">
        <v>3.1</v>
      </c>
      <c r="K28" s="130">
        <v>13.8</v>
      </c>
      <c r="L28" s="130">
        <v>-4</v>
      </c>
    </row>
    <row r="29" spans="1:12" ht="12.75" customHeight="1">
      <c r="A29" s="151"/>
      <c r="B29" s="28">
        <v>13</v>
      </c>
      <c r="D29" s="28"/>
      <c r="E29" s="251">
        <v>-3.9</v>
      </c>
      <c r="F29" s="130">
        <v>-3.4</v>
      </c>
      <c r="G29" s="130">
        <v>2.9</v>
      </c>
      <c r="H29" s="130">
        <v>0</v>
      </c>
      <c r="I29" s="130">
        <v>-6.7</v>
      </c>
      <c r="J29" s="130">
        <v>-9.9</v>
      </c>
      <c r="K29" s="130">
        <v>5.6</v>
      </c>
      <c r="L29" s="130">
        <v>-5.2</v>
      </c>
    </row>
    <row r="30" spans="1:12" ht="12.75" customHeight="1">
      <c r="A30" s="151"/>
      <c r="B30" s="28">
        <v>14</v>
      </c>
      <c r="D30" s="28"/>
      <c r="E30" s="251">
        <v>-2.4</v>
      </c>
      <c r="F30" s="130">
        <v>-0.7</v>
      </c>
      <c r="G30" s="130">
        <v>2.6</v>
      </c>
      <c r="H30" s="130">
        <v>2.1</v>
      </c>
      <c r="I30" s="130">
        <v>-6</v>
      </c>
      <c r="J30" s="130">
        <v>-6.1</v>
      </c>
      <c r="K30" s="130">
        <v>-4.2</v>
      </c>
      <c r="L30" s="130">
        <v>-5.3</v>
      </c>
    </row>
    <row r="31" spans="1:12" ht="12.75" customHeight="1">
      <c r="A31" s="151"/>
      <c r="B31" s="28">
        <v>15</v>
      </c>
      <c r="D31" s="31"/>
      <c r="E31" s="251">
        <v>-3.2</v>
      </c>
      <c r="F31" s="130">
        <v>-6.5</v>
      </c>
      <c r="G31" s="130">
        <v>-7</v>
      </c>
      <c r="H31" s="130">
        <v>-7.6</v>
      </c>
      <c r="I31" s="130">
        <v>3.6</v>
      </c>
      <c r="J31" s="130">
        <v>-14.7</v>
      </c>
      <c r="K31" s="130">
        <v>-9.9</v>
      </c>
      <c r="L31" s="130">
        <v>0.2</v>
      </c>
    </row>
    <row r="32" spans="1:12" ht="12.75" customHeight="1">
      <c r="A32" s="151"/>
      <c r="B32" s="28">
        <v>16</v>
      </c>
      <c r="D32" s="31"/>
      <c r="E32" s="251">
        <v>3.3</v>
      </c>
      <c r="F32" s="130">
        <v>3.8</v>
      </c>
      <c r="G32" s="130">
        <v>-10.2</v>
      </c>
      <c r="H32" s="130">
        <v>-4.7</v>
      </c>
      <c r="I32" s="130">
        <v>-2</v>
      </c>
      <c r="J32" s="130">
        <v>19.7</v>
      </c>
      <c r="K32" s="130">
        <v>4.1</v>
      </c>
      <c r="L32" s="130">
        <v>2</v>
      </c>
    </row>
    <row r="33" spans="1:12" ht="4.5" customHeight="1">
      <c r="A33" s="40"/>
      <c r="B33" s="47"/>
      <c r="C33" s="47"/>
      <c r="D33" s="47"/>
      <c r="E33" s="48"/>
      <c r="F33" s="40"/>
      <c r="G33" s="40"/>
      <c r="H33" s="40"/>
      <c r="I33" s="40"/>
      <c r="J33" s="40"/>
      <c r="K33" s="40"/>
      <c r="L33" s="40"/>
    </row>
    <row r="34" ht="3" customHeight="1"/>
    <row r="35" spans="1:3" ht="12">
      <c r="A35" s="106" t="s">
        <v>202</v>
      </c>
      <c r="B35" s="13"/>
      <c r="C35" s="13"/>
    </row>
    <row r="36" spans="1:4" ht="12">
      <c r="A36" s="125" t="s">
        <v>309</v>
      </c>
      <c r="B36" s="13"/>
      <c r="C36" s="13"/>
      <c r="D36" s="13"/>
    </row>
    <row r="37" spans="1:4" ht="12">
      <c r="A37" s="125" t="s">
        <v>307</v>
      </c>
      <c r="B37" s="13"/>
      <c r="C37" s="13"/>
      <c r="D37" s="13"/>
    </row>
    <row r="38" spans="1:4" ht="12">
      <c r="A38" s="125" t="s">
        <v>238</v>
      </c>
      <c r="B38" s="13"/>
      <c r="C38" s="13"/>
      <c r="D38" s="13"/>
    </row>
    <row r="39" spans="1:4" ht="12">
      <c r="A39" s="125"/>
      <c r="D39" s="13"/>
    </row>
  </sheetData>
  <mergeCells count="11">
    <mergeCell ref="A27:D27"/>
    <mergeCell ref="C5:D6"/>
    <mergeCell ref="A1:L1"/>
    <mergeCell ref="J5:J7"/>
    <mergeCell ref="K5:K7"/>
    <mergeCell ref="L5:L7"/>
    <mergeCell ref="E5:F6"/>
    <mergeCell ref="G5:G7"/>
    <mergeCell ref="H5:H7"/>
    <mergeCell ref="I5:I7"/>
    <mergeCell ref="A7:B7"/>
  </mergeCells>
  <printOptions horizontalCentered="1"/>
  <pageMargins left="0.5905511811023623" right="0.5905511811023623" top="0.7874015748031497" bottom="0.5905511811023623" header="0.3937007874015748" footer="0.511811023622047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S19"/>
  <sheetViews>
    <sheetView workbookViewId="0" topLeftCell="A1">
      <selection activeCell="A1" sqref="A1"/>
    </sheetView>
  </sheetViews>
  <sheetFormatPr defaultColWidth="9.00390625" defaultRowHeight="13.5"/>
  <cols>
    <col min="1" max="1" width="11.50390625" style="2" customWidth="1"/>
    <col min="2" max="3" width="13.25390625" style="2" customWidth="1"/>
    <col min="4" max="4" width="13.50390625" style="2" customWidth="1"/>
    <col min="5" max="5" width="8.75390625" style="2" customWidth="1"/>
    <col min="6" max="6" width="12.375" style="2" customWidth="1"/>
    <col min="7" max="7" width="8.625" style="2" customWidth="1"/>
    <col min="8" max="8" width="10.00390625" style="2" customWidth="1"/>
    <col min="9" max="9" width="6.75390625" style="2" customWidth="1"/>
    <col min="10" max="10" width="8.25390625" style="2" customWidth="1"/>
    <col min="11" max="11" width="6.875" style="2" customWidth="1"/>
    <col min="12" max="12" width="10.375" style="2" customWidth="1"/>
    <col min="13" max="13" width="8.125" style="2" customWidth="1"/>
    <col min="14" max="14" width="10.125" style="2" customWidth="1"/>
    <col min="15" max="15" width="7.25390625" style="2" customWidth="1"/>
    <col min="16" max="16" width="8.00390625" style="2" customWidth="1"/>
    <col min="17" max="17" width="6.625" style="2" customWidth="1"/>
    <col min="18" max="18" width="8.125" style="2" customWidth="1"/>
    <col min="19" max="19" width="10.50390625" style="2" customWidth="1"/>
    <col min="20" max="16384" width="8.875" style="2" customWidth="1"/>
  </cols>
  <sheetData>
    <row r="1" spans="7:13" s="49" customFormat="1" ht="18" customHeight="1">
      <c r="G1" s="50"/>
      <c r="H1" s="51" t="s">
        <v>75</v>
      </c>
      <c r="I1" s="52" t="s">
        <v>76</v>
      </c>
      <c r="L1" s="50"/>
      <c r="M1" s="50"/>
    </row>
    <row r="2" spans="7:13" s="49" customFormat="1" ht="12" customHeight="1">
      <c r="G2" s="50"/>
      <c r="H2" s="51"/>
      <c r="I2" s="52"/>
      <c r="L2" s="50"/>
      <c r="M2" s="50"/>
    </row>
    <row r="3" ht="12" customHeight="1">
      <c r="S3" s="53" t="s">
        <v>216</v>
      </c>
    </row>
    <row r="4" spans="1:19" ht="3" customHeight="1">
      <c r="A4" s="9"/>
      <c r="B4" s="9"/>
      <c r="C4" s="9"/>
      <c r="D4" s="9"/>
      <c r="E4" s="9"/>
      <c r="F4" s="9"/>
      <c r="G4" s="9"/>
      <c r="H4" s="9"/>
      <c r="I4" s="9"/>
      <c r="J4" s="9"/>
      <c r="K4" s="9"/>
      <c r="L4" s="9"/>
      <c r="M4" s="9"/>
      <c r="N4" s="9"/>
      <c r="O4" s="9"/>
      <c r="P4" s="9"/>
      <c r="Q4" s="9"/>
      <c r="R4" s="9"/>
      <c r="S4" s="9"/>
    </row>
    <row r="5" spans="1:19" s="49" customFormat="1" ht="15" customHeight="1">
      <c r="A5" s="337" t="s">
        <v>337</v>
      </c>
      <c r="B5" s="339" t="s">
        <v>154</v>
      </c>
      <c r="C5" s="342" t="s">
        <v>155</v>
      </c>
      <c r="D5" s="342" t="s">
        <v>156</v>
      </c>
      <c r="E5" s="342" t="s">
        <v>8</v>
      </c>
      <c r="F5" s="352"/>
      <c r="G5" s="344" t="s">
        <v>157</v>
      </c>
      <c r="H5" s="345"/>
      <c r="I5" s="287" t="s">
        <v>158</v>
      </c>
      <c r="J5" s="273"/>
      <c r="K5" s="353" t="s">
        <v>159</v>
      </c>
      <c r="L5" s="354"/>
      <c r="M5" s="295" t="s">
        <v>160</v>
      </c>
      <c r="N5" s="295"/>
      <c r="O5" s="295" t="s">
        <v>161</v>
      </c>
      <c r="P5" s="298"/>
      <c r="Q5" s="348" t="s">
        <v>162</v>
      </c>
      <c r="R5" s="349"/>
      <c r="S5" s="335" t="s">
        <v>339</v>
      </c>
    </row>
    <row r="6" spans="1:19" s="49" customFormat="1" ht="15" customHeight="1">
      <c r="A6" s="338"/>
      <c r="B6" s="340"/>
      <c r="C6" s="343"/>
      <c r="D6" s="343"/>
      <c r="E6" s="343"/>
      <c r="F6" s="343"/>
      <c r="G6" s="346"/>
      <c r="H6" s="347"/>
      <c r="I6" s="286" t="s">
        <v>163</v>
      </c>
      <c r="J6" s="294"/>
      <c r="K6" s="349"/>
      <c r="L6" s="355"/>
      <c r="M6" s="296" t="s">
        <v>164</v>
      </c>
      <c r="N6" s="296"/>
      <c r="O6" s="296" t="s">
        <v>163</v>
      </c>
      <c r="P6" s="299"/>
      <c r="Q6" s="350"/>
      <c r="R6" s="351"/>
      <c r="S6" s="336"/>
    </row>
    <row r="7" spans="1:19" s="49" customFormat="1" ht="15" customHeight="1">
      <c r="A7" s="135" t="s">
        <v>338</v>
      </c>
      <c r="B7" s="341"/>
      <c r="C7" s="343"/>
      <c r="D7" s="343"/>
      <c r="E7" s="126" t="s">
        <v>27</v>
      </c>
      <c r="F7" s="126" t="s">
        <v>39</v>
      </c>
      <c r="G7" s="126" t="s">
        <v>27</v>
      </c>
      <c r="H7" s="127" t="s">
        <v>39</v>
      </c>
      <c r="I7" s="136" t="s">
        <v>27</v>
      </c>
      <c r="J7" s="126" t="s">
        <v>39</v>
      </c>
      <c r="K7" s="136" t="s">
        <v>27</v>
      </c>
      <c r="L7" s="126" t="s">
        <v>39</v>
      </c>
      <c r="M7" s="126" t="s">
        <v>27</v>
      </c>
      <c r="N7" s="126" t="s">
        <v>39</v>
      </c>
      <c r="O7" s="126" t="s">
        <v>27</v>
      </c>
      <c r="P7" s="126" t="s">
        <v>39</v>
      </c>
      <c r="Q7" s="126" t="s">
        <v>27</v>
      </c>
      <c r="R7" s="127" t="s">
        <v>39</v>
      </c>
      <c r="S7" s="69" t="s">
        <v>340</v>
      </c>
    </row>
    <row r="8" spans="1:19" ht="4.5" customHeight="1">
      <c r="A8" s="5"/>
      <c r="B8" s="6"/>
      <c r="C8" s="6"/>
      <c r="D8" s="6"/>
      <c r="E8" s="6"/>
      <c r="F8" s="6"/>
      <c r="G8" s="6"/>
      <c r="H8" s="6"/>
      <c r="I8" s="6"/>
      <c r="J8" s="6"/>
      <c r="K8" s="6"/>
      <c r="L8" s="6"/>
      <c r="M8" s="6"/>
      <c r="N8" s="6"/>
      <c r="O8" s="6"/>
      <c r="P8" s="6"/>
      <c r="Q8" s="6"/>
      <c r="R8" s="6"/>
      <c r="S8" s="10"/>
    </row>
    <row r="9" spans="1:19" ht="18" customHeight="1">
      <c r="A9" s="7" t="s">
        <v>257</v>
      </c>
      <c r="B9" s="137">
        <v>7546</v>
      </c>
      <c r="C9" s="137">
        <v>146724</v>
      </c>
      <c r="D9" s="54">
        <v>9203610</v>
      </c>
      <c r="E9" s="54">
        <v>16623</v>
      </c>
      <c r="F9" s="54">
        <v>4538560</v>
      </c>
      <c r="G9" s="54">
        <v>4528</v>
      </c>
      <c r="H9" s="54">
        <v>114142</v>
      </c>
      <c r="I9" s="54">
        <v>168</v>
      </c>
      <c r="J9" s="54">
        <v>301601</v>
      </c>
      <c r="K9" s="54">
        <v>10657</v>
      </c>
      <c r="L9" s="54">
        <v>1981687</v>
      </c>
      <c r="M9" s="54">
        <v>1241</v>
      </c>
      <c r="N9" s="54">
        <v>2075808</v>
      </c>
      <c r="O9" s="54">
        <v>5</v>
      </c>
      <c r="P9" s="54">
        <v>45346</v>
      </c>
      <c r="Q9" s="54">
        <v>24</v>
      </c>
      <c r="R9" s="54">
        <v>19976</v>
      </c>
      <c r="S9" s="11" t="s">
        <v>257</v>
      </c>
    </row>
    <row r="10" spans="1:19" ht="18" customHeight="1">
      <c r="A10" s="7">
        <v>14</v>
      </c>
      <c r="B10" s="137">
        <v>7339</v>
      </c>
      <c r="C10" s="137">
        <v>140993</v>
      </c>
      <c r="D10" s="54">
        <v>9333326</v>
      </c>
      <c r="E10" s="54">
        <v>16720</v>
      </c>
      <c r="F10" s="54">
        <v>4557371</v>
      </c>
      <c r="G10" s="54">
        <v>4599</v>
      </c>
      <c r="H10" s="54">
        <v>106366</v>
      </c>
      <c r="I10" s="54">
        <v>163</v>
      </c>
      <c r="J10" s="54">
        <v>311222</v>
      </c>
      <c r="K10" s="54">
        <v>10676</v>
      </c>
      <c r="L10" s="54">
        <v>2006636</v>
      </c>
      <c r="M10" s="54">
        <v>1257</v>
      </c>
      <c r="N10" s="54">
        <v>2097552</v>
      </c>
      <c r="O10" s="54">
        <v>4</v>
      </c>
      <c r="P10" s="54">
        <v>20425</v>
      </c>
      <c r="Q10" s="54">
        <v>21</v>
      </c>
      <c r="R10" s="54">
        <v>15170</v>
      </c>
      <c r="S10" s="11">
        <v>14</v>
      </c>
    </row>
    <row r="11" spans="1:19" ht="18" customHeight="1">
      <c r="A11" s="7">
        <v>15</v>
      </c>
      <c r="B11" s="137">
        <v>7225</v>
      </c>
      <c r="C11" s="137">
        <v>149621</v>
      </c>
      <c r="D11" s="54">
        <v>8686455</v>
      </c>
      <c r="E11" s="54">
        <v>16138</v>
      </c>
      <c r="F11" s="54">
        <v>4524616</v>
      </c>
      <c r="G11" s="54">
        <v>4323</v>
      </c>
      <c r="H11" s="54">
        <v>109725</v>
      </c>
      <c r="I11" s="54">
        <v>159</v>
      </c>
      <c r="J11" s="54">
        <v>292228</v>
      </c>
      <c r="K11" s="54">
        <v>10365</v>
      </c>
      <c r="L11" s="54">
        <v>1952950</v>
      </c>
      <c r="M11" s="54">
        <v>1265</v>
      </c>
      <c r="N11" s="54">
        <v>2116996</v>
      </c>
      <c r="O11" s="54">
        <v>7</v>
      </c>
      <c r="P11" s="54">
        <v>37125</v>
      </c>
      <c r="Q11" s="54">
        <v>19</v>
      </c>
      <c r="R11" s="54">
        <v>15592</v>
      </c>
      <c r="S11" s="11">
        <v>15</v>
      </c>
    </row>
    <row r="12" spans="1:19" s="170" customFormat="1" ht="18" customHeight="1">
      <c r="A12" s="7">
        <v>16</v>
      </c>
      <c r="B12" s="137">
        <v>7197</v>
      </c>
      <c r="C12" s="137">
        <v>148335</v>
      </c>
      <c r="D12" s="54">
        <v>8770727</v>
      </c>
      <c r="E12" s="54">
        <v>16016</v>
      </c>
      <c r="F12" s="54">
        <v>4423298</v>
      </c>
      <c r="G12" s="54">
        <v>4288</v>
      </c>
      <c r="H12" s="54">
        <v>117523</v>
      </c>
      <c r="I12" s="54">
        <v>155</v>
      </c>
      <c r="J12" s="54">
        <v>262548</v>
      </c>
      <c r="K12" s="54">
        <v>10276</v>
      </c>
      <c r="L12" s="54">
        <v>1868604</v>
      </c>
      <c r="M12" s="54">
        <v>1277</v>
      </c>
      <c r="N12" s="54">
        <v>2143002</v>
      </c>
      <c r="O12" s="54">
        <v>4</v>
      </c>
      <c r="P12" s="54">
        <v>19768</v>
      </c>
      <c r="Q12" s="54">
        <v>16</v>
      </c>
      <c r="R12" s="54">
        <v>11853</v>
      </c>
      <c r="S12" s="11">
        <v>16</v>
      </c>
    </row>
    <row r="13" spans="1:19" s="170" customFormat="1" ht="18" customHeight="1">
      <c r="A13" s="166">
        <v>17</v>
      </c>
      <c r="B13" s="167">
        <v>7107</v>
      </c>
      <c r="C13" s="167">
        <v>148016</v>
      </c>
      <c r="D13" s="168">
        <v>8580763</v>
      </c>
      <c r="E13" s="168">
        <v>15868</v>
      </c>
      <c r="F13" s="168">
        <v>4657591</v>
      </c>
      <c r="G13" s="168">
        <v>4184</v>
      </c>
      <c r="H13" s="168">
        <v>117621</v>
      </c>
      <c r="I13" s="168">
        <v>138</v>
      </c>
      <c r="J13" s="168">
        <v>235631</v>
      </c>
      <c r="K13" s="168">
        <v>10239</v>
      </c>
      <c r="L13" s="168">
        <v>1861851</v>
      </c>
      <c r="M13" s="168">
        <v>1278</v>
      </c>
      <c r="N13" s="168">
        <v>2349945</v>
      </c>
      <c r="O13" s="168">
        <v>8</v>
      </c>
      <c r="P13" s="168">
        <v>76236</v>
      </c>
      <c r="Q13" s="168">
        <v>21</v>
      </c>
      <c r="R13" s="168">
        <v>16307</v>
      </c>
      <c r="S13" s="169">
        <v>17</v>
      </c>
    </row>
    <row r="14" spans="1:19" ht="4.5" customHeight="1">
      <c r="A14" s="5"/>
      <c r="B14" s="6"/>
      <c r="C14" s="6"/>
      <c r="D14" s="6"/>
      <c r="E14" s="6"/>
      <c r="F14" s="6"/>
      <c r="G14" s="6"/>
      <c r="H14" s="6"/>
      <c r="I14" s="6"/>
      <c r="J14" s="6"/>
      <c r="K14" s="6"/>
      <c r="L14" s="6"/>
      <c r="M14" s="6"/>
      <c r="N14" s="6"/>
      <c r="O14" s="6"/>
      <c r="P14" s="6"/>
      <c r="Q14" s="6"/>
      <c r="R14" s="6"/>
      <c r="S14" s="10"/>
    </row>
    <row r="15" spans="1:19" ht="4.5" customHeight="1">
      <c r="A15" s="4"/>
      <c r="B15" s="4"/>
      <c r="C15" s="4"/>
      <c r="D15" s="4"/>
      <c r="E15" s="4"/>
      <c r="F15" s="4"/>
      <c r="G15" s="4"/>
      <c r="H15" s="4"/>
      <c r="I15" s="4"/>
      <c r="J15" s="4"/>
      <c r="K15" s="4"/>
      <c r="L15" s="4"/>
      <c r="M15" s="4"/>
      <c r="N15" s="4"/>
      <c r="O15" s="4"/>
      <c r="P15" s="4"/>
      <c r="Q15" s="4"/>
      <c r="R15" s="4"/>
      <c r="S15" s="4"/>
    </row>
    <row r="16" s="1" customFormat="1" ht="11.25">
      <c r="A16" s="1" t="s">
        <v>233</v>
      </c>
    </row>
    <row r="17" s="1" customFormat="1" ht="11.25">
      <c r="A17" s="142" t="s">
        <v>333</v>
      </c>
    </row>
    <row r="18" s="1" customFormat="1" ht="11.25">
      <c r="A18" s="142" t="s">
        <v>334</v>
      </c>
    </row>
    <row r="19" s="1" customFormat="1" ht="11.25">
      <c r="A19" s="142" t="s">
        <v>260</v>
      </c>
    </row>
  </sheetData>
  <mergeCells count="15">
    <mergeCell ref="I5:J5"/>
    <mergeCell ref="I6:J6"/>
    <mergeCell ref="K5:L6"/>
    <mergeCell ref="M5:N5"/>
    <mergeCell ref="M6:N6"/>
    <mergeCell ref="S5:S6"/>
    <mergeCell ref="A5:A6"/>
    <mergeCell ref="B5:B7"/>
    <mergeCell ref="C5:C7"/>
    <mergeCell ref="D5:D7"/>
    <mergeCell ref="G5:H6"/>
    <mergeCell ref="O5:P5"/>
    <mergeCell ref="O6:P6"/>
    <mergeCell ref="Q5:R6"/>
    <mergeCell ref="E5:F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E17"/>
  <sheetViews>
    <sheetView workbookViewId="0" topLeftCell="A1">
      <selection activeCell="A1" sqref="A1"/>
    </sheetView>
  </sheetViews>
  <sheetFormatPr defaultColWidth="9.00390625" defaultRowHeight="13.5"/>
  <cols>
    <col min="1" max="1" width="6.875" style="2" customWidth="1"/>
    <col min="2" max="2" width="3.625" style="86" bestFit="1" customWidth="1"/>
    <col min="3" max="3" width="6.00390625" style="2" customWidth="1"/>
    <col min="4" max="4" width="5.875" style="2" customWidth="1"/>
    <col min="5" max="5" width="6.25390625" style="2" customWidth="1"/>
    <col min="6" max="6" width="5.875" style="2" customWidth="1"/>
    <col min="7" max="7" width="6.25390625" style="2" customWidth="1"/>
    <col min="8" max="8" width="5.875" style="2" customWidth="1"/>
    <col min="9" max="9" width="6.25390625" style="2" customWidth="1"/>
    <col min="10" max="10" width="5.875" style="2" customWidth="1"/>
    <col min="11" max="11" width="6.25390625" style="2" customWidth="1"/>
    <col min="12" max="12" width="5.875" style="2" customWidth="1"/>
    <col min="13" max="13" width="7.125" style="2" customWidth="1"/>
    <col min="14" max="14" width="5.875" style="2" customWidth="1"/>
    <col min="15" max="15" width="6.25390625" style="2" customWidth="1"/>
    <col min="16" max="16" width="5.50390625" style="2" customWidth="1"/>
    <col min="17" max="17" width="6.25390625" style="2" customWidth="1"/>
    <col min="18" max="18" width="5.625" style="2" customWidth="1"/>
    <col min="19" max="19" width="6.25390625" style="2" customWidth="1"/>
    <col min="20" max="20" width="5.625" style="2" customWidth="1"/>
    <col min="21" max="21" width="6.50390625" style="2" customWidth="1"/>
    <col min="22" max="22" width="5.00390625" style="2" customWidth="1"/>
    <col min="23" max="23" width="5.75390625" style="2" customWidth="1"/>
    <col min="24" max="24" width="5.50390625" style="2" customWidth="1"/>
    <col min="25" max="25" width="6.00390625" style="2" customWidth="1"/>
    <col min="26" max="26" width="5.50390625" style="2" customWidth="1"/>
    <col min="27" max="27" width="6.125" style="2" customWidth="1"/>
    <col min="28" max="29" width="5.50390625" style="2" customWidth="1"/>
    <col min="30" max="30" width="5.625" style="2" customWidth="1"/>
    <col min="31" max="31" width="5.875" style="2" customWidth="1"/>
    <col min="32" max="16384" width="8.875" style="2" customWidth="1"/>
  </cols>
  <sheetData>
    <row r="1" spans="2:16" s="56" customFormat="1" ht="18" customHeight="1">
      <c r="B1" s="150"/>
      <c r="O1" s="51" t="s">
        <v>77</v>
      </c>
      <c r="P1" s="52" t="s">
        <v>78</v>
      </c>
    </row>
    <row r="2" spans="2:16" s="56" customFormat="1" ht="12" customHeight="1">
      <c r="B2" s="150"/>
      <c r="O2" s="51"/>
      <c r="P2" s="52"/>
    </row>
    <row r="3" spans="2:16" s="56" customFormat="1" ht="12" customHeight="1">
      <c r="B3" s="150"/>
      <c r="O3" s="51"/>
      <c r="P3" s="52"/>
    </row>
    <row r="4" spans="1:15" ht="3" customHeight="1">
      <c r="A4" s="9"/>
      <c r="B4" s="153"/>
      <c r="C4" s="9"/>
      <c r="D4" s="9"/>
      <c r="E4" s="9"/>
      <c r="F4" s="9"/>
      <c r="G4" s="9"/>
      <c r="H4" s="9"/>
      <c r="I4" s="9"/>
      <c r="J4" s="9"/>
      <c r="K4" s="9"/>
      <c r="L4" s="9"/>
      <c r="M4" s="9"/>
      <c r="N4" s="9"/>
      <c r="O4" s="9"/>
    </row>
    <row r="5" spans="1:31" s="49" customFormat="1" ht="21.75" customHeight="1">
      <c r="A5" s="14"/>
      <c r="B5" s="272" t="s">
        <v>2</v>
      </c>
      <c r="C5" s="256"/>
      <c r="D5" s="272" t="s">
        <v>79</v>
      </c>
      <c r="E5" s="256"/>
      <c r="F5" s="360" t="s">
        <v>80</v>
      </c>
      <c r="G5" s="361"/>
      <c r="H5" s="361"/>
      <c r="I5" s="361"/>
      <c r="J5" s="361"/>
      <c r="K5" s="361"/>
      <c r="L5" s="361"/>
      <c r="M5" s="361"/>
      <c r="N5" s="361"/>
      <c r="O5" s="361"/>
      <c r="P5" s="367" t="s">
        <v>81</v>
      </c>
      <c r="Q5" s="365"/>
      <c r="R5" s="365"/>
      <c r="S5" s="365"/>
      <c r="T5" s="365"/>
      <c r="U5" s="365"/>
      <c r="V5" s="365" t="s">
        <v>82</v>
      </c>
      <c r="W5" s="365"/>
      <c r="X5" s="365"/>
      <c r="Y5" s="365"/>
      <c r="Z5" s="365"/>
      <c r="AA5" s="365"/>
      <c r="AB5" s="365"/>
      <c r="AC5" s="365"/>
      <c r="AD5" s="365"/>
      <c r="AE5" s="360"/>
    </row>
    <row r="6" spans="1:31" s="49" customFormat="1" ht="18" customHeight="1">
      <c r="A6" s="13"/>
      <c r="B6" s="257"/>
      <c r="C6" s="258"/>
      <c r="D6" s="257"/>
      <c r="E6" s="258"/>
      <c r="F6" s="304" t="s">
        <v>165</v>
      </c>
      <c r="G6" s="304"/>
      <c r="H6" s="362" t="s">
        <v>258</v>
      </c>
      <c r="I6" s="363"/>
      <c r="J6" s="304" t="s">
        <v>166</v>
      </c>
      <c r="K6" s="304"/>
      <c r="L6" s="284" t="s">
        <v>167</v>
      </c>
      <c r="M6" s="284"/>
      <c r="N6" s="284" t="s">
        <v>168</v>
      </c>
      <c r="O6" s="285"/>
      <c r="P6" s="364"/>
      <c r="Q6" s="356"/>
      <c r="R6" s="356"/>
      <c r="S6" s="356"/>
      <c r="T6" s="356"/>
      <c r="U6" s="356"/>
      <c r="V6" s="356"/>
      <c r="W6" s="356"/>
      <c r="X6" s="356"/>
      <c r="Y6" s="356"/>
      <c r="Z6" s="356"/>
      <c r="AA6" s="356"/>
      <c r="AB6" s="356"/>
      <c r="AC6" s="356"/>
      <c r="AD6" s="356"/>
      <c r="AE6" s="366"/>
    </row>
    <row r="7" spans="1:31" s="49" customFormat="1" ht="18" customHeight="1">
      <c r="A7" s="357" t="s">
        <v>175</v>
      </c>
      <c r="B7" s="257"/>
      <c r="C7" s="258"/>
      <c r="D7" s="263"/>
      <c r="E7" s="359"/>
      <c r="F7" s="296"/>
      <c r="G7" s="296"/>
      <c r="H7" s="296" t="s">
        <v>169</v>
      </c>
      <c r="I7" s="296"/>
      <c r="J7" s="296" t="s">
        <v>83</v>
      </c>
      <c r="K7" s="296"/>
      <c r="L7" s="284"/>
      <c r="M7" s="284"/>
      <c r="N7" s="284"/>
      <c r="O7" s="285"/>
      <c r="P7" s="364" t="s">
        <v>84</v>
      </c>
      <c r="Q7" s="356"/>
      <c r="R7" s="356" t="s">
        <v>85</v>
      </c>
      <c r="S7" s="356"/>
      <c r="T7" s="356" t="s">
        <v>86</v>
      </c>
      <c r="U7" s="356"/>
      <c r="V7" s="356" t="s">
        <v>170</v>
      </c>
      <c r="W7" s="356"/>
      <c r="X7" s="356" t="s">
        <v>171</v>
      </c>
      <c r="Y7" s="356"/>
      <c r="Z7" s="356" t="s">
        <v>172</v>
      </c>
      <c r="AA7" s="356"/>
      <c r="AB7" s="356" t="s">
        <v>173</v>
      </c>
      <c r="AC7" s="356"/>
      <c r="AD7" s="356" t="s">
        <v>174</v>
      </c>
      <c r="AE7" s="366"/>
    </row>
    <row r="8" spans="1:31" s="49" customFormat="1" ht="26.25" customHeight="1">
      <c r="A8" s="358"/>
      <c r="B8" s="43"/>
      <c r="C8" s="21"/>
      <c r="D8" s="60" t="s">
        <v>87</v>
      </c>
      <c r="E8" s="44" t="s">
        <v>88</v>
      </c>
      <c r="F8" s="44" t="s">
        <v>87</v>
      </c>
      <c r="G8" s="44" t="s">
        <v>88</v>
      </c>
      <c r="H8" s="60" t="s">
        <v>87</v>
      </c>
      <c r="I8" s="44" t="s">
        <v>88</v>
      </c>
      <c r="J8" s="60" t="s">
        <v>87</v>
      </c>
      <c r="K8" s="44" t="s">
        <v>88</v>
      </c>
      <c r="L8" s="60" t="s">
        <v>87</v>
      </c>
      <c r="M8" s="44" t="s">
        <v>88</v>
      </c>
      <c r="N8" s="60" t="s">
        <v>87</v>
      </c>
      <c r="O8" s="61" t="s">
        <v>88</v>
      </c>
      <c r="P8" s="62" t="s">
        <v>87</v>
      </c>
      <c r="Q8" s="63" t="s">
        <v>88</v>
      </c>
      <c r="R8" s="63" t="s">
        <v>87</v>
      </c>
      <c r="S8" s="63" t="s">
        <v>88</v>
      </c>
      <c r="T8" s="63" t="s">
        <v>87</v>
      </c>
      <c r="U8" s="63" t="s">
        <v>88</v>
      </c>
      <c r="V8" s="63" t="s">
        <v>87</v>
      </c>
      <c r="W8" s="63" t="s">
        <v>88</v>
      </c>
      <c r="X8" s="63" t="s">
        <v>87</v>
      </c>
      <c r="Y8" s="63" t="s">
        <v>88</v>
      </c>
      <c r="Z8" s="63" t="s">
        <v>87</v>
      </c>
      <c r="AA8" s="63" t="s">
        <v>88</v>
      </c>
      <c r="AB8" s="63" t="s">
        <v>87</v>
      </c>
      <c r="AC8" s="63" t="s">
        <v>88</v>
      </c>
      <c r="AD8" s="63" t="s">
        <v>87</v>
      </c>
      <c r="AE8" s="61" t="s">
        <v>88</v>
      </c>
    </row>
    <row r="9" spans="1:31" ht="4.5" customHeight="1">
      <c r="A9" s="6"/>
      <c r="B9" s="154"/>
      <c r="C9" s="5"/>
      <c r="D9" s="6"/>
      <c r="E9" s="6"/>
      <c r="F9" s="6"/>
      <c r="G9" s="6"/>
      <c r="H9" s="6"/>
      <c r="I9" s="6"/>
      <c r="J9" s="6"/>
      <c r="K9" s="6"/>
      <c r="L9" s="6"/>
      <c r="M9" s="6"/>
      <c r="N9" s="6"/>
      <c r="O9" s="6"/>
      <c r="P9" s="6"/>
      <c r="Q9" s="6"/>
      <c r="R9" s="6"/>
      <c r="S9" s="6"/>
      <c r="T9" s="6"/>
      <c r="U9" s="6"/>
      <c r="V9" s="6"/>
      <c r="W9" s="6"/>
      <c r="X9" s="6"/>
      <c r="Y9" s="6"/>
      <c r="Z9" s="6"/>
      <c r="AA9" s="6"/>
      <c r="AB9" s="6"/>
      <c r="AC9" s="6"/>
      <c r="AD9" s="6"/>
      <c r="AE9" s="6"/>
    </row>
    <row r="10" spans="1:31" s="49" customFormat="1" ht="26.25" customHeight="1">
      <c r="A10" s="14" t="s">
        <v>228</v>
      </c>
      <c r="B10" s="28">
        <v>13</v>
      </c>
      <c r="C10" s="152" t="s">
        <v>175</v>
      </c>
      <c r="D10" s="64">
        <f aca="true" t="shared" si="0" ref="D10:E14">SUM(F10,H10,J10,L10,N10)</f>
        <v>623</v>
      </c>
      <c r="E10" s="64">
        <f t="shared" si="0"/>
        <v>54823</v>
      </c>
      <c r="F10" s="64">
        <v>467</v>
      </c>
      <c r="G10" s="64">
        <v>31434</v>
      </c>
      <c r="H10" s="64">
        <v>36</v>
      </c>
      <c r="I10" s="64">
        <v>2175</v>
      </c>
      <c r="J10" s="64">
        <v>4</v>
      </c>
      <c r="K10" s="64">
        <v>219</v>
      </c>
      <c r="L10" s="64">
        <v>37</v>
      </c>
      <c r="M10" s="64">
        <v>1677</v>
      </c>
      <c r="N10" s="64">
        <v>79</v>
      </c>
      <c r="O10" s="64">
        <v>19318</v>
      </c>
      <c r="P10" s="64">
        <v>287</v>
      </c>
      <c r="Q10" s="64">
        <v>28323</v>
      </c>
      <c r="R10" s="64">
        <v>150</v>
      </c>
      <c r="S10" s="64">
        <v>9675</v>
      </c>
      <c r="T10" s="64">
        <v>186</v>
      </c>
      <c r="U10" s="64">
        <v>16825</v>
      </c>
      <c r="V10" s="64">
        <v>312</v>
      </c>
      <c r="W10" s="64">
        <v>3736</v>
      </c>
      <c r="X10" s="64">
        <v>175</v>
      </c>
      <c r="Y10" s="64">
        <v>9845</v>
      </c>
      <c r="Z10" s="64">
        <v>121</v>
      </c>
      <c r="AA10" s="64">
        <v>26598</v>
      </c>
      <c r="AB10" s="64">
        <v>10</v>
      </c>
      <c r="AC10" s="64">
        <v>7209</v>
      </c>
      <c r="AD10" s="64">
        <v>5</v>
      </c>
      <c r="AE10" s="64">
        <v>7435</v>
      </c>
    </row>
    <row r="11" spans="1:31" s="49" customFormat="1" ht="26.25" customHeight="1">
      <c r="A11" s="28"/>
      <c r="B11" s="28">
        <v>14</v>
      </c>
      <c r="C11" s="32"/>
      <c r="D11" s="64">
        <f t="shared" si="0"/>
        <v>598</v>
      </c>
      <c r="E11" s="64">
        <f t="shared" si="0"/>
        <v>53416</v>
      </c>
      <c r="F11" s="64">
        <v>452</v>
      </c>
      <c r="G11" s="64">
        <v>30692</v>
      </c>
      <c r="H11" s="64">
        <v>26</v>
      </c>
      <c r="I11" s="64">
        <v>2135</v>
      </c>
      <c r="J11" s="64">
        <v>4</v>
      </c>
      <c r="K11" s="64">
        <v>213</v>
      </c>
      <c r="L11" s="64">
        <v>37</v>
      </c>
      <c r="M11" s="64">
        <v>1702</v>
      </c>
      <c r="N11" s="64">
        <v>79</v>
      </c>
      <c r="O11" s="64">
        <v>18674</v>
      </c>
      <c r="P11" s="64">
        <v>275</v>
      </c>
      <c r="Q11" s="64">
        <v>27593</v>
      </c>
      <c r="R11" s="64">
        <v>144</v>
      </c>
      <c r="S11" s="64">
        <v>9374</v>
      </c>
      <c r="T11" s="64">
        <v>179</v>
      </c>
      <c r="U11" s="64">
        <v>16449</v>
      </c>
      <c r="V11" s="64">
        <v>288</v>
      </c>
      <c r="W11" s="64">
        <v>3475</v>
      </c>
      <c r="X11" s="64">
        <v>184</v>
      </c>
      <c r="Y11" s="64">
        <v>10639</v>
      </c>
      <c r="Z11" s="64">
        <v>111</v>
      </c>
      <c r="AA11" s="64">
        <v>24725</v>
      </c>
      <c r="AB11" s="64">
        <v>10</v>
      </c>
      <c r="AC11" s="64">
        <v>7055</v>
      </c>
      <c r="AD11" s="64">
        <v>5</v>
      </c>
      <c r="AE11" s="64">
        <v>7522</v>
      </c>
    </row>
    <row r="12" spans="1:31" s="49" customFormat="1" ht="26.25" customHeight="1">
      <c r="A12" s="28"/>
      <c r="B12" s="28">
        <v>15</v>
      </c>
      <c r="C12" s="32"/>
      <c r="D12" s="64">
        <f t="shared" si="0"/>
        <v>588</v>
      </c>
      <c r="E12" s="64">
        <f t="shared" si="0"/>
        <v>50495</v>
      </c>
      <c r="F12" s="64">
        <v>444</v>
      </c>
      <c r="G12" s="64">
        <v>29375</v>
      </c>
      <c r="H12" s="64">
        <v>26</v>
      </c>
      <c r="I12" s="64">
        <v>2040</v>
      </c>
      <c r="J12" s="64">
        <v>4</v>
      </c>
      <c r="K12" s="64">
        <v>206</v>
      </c>
      <c r="L12" s="64">
        <v>35</v>
      </c>
      <c r="M12" s="64">
        <v>1636</v>
      </c>
      <c r="N12" s="64">
        <v>79</v>
      </c>
      <c r="O12" s="64">
        <v>17238</v>
      </c>
      <c r="P12" s="64">
        <v>272</v>
      </c>
      <c r="Q12" s="64">
        <v>26193</v>
      </c>
      <c r="R12" s="64">
        <v>141</v>
      </c>
      <c r="S12" s="64">
        <v>8915</v>
      </c>
      <c r="T12" s="64">
        <v>175</v>
      </c>
      <c r="U12" s="64">
        <v>15387</v>
      </c>
      <c r="V12" s="64">
        <v>280</v>
      </c>
      <c r="W12" s="64">
        <v>3349</v>
      </c>
      <c r="X12" s="64">
        <v>185</v>
      </c>
      <c r="Y12" s="64">
        <v>10271</v>
      </c>
      <c r="Z12" s="64">
        <v>109</v>
      </c>
      <c r="AA12" s="64">
        <v>23980</v>
      </c>
      <c r="AB12" s="64">
        <v>10</v>
      </c>
      <c r="AC12" s="64">
        <v>6708</v>
      </c>
      <c r="AD12" s="64">
        <v>4</v>
      </c>
      <c r="AE12" s="64">
        <v>6187</v>
      </c>
    </row>
    <row r="13" spans="1:31" s="49" customFormat="1" ht="26.25" customHeight="1">
      <c r="A13" s="28"/>
      <c r="B13" s="28">
        <v>16</v>
      </c>
      <c r="C13" s="32"/>
      <c r="D13" s="64">
        <f t="shared" si="0"/>
        <v>565</v>
      </c>
      <c r="E13" s="64">
        <f t="shared" si="0"/>
        <v>47843</v>
      </c>
      <c r="F13" s="64">
        <v>427</v>
      </c>
      <c r="G13" s="64">
        <v>27735</v>
      </c>
      <c r="H13" s="64">
        <v>21</v>
      </c>
      <c r="I13" s="64">
        <v>1989</v>
      </c>
      <c r="J13" s="64">
        <v>4</v>
      </c>
      <c r="K13" s="64">
        <v>211</v>
      </c>
      <c r="L13" s="64">
        <v>33</v>
      </c>
      <c r="M13" s="64">
        <v>1217</v>
      </c>
      <c r="N13" s="64">
        <v>80</v>
      </c>
      <c r="O13" s="64">
        <v>16691</v>
      </c>
      <c r="P13" s="64">
        <v>262</v>
      </c>
      <c r="Q13" s="64">
        <v>24879</v>
      </c>
      <c r="R13" s="64">
        <v>135</v>
      </c>
      <c r="S13" s="64">
        <v>8632</v>
      </c>
      <c r="T13" s="64">
        <v>168</v>
      </c>
      <c r="U13" s="64">
        <v>14332</v>
      </c>
      <c r="V13" s="64">
        <v>270</v>
      </c>
      <c r="W13" s="64">
        <v>3243</v>
      </c>
      <c r="X13" s="64">
        <v>173</v>
      </c>
      <c r="Y13" s="64">
        <v>9545</v>
      </c>
      <c r="Z13" s="64">
        <v>108</v>
      </c>
      <c r="AA13" s="64">
        <v>22856</v>
      </c>
      <c r="AB13" s="64">
        <v>10</v>
      </c>
      <c r="AC13" s="64">
        <v>6420</v>
      </c>
      <c r="AD13" s="64">
        <v>4</v>
      </c>
      <c r="AE13" s="64">
        <v>5779</v>
      </c>
    </row>
    <row r="14" spans="1:31" s="65" customFormat="1" ht="26.25" customHeight="1">
      <c r="A14" s="31"/>
      <c r="B14" s="31">
        <v>17</v>
      </c>
      <c r="C14" s="164"/>
      <c r="D14" s="162">
        <f t="shared" si="0"/>
        <v>558</v>
      </c>
      <c r="E14" s="162">
        <f t="shared" si="0"/>
        <v>47431</v>
      </c>
      <c r="F14" s="162">
        <v>422</v>
      </c>
      <c r="G14" s="162">
        <v>27852</v>
      </c>
      <c r="H14" s="162">
        <v>21</v>
      </c>
      <c r="I14" s="162">
        <v>1981</v>
      </c>
      <c r="J14" s="162">
        <v>5</v>
      </c>
      <c r="K14" s="162">
        <v>616</v>
      </c>
      <c r="L14" s="162">
        <v>31</v>
      </c>
      <c r="M14" s="162">
        <v>1182</v>
      </c>
      <c r="N14" s="162">
        <v>79</v>
      </c>
      <c r="O14" s="162">
        <v>15800</v>
      </c>
      <c r="P14" s="162">
        <v>258</v>
      </c>
      <c r="Q14" s="162">
        <v>24886</v>
      </c>
      <c r="R14" s="162">
        <v>132</v>
      </c>
      <c r="S14" s="162">
        <v>8496</v>
      </c>
      <c r="T14" s="162">
        <v>168</v>
      </c>
      <c r="U14" s="162">
        <v>14049</v>
      </c>
      <c r="V14" s="162">
        <v>257</v>
      </c>
      <c r="W14" s="162">
        <v>3075</v>
      </c>
      <c r="X14" s="162">
        <v>177</v>
      </c>
      <c r="Y14" s="162">
        <v>9640</v>
      </c>
      <c r="Z14" s="162">
        <v>110</v>
      </c>
      <c r="AA14" s="162">
        <v>23141</v>
      </c>
      <c r="AB14" s="162">
        <v>11</v>
      </c>
      <c r="AC14" s="162">
        <v>7145</v>
      </c>
      <c r="AD14" s="162">
        <v>3</v>
      </c>
      <c r="AE14" s="162">
        <v>4430</v>
      </c>
    </row>
    <row r="15" spans="1:31" ht="4.5" customHeight="1">
      <c r="A15" s="34"/>
      <c r="B15" s="153"/>
      <c r="C15" s="143"/>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5:22" ht="3.75" customHeight="1">
      <c r="E16" s="6"/>
      <c r="F16" s="6"/>
      <c r="G16" s="6"/>
      <c r="H16" s="6"/>
      <c r="I16" s="6"/>
      <c r="J16" s="6"/>
      <c r="K16" s="6"/>
      <c r="L16" s="6"/>
      <c r="M16" s="6"/>
      <c r="N16" s="6"/>
      <c r="O16" s="6"/>
      <c r="P16" s="6"/>
      <c r="Q16" s="6"/>
      <c r="R16" s="6"/>
      <c r="S16" s="6"/>
      <c r="T16" s="6"/>
      <c r="U16" s="6"/>
      <c r="V16" s="6"/>
    </row>
    <row r="17" spans="1:2" s="1" customFormat="1" ht="11.25">
      <c r="A17" s="1" t="s">
        <v>263</v>
      </c>
      <c r="B17" s="155"/>
    </row>
  </sheetData>
  <mergeCells count="21">
    <mergeCell ref="P5:U6"/>
    <mergeCell ref="F6:G7"/>
    <mergeCell ref="L6:M7"/>
    <mergeCell ref="P7:Q7"/>
    <mergeCell ref="V7:W7"/>
    <mergeCell ref="T7:U7"/>
    <mergeCell ref="V5:AE6"/>
    <mergeCell ref="X7:Y7"/>
    <mergeCell ref="Z7:AA7"/>
    <mergeCell ref="AB7:AC7"/>
    <mergeCell ref="AD7:AE7"/>
    <mergeCell ref="N6:O7"/>
    <mergeCell ref="R7:S7"/>
    <mergeCell ref="B5:C7"/>
    <mergeCell ref="A7:A8"/>
    <mergeCell ref="D5:E7"/>
    <mergeCell ref="F5:O5"/>
    <mergeCell ref="H6:I6"/>
    <mergeCell ref="J6:K6"/>
    <mergeCell ref="H7:I7"/>
    <mergeCell ref="J7:K7"/>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R16"/>
  <sheetViews>
    <sheetView workbookViewId="0" topLeftCell="A1">
      <selection activeCell="A1" sqref="A1"/>
    </sheetView>
  </sheetViews>
  <sheetFormatPr defaultColWidth="9.00390625" defaultRowHeight="13.5"/>
  <cols>
    <col min="1" max="1" width="5.375" style="2" customWidth="1"/>
    <col min="2" max="2" width="3.625" style="2" bestFit="1" customWidth="1"/>
    <col min="3" max="3" width="4.875" style="2" customWidth="1"/>
    <col min="4" max="8" width="12.50390625" style="2" customWidth="1"/>
    <col min="9" max="9" width="13.00390625" style="2" customWidth="1"/>
    <col min="10" max="12" width="12.50390625" style="2" customWidth="1"/>
    <col min="13" max="13" width="12.875" style="2" customWidth="1"/>
    <col min="14" max="15" width="13.00390625" style="2" customWidth="1"/>
    <col min="16" max="16" width="5.375" style="2" customWidth="1"/>
    <col min="17" max="17" width="3.50390625" style="2" customWidth="1"/>
    <col min="18" max="18" width="4.875" style="2" customWidth="1"/>
    <col min="19" max="16384" width="8.875" style="2" customWidth="1"/>
  </cols>
  <sheetData>
    <row r="1" spans="8:12" s="66" customFormat="1" ht="18" customHeight="1">
      <c r="H1" s="50"/>
      <c r="I1" s="51" t="s">
        <v>89</v>
      </c>
      <c r="J1" s="52" t="s">
        <v>268</v>
      </c>
      <c r="K1" s="50"/>
      <c r="L1" s="50"/>
    </row>
    <row r="2" spans="8:12" s="66" customFormat="1" ht="12" customHeight="1">
      <c r="H2" s="50"/>
      <c r="I2" s="51"/>
      <c r="J2" s="52"/>
      <c r="K2" s="50"/>
      <c r="L2" s="50"/>
    </row>
    <row r="3" spans="8:12" s="66" customFormat="1" ht="12" customHeight="1">
      <c r="H3" s="50"/>
      <c r="I3" s="51"/>
      <c r="J3" s="52"/>
      <c r="K3" s="50"/>
      <c r="L3" s="50"/>
    </row>
    <row r="4" spans="1:16" ht="4.5" customHeight="1">
      <c r="A4" s="9"/>
      <c r="B4" s="9"/>
      <c r="C4" s="9"/>
      <c r="D4" s="9"/>
      <c r="E4" s="9"/>
      <c r="F4" s="9"/>
      <c r="G4" s="9"/>
      <c r="H4" s="9"/>
      <c r="I4" s="9"/>
      <c r="J4" s="9"/>
      <c r="K4" s="9"/>
      <c r="L4" s="9"/>
      <c r="M4" s="9"/>
      <c r="N4" s="9"/>
      <c r="O4" s="9"/>
      <c r="P4" s="9"/>
    </row>
    <row r="5" spans="1:18" s="49" customFormat="1" ht="21" customHeight="1">
      <c r="A5" s="35"/>
      <c r="B5" s="272" t="s">
        <v>2</v>
      </c>
      <c r="C5" s="256"/>
      <c r="D5" s="272" t="s">
        <v>90</v>
      </c>
      <c r="E5" s="272"/>
      <c r="F5" s="256"/>
      <c r="G5" s="67"/>
      <c r="H5" s="156"/>
      <c r="I5" s="79" t="s">
        <v>91</v>
      </c>
      <c r="J5" s="20" t="s">
        <v>269</v>
      </c>
      <c r="K5" s="68"/>
      <c r="L5" s="68"/>
      <c r="M5" s="68"/>
      <c r="N5" s="68"/>
      <c r="O5" s="68"/>
      <c r="P5" s="261" t="s">
        <v>2</v>
      </c>
      <c r="Q5" s="272"/>
      <c r="R5" s="15"/>
    </row>
    <row r="6" spans="1:18" ht="21" customHeight="1">
      <c r="A6" s="357" t="s">
        <v>175</v>
      </c>
      <c r="B6" s="257"/>
      <c r="C6" s="258"/>
      <c r="D6" s="263"/>
      <c r="E6" s="263"/>
      <c r="F6" s="359"/>
      <c r="G6" s="372" t="s">
        <v>176</v>
      </c>
      <c r="H6" s="370" t="s">
        <v>177</v>
      </c>
      <c r="I6" s="371"/>
      <c r="J6" s="371" t="s">
        <v>92</v>
      </c>
      <c r="K6" s="374"/>
      <c r="L6" s="370" t="s">
        <v>178</v>
      </c>
      <c r="M6" s="374"/>
      <c r="N6" s="370" t="s">
        <v>93</v>
      </c>
      <c r="O6" s="371"/>
      <c r="P6" s="262"/>
      <c r="Q6" s="257"/>
      <c r="R6" s="368" t="s">
        <v>175</v>
      </c>
    </row>
    <row r="7" spans="1:18" s="49" customFormat="1" ht="21" customHeight="1">
      <c r="A7" s="358"/>
      <c r="B7" s="20"/>
      <c r="C7" s="21"/>
      <c r="D7" s="22" t="s">
        <v>94</v>
      </c>
      <c r="E7" s="58" t="s">
        <v>179</v>
      </c>
      <c r="F7" s="58" t="s">
        <v>180</v>
      </c>
      <c r="G7" s="373"/>
      <c r="H7" s="23" t="s">
        <v>94</v>
      </c>
      <c r="I7" s="59" t="s">
        <v>180</v>
      </c>
      <c r="J7" s="22" t="s">
        <v>94</v>
      </c>
      <c r="K7" s="58" t="s">
        <v>180</v>
      </c>
      <c r="L7" s="22" t="s">
        <v>94</v>
      </c>
      <c r="M7" s="58" t="s">
        <v>180</v>
      </c>
      <c r="N7" s="22" t="s">
        <v>94</v>
      </c>
      <c r="O7" s="59" t="s">
        <v>180</v>
      </c>
      <c r="P7" s="69"/>
      <c r="Q7" s="20"/>
      <c r="R7" s="369"/>
    </row>
    <row r="8" spans="1:18" ht="4.5" customHeight="1">
      <c r="A8" s="6"/>
      <c r="B8" s="149"/>
      <c r="C8" s="146"/>
      <c r="D8" s="6"/>
      <c r="E8" s="6"/>
      <c r="F8" s="6"/>
      <c r="G8" s="6"/>
      <c r="H8" s="6"/>
      <c r="I8" s="6"/>
      <c r="J8" s="6"/>
      <c r="K8" s="6"/>
      <c r="L8" s="6"/>
      <c r="M8" s="6"/>
      <c r="N8" s="6"/>
      <c r="O8" s="6"/>
      <c r="P8" s="10"/>
      <c r="R8" s="149"/>
    </row>
    <row r="9" spans="1:18" s="49" customFormat="1" ht="21" customHeight="1">
      <c r="A9" s="14" t="s">
        <v>228</v>
      </c>
      <c r="B9" s="28">
        <v>13</v>
      </c>
      <c r="C9" s="152" t="s">
        <v>175</v>
      </c>
      <c r="D9" s="70">
        <v>10</v>
      </c>
      <c r="E9" s="70">
        <v>2296</v>
      </c>
      <c r="F9" s="70">
        <v>518</v>
      </c>
      <c r="G9" s="71">
        <v>2</v>
      </c>
      <c r="H9" s="71">
        <v>2</v>
      </c>
      <c r="I9" s="71">
        <v>201</v>
      </c>
      <c r="J9" s="71" t="s">
        <v>236</v>
      </c>
      <c r="K9" s="71" t="s">
        <v>236</v>
      </c>
      <c r="L9" s="70">
        <v>6</v>
      </c>
      <c r="M9" s="70">
        <v>317</v>
      </c>
      <c r="N9" s="71" t="s">
        <v>236</v>
      </c>
      <c r="O9" s="71" t="s">
        <v>236</v>
      </c>
      <c r="P9" s="201" t="s">
        <v>228</v>
      </c>
      <c r="Q9" s="13">
        <v>13</v>
      </c>
      <c r="R9" s="41" t="s">
        <v>175</v>
      </c>
    </row>
    <row r="10" spans="1:17" s="49" customFormat="1" ht="21" customHeight="1">
      <c r="A10" s="28"/>
      <c r="B10" s="28">
        <v>14</v>
      </c>
      <c r="C10" s="32"/>
      <c r="D10" s="70">
        <v>34</v>
      </c>
      <c r="E10" s="70">
        <v>9177</v>
      </c>
      <c r="F10" s="70">
        <v>4629</v>
      </c>
      <c r="G10" s="70">
        <v>1218</v>
      </c>
      <c r="H10" s="70">
        <v>3</v>
      </c>
      <c r="I10" s="70">
        <v>305</v>
      </c>
      <c r="J10" s="71">
        <v>0</v>
      </c>
      <c r="K10" s="71">
        <v>0</v>
      </c>
      <c r="L10" s="70">
        <v>27</v>
      </c>
      <c r="M10" s="70">
        <v>4324</v>
      </c>
      <c r="N10" s="71" t="s">
        <v>236</v>
      </c>
      <c r="O10" s="71" t="s">
        <v>236</v>
      </c>
      <c r="P10" s="39"/>
      <c r="Q10" s="13">
        <v>14</v>
      </c>
    </row>
    <row r="11" spans="1:17" s="49" customFormat="1" ht="21" customHeight="1">
      <c r="A11" s="28"/>
      <c r="B11" s="28">
        <v>15</v>
      </c>
      <c r="C11" s="32"/>
      <c r="D11" s="70">
        <v>5</v>
      </c>
      <c r="E11" s="70">
        <v>398</v>
      </c>
      <c r="F11" s="70">
        <v>65</v>
      </c>
      <c r="G11" s="70">
        <v>0</v>
      </c>
      <c r="H11" s="70">
        <v>0</v>
      </c>
      <c r="I11" s="70">
        <v>0</v>
      </c>
      <c r="J11" s="71">
        <v>0</v>
      </c>
      <c r="K11" s="71">
        <v>0</v>
      </c>
      <c r="L11" s="70">
        <v>2</v>
      </c>
      <c r="M11" s="70">
        <v>65</v>
      </c>
      <c r="N11" s="71">
        <v>0</v>
      </c>
      <c r="O11" s="71">
        <v>0</v>
      </c>
      <c r="P11" s="39"/>
      <c r="Q11" s="13">
        <v>15</v>
      </c>
    </row>
    <row r="12" spans="1:17" s="65" customFormat="1" ht="21" customHeight="1">
      <c r="A12" s="28"/>
      <c r="B12" s="28">
        <v>16</v>
      </c>
      <c r="C12" s="32"/>
      <c r="D12" s="70">
        <v>5</v>
      </c>
      <c r="E12" s="70">
        <v>182</v>
      </c>
      <c r="F12" s="70">
        <v>151</v>
      </c>
      <c r="G12" s="70">
        <v>150</v>
      </c>
      <c r="H12" s="70">
        <v>1</v>
      </c>
      <c r="I12" s="70">
        <v>150</v>
      </c>
      <c r="J12" s="71">
        <v>0</v>
      </c>
      <c r="K12" s="71">
        <v>0</v>
      </c>
      <c r="L12" s="70">
        <v>1</v>
      </c>
      <c r="M12" s="70">
        <v>1</v>
      </c>
      <c r="N12" s="71">
        <v>0</v>
      </c>
      <c r="O12" s="71">
        <v>0</v>
      </c>
      <c r="P12" s="39"/>
      <c r="Q12" s="13">
        <v>16</v>
      </c>
    </row>
    <row r="13" spans="1:17" s="65" customFormat="1" ht="21" customHeight="1">
      <c r="A13" s="31"/>
      <c r="B13" s="31">
        <v>17</v>
      </c>
      <c r="C13" s="164"/>
      <c r="D13" s="72">
        <v>5</v>
      </c>
      <c r="E13" s="72">
        <v>175</v>
      </c>
      <c r="F13" s="72">
        <v>30</v>
      </c>
      <c r="G13" s="72">
        <v>0</v>
      </c>
      <c r="H13" s="72">
        <v>0</v>
      </c>
      <c r="I13" s="72">
        <v>0</v>
      </c>
      <c r="J13" s="171">
        <v>0</v>
      </c>
      <c r="K13" s="171">
        <v>0</v>
      </c>
      <c r="L13" s="72">
        <v>1</v>
      </c>
      <c r="M13" s="72">
        <v>30</v>
      </c>
      <c r="N13" s="171">
        <v>0</v>
      </c>
      <c r="O13" s="171">
        <v>0</v>
      </c>
      <c r="P13" s="161"/>
      <c r="Q13" s="65">
        <v>17</v>
      </c>
    </row>
    <row r="14" spans="1:18" ht="4.5" customHeight="1">
      <c r="A14" s="6"/>
      <c r="B14" s="9"/>
      <c r="C14" s="8"/>
      <c r="D14" s="6"/>
      <c r="E14" s="6"/>
      <c r="F14" s="6"/>
      <c r="G14" s="6"/>
      <c r="H14" s="9"/>
      <c r="I14" s="9"/>
      <c r="J14" s="6"/>
      <c r="K14" s="6"/>
      <c r="L14" s="6"/>
      <c r="M14" s="6"/>
      <c r="N14" s="6"/>
      <c r="O14" s="6"/>
      <c r="P14" s="10"/>
      <c r="Q14" s="9"/>
      <c r="R14" s="9"/>
    </row>
    <row r="15" spans="1:16" ht="5.25" customHeight="1">
      <c r="A15" s="4"/>
      <c r="B15" s="4"/>
      <c r="C15" s="4"/>
      <c r="D15" s="4"/>
      <c r="E15" s="4"/>
      <c r="F15" s="4"/>
      <c r="G15" s="4"/>
      <c r="H15" s="4"/>
      <c r="I15" s="4"/>
      <c r="J15" s="4"/>
      <c r="K15" s="4"/>
      <c r="L15" s="4"/>
      <c r="M15" s="4"/>
      <c r="N15" s="4"/>
      <c r="O15" s="4"/>
      <c r="P15" s="4"/>
    </row>
    <row r="16" s="1" customFormat="1" ht="11.25">
      <c r="A16" s="1" t="s">
        <v>263</v>
      </c>
    </row>
  </sheetData>
  <mergeCells count="10">
    <mergeCell ref="P5:Q6"/>
    <mergeCell ref="R6:R7"/>
    <mergeCell ref="B5:C6"/>
    <mergeCell ref="A6:A7"/>
    <mergeCell ref="N6:O6"/>
    <mergeCell ref="G6:G7"/>
    <mergeCell ref="D5:F6"/>
    <mergeCell ref="H6:I6"/>
    <mergeCell ref="J6:K6"/>
    <mergeCell ref="L6:M6"/>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W17"/>
  <sheetViews>
    <sheetView workbookViewId="0" topLeftCell="A1">
      <selection activeCell="A1" sqref="A1"/>
    </sheetView>
  </sheetViews>
  <sheetFormatPr defaultColWidth="9.00390625" defaultRowHeight="13.5"/>
  <cols>
    <col min="1" max="1" width="9.625" style="2" customWidth="1"/>
    <col min="2" max="3" width="8.25390625" style="2" customWidth="1"/>
    <col min="4" max="5" width="7.50390625" style="2" customWidth="1"/>
    <col min="6" max="6" width="7.25390625" style="2" customWidth="1"/>
    <col min="7" max="11" width="7.00390625" style="2" customWidth="1"/>
    <col min="12" max="12" width="7.50390625" style="2" customWidth="1"/>
    <col min="13" max="15" width="7.00390625" style="2" customWidth="1"/>
    <col min="16" max="18" width="7.125" style="2" customWidth="1"/>
    <col min="19" max="19" width="7.375" style="2" customWidth="1"/>
    <col min="20" max="20" width="7.125" style="2" customWidth="1"/>
    <col min="21" max="21" width="7.875" style="2" customWidth="1"/>
    <col min="22" max="22" width="15.625" style="2" customWidth="1"/>
    <col min="23" max="23" width="10.125" style="2" customWidth="1"/>
    <col min="24" max="16384" width="8.875" style="2" customWidth="1"/>
  </cols>
  <sheetData>
    <row r="1" spans="9:16" s="56" customFormat="1" ht="18" customHeight="1">
      <c r="I1" s="50"/>
      <c r="J1" s="50"/>
      <c r="L1" s="51" t="s">
        <v>95</v>
      </c>
      <c r="M1" s="52" t="s">
        <v>96</v>
      </c>
      <c r="N1" s="50"/>
      <c r="O1" s="50"/>
      <c r="P1" s="50"/>
    </row>
    <row r="2" spans="1:22" ht="12">
      <c r="A2" s="6"/>
      <c r="B2" s="6"/>
      <c r="C2" s="6"/>
      <c r="D2" s="6"/>
      <c r="E2" s="6"/>
      <c r="F2" s="6"/>
      <c r="G2" s="6"/>
      <c r="H2" s="6"/>
      <c r="I2" s="6"/>
      <c r="J2" s="6"/>
      <c r="K2" s="6"/>
      <c r="L2" s="6"/>
      <c r="M2" s="6"/>
      <c r="N2" s="6"/>
      <c r="O2" s="6"/>
      <c r="P2" s="6"/>
      <c r="Q2" s="6"/>
      <c r="R2" s="6"/>
      <c r="S2" s="6"/>
      <c r="T2" s="6"/>
      <c r="U2" s="6"/>
      <c r="V2" s="6"/>
    </row>
    <row r="3" spans="9:23" s="73" customFormat="1" ht="12" customHeight="1">
      <c r="I3" s="74"/>
      <c r="J3" s="74"/>
      <c r="K3" s="75"/>
      <c r="L3" s="76"/>
      <c r="M3" s="74"/>
      <c r="N3" s="74"/>
      <c r="O3" s="74"/>
      <c r="P3" s="74"/>
      <c r="W3" s="53" t="s">
        <v>245</v>
      </c>
    </row>
    <row r="4" spans="1:23" ht="4.5" customHeight="1">
      <c r="A4" s="9"/>
      <c r="B4" s="9"/>
      <c r="C4" s="9"/>
      <c r="D4" s="9"/>
      <c r="E4" s="9"/>
      <c r="F4" s="9"/>
      <c r="G4" s="9"/>
      <c r="H4" s="9"/>
      <c r="I4" s="9"/>
      <c r="J4" s="9"/>
      <c r="K4" s="9"/>
      <c r="L4" s="9"/>
      <c r="M4" s="9"/>
      <c r="N4" s="9"/>
      <c r="O4" s="9"/>
      <c r="P4" s="9"/>
      <c r="Q4" s="9"/>
      <c r="R4" s="9"/>
      <c r="S4" s="9"/>
      <c r="T4" s="9"/>
      <c r="U4" s="9"/>
      <c r="V4" s="9"/>
      <c r="W4" s="77"/>
    </row>
    <row r="5" spans="1:23" s="49" customFormat="1" ht="25.5" customHeight="1">
      <c r="A5" s="17" t="s">
        <v>2</v>
      </c>
      <c r="B5" s="375" t="s">
        <v>243</v>
      </c>
      <c r="C5" s="367"/>
      <c r="D5" s="376" t="s">
        <v>244</v>
      </c>
      <c r="E5" s="367"/>
      <c r="F5" s="78" t="s">
        <v>105</v>
      </c>
      <c r="G5" s="360" t="s">
        <v>97</v>
      </c>
      <c r="H5" s="361"/>
      <c r="I5" s="367"/>
      <c r="J5" s="360" t="s">
        <v>246</v>
      </c>
      <c r="K5" s="361"/>
      <c r="L5" s="361"/>
      <c r="M5" s="361" t="s">
        <v>98</v>
      </c>
      <c r="N5" s="361"/>
      <c r="O5" s="367"/>
      <c r="P5" s="360" t="s">
        <v>99</v>
      </c>
      <c r="Q5" s="361"/>
      <c r="R5" s="367"/>
      <c r="S5" s="360" t="s">
        <v>100</v>
      </c>
      <c r="T5" s="361"/>
      <c r="U5" s="367"/>
      <c r="V5" s="240" t="s">
        <v>181</v>
      </c>
      <c r="W5" s="80" t="s">
        <v>2</v>
      </c>
    </row>
    <row r="6" spans="1:23" s="49" customFormat="1" ht="24" customHeight="1">
      <c r="A6" s="21" t="s">
        <v>7</v>
      </c>
      <c r="B6" s="22" t="s">
        <v>182</v>
      </c>
      <c r="C6" s="23" t="s">
        <v>101</v>
      </c>
      <c r="D6" s="23" t="s">
        <v>182</v>
      </c>
      <c r="E6" s="114" t="s">
        <v>103</v>
      </c>
      <c r="F6" s="12" t="s">
        <v>335</v>
      </c>
      <c r="G6" s="114" t="s">
        <v>182</v>
      </c>
      <c r="H6" s="114" t="s">
        <v>103</v>
      </c>
      <c r="I6" s="114" t="s">
        <v>39</v>
      </c>
      <c r="J6" s="114" t="s">
        <v>102</v>
      </c>
      <c r="K6" s="114" t="s">
        <v>103</v>
      </c>
      <c r="L6" s="157" t="s">
        <v>39</v>
      </c>
      <c r="M6" s="109" t="s">
        <v>182</v>
      </c>
      <c r="N6" s="114" t="s">
        <v>103</v>
      </c>
      <c r="O6" s="114" t="s">
        <v>39</v>
      </c>
      <c r="P6" s="114" t="s">
        <v>182</v>
      </c>
      <c r="Q6" s="114" t="s">
        <v>103</v>
      </c>
      <c r="R6" s="114" t="s">
        <v>39</v>
      </c>
      <c r="S6" s="114" t="s">
        <v>182</v>
      </c>
      <c r="T6" s="114" t="s">
        <v>103</v>
      </c>
      <c r="U6" s="114" t="s">
        <v>39</v>
      </c>
      <c r="V6" s="239" t="s">
        <v>183</v>
      </c>
      <c r="W6" s="69" t="s">
        <v>7</v>
      </c>
    </row>
    <row r="7" spans="1:23" ht="4.5" customHeight="1">
      <c r="A7" s="5"/>
      <c r="B7" s="6"/>
      <c r="C7" s="6"/>
      <c r="D7" s="6"/>
      <c r="E7" s="6"/>
      <c r="F7" s="6"/>
      <c r="G7" s="6"/>
      <c r="H7" s="6"/>
      <c r="I7" s="6"/>
      <c r="J7" s="6"/>
      <c r="K7" s="6"/>
      <c r="L7" s="6"/>
      <c r="M7" s="6"/>
      <c r="N7" s="6"/>
      <c r="O7" s="6"/>
      <c r="P7" s="6"/>
      <c r="Q7" s="6"/>
      <c r="R7" s="6"/>
      <c r="S7" s="6"/>
      <c r="T7" s="6"/>
      <c r="U7" s="6"/>
      <c r="V7" s="6"/>
      <c r="W7" s="10"/>
    </row>
    <row r="8" spans="1:23" s="85" customFormat="1" ht="22.5" customHeight="1">
      <c r="A8" s="82" t="s">
        <v>265</v>
      </c>
      <c r="B8" s="83">
        <v>137323</v>
      </c>
      <c r="C8" s="83">
        <v>327074</v>
      </c>
      <c r="D8" s="83">
        <v>5827</v>
      </c>
      <c r="E8" s="83">
        <v>8069</v>
      </c>
      <c r="F8" s="139">
        <f>E8/C8*1000</f>
        <v>24.67025810672814</v>
      </c>
      <c r="G8" s="83">
        <v>4958</v>
      </c>
      <c r="H8" s="83">
        <v>7150</v>
      </c>
      <c r="I8" s="83">
        <v>4495</v>
      </c>
      <c r="J8" s="83">
        <v>4685</v>
      </c>
      <c r="K8" s="83">
        <v>6595</v>
      </c>
      <c r="L8" s="83">
        <v>1476</v>
      </c>
      <c r="M8" s="83">
        <v>450</v>
      </c>
      <c r="N8" s="83">
        <v>623</v>
      </c>
      <c r="O8" s="83">
        <v>49</v>
      </c>
      <c r="P8" s="84">
        <v>689</v>
      </c>
      <c r="Q8" s="84">
        <v>703</v>
      </c>
      <c r="R8" s="84">
        <v>161</v>
      </c>
      <c r="S8" s="83">
        <v>5012</v>
      </c>
      <c r="T8" s="83">
        <v>6332</v>
      </c>
      <c r="U8" s="83">
        <v>7446</v>
      </c>
      <c r="V8" s="70">
        <v>160</v>
      </c>
      <c r="W8" s="138" t="s">
        <v>265</v>
      </c>
    </row>
    <row r="9" spans="1:23" s="85" customFormat="1" ht="22.5" customHeight="1">
      <c r="A9" s="82">
        <v>14</v>
      </c>
      <c r="B9" s="83">
        <v>142065</v>
      </c>
      <c r="C9" s="83">
        <v>332429</v>
      </c>
      <c r="D9" s="83">
        <v>6216</v>
      </c>
      <c r="E9" s="83">
        <v>8672</v>
      </c>
      <c r="F9" s="139">
        <f>E9/C9*1000</f>
        <v>26.086773416278362</v>
      </c>
      <c r="G9" s="83">
        <v>5336</v>
      </c>
      <c r="H9" s="83">
        <v>7727</v>
      </c>
      <c r="I9" s="83">
        <v>4858</v>
      </c>
      <c r="J9" s="83">
        <v>5068</v>
      </c>
      <c r="K9" s="83">
        <v>7182</v>
      </c>
      <c r="L9" s="83">
        <v>1621</v>
      </c>
      <c r="M9" s="83">
        <v>502</v>
      </c>
      <c r="N9" s="83">
        <v>707</v>
      </c>
      <c r="O9" s="83">
        <v>55</v>
      </c>
      <c r="P9" s="84">
        <v>836</v>
      </c>
      <c r="Q9" s="84">
        <v>858</v>
      </c>
      <c r="R9" s="84">
        <v>229</v>
      </c>
      <c r="S9" s="83">
        <v>5482</v>
      </c>
      <c r="T9" s="83">
        <v>7043</v>
      </c>
      <c r="U9" s="83">
        <v>8391</v>
      </c>
      <c r="V9" s="70">
        <v>181</v>
      </c>
      <c r="W9" s="138">
        <v>14</v>
      </c>
    </row>
    <row r="10" spans="1:23" s="85" customFormat="1" ht="22.5" customHeight="1">
      <c r="A10" s="82">
        <v>15</v>
      </c>
      <c r="B10" s="83">
        <v>143310</v>
      </c>
      <c r="C10" s="83">
        <v>332850</v>
      </c>
      <c r="D10" s="83">
        <v>6641</v>
      </c>
      <c r="E10" s="83">
        <v>9285</v>
      </c>
      <c r="F10" s="139">
        <f>E10/C10*1000</f>
        <v>27.89544840018026</v>
      </c>
      <c r="G10" s="83">
        <v>5723</v>
      </c>
      <c r="H10" s="83">
        <v>8294</v>
      </c>
      <c r="I10" s="83">
        <v>5211</v>
      </c>
      <c r="J10" s="83">
        <v>5436</v>
      </c>
      <c r="K10" s="83">
        <v>7738</v>
      </c>
      <c r="L10" s="83">
        <v>1791</v>
      </c>
      <c r="M10" s="83">
        <v>535</v>
      </c>
      <c r="N10" s="83">
        <v>748</v>
      </c>
      <c r="O10" s="83">
        <v>62</v>
      </c>
      <c r="P10" s="83">
        <v>914</v>
      </c>
      <c r="Q10" s="83">
        <v>953</v>
      </c>
      <c r="R10" s="83">
        <v>258</v>
      </c>
      <c r="S10" s="83">
        <v>5856</v>
      </c>
      <c r="T10" s="83">
        <v>7396</v>
      </c>
      <c r="U10" s="83">
        <v>8530</v>
      </c>
      <c r="V10" s="70">
        <v>185</v>
      </c>
      <c r="W10" s="138">
        <v>15</v>
      </c>
    </row>
    <row r="11" spans="1:23" s="174" customFormat="1" ht="22.5" customHeight="1">
      <c r="A11" s="82">
        <v>16</v>
      </c>
      <c r="B11" s="83">
        <v>146888</v>
      </c>
      <c r="C11" s="83">
        <v>332713</v>
      </c>
      <c r="D11" s="83">
        <v>6788</v>
      </c>
      <c r="E11" s="83">
        <v>9451</v>
      </c>
      <c r="F11" s="139">
        <f>E11/C11*1000</f>
        <v>28.40586331162293</v>
      </c>
      <c r="G11" s="83">
        <v>5854</v>
      </c>
      <c r="H11" s="83">
        <v>8449</v>
      </c>
      <c r="I11" s="83">
        <v>5239</v>
      </c>
      <c r="J11" s="83">
        <v>5622</v>
      </c>
      <c r="K11" s="83">
        <v>7962</v>
      </c>
      <c r="L11" s="83">
        <v>1902</v>
      </c>
      <c r="M11" s="83">
        <v>544</v>
      </c>
      <c r="N11" s="83">
        <v>768</v>
      </c>
      <c r="O11" s="83">
        <v>61</v>
      </c>
      <c r="P11" s="83">
        <v>948</v>
      </c>
      <c r="Q11" s="83">
        <v>979</v>
      </c>
      <c r="R11" s="83">
        <v>241</v>
      </c>
      <c r="S11" s="83">
        <v>5921</v>
      </c>
      <c r="T11" s="83">
        <v>7595</v>
      </c>
      <c r="U11" s="83">
        <v>8829</v>
      </c>
      <c r="V11" s="70">
        <v>166</v>
      </c>
      <c r="W11" s="138">
        <v>16</v>
      </c>
    </row>
    <row r="12" spans="1:23" s="174" customFormat="1" ht="22.5" customHeight="1">
      <c r="A12" s="172">
        <v>17</v>
      </c>
      <c r="B12" s="158">
        <v>146240</v>
      </c>
      <c r="C12" s="158">
        <v>335681</v>
      </c>
      <c r="D12" s="158">
        <v>6907</v>
      </c>
      <c r="E12" s="158">
        <v>9581</v>
      </c>
      <c r="F12" s="216">
        <f>E12/C12*1000</f>
        <v>28.54197884300869</v>
      </c>
      <c r="G12" s="158">
        <v>5936</v>
      </c>
      <c r="H12" s="158">
        <v>8532</v>
      </c>
      <c r="I12" s="158">
        <v>5167</v>
      </c>
      <c r="J12" s="158">
        <v>5773</v>
      </c>
      <c r="K12" s="158">
        <v>8158</v>
      </c>
      <c r="L12" s="158">
        <v>1973</v>
      </c>
      <c r="M12" s="158">
        <v>534</v>
      </c>
      <c r="N12" s="158">
        <v>740</v>
      </c>
      <c r="O12" s="158">
        <v>64</v>
      </c>
      <c r="P12" s="158">
        <v>1063</v>
      </c>
      <c r="Q12" s="158">
        <v>1098</v>
      </c>
      <c r="R12" s="158">
        <v>256</v>
      </c>
      <c r="S12" s="158">
        <v>6149</v>
      </c>
      <c r="T12" s="158">
        <v>7871</v>
      </c>
      <c r="U12" s="158">
        <v>9133</v>
      </c>
      <c r="V12" s="72">
        <v>202</v>
      </c>
      <c r="W12" s="173">
        <v>17</v>
      </c>
    </row>
    <row r="13" spans="1:23" ht="4.5" customHeight="1">
      <c r="A13" s="5"/>
      <c r="B13" s="6"/>
      <c r="C13" s="6"/>
      <c r="D13" s="6"/>
      <c r="E13" s="6"/>
      <c r="F13" s="6"/>
      <c r="G13" s="6"/>
      <c r="H13" s="6"/>
      <c r="I13" s="6"/>
      <c r="J13" s="6"/>
      <c r="K13" s="6"/>
      <c r="L13" s="6"/>
      <c r="M13" s="6"/>
      <c r="N13" s="6"/>
      <c r="O13" s="6"/>
      <c r="P13" s="6"/>
      <c r="Q13" s="6"/>
      <c r="R13" s="6"/>
      <c r="S13" s="6"/>
      <c r="T13" s="6"/>
      <c r="U13" s="6"/>
      <c r="V13" s="6"/>
      <c r="W13" s="10"/>
    </row>
    <row r="14" spans="1:23" ht="3.75" customHeight="1">
      <c r="A14" s="4"/>
      <c r="B14" s="4"/>
      <c r="C14" s="4"/>
      <c r="D14" s="4"/>
      <c r="E14" s="4"/>
      <c r="F14" s="4"/>
      <c r="G14" s="4"/>
      <c r="H14" s="4"/>
      <c r="I14" s="4"/>
      <c r="J14" s="4"/>
      <c r="K14" s="4"/>
      <c r="L14" s="4"/>
      <c r="M14" s="4"/>
      <c r="N14" s="4"/>
      <c r="O14" s="4"/>
      <c r="P14" s="4"/>
      <c r="Q14" s="4"/>
      <c r="R14" s="4"/>
      <c r="S14" s="4"/>
      <c r="T14" s="4"/>
      <c r="U14" s="4"/>
      <c r="V14" s="4"/>
      <c r="W14" s="4"/>
    </row>
    <row r="15" s="1" customFormat="1" ht="11.25">
      <c r="A15" s="1" t="s">
        <v>104</v>
      </c>
    </row>
    <row r="16" s="1" customFormat="1" ht="11.25">
      <c r="A16" s="142" t="s">
        <v>229</v>
      </c>
    </row>
    <row r="17" s="1" customFormat="1" ht="11.25">
      <c r="A17" s="142" t="s">
        <v>247</v>
      </c>
    </row>
  </sheetData>
  <mergeCells count="7">
    <mergeCell ref="P5:R5"/>
    <mergeCell ref="S5:U5"/>
    <mergeCell ref="B5:C5"/>
    <mergeCell ref="D5:E5"/>
    <mergeCell ref="G5:I5"/>
    <mergeCell ref="M5:O5"/>
    <mergeCell ref="J5:L5"/>
  </mergeCells>
  <printOptions/>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M1"/>
    </sheetView>
  </sheetViews>
  <sheetFormatPr defaultColWidth="9.00390625" defaultRowHeight="13.5"/>
  <cols>
    <col min="1" max="1" width="10.75390625" style="2" customWidth="1"/>
    <col min="2" max="7" width="13.50390625" style="2" customWidth="1"/>
    <col min="8" max="16384" width="8.875" style="2" customWidth="1"/>
  </cols>
  <sheetData>
    <row r="1" spans="1:7" s="49" customFormat="1" ht="18" customHeight="1">
      <c r="A1" s="288" t="s">
        <v>261</v>
      </c>
      <c r="B1" s="288"/>
      <c r="C1" s="288"/>
      <c r="D1" s="288"/>
      <c r="E1" s="288"/>
      <c r="F1" s="288"/>
      <c r="G1" s="288"/>
    </row>
    <row r="2" ht="12" customHeight="1">
      <c r="G2" s="3"/>
    </row>
    <row r="3" ht="12" customHeight="1">
      <c r="G3" s="3" t="s">
        <v>106</v>
      </c>
    </row>
    <row r="4" ht="1.5" customHeight="1">
      <c r="G4" s="3"/>
    </row>
    <row r="5" spans="1:7" s="85" customFormat="1" ht="18.75" customHeight="1">
      <c r="A5" s="87" t="s">
        <v>2</v>
      </c>
      <c r="B5" s="88" t="s">
        <v>107</v>
      </c>
      <c r="C5" s="377" t="s">
        <v>108</v>
      </c>
      <c r="D5" s="379" t="s">
        <v>109</v>
      </c>
      <c r="E5" s="380"/>
      <c r="F5" s="381"/>
      <c r="G5" s="141" t="s">
        <v>184</v>
      </c>
    </row>
    <row r="6" spans="1:7" s="85" customFormat="1" ht="24.75" customHeight="1">
      <c r="A6" s="89" t="s">
        <v>7</v>
      </c>
      <c r="B6" s="90" t="s">
        <v>185</v>
      </c>
      <c r="C6" s="378"/>
      <c r="D6" s="91" t="s">
        <v>110</v>
      </c>
      <c r="E6" s="140" t="s">
        <v>223</v>
      </c>
      <c r="F6" s="140" t="s">
        <v>224</v>
      </c>
      <c r="G6" s="92" t="s">
        <v>111</v>
      </c>
    </row>
    <row r="7" spans="1:7" s="85" customFormat="1" ht="16.5" customHeight="1">
      <c r="A7" s="82" t="s">
        <v>257</v>
      </c>
      <c r="B7" s="83">
        <v>60004</v>
      </c>
      <c r="C7" s="83">
        <v>8320</v>
      </c>
      <c r="D7" s="83">
        <f>SUM(E7:F7)</f>
        <v>6350</v>
      </c>
      <c r="E7" s="83">
        <v>3971</v>
      </c>
      <c r="F7" s="83">
        <v>2379</v>
      </c>
      <c r="G7" s="83">
        <v>14939247</v>
      </c>
    </row>
    <row r="8" spans="1:7" s="85" customFormat="1" ht="16.5" customHeight="1">
      <c r="A8" s="82">
        <v>14</v>
      </c>
      <c r="B8" s="83">
        <v>61586</v>
      </c>
      <c r="C8" s="83">
        <v>9701</v>
      </c>
      <c r="D8" s="83">
        <f>SUM(E8:F8)</f>
        <v>7412</v>
      </c>
      <c r="E8" s="83">
        <v>4950</v>
      </c>
      <c r="F8" s="83">
        <v>2462</v>
      </c>
      <c r="G8" s="83">
        <v>16171058</v>
      </c>
    </row>
    <row r="9" spans="1:7" s="85" customFormat="1" ht="16.5" customHeight="1">
      <c r="A9" s="82">
        <v>15</v>
      </c>
      <c r="B9" s="83">
        <v>62716</v>
      </c>
      <c r="C9" s="83">
        <v>10808</v>
      </c>
      <c r="D9" s="83">
        <f>SUM(E9:F9)</f>
        <v>8347</v>
      </c>
      <c r="E9" s="83">
        <v>5913</v>
      </c>
      <c r="F9" s="83">
        <v>2434</v>
      </c>
      <c r="G9" s="85">
        <v>16681833</v>
      </c>
    </row>
    <row r="10" spans="1:7" s="174" customFormat="1" ht="16.5" customHeight="1">
      <c r="A10" s="82">
        <v>16</v>
      </c>
      <c r="B10" s="83">
        <v>63864</v>
      </c>
      <c r="C10" s="83">
        <v>12031</v>
      </c>
      <c r="D10" s="83">
        <f>SUM(E10:F10)</f>
        <v>8887</v>
      </c>
      <c r="E10" s="83">
        <v>6603</v>
      </c>
      <c r="F10" s="83">
        <v>2284</v>
      </c>
      <c r="G10" s="85">
        <v>17479230</v>
      </c>
    </row>
    <row r="11" spans="1:7" s="174" customFormat="1" ht="16.5" customHeight="1">
      <c r="A11" s="172">
        <v>17</v>
      </c>
      <c r="B11" s="158">
        <v>66193</v>
      </c>
      <c r="C11" s="158">
        <v>12697</v>
      </c>
      <c r="D11" s="158">
        <f>SUM(E11:F11)</f>
        <v>9462</v>
      </c>
      <c r="E11" s="158">
        <v>7188</v>
      </c>
      <c r="F11" s="158">
        <v>2274</v>
      </c>
      <c r="G11" s="174">
        <v>17393131</v>
      </c>
    </row>
    <row r="12" spans="1:7" ht="3" customHeight="1">
      <c r="A12" s="8"/>
      <c r="B12" s="9"/>
      <c r="C12" s="9"/>
      <c r="D12" s="9"/>
      <c r="E12" s="9"/>
      <c r="F12" s="9"/>
      <c r="G12" s="9"/>
    </row>
    <row r="13" ht="2.25" customHeight="1"/>
    <row r="14" s="1" customFormat="1" ht="11.25">
      <c r="A14" s="1" t="s">
        <v>112</v>
      </c>
    </row>
    <row r="15" s="1" customFormat="1" ht="11.25">
      <c r="A15" s="142" t="s">
        <v>230</v>
      </c>
    </row>
    <row r="16" s="1" customFormat="1" ht="11.25">
      <c r="A16" s="55" t="s">
        <v>113</v>
      </c>
    </row>
    <row r="17" s="1" customFormat="1" ht="11.25">
      <c r="A17" s="55"/>
    </row>
    <row r="18" spans="1:7" s="49" customFormat="1" ht="18" customHeight="1">
      <c r="A18" s="288" t="s">
        <v>262</v>
      </c>
      <c r="B18" s="288"/>
      <c r="C18" s="288"/>
      <c r="D18" s="288"/>
      <c r="E18" s="288"/>
      <c r="F18" s="288"/>
      <c r="G18" s="288"/>
    </row>
  </sheetData>
  <mergeCells count="4">
    <mergeCell ref="A18:G18"/>
    <mergeCell ref="C5:C6"/>
    <mergeCell ref="D5:F5"/>
    <mergeCell ref="A1:G1"/>
  </mergeCells>
  <printOptions/>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F16"/>
  <sheetViews>
    <sheetView workbookViewId="0" topLeftCell="A1">
      <selection activeCell="A1" sqref="A1:F1"/>
    </sheetView>
  </sheetViews>
  <sheetFormatPr defaultColWidth="9.00390625" defaultRowHeight="13.5"/>
  <cols>
    <col min="1" max="1" width="15.50390625" style="2" customWidth="1"/>
    <col min="2" max="2" width="13.25390625" style="2" customWidth="1"/>
    <col min="3" max="3" width="16.25390625" style="2" customWidth="1"/>
    <col min="4" max="4" width="15.875" style="2" customWidth="1"/>
    <col min="5" max="6" width="14.75390625" style="2" customWidth="1"/>
    <col min="7" max="16384" width="8.875" style="2" customWidth="1"/>
  </cols>
  <sheetData>
    <row r="1" spans="1:6" s="94" customFormat="1" ht="18" customHeight="1">
      <c r="A1" s="383" t="s">
        <v>114</v>
      </c>
      <c r="B1" s="383"/>
      <c r="C1" s="383"/>
      <c r="D1" s="383"/>
      <c r="E1" s="383"/>
      <c r="F1" s="383"/>
    </row>
    <row r="3" spans="1:6" ht="12">
      <c r="A3" s="382" t="s">
        <v>115</v>
      </c>
      <c r="B3" s="382"/>
      <c r="C3" s="382"/>
      <c r="D3" s="382"/>
      <c r="E3" s="382"/>
      <c r="F3" s="382"/>
    </row>
    <row r="4" ht="3.75" customHeight="1"/>
    <row r="5" spans="1:6" s="49" customFormat="1" ht="19.5" customHeight="1">
      <c r="A5" s="16" t="s">
        <v>337</v>
      </c>
      <c r="B5" s="361" t="s">
        <v>116</v>
      </c>
      <c r="C5" s="361"/>
      <c r="D5" s="361"/>
      <c r="E5" s="361"/>
      <c r="F5" s="361"/>
    </row>
    <row r="6" spans="1:6" s="49" customFormat="1" ht="19.5" customHeight="1">
      <c r="A6" s="21" t="s">
        <v>338</v>
      </c>
      <c r="B6" s="109" t="s">
        <v>8</v>
      </c>
      <c r="C6" s="23" t="s">
        <v>249</v>
      </c>
      <c r="D6" s="23" t="s">
        <v>250</v>
      </c>
      <c r="E6" s="23" t="s">
        <v>251</v>
      </c>
      <c r="F6" s="59" t="s">
        <v>117</v>
      </c>
    </row>
    <row r="7" spans="1:6" s="49" customFormat="1" ht="3.75" customHeight="1">
      <c r="A7" s="26"/>
      <c r="B7" s="13"/>
      <c r="C7" s="13"/>
      <c r="D7" s="13"/>
      <c r="E7" s="13"/>
      <c r="F7" s="13"/>
    </row>
    <row r="8" spans="1:6" s="49" customFormat="1" ht="15.75" customHeight="1">
      <c r="A8" s="57" t="s">
        <v>257</v>
      </c>
      <c r="B8" s="70">
        <f>SUM(C8:E8)</f>
        <v>74716</v>
      </c>
      <c r="C8" s="70">
        <v>50340</v>
      </c>
      <c r="D8" s="70">
        <v>955</v>
      </c>
      <c r="E8" s="70">
        <v>23421</v>
      </c>
      <c r="F8" s="144">
        <v>14520</v>
      </c>
    </row>
    <row r="9" spans="1:6" s="49" customFormat="1" ht="15.75" customHeight="1">
      <c r="A9" s="93">
        <v>14</v>
      </c>
      <c r="B9" s="70">
        <f>SUM(C9:E9)</f>
        <v>75984</v>
      </c>
      <c r="C9" s="70">
        <v>50985</v>
      </c>
      <c r="D9" s="70">
        <v>977</v>
      </c>
      <c r="E9" s="70">
        <v>24022</v>
      </c>
      <c r="F9" s="144">
        <v>15608</v>
      </c>
    </row>
    <row r="10" spans="1:6" s="49" customFormat="1" ht="15.75" customHeight="1">
      <c r="A10" s="93">
        <v>15</v>
      </c>
      <c r="B10" s="70">
        <f>SUM(C10:E10)</f>
        <v>76223</v>
      </c>
      <c r="C10" s="70">
        <v>51463</v>
      </c>
      <c r="D10" s="70">
        <v>1051</v>
      </c>
      <c r="E10" s="70">
        <v>23709</v>
      </c>
      <c r="F10" s="144">
        <v>17973</v>
      </c>
    </row>
    <row r="11" spans="1:6" s="65" customFormat="1" ht="15.75" customHeight="1">
      <c r="A11" s="93">
        <v>16</v>
      </c>
      <c r="B11" s="70">
        <f>SUM(C11:E11)</f>
        <v>77983</v>
      </c>
      <c r="C11" s="70">
        <v>53030</v>
      </c>
      <c r="D11" s="70">
        <v>1141</v>
      </c>
      <c r="E11" s="70">
        <v>23812</v>
      </c>
      <c r="F11" s="144">
        <v>20416</v>
      </c>
    </row>
    <row r="12" spans="1:6" s="65" customFormat="1" ht="15.75" customHeight="1">
      <c r="A12" s="95">
        <v>17</v>
      </c>
      <c r="B12" s="72">
        <f>SUM(C12:E12)</f>
        <v>78558</v>
      </c>
      <c r="C12" s="72">
        <v>53842</v>
      </c>
      <c r="D12" s="72">
        <v>1146</v>
      </c>
      <c r="E12" s="72">
        <v>23570</v>
      </c>
      <c r="F12" s="175">
        <v>23801</v>
      </c>
    </row>
    <row r="13" spans="1:6" ht="4.5" customHeight="1">
      <c r="A13" s="5"/>
      <c r="B13" s="6"/>
      <c r="C13" s="6"/>
      <c r="D13" s="6"/>
      <c r="E13" s="6"/>
      <c r="F13" s="6"/>
    </row>
    <row r="14" spans="1:6" ht="3.75" customHeight="1">
      <c r="A14" s="4"/>
      <c r="B14" s="4"/>
      <c r="C14" s="4"/>
      <c r="D14" s="4"/>
      <c r="E14" s="4"/>
      <c r="F14" s="4"/>
    </row>
    <row r="15" spans="1:6" s="1" customFormat="1" ht="11.25">
      <c r="A15" s="1" t="s">
        <v>248</v>
      </c>
      <c r="F15" s="145"/>
    </row>
    <row r="16" ht="11.25" customHeight="1">
      <c r="A16" s="142" t="s">
        <v>231</v>
      </c>
    </row>
  </sheetData>
  <mergeCells count="3">
    <mergeCell ref="B5:F5"/>
    <mergeCell ref="A3:F3"/>
    <mergeCell ref="A1:F1"/>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K16"/>
  <sheetViews>
    <sheetView workbookViewId="0" topLeftCell="A1">
      <selection activeCell="A1" sqref="A1:K1"/>
    </sheetView>
  </sheetViews>
  <sheetFormatPr defaultColWidth="9.00390625" defaultRowHeight="13.5"/>
  <cols>
    <col min="1" max="1" width="9.00390625" style="1" customWidth="1"/>
    <col min="2" max="2" width="7.375" style="1" customWidth="1"/>
    <col min="3" max="3" width="10.875" style="1" customWidth="1"/>
    <col min="4" max="4" width="7.375" style="1" customWidth="1"/>
    <col min="5" max="5" width="10.875" style="1" customWidth="1"/>
    <col min="6" max="6" width="7.25390625" style="1" customWidth="1"/>
    <col min="7" max="7" width="10.125" style="1" customWidth="1"/>
    <col min="8" max="8" width="6.125" style="1" customWidth="1"/>
    <col min="9" max="9" width="8.75390625" style="1" customWidth="1"/>
    <col min="10" max="10" width="6.75390625" style="1" customWidth="1"/>
    <col min="11" max="11" width="6.875" style="1" customWidth="1"/>
    <col min="12" max="16384" width="8.875" style="1" customWidth="1"/>
  </cols>
  <sheetData>
    <row r="1" spans="1:11" s="94" customFormat="1" ht="18" customHeight="1">
      <c r="A1" s="383" t="s">
        <v>348</v>
      </c>
      <c r="B1" s="383"/>
      <c r="C1" s="383"/>
      <c r="D1" s="383"/>
      <c r="E1" s="383"/>
      <c r="F1" s="383"/>
      <c r="G1" s="383"/>
      <c r="H1" s="383"/>
      <c r="I1" s="383"/>
      <c r="J1" s="383"/>
      <c r="K1" s="383"/>
    </row>
    <row r="2" s="2" customFormat="1" ht="12"/>
    <row r="3" spans="1:11" s="2" customFormat="1" ht="12" customHeight="1">
      <c r="A3" s="384" t="s">
        <v>118</v>
      </c>
      <c r="B3" s="384"/>
      <c r="C3" s="384"/>
      <c r="D3" s="384"/>
      <c r="E3" s="384"/>
      <c r="F3" s="384"/>
      <c r="G3" s="384"/>
      <c r="H3" s="384"/>
      <c r="I3" s="384"/>
      <c r="J3" s="384"/>
      <c r="K3" s="384"/>
    </row>
    <row r="4" spans="1:11" ht="12">
      <c r="A4" s="96"/>
      <c r="B4" s="96"/>
      <c r="C4" s="96"/>
      <c r="D4" s="96"/>
      <c r="E4" s="96"/>
      <c r="F4" s="96"/>
      <c r="G4" s="96"/>
      <c r="H4" s="96"/>
      <c r="I4" s="96"/>
      <c r="J4" s="96"/>
      <c r="K4" s="53" t="s">
        <v>253</v>
      </c>
    </row>
    <row r="5" spans="1:11" ht="3" customHeight="1">
      <c r="A5" s="97"/>
      <c r="B5" s="97"/>
      <c r="C5" s="97"/>
      <c r="D5" s="97"/>
      <c r="E5" s="97"/>
      <c r="F5" s="97"/>
      <c r="G5" s="97"/>
      <c r="H5" s="97"/>
      <c r="I5" s="97"/>
      <c r="J5" s="97"/>
      <c r="K5" s="77"/>
    </row>
    <row r="6" spans="1:11" s="49" customFormat="1" ht="20.25" customHeight="1">
      <c r="A6" s="17" t="s">
        <v>2</v>
      </c>
      <c r="B6" s="385" t="s">
        <v>232</v>
      </c>
      <c r="C6" s="291"/>
      <c r="D6" s="360" t="s">
        <v>119</v>
      </c>
      <c r="E6" s="367"/>
      <c r="F6" s="360" t="s">
        <v>120</v>
      </c>
      <c r="G6" s="367"/>
      <c r="H6" s="360" t="s">
        <v>121</v>
      </c>
      <c r="I6" s="367"/>
      <c r="J6" s="360" t="s">
        <v>122</v>
      </c>
      <c r="K6" s="361"/>
    </row>
    <row r="7" spans="1:11" s="49" customFormat="1" ht="20.25" customHeight="1">
      <c r="A7" s="21" t="s">
        <v>338</v>
      </c>
      <c r="B7" s="22" t="s">
        <v>225</v>
      </c>
      <c r="C7" s="23" t="s">
        <v>123</v>
      </c>
      <c r="D7" s="22" t="s">
        <v>225</v>
      </c>
      <c r="E7" s="23" t="s">
        <v>123</v>
      </c>
      <c r="F7" s="22" t="s">
        <v>225</v>
      </c>
      <c r="G7" s="23" t="s">
        <v>123</v>
      </c>
      <c r="H7" s="22" t="s">
        <v>225</v>
      </c>
      <c r="I7" s="23" t="s">
        <v>124</v>
      </c>
      <c r="J7" s="22" t="s">
        <v>225</v>
      </c>
      <c r="K7" s="24" t="s">
        <v>124</v>
      </c>
    </row>
    <row r="8" spans="1:11" ht="3" customHeight="1">
      <c r="A8" s="98"/>
      <c r="B8" s="96"/>
      <c r="C8" s="96"/>
      <c r="D8" s="96"/>
      <c r="E8" s="96"/>
      <c r="F8" s="96"/>
      <c r="G8" s="96"/>
      <c r="H8" s="96"/>
      <c r="I8" s="96"/>
      <c r="J8" s="96"/>
      <c r="K8" s="96"/>
    </row>
    <row r="9" spans="1:11" s="49" customFormat="1" ht="15.75" customHeight="1">
      <c r="A9" s="148" t="s">
        <v>257</v>
      </c>
      <c r="B9" s="83">
        <f aca="true" t="shared" si="0" ref="B9:C13">SUM(D9,F9,H9,J9)</f>
        <v>47196</v>
      </c>
      <c r="C9" s="83">
        <f t="shared" si="0"/>
        <v>23230601</v>
      </c>
      <c r="D9" s="83">
        <v>44555</v>
      </c>
      <c r="E9" s="83">
        <v>20880410</v>
      </c>
      <c r="F9" s="83">
        <v>1843</v>
      </c>
      <c r="G9" s="83">
        <v>1623078</v>
      </c>
      <c r="H9" s="83">
        <v>720</v>
      </c>
      <c r="I9" s="83">
        <v>689930</v>
      </c>
      <c r="J9" s="83">
        <v>78</v>
      </c>
      <c r="K9" s="83">
        <v>37183</v>
      </c>
    </row>
    <row r="10" spans="1:11" s="49" customFormat="1" ht="15.75" customHeight="1">
      <c r="A10" s="57">
        <v>14</v>
      </c>
      <c r="B10" s="83">
        <f t="shared" si="0"/>
        <v>49647</v>
      </c>
      <c r="C10" s="83">
        <f t="shared" si="0"/>
        <v>29640211</v>
      </c>
      <c r="D10" s="83">
        <v>46844</v>
      </c>
      <c r="E10" s="83">
        <v>27279269</v>
      </c>
      <c r="F10" s="83">
        <v>1904</v>
      </c>
      <c r="G10" s="83">
        <v>1672895</v>
      </c>
      <c r="H10" s="83">
        <v>821</v>
      </c>
      <c r="I10" s="83">
        <v>651481</v>
      </c>
      <c r="J10" s="83">
        <v>78</v>
      </c>
      <c r="K10" s="83">
        <v>36566</v>
      </c>
    </row>
    <row r="11" spans="1:11" s="49" customFormat="1" ht="15.75" customHeight="1">
      <c r="A11" s="57">
        <v>15</v>
      </c>
      <c r="B11" s="83">
        <f t="shared" si="0"/>
        <v>51663</v>
      </c>
      <c r="C11" s="83">
        <f t="shared" si="0"/>
        <v>30822834</v>
      </c>
      <c r="D11" s="83">
        <v>48833</v>
      </c>
      <c r="E11" s="83">
        <v>28460183</v>
      </c>
      <c r="F11" s="83">
        <v>1958</v>
      </c>
      <c r="G11" s="83">
        <v>1698093</v>
      </c>
      <c r="H11" s="83">
        <v>790</v>
      </c>
      <c r="I11" s="83">
        <v>626537</v>
      </c>
      <c r="J11" s="83">
        <v>82</v>
      </c>
      <c r="K11" s="83">
        <v>38021</v>
      </c>
    </row>
    <row r="12" spans="1:11" s="65" customFormat="1" ht="15.75" customHeight="1">
      <c r="A12" s="57">
        <v>16</v>
      </c>
      <c r="B12" s="83">
        <f t="shared" si="0"/>
        <v>54688</v>
      </c>
      <c r="C12" s="83">
        <f t="shared" si="0"/>
        <v>32865374</v>
      </c>
      <c r="D12" s="83">
        <v>51738</v>
      </c>
      <c r="E12" s="83">
        <v>30404187</v>
      </c>
      <c r="F12" s="83">
        <v>2057</v>
      </c>
      <c r="G12" s="83">
        <v>1776385</v>
      </c>
      <c r="H12" s="83">
        <v>815</v>
      </c>
      <c r="I12" s="83">
        <v>648661</v>
      </c>
      <c r="J12" s="83">
        <v>78</v>
      </c>
      <c r="K12" s="83">
        <v>36141</v>
      </c>
    </row>
    <row r="13" spans="1:11" s="65" customFormat="1" ht="15.75" customHeight="1">
      <c r="A13" s="101">
        <v>17</v>
      </c>
      <c r="B13" s="158">
        <f t="shared" si="0"/>
        <v>57073</v>
      </c>
      <c r="C13" s="158">
        <f t="shared" si="0"/>
        <v>34571470</v>
      </c>
      <c r="D13" s="158">
        <v>54082</v>
      </c>
      <c r="E13" s="158">
        <v>32072020</v>
      </c>
      <c r="F13" s="158">
        <v>2117</v>
      </c>
      <c r="G13" s="158">
        <v>1829080</v>
      </c>
      <c r="H13" s="158">
        <v>801</v>
      </c>
      <c r="I13" s="158">
        <v>636657</v>
      </c>
      <c r="J13" s="158">
        <v>73</v>
      </c>
      <c r="K13" s="158">
        <v>33713</v>
      </c>
    </row>
    <row r="14" spans="1:11" ht="3" customHeight="1">
      <c r="A14" s="98"/>
      <c r="B14" s="96"/>
      <c r="C14" s="96"/>
      <c r="D14" s="96"/>
      <c r="E14" s="96"/>
      <c r="F14" s="96"/>
      <c r="G14" s="96"/>
      <c r="H14" s="96"/>
      <c r="I14" s="96"/>
      <c r="J14" s="96"/>
      <c r="K14" s="96"/>
    </row>
    <row r="15" spans="1:11" ht="3" customHeight="1">
      <c r="A15" s="99"/>
      <c r="B15" s="99"/>
      <c r="C15" s="99"/>
      <c r="D15" s="99"/>
      <c r="E15" s="99"/>
      <c r="F15" s="99"/>
      <c r="G15" s="99"/>
      <c r="H15" s="99"/>
      <c r="I15" s="99"/>
      <c r="J15" s="99"/>
      <c r="K15" s="99"/>
    </row>
    <row r="16" ht="11.25">
      <c r="A16" s="1" t="s">
        <v>248</v>
      </c>
    </row>
  </sheetData>
  <mergeCells count="7">
    <mergeCell ref="A1:K1"/>
    <mergeCell ref="A3:K3"/>
    <mergeCell ref="J6:K6"/>
    <mergeCell ref="B6:C6"/>
    <mergeCell ref="D6:E6"/>
    <mergeCell ref="F6:G6"/>
    <mergeCell ref="H6:I6"/>
  </mergeCells>
  <printOptions/>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11.00390625" style="2" customWidth="1"/>
    <col min="2" max="2" width="8.50390625" style="2" customWidth="1"/>
    <col min="3" max="3" width="11.75390625" style="2" customWidth="1"/>
    <col min="4" max="5" width="9.75390625" style="2" customWidth="1"/>
    <col min="6" max="6" width="9.125" style="2" customWidth="1"/>
    <col min="7" max="7" width="11.50390625" style="2" customWidth="1"/>
    <col min="8" max="8" width="9.375" style="2" customWidth="1"/>
    <col min="9" max="9" width="9.75390625" style="2" customWidth="1"/>
    <col min="10" max="16384" width="8.875" style="2" customWidth="1"/>
  </cols>
  <sheetData>
    <row r="1" spans="1:9" s="66" customFormat="1" ht="18" customHeight="1">
      <c r="A1" s="288" t="s">
        <v>336</v>
      </c>
      <c r="B1" s="288"/>
      <c r="C1" s="288"/>
      <c r="D1" s="288"/>
      <c r="E1" s="288"/>
      <c r="F1" s="288"/>
      <c r="G1" s="288"/>
      <c r="H1" s="288"/>
      <c r="I1" s="288"/>
    </row>
    <row r="2" spans="1:9" ht="12" customHeight="1">
      <c r="A2" s="100"/>
      <c r="B2" s="100"/>
      <c r="C2" s="100"/>
      <c r="D2" s="100"/>
      <c r="E2" s="100"/>
      <c r="F2" s="100"/>
      <c r="G2" s="100"/>
      <c r="H2" s="100"/>
      <c r="I2" s="100"/>
    </row>
    <row r="3" spans="1:9" ht="12" customHeight="1">
      <c r="A3" s="100"/>
      <c r="B3" s="100"/>
      <c r="C3" s="100"/>
      <c r="D3" s="100"/>
      <c r="E3" s="100"/>
      <c r="F3" s="100"/>
      <c r="G3" s="100"/>
      <c r="H3" s="100"/>
      <c r="I3" s="53" t="s">
        <v>252</v>
      </c>
    </row>
    <row r="4" spans="1:9" ht="3" customHeight="1">
      <c r="A4" s="9"/>
      <c r="B4" s="9"/>
      <c r="C4" s="9"/>
      <c r="D4" s="9"/>
      <c r="E4" s="9"/>
      <c r="F4" s="9"/>
      <c r="G4" s="9"/>
      <c r="H4" s="9"/>
      <c r="I4" s="9"/>
    </row>
    <row r="5" spans="1:9" s="49" customFormat="1" ht="20.25" customHeight="1">
      <c r="A5" s="17" t="s">
        <v>337</v>
      </c>
      <c r="B5" s="385" t="s">
        <v>232</v>
      </c>
      <c r="C5" s="291"/>
      <c r="D5" s="360" t="s">
        <v>186</v>
      </c>
      <c r="E5" s="367"/>
      <c r="F5" s="386" t="s">
        <v>187</v>
      </c>
      <c r="G5" s="388"/>
      <c r="H5" s="386" t="s">
        <v>188</v>
      </c>
      <c r="I5" s="387"/>
    </row>
    <row r="6" spans="1:9" s="49" customFormat="1" ht="20.25" customHeight="1">
      <c r="A6" s="21" t="s">
        <v>338</v>
      </c>
      <c r="B6" s="22" t="s">
        <v>225</v>
      </c>
      <c r="C6" s="12" t="s">
        <v>123</v>
      </c>
      <c r="D6" s="22" t="s">
        <v>225</v>
      </c>
      <c r="E6" s="12" t="s">
        <v>123</v>
      </c>
      <c r="F6" s="22" t="s">
        <v>225</v>
      </c>
      <c r="G6" s="12" t="s">
        <v>123</v>
      </c>
      <c r="H6" s="22" t="s">
        <v>225</v>
      </c>
      <c r="I6" s="102" t="s">
        <v>123</v>
      </c>
    </row>
    <row r="7" spans="1:9" ht="3" customHeight="1">
      <c r="A7" s="5"/>
      <c r="B7" s="6"/>
      <c r="C7" s="6"/>
      <c r="D7" s="6"/>
      <c r="E7" s="6"/>
      <c r="F7" s="6"/>
      <c r="G7" s="6"/>
      <c r="H7" s="6"/>
      <c r="I7" s="6"/>
    </row>
    <row r="8" spans="1:9" s="49" customFormat="1" ht="15.75" customHeight="1">
      <c r="A8" s="57" t="s">
        <v>257</v>
      </c>
      <c r="B8" s="241">
        <f aca="true" t="shared" si="0" ref="B8:C12">SUM(D8,F8,H8)</f>
        <v>3337</v>
      </c>
      <c r="C8" s="241">
        <f t="shared" si="0"/>
        <v>2840742</v>
      </c>
      <c r="D8" s="241">
        <v>404</v>
      </c>
      <c r="E8" s="241">
        <v>158820</v>
      </c>
      <c r="F8" s="241">
        <v>2933</v>
      </c>
      <c r="G8" s="241">
        <v>2681922</v>
      </c>
      <c r="H8" s="241">
        <v>0</v>
      </c>
      <c r="I8" s="241">
        <v>0</v>
      </c>
    </row>
    <row r="9" spans="1:9" s="49" customFormat="1" ht="15.75" customHeight="1">
      <c r="A9" s="57">
        <v>14</v>
      </c>
      <c r="B9" s="241">
        <f t="shared" si="0"/>
        <v>3383</v>
      </c>
      <c r="C9" s="241">
        <f t="shared" si="0"/>
        <v>2885773</v>
      </c>
      <c r="D9" s="241">
        <v>396</v>
      </c>
      <c r="E9" s="241">
        <v>163152</v>
      </c>
      <c r="F9" s="241">
        <v>2987</v>
      </c>
      <c r="G9" s="241">
        <v>2722621</v>
      </c>
      <c r="H9" s="241">
        <v>0</v>
      </c>
      <c r="I9" s="241">
        <v>0</v>
      </c>
    </row>
    <row r="10" spans="1:9" s="49" customFormat="1" ht="15.75" customHeight="1">
      <c r="A10" s="57">
        <v>15</v>
      </c>
      <c r="B10" s="241">
        <f t="shared" si="0"/>
        <v>3346</v>
      </c>
      <c r="C10" s="241">
        <f t="shared" si="0"/>
        <v>2859533</v>
      </c>
      <c r="D10" s="241">
        <v>311</v>
      </c>
      <c r="E10" s="241">
        <v>126981</v>
      </c>
      <c r="F10" s="241">
        <v>3035</v>
      </c>
      <c r="G10" s="241">
        <v>2732552</v>
      </c>
      <c r="H10" s="241">
        <v>0</v>
      </c>
      <c r="I10" s="241">
        <v>0</v>
      </c>
    </row>
    <row r="11" spans="1:9" s="65" customFormat="1" ht="15.75" customHeight="1">
      <c r="A11" s="57">
        <v>16</v>
      </c>
      <c r="B11" s="241">
        <f t="shared" si="0"/>
        <v>3364</v>
      </c>
      <c r="C11" s="241">
        <f t="shared" si="0"/>
        <v>2888866</v>
      </c>
      <c r="D11" s="241">
        <v>245</v>
      </c>
      <c r="E11" s="241">
        <v>99740</v>
      </c>
      <c r="F11" s="241">
        <v>3119</v>
      </c>
      <c r="G11" s="241">
        <v>2789126</v>
      </c>
      <c r="H11" s="241">
        <v>0</v>
      </c>
      <c r="I11" s="241">
        <v>0</v>
      </c>
    </row>
    <row r="12" spans="1:9" s="65" customFormat="1" ht="15.75" customHeight="1">
      <c r="A12" s="101">
        <v>17</v>
      </c>
      <c r="B12" s="242">
        <f t="shared" si="0"/>
        <v>3320</v>
      </c>
      <c r="C12" s="242">
        <f t="shared" si="0"/>
        <v>2867755</v>
      </c>
      <c r="D12" s="242">
        <v>189</v>
      </c>
      <c r="E12" s="242">
        <v>76942</v>
      </c>
      <c r="F12" s="242">
        <v>3131</v>
      </c>
      <c r="G12" s="242">
        <v>2790813</v>
      </c>
      <c r="H12" s="241">
        <v>0</v>
      </c>
      <c r="I12" s="241">
        <v>0</v>
      </c>
    </row>
    <row r="13" spans="1:9" ht="3.75" customHeight="1">
      <c r="A13" s="5"/>
      <c r="B13" s="6"/>
      <c r="C13" s="6"/>
      <c r="D13" s="6"/>
      <c r="E13" s="6"/>
      <c r="F13" s="6"/>
      <c r="G13" s="6"/>
      <c r="H13" s="6"/>
      <c r="I13" s="6"/>
    </row>
    <row r="14" spans="1:9" ht="3.75" customHeight="1">
      <c r="A14" s="4"/>
      <c r="B14" s="4"/>
      <c r="C14" s="4"/>
      <c r="D14" s="4"/>
      <c r="E14" s="4"/>
      <c r="F14" s="4"/>
      <c r="G14" s="4"/>
      <c r="H14" s="4"/>
      <c r="I14" s="4"/>
    </row>
    <row r="15" s="1" customFormat="1" ht="11.25">
      <c r="A15" s="1" t="s">
        <v>248</v>
      </c>
    </row>
  </sheetData>
  <mergeCells count="5">
    <mergeCell ref="A1:I1"/>
    <mergeCell ref="H5:I5"/>
    <mergeCell ref="B5:C5"/>
    <mergeCell ref="D5:E5"/>
    <mergeCell ref="F5:G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9.00390625" defaultRowHeight="13.5"/>
  <cols>
    <col min="1" max="1" width="9.875" style="49" customWidth="1"/>
    <col min="2" max="9" width="10.125" style="49" customWidth="1"/>
    <col min="10" max="16384" width="8.875" style="49" customWidth="1"/>
  </cols>
  <sheetData>
    <row r="1" spans="1:9" s="56" customFormat="1" ht="18" customHeight="1">
      <c r="A1" s="288" t="s">
        <v>220</v>
      </c>
      <c r="B1" s="288"/>
      <c r="C1" s="288"/>
      <c r="D1" s="288"/>
      <c r="E1" s="288"/>
      <c r="F1" s="288"/>
      <c r="G1" s="288"/>
      <c r="H1" s="288"/>
      <c r="I1" s="288"/>
    </row>
    <row r="2" spans="3:7" ht="12" customHeight="1">
      <c r="C2" s="116"/>
      <c r="D2" s="116"/>
      <c r="E2" s="116"/>
      <c r="F2" s="116"/>
      <c r="G2" s="116"/>
    </row>
    <row r="3" ht="12">
      <c r="I3" s="110" t="s">
        <v>1</v>
      </c>
    </row>
    <row r="4" ht="4.5" customHeight="1">
      <c r="I4" s="110"/>
    </row>
    <row r="5" spans="1:9" ht="12" customHeight="1">
      <c r="A5" s="16" t="s">
        <v>2</v>
      </c>
      <c r="B5" s="292" t="s">
        <v>219</v>
      </c>
      <c r="C5" s="289" t="s">
        <v>11</v>
      </c>
      <c r="D5" s="289"/>
      <c r="E5" s="108" t="s">
        <v>12</v>
      </c>
      <c r="F5" s="300" t="s">
        <v>203</v>
      </c>
      <c r="G5" s="289" t="s">
        <v>13</v>
      </c>
      <c r="H5" s="289"/>
      <c r="I5" s="297" t="s">
        <v>204</v>
      </c>
    </row>
    <row r="6" spans="1:9" ht="12" customHeight="1">
      <c r="A6" s="26"/>
      <c r="B6" s="293"/>
      <c r="C6" s="295" t="s">
        <v>15</v>
      </c>
      <c r="D6" s="295" t="s">
        <v>16</v>
      </c>
      <c r="E6" s="107" t="s">
        <v>234</v>
      </c>
      <c r="F6" s="295"/>
      <c r="G6" s="295" t="s">
        <v>13</v>
      </c>
      <c r="H6" s="295" t="s">
        <v>16</v>
      </c>
      <c r="I6" s="298" t="s">
        <v>14</v>
      </c>
    </row>
    <row r="7" spans="1:9" ht="12">
      <c r="A7" s="21" t="s">
        <v>7</v>
      </c>
      <c r="B7" s="294"/>
      <c r="C7" s="296"/>
      <c r="D7" s="296" t="s">
        <v>16</v>
      </c>
      <c r="E7" s="117" t="s">
        <v>17</v>
      </c>
      <c r="F7" s="296"/>
      <c r="G7" s="296"/>
      <c r="H7" s="296" t="s">
        <v>16</v>
      </c>
      <c r="I7" s="299"/>
    </row>
    <row r="8" spans="1:9" ht="4.5" customHeight="1">
      <c r="A8" s="26"/>
      <c r="B8" s="13"/>
      <c r="C8" s="13"/>
      <c r="D8" s="13"/>
      <c r="E8" s="13"/>
      <c r="F8" s="13"/>
      <c r="G8" s="13"/>
      <c r="H8" s="13"/>
      <c r="I8" s="13"/>
    </row>
    <row r="9" spans="1:9" ht="12.75" customHeight="1">
      <c r="A9" s="57" t="s">
        <v>257</v>
      </c>
      <c r="B9" s="111">
        <v>13</v>
      </c>
      <c r="C9" s="111">
        <v>1862</v>
      </c>
      <c r="D9" s="111">
        <v>0</v>
      </c>
      <c r="E9" s="111">
        <v>26789</v>
      </c>
      <c r="F9" s="111">
        <v>1873</v>
      </c>
      <c r="G9" s="111">
        <v>26259</v>
      </c>
      <c r="H9" s="111">
        <v>0</v>
      </c>
      <c r="I9" s="111">
        <v>20379</v>
      </c>
    </row>
    <row r="10" spans="1:9" ht="12.75" customHeight="1">
      <c r="A10" s="57">
        <v>14</v>
      </c>
      <c r="B10" s="111">
        <v>18</v>
      </c>
      <c r="C10" s="111">
        <v>1758</v>
      </c>
      <c r="D10" s="111">
        <v>0</v>
      </c>
      <c r="E10" s="111">
        <v>24370</v>
      </c>
      <c r="F10" s="111">
        <v>1741</v>
      </c>
      <c r="G10" s="111">
        <v>24472</v>
      </c>
      <c r="H10" s="111">
        <v>0</v>
      </c>
      <c r="I10" s="111">
        <v>20122</v>
      </c>
    </row>
    <row r="11" spans="1:9" ht="12.75" customHeight="1">
      <c r="A11" s="57">
        <v>15</v>
      </c>
      <c r="B11" s="111">
        <v>19</v>
      </c>
      <c r="C11" s="111">
        <v>1700</v>
      </c>
      <c r="D11" s="111">
        <v>0</v>
      </c>
      <c r="E11" s="111">
        <v>19525</v>
      </c>
      <c r="F11" s="111">
        <v>1622</v>
      </c>
      <c r="G11" s="111">
        <v>22437</v>
      </c>
      <c r="H11" s="111">
        <v>0</v>
      </c>
      <c r="I11" s="111">
        <v>18812</v>
      </c>
    </row>
    <row r="12" spans="1:9" s="65" customFormat="1" ht="12.75" customHeight="1">
      <c r="A12" s="57">
        <v>16</v>
      </c>
      <c r="B12" s="111">
        <v>14</v>
      </c>
      <c r="C12" s="111">
        <v>1666</v>
      </c>
      <c r="D12" s="111">
        <v>0</v>
      </c>
      <c r="E12" s="111">
        <v>19055</v>
      </c>
      <c r="F12" s="111">
        <v>1624</v>
      </c>
      <c r="G12" s="111">
        <v>22656</v>
      </c>
      <c r="H12" s="111">
        <v>0</v>
      </c>
      <c r="I12" s="111">
        <v>18680</v>
      </c>
    </row>
    <row r="13" spans="1:9" s="65" customFormat="1" ht="12.75" customHeight="1">
      <c r="A13" s="101">
        <v>17</v>
      </c>
      <c r="B13" s="159">
        <v>20</v>
      </c>
      <c r="C13" s="159">
        <v>1573</v>
      </c>
      <c r="D13" s="159">
        <v>0</v>
      </c>
      <c r="E13" s="159">
        <v>17794</v>
      </c>
      <c r="F13" s="159">
        <v>1510</v>
      </c>
      <c r="G13" s="159">
        <v>21186</v>
      </c>
      <c r="H13" s="159">
        <v>0</v>
      </c>
      <c r="I13" s="159">
        <v>17440</v>
      </c>
    </row>
    <row r="14" spans="1:9" ht="3.75" customHeight="1">
      <c r="A14" s="112"/>
      <c r="B14" s="40"/>
      <c r="C14" s="40"/>
      <c r="D14" s="40"/>
      <c r="E14" s="40"/>
      <c r="F14" s="40"/>
      <c r="G14" s="40"/>
      <c r="H14" s="40"/>
      <c r="I14" s="40"/>
    </row>
    <row r="15" ht="3.75" customHeight="1"/>
    <row r="16" ht="9.75" customHeight="1">
      <c r="A16" s="104" t="s">
        <v>18</v>
      </c>
    </row>
    <row r="17" ht="12">
      <c r="A17" s="113" t="s">
        <v>217</v>
      </c>
    </row>
  </sheetData>
  <mergeCells count="10">
    <mergeCell ref="C5:D5"/>
    <mergeCell ref="A1:I1"/>
    <mergeCell ref="B5:B7"/>
    <mergeCell ref="C6:C7"/>
    <mergeCell ref="D6:D7"/>
    <mergeCell ref="I5:I7"/>
    <mergeCell ref="G5:H5"/>
    <mergeCell ref="G6:G7"/>
    <mergeCell ref="H6:H7"/>
    <mergeCell ref="F5:F7"/>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J14"/>
  <sheetViews>
    <sheetView workbookViewId="0" topLeftCell="A1">
      <selection activeCell="A1" sqref="A1:J1"/>
    </sheetView>
  </sheetViews>
  <sheetFormatPr defaultColWidth="9.00390625" defaultRowHeight="13.5"/>
  <cols>
    <col min="1" max="1" width="8.875" style="2" customWidth="1"/>
    <col min="2" max="2" width="9.75390625" style="2" customWidth="1"/>
    <col min="3" max="16384" width="8.875" style="2" customWidth="1"/>
  </cols>
  <sheetData>
    <row r="1" spans="1:10" s="56" customFormat="1" ht="18" customHeight="1">
      <c r="A1" s="288" t="s">
        <v>125</v>
      </c>
      <c r="B1" s="288"/>
      <c r="C1" s="288"/>
      <c r="D1" s="288"/>
      <c r="E1" s="288"/>
      <c r="F1" s="288"/>
      <c r="G1" s="288"/>
      <c r="H1" s="288"/>
      <c r="I1" s="288"/>
      <c r="J1" s="288"/>
    </row>
    <row r="2" spans="3:8" ht="12" customHeight="1">
      <c r="C2" s="100"/>
      <c r="D2" s="100"/>
      <c r="E2" s="100"/>
      <c r="F2" s="100"/>
      <c r="G2" s="100"/>
      <c r="H2" s="100"/>
    </row>
    <row r="3" spans="4:7" ht="12" customHeight="1">
      <c r="D3" s="382" t="s">
        <v>126</v>
      </c>
      <c r="E3" s="382"/>
      <c r="F3" s="382"/>
      <c r="G3" s="382"/>
    </row>
    <row r="4" spans="4:10" ht="12" customHeight="1">
      <c r="D4" s="86"/>
      <c r="E4" s="86"/>
      <c r="F4" s="86"/>
      <c r="G4" s="86"/>
      <c r="J4" s="3" t="s">
        <v>254</v>
      </c>
    </row>
    <row r="5" spans="1:10" ht="3" customHeight="1">
      <c r="A5" s="9"/>
      <c r="B5" s="9"/>
      <c r="C5" s="9"/>
      <c r="D5" s="9"/>
      <c r="E5" s="9"/>
      <c r="F5" s="9"/>
      <c r="G5" s="9"/>
      <c r="H5" s="9"/>
      <c r="I5" s="9"/>
      <c r="J5" s="9"/>
    </row>
    <row r="6" spans="1:10" s="49" customFormat="1" ht="18.75" customHeight="1">
      <c r="A6" s="16" t="s">
        <v>7</v>
      </c>
      <c r="B6" s="256" t="s">
        <v>257</v>
      </c>
      <c r="C6" s="392">
        <v>14</v>
      </c>
      <c r="D6" s="389">
        <v>15</v>
      </c>
      <c r="E6" s="389">
        <v>16</v>
      </c>
      <c r="F6" s="391">
        <v>17</v>
      </c>
      <c r="G6" s="391"/>
      <c r="H6" s="391"/>
      <c r="I6" s="391"/>
      <c r="J6" s="391"/>
    </row>
    <row r="7" spans="1:10" s="49" customFormat="1" ht="18.75" customHeight="1">
      <c r="A7" s="135" t="s">
        <v>339</v>
      </c>
      <c r="B7" s="359"/>
      <c r="C7" s="393"/>
      <c r="D7" s="390"/>
      <c r="E7" s="390"/>
      <c r="F7" s="22" t="s">
        <v>189</v>
      </c>
      <c r="G7" s="12" t="s">
        <v>190</v>
      </c>
      <c r="H7" s="12" t="s">
        <v>191</v>
      </c>
      <c r="I7" s="12" t="s">
        <v>192</v>
      </c>
      <c r="J7" s="102" t="s">
        <v>193</v>
      </c>
    </row>
    <row r="8" spans="1:10" ht="4.5" customHeight="1">
      <c r="A8" s="5"/>
      <c r="B8" s="6"/>
      <c r="C8" s="6"/>
      <c r="D8" s="6"/>
      <c r="F8" s="6"/>
      <c r="G8" s="6"/>
      <c r="H8" s="6"/>
      <c r="I8" s="6"/>
      <c r="J8" s="6"/>
    </row>
    <row r="9" spans="1:10" s="65" customFormat="1" ht="20.25" customHeight="1">
      <c r="A9" s="101" t="s">
        <v>127</v>
      </c>
      <c r="B9" s="72">
        <v>1178</v>
      </c>
      <c r="C9" s="72">
        <v>1329</v>
      </c>
      <c r="D9" s="72">
        <v>1432</v>
      </c>
      <c r="E9" s="72">
        <v>1420</v>
      </c>
      <c r="F9" s="72">
        <f>SUM(F10:F11)</f>
        <v>1346</v>
      </c>
      <c r="G9" s="72">
        <v>12</v>
      </c>
      <c r="H9" s="72">
        <v>764</v>
      </c>
      <c r="I9" s="72">
        <v>505</v>
      </c>
      <c r="J9" s="72">
        <v>65</v>
      </c>
    </row>
    <row r="10" spans="1:10" s="49" customFormat="1" ht="20.25" customHeight="1">
      <c r="A10" s="93" t="s">
        <v>9</v>
      </c>
      <c r="B10" s="103">
        <v>628</v>
      </c>
      <c r="C10" s="103">
        <v>759</v>
      </c>
      <c r="D10" s="103">
        <v>839</v>
      </c>
      <c r="E10" s="103">
        <v>836</v>
      </c>
      <c r="F10" s="103">
        <f>SUM(G10:J10)</f>
        <v>807</v>
      </c>
      <c r="G10" s="103">
        <v>3</v>
      </c>
      <c r="H10" s="103">
        <v>465</v>
      </c>
      <c r="I10" s="103">
        <v>302</v>
      </c>
      <c r="J10" s="103">
        <v>37</v>
      </c>
    </row>
    <row r="11" spans="1:10" s="49" customFormat="1" ht="20.25" customHeight="1">
      <c r="A11" s="93" t="s">
        <v>10</v>
      </c>
      <c r="B11" s="103">
        <v>550</v>
      </c>
      <c r="C11" s="103">
        <v>570</v>
      </c>
      <c r="D11" s="103">
        <v>593</v>
      </c>
      <c r="E11" s="103">
        <v>584</v>
      </c>
      <c r="F11" s="103">
        <f>SUM(G11:J11)</f>
        <v>539</v>
      </c>
      <c r="G11" s="103">
        <v>9</v>
      </c>
      <c r="H11" s="103">
        <v>299</v>
      </c>
      <c r="I11" s="103">
        <v>203</v>
      </c>
      <c r="J11" s="103">
        <v>28</v>
      </c>
    </row>
    <row r="12" spans="1:10" ht="4.5" customHeight="1">
      <c r="A12" s="5"/>
      <c r="B12" s="6"/>
      <c r="C12" s="6"/>
      <c r="D12" s="6"/>
      <c r="E12" s="6"/>
      <c r="F12" s="6"/>
      <c r="G12" s="6"/>
      <c r="H12" s="6"/>
      <c r="I12" s="6"/>
      <c r="J12" s="6"/>
    </row>
    <row r="13" spans="1:10" ht="5.25" customHeight="1">
      <c r="A13" s="4"/>
      <c r="B13" s="4"/>
      <c r="C13" s="4"/>
      <c r="D13" s="4"/>
      <c r="E13" s="4"/>
      <c r="F13" s="4"/>
      <c r="G13" s="4"/>
      <c r="H13" s="4"/>
      <c r="I13" s="4"/>
      <c r="J13" s="4"/>
    </row>
    <row r="14" ht="12">
      <c r="A14" s="1" t="s">
        <v>153</v>
      </c>
    </row>
  </sheetData>
  <mergeCells count="7">
    <mergeCell ref="D3:G3"/>
    <mergeCell ref="D6:D7"/>
    <mergeCell ref="F6:J6"/>
    <mergeCell ref="A1:J1"/>
    <mergeCell ref="B6:B7"/>
    <mergeCell ref="C6:C7"/>
    <mergeCell ref="E6:E7"/>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K15"/>
  <sheetViews>
    <sheetView workbookViewId="0" topLeftCell="A1">
      <selection activeCell="A1" sqref="A1:K1"/>
    </sheetView>
  </sheetViews>
  <sheetFormatPr defaultColWidth="9.00390625" defaultRowHeight="13.5"/>
  <cols>
    <col min="1" max="1" width="10.00390625" style="176" customWidth="1"/>
    <col min="2" max="2" width="7.625" style="176" customWidth="1"/>
    <col min="3" max="3" width="7.125" style="176" customWidth="1"/>
    <col min="4" max="4" width="6.25390625" style="176" customWidth="1"/>
    <col min="5" max="5" width="7.50390625" style="176" customWidth="1"/>
    <col min="6" max="6" width="7.75390625" style="176" customWidth="1"/>
    <col min="7" max="7" width="6.875" style="176" customWidth="1"/>
    <col min="8" max="8" width="10.25390625" style="176" customWidth="1"/>
    <col min="9" max="9" width="9.375" style="176" customWidth="1"/>
    <col min="10" max="10" width="8.50390625" style="176" customWidth="1"/>
    <col min="11" max="11" width="10.25390625" style="200" customWidth="1"/>
    <col min="12" max="16384" width="8.875" style="176" customWidth="1"/>
  </cols>
  <sheetData>
    <row r="1" spans="1:11" ht="12" customHeight="1">
      <c r="A1" s="394" t="s">
        <v>194</v>
      </c>
      <c r="B1" s="394"/>
      <c r="C1" s="394"/>
      <c r="D1" s="394"/>
      <c r="E1" s="394"/>
      <c r="F1" s="394"/>
      <c r="G1" s="394"/>
      <c r="H1" s="394"/>
      <c r="I1" s="394"/>
      <c r="J1" s="394"/>
      <c r="K1" s="394"/>
    </row>
    <row r="2" ht="12" customHeight="1">
      <c r="K2" s="177" t="s">
        <v>226</v>
      </c>
    </row>
    <row r="3" spans="1:11" ht="3" customHeight="1">
      <c r="A3" s="178"/>
      <c r="B3" s="178"/>
      <c r="C3" s="178"/>
      <c r="D3" s="178"/>
      <c r="E3" s="178"/>
      <c r="F3" s="178"/>
      <c r="G3" s="178"/>
      <c r="H3" s="178"/>
      <c r="I3" s="178"/>
      <c r="J3" s="178"/>
      <c r="K3" s="179"/>
    </row>
    <row r="4" spans="1:11" s="180" customFormat="1" ht="18.75" customHeight="1">
      <c r="A4" s="403" t="s">
        <v>2</v>
      </c>
      <c r="B4" s="399" t="s">
        <v>128</v>
      </c>
      <c r="C4" s="399"/>
      <c r="D4" s="400"/>
      <c r="E4" s="401" t="s">
        <v>129</v>
      </c>
      <c r="F4" s="399"/>
      <c r="G4" s="400"/>
      <c r="H4" s="401" t="s">
        <v>130</v>
      </c>
      <c r="I4" s="399"/>
      <c r="J4" s="399"/>
      <c r="K4" s="402"/>
    </row>
    <row r="5" spans="1:11" s="180" customFormat="1" ht="19.5" customHeight="1">
      <c r="A5" s="404"/>
      <c r="B5" s="395" t="s">
        <v>127</v>
      </c>
      <c r="C5" s="397" t="s">
        <v>131</v>
      </c>
      <c r="D5" s="181" t="s">
        <v>132</v>
      </c>
      <c r="E5" s="395" t="s">
        <v>127</v>
      </c>
      <c r="F5" s="397" t="s">
        <v>131</v>
      </c>
      <c r="G5" s="181" t="s">
        <v>132</v>
      </c>
      <c r="H5" s="395" t="s">
        <v>127</v>
      </c>
      <c r="I5" s="397" t="s">
        <v>131</v>
      </c>
      <c r="J5" s="181" t="s">
        <v>132</v>
      </c>
      <c r="K5" s="182" t="s">
        <v>133</v>
      </c>
    </row>
    <row r="6" spans="1:11" s="180" customFormat="1" ht="19.5" customHeight="1">
      <c r="A6" s="183" t="s">
        <v>338</v>
      </c>
      <c r="B6" s="396"/>
      <c r="C6" s="398"/>
      <c r="D6" s="184" t="s">
        <v>134</v>
      </c>
      <c r="E6" s="396"/>
      <c r="F6" s="398"/>
      <c r="G6" s="184" t="s">
        <v>134</v>
      </c>
      <c r="H6" s="396"/>
      <c r="I6" s="398"/>
      <c r="J6" s="184" t="s">
        <v>134</v>
      </c>
      <c r="K6" s="185" t="s">
        <v>255</v>
      </c>
    </row>
    <row r="7" spans="1:11" ht="4.5" customHeight="1">
      <c r="A7" s="186"/>
      <c r="B7" s="187"/>
      <c r="C7" s="187"/>
      <c r="D7" s="187"/>
      <c r="E7" s="187"/>
      <c r="F7" s="187"/>
      <c r="G7" s="187"/>
      <c r="H7" s="187"/>
      <c r="I7" s="187"/>
      <c r="J7" s="187"/>
      <c r="K7" s="188"/>
    </row>
    <row r="8" spans="1:11" s="180" customFormat="1" ht="15" customHeight="1">
      <c r="A8" s="189" t="s">
        <v>257</v>
      </c>
      <c r="B8" s="190">
        <v>7065</v>
      </c>
      <c r="C8" s="191">
        <f>B8/12</f>
        <v>588.75</v>
      </c>
      <c r="D8" s="191">
        <f>B8/300</f>
        <v>23.55</v>
      </c>
      <c r="E8" s="190">
        <v>80977</v>
      </c>
      <c r="F8" s="194">
        <f>E8/12</f>
        <v>6748.083333333333</v>
      </c>
      <c r="G8" s="191">
        <f>E8/300</f>
        <v>269.92333333333335</v>
      </c>
      <c r="H8" s="192">
        <v>356130151</v>
      </c>
      <c r="I8" s="192">
        <v>29677512.583333332</v>
      </c>
      <c r="J8" s="192">
        <f>H8/300</f>
        <v>1187100.5033333334</v>
      </c>
      <c r="K8" s="193">
        <f>J8/G8</f>
        <v>4397.917322202601</v>
      </c>
    </row>
    <row r="9" spans="1:11" s="180" customFormat="1" ht="15" customHeight="1">
      <c r="A9" s="189">
        <v>14</v>
      </c>
      <c r="B9" s="190">
        <v>7141</v>
      </c>
      <c r="C9" s="191">
        <f>B9/12</f>
        <v>595.0833333333334</v>
      </c>
      <c r="D9" s="191">
        <f>B9/300</f>
        <v>23.803333333333335</v>
      </c>
      <c r="E9" s="190">
        <v>80459</v>
      </c>
      <c r="F9" s="191">
        <f>E9/12</f>
        <v>6704.916666666667</v>
      </c>
      <c r="G9" s="191">
        <f>E9/300</f>
        <v>268.19666666666666</v>
      </c>
      <c r="H9" s="190">
        <v>387241</v>
      </c>
      <c r="I9" s="190">
        <v>32270</v>
      </c>
      <c r="J9" s="190">
        <f>H9/300</f>
        <v>1290.8033333333333</v>
      </c>
      <c r="K9" s="209">
        <v>4813</v>
      </c>
    </row>
    <row r="10" spans="1:11" s="180" customFormat="1" ht="15" customHeight="1">
      <c r="A10" s="189">
        <v>15</v>
      </c>
      <c r="B10" s="190">
        <v>7680</v>
      </c>
      <c r="C10" s="191">
        <f>B10/12</f>
        <v>640</v>
      </c>
      <c r="D10" s="191">
        <f>B10/300</f>
        <v>25.6</v>
      </c>
      <c r="E10" s="190">
        <v>82487</v>
      </c>
      <c r="F10" s="191">
        <f>E10/12</f>
        <v>6873.916666666667</v>
      </c>
      <c r="G10" s="191">
        <f>E10/300</f>
        <v>274.95666666666665</v>
      </c>
      <c r="H10" s="190">
        <v>400682</v>
      </c>
      <c r="I10" s="190">
        <v>33390</v>
      </c>
      <c r="J10" s="190">
        <f>H10/300</f>
        <v>1335.6066666666666</v>
      </c>
      <c r="K10" s="209">
        <v>4858</v>
      </c>
    </row>
    <row r="11" spans="1:11" s="197" customFormat="1" ht="15" customHeight="1">
      <c r="A11" s="189">
        <v>16</v>
      </c>
      <c r="B11" s="190">
        <v>7083</v>
      </c>
      <c r="C11" s="191">
        <f>B11/12</f>
        <v>590.25</v>
      </c>
      <c r="D11" s="191">
        <f>B11/300</f>
        <v>23.61</v>
      </c>
      <c r="E11" s="190">
        <v>74991</v>
      </c>
      <c r="F11" s="191">
        <f>E11/12</f>
        <v>6249.25</v>
      </c>
      <c r="G11" s="191">
        <f>E11/300</f>
        <v>249.97</v>
      </c>
      <c r="H11" s="190">
        <v>388349</v>
      </c>
      <c r="I11" s="190">
        <v>32362</v>
      </c>
      <c r="J11" s="190">
        <f>H11/300</f>
        <v>1294.4966666666667</v>
      </c>
      <c r="K11" s="209">
        <v>5179</v>
      </c>
    </row>
    <row r="12" spans="1:11" s="197" customFormat="1" ht="15" customHeight="1">
      <c r="A12" s="195">
        <v>17</v>
      </c>
      <c r="B12" s="196">
        <v>7796</v>
      </c>
      <c r="C12" s="217">
        <f>B12/12</f>
        <v>649.6666666666666</v>
      </c>
      <c r="D12" s="217">
        <f>B12/300</f>
        <v>25.986666666666668</v>
      </c>
      <c r="E12" s="196">
        <v>76081</v>
      </c>
      <c r="F12" s="217">
        <f>E12/12</f>
        <v>6340.083333333333</v>
      </c>
      <c r="G12" s="217">
        <f>E12/300</f>
        <v>253.60333333333332</v>
      </c>
      <c r="H12" s="196">
        <v>384540</v>
      </c>
      <c r="I12" s="196">
        <v>32045</v>
      </c>
      <c r="J12" s="196">
        <f>H12/300</f>
        <v>1281.8</v>
      </c>
      <c r="K12" s="219">
        <v>5054</v>
      </c>
    </row>
    <row r="13" spans="1:11" ht="4.5" customHeight="1">
      <c r="A13" s="186"/>
      <c r="B13" s="187"/>
      <c r="C13" s="187"/>
      <c r="D13" s="187"/>
      <c r="E13" s="187"/>
      <c r="F13" s="187"/>
      <c r="G13" s="187"/>
      <c r="H13" s="187"/>
      <c r="I13" s="187"/>
      <c r="J13" s="187"/>
      <c r="K13" s="218"/>
    </row>
    <row r="14" spans="1:11" ht="3.75" customHeight="1">
      <c r="A14" s="198"/>
      <c r="B14" s="198"/>
      <c r="C14" s="198"/>
      <c r="D14" s="198"/>
      <c r="E14" s="198"/>
      <c r="F14" s="198"/>
      <c r="G14" s="198"/>
      <c r="H14" s="198"/>
      <c r="I14" s="198"/>
      <c r="J14" s="198"/>
      <c r="K14" s="199"/>
    </row>
    <row r="15" ht="11.25">
      <c r="A15" s="176" t="s">
        <v>153</v>
      </c>
    </row>
  </sheetData>
  <mergeCells count="11">
    <mergeCell ref="A4:A5"/>
    <mergeCell ref="A1:K1"/>
    <mergeCell ref="H5:H6"/>
    <mergeCell ref="I5:I6"/>
    <mergeCell ref="B4:D4"/>
    <mergeCell ref="E4:G4"/>
    <mergeCell ref="H4:K4"/>
    <mergeCell ref="B5:B6"/>
    <mergeCell ref="C5:C6"/>
    <mergeCell ref="E5:E6"/>
    <mergeCell ref="F5:F6"/>
  </mergeCells>
  <printOptions/>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1:K28"/>
  <sheetViews>
    <sheetView workbookViewId="0" topLeftCell="A1">
      <selection activeCell="A1" sqref="A1:K1"/>
    </sheetView>
  </sheetViews>
  <sheetFormatPr defaultColWidth="9.00390625" defaultRowHeight="13.5"/>
  <cols>
    <col min="1" max="1" width="14.625" style="2" customWidth="1"/>
    <col min="2" max="11" width="7.625" style="2" customWidth="1"/>
    <col min="12" max="16384" width="8.875" style="2" customWidth="1"/>
  </cols>
  <sheetData>
    <row r="1" spans="1:11" ht="12" customHeight="1">
      <c r="A1" s="384" t="s">
        <v>195</v>
      </c>
      <c r="B1" s="384"/>
      <c r="C1" s="384"/>
      <c r="D1" s="384"/>
      <c r="E1" s="384"/>
      <c r="F1" s="384"/>
      <c r="G1" s="384"/>
      <c r="H1" s="384"/>
      <c r="I1" s="384"/>
      <c r="J1" s="384"/>
      <c r="K1" s="384"/>
    </row>
    <row r="2" spans="1:11" ht="12">
      <c r="A2" s="9"/>
      <c r="B2" s="9"/>
      <c r="C2" s="9"/>
      <c r="D2" s="9"/>
      <c r="E2" s="9"/>
      <c r="F2" s="9"/>
      <c r="G2" s="9"/>
      <c r="H2" s="9"/>
      <c r="I2" s="9"/>
      <c r="J2" s="9"/>
      <c r="K2" s="9"/>
    </row>
    <row r="3" spans="1:11" s="49" customFormat="1" ht="18.75" customHeight="1">
      <c r="A3" s="17" t="s">
        <v>340</v>
      </c>
      <c r="B3" s="361" t="s">
        <v>257</v>
      </c>
      <c r="C3" s="367"/>
      <c r="D3" s="409">
        <v>14</v>
      </c>
      <c r="E3" s="410"/>
      <c r="F3" s="409">
        <v>15</v>
      </c>
      <c r="G3" s="410"/>
      <c r="H3" s="409">
        <v>16</v>
      </c>
      <c r="I3" s="410"/>
      <c r="J3" s="405">
        <v>17</v>
      </c>
      <c r="K3" s="406"/>
    </row>
    <row r="4" spans="1:11" s="49" customFormat="1" ht="18.75" customHeight="1">
      <c r="A4" s="21" t="s">
        <v>339</v>
      </c>
      <c r="B4" s="109" t="s">
        <v>27</v>
      </c>
      <c r="C4" s="114" t="s">
        <v>196</v>
      </c>
      <c r="D4" s="114" t="s">
        <v>27</v>
      </c>
      <c r="E4" s="114" t="s">
        <v>196</v>
      </c>
      <c r="F4" s="114" t="s">
        <v>27</v>
      </c>
      <c r="G4" s="115" t="s">
        <v>196</v>
      </c>
      <c r="H4" s="114" t="s">
        <v>27</v>
      </c>
      <c r="I4" s="115" t="s">
        <v>196</v>
      </c>
      <c r="J4" s="114" t="s">
        <v>27</v>
      </c>
      <c r="K4" s="115" t="s">
        <v>196</v>
      </c>
    </row>
    <row r="5" spans="1:11" ht="4.5" customHeight="1">
      <c r="A5" s="5"/>
      <c r="B5" s="6"/>
      <c r="C5" s="6"/>
      <c r="D5" s="6"/>
      <c r="E5" s="6"/>
      <c r="F5" s="6"/>
      <c r="G5" s="6"/>
      <c r="H5" s="6"/>
      <c r="I5" s="6"/>
      <c r="J5" s="6"/>
      <c r="K5" s="6"/>
    </row>
    <row r="6" spans="1:11" s="65" customFormat="1" ht="15" customHeight="1">
      <c r="A6" s="95" t="s">
        <v>8</v>
      </c>
      <c r="B6" s="203">
        <f>SUM(B8:B25)</f>
        <v>7065</v>
      </c>
      <c r="C6" s="204">
        <f>+B6/$B$6*100</f>
        <v>100</v>
      </c>
      <c r="D6" s="203">
        <f>SUM(D8:D25)</f>
        <v>7141</v>
      </c>
      <c r="E6" s="204">
        <f>+D6/$D$6*100</f>
        <v>100</v>
      </c>
      <c r="F6" s="203">
        <f>SUM(F8:F25)</f>
        <v>7680</v>
      </c>
      <c r="G6" s="204">
        <f>+F6/$F$6*100</f>
        <v>100</v>
      </c>
      <c r="H6" s="203">
        <f>SUM(H8:H25)</f>
        <v>7083</v>
      </c>
      <c r="I6" s="204">
        <f>+H6/$H$6*100</f>
        <v>100</v>
      </c>
      <c r="J6" s="203">
        <f>SUM(J8:J25)</f>
        <v>7796</v>
      </c>
      <c r="K6" s="204">
        <f>+J6/$J$6*100</f>
        <v>100</v>
      </c>
    </row>
    <row r="7" spans="1:11" ht="3" customHeight="1">
      <c r="A7" s="5"/>
      <c r="B7" s="205"/>
      <c r="C7" s="205"/>
      <c r="D7" s="205"/>
      <c r="E7" s="205"/>
      <c r="F7" s="205"/>
      <c r="G7" s="205"/>
      <c r="H7" s="205"/>
      <c r="I7" s="205"/>
      <c r="J7" s="205"/>
      <c r="K7" s="206"/>
    </row>
    <row r="8" spans="1:11" s="49" customFormat="1" ht="15" customHeight="1">
      <c r="A8" s="93" t="s">
        <v>135</v>
      </c>
      <c r="B8" s="103">
        <v>42</v>
      </c>
      <c r="C8" s="207">
        <f aca="true" t="shared" si="0" ref="C8:C25">+B8/$B$6*100</f>
        <v>0.59447983014862</v>
      </c>
      <c r="D8" s="103">
        <v>34</v>
      </c>
      <c r="E8" s="207">
        <f aca="true" t="shared" si="1" ref="E8:E25">+D8/$D$6*100</f>
        <v>0.4761237921859684</v>
      </c>
      <c r="F8" s="103">
        <v>34</v>
      </c>
      <c r="G8" s="207">
        <f aca="true" t="shared" si="2" ref="G8:G25">+F8/$F$6*100</f>
        <v>0.4427083333333333</v>
      </c>
      <c r="H8" s="103">
        <v>45</v>
      </c>
      <c r="I8" s="207">
        <f>+H8/$H$6*100</f>
        <v>0.6353240152477764</v>
      </c>
      <c r="J8" s="103">
        <v>117</v>
      </c>
      <c r="K8" s="207">
        <f>+J8/$J$6*100</f>
        <v>1.5007696254489482</v>
      </c>
    </row>
    <row r="9" spans="1:11" s="49" customFormat="1" ht="15" customHeight="1">
      <c r="A9" s="93" t="s">
        <v>136</v>
      </c>
      <c r="B9" s="103">
        <v>135</v>
      </c>
      <c r="C9" s="207">
        <f t="shared" si="0"/>
        <v>1.910828025477707</v>
      </c>
      <c r="D9" s="103">
        <v>120</v>
      </c>
      <c r="E9" s="207">
        <f t="shared" si="1"/>
        <v>1.6804369135975352</v>
      </c>
      <c r="F9" s="103">
        <v>103</v>
      </c>
      <c r="G9" s="207">
        <f t="shared" si="2"/>
        <v>1.3411458333333333</v>
      </c>
      <c r="H9" s="103">
        <v>129</v>
      </c>
      <c r="I9" s="207">
        <f aca="true" t="shared" si="3" ref="I9:I25">+H9/$H$6*100</f>
        <v>1.8212621770436255</v>
      </c>
      <c r="J9" s="103">
        <v>110</v>
      </c>
      <c r="K9" s="207">
        <f aca="true" t="shared" si="4" ref="K9:K25">+J9/$J$6*100</f>
        <v>1.4109799897383273</v>
      </c>
    </row>
    <row r="10" spans="1:11" s="49" customFormat="1" ht="15" customHeight="1">
      <c r="A10" s="93" t="s">
        <v>137</v>
      </c>
      <c r="B10" s="103">
        <v>31</v>
      </c>
      <c r="C10" s="207">
        <f t="shared" si="0"/>
        <v>0.4387827317763623</v>
      </c>
      <c r="D10" s="103">
        <v>4</v>
      </c>
      <c r="E10" s="207">
        <f t="shared" si="1"/>
        <v>0.056014563786584516</v>
      </c>
      <c r="F10" s="103">
        <v>2</v>
      </c>
      <c r="G10" s="208">
        <f t="shared" si="2"/>
        <v>0.026041666666666668</v>
      </c>
      <c r="H10" s="103">
        <v>5</v>
      </c>
      <c r="I10" s="208">
        <f t="shared" si="3"/>
        <v>0.07059155724975293</v>
      </c>
      <c r="J10" s="103">
        <v>0</v>
      </c>
      <c r="K10" s="207">
        <f t="shared" si="4"/>
        <v>0</v>
      </c>
    </row>
    <row r="11" spans="1:11" s="49" customFormat="1" ht="15" customHeight="1">
      <c r="A11" s="93" t="s">
        <v>138</v>
      </c>
      <c r="B11" s="103">
        <v>1969</v>
      </c>
      <c r="C11" s="207">
        <f t="shared" si="0"/>
        <v>27.86978060863411</v>
      </c>
      <c r="D11" s="103">
        <v>2044</v>
      </c>
      <c r="E11" s="207">
        <f t="shared" si="1"/>
        <v>28.623442094944686</v>
      </c>
      <c r="F11" s="103">
        <v>2047</v>
      </c>
      <c r="G11" s="207">
        <f t="shared" si="2"/>
        <v>26.653645833333332</v>
      </c>
      <c r="H11" s="103">
        <v>1786</v>
      </c>
      <c r="I11" s="207">
        <f t="shared" si="3"/>
        <v>25.215304249611748</v>
      </c>
      <c r="J11" s="103">
        <v>1962</v>
      </c>
      <c r="K11" s="207">
        <f t="shared" si="4"/>
        <v>25.16675218060544</v>
      </c>
    </row>
    <row r="12" spans="1:11" s="49" customFormat="1" ht="15" customHeight="1">
      <c r="A12" s="93" t="s">
        <v>139</v>
      </c>
      <c r="B12" s="103">
        <v>178</v>
      </c>
      <c r="C12" s="207">
        <f t="shared" si="0"/>
        <v>2.5194621372965322</v>
      </c>
      <c r="D12" s="103">
        <v>173</v>
      </c>
      <c r="E12" s="207">
        <f t="shared" si="1"/>
        <v>2.42262988376978</v>
      </c>
      <c r="F12" s="103">
        <v>199</v>
      </c>
      <c r="G12" s="207">
        <f t="shared" si="2"/>
        <v>2.5911458333333335</v>
      </c>
      <c r="H12" s="103">
        <v>171</v>
      </c>
      <c r="I12" s="207">
        <f t="shared" si="3"/>
        <v>2.41423125794155</v>
      </c>
      <c r="J12" s="103">
        <v>226</v>
      </c>
      <c r="K12" s="207">
        <f t="shared" si="4"/>
        <v>2.8989225243714727</v>
      </c>
    </row>
    <row r="13" spans="1:11" s="49" customFormat="1" ht="15" customHeight="1">
      <c r="A13" s="93" t="s">
        <v>140</v>
      </c>
      <c r="B13" s="103">
        <v>2</v>
      </c>
      <c r="C13" s="207">
        <f t="shared" si="0"/>
        <v>0.028308563340410476</v>
      </c>
      <c r="D13" s="103">
        <v>1</v>
      </c>
      <c r="E13" s="207">
        <f t="shared" si="1"/>
        <v>0.014003640946646129</v>
      </c>
      <c r="F13" s="103">
        <v>2</v>
      </c>
      <c r="G13" s="207">
        <f t="shared" si="2"/>
        <v>0.026041666666666668</v>
      </c>
      <c r="H13" s="103">
        <v>0</v>
      </c>
      <c r="I13" s="207">
        <f t="shared" si="3"/>
        <v>0</v>
      </c>
      <c r="J13" s="103">
        <v>2</v>
      </c>
      <c r="K13" s="207">
        <f t="shared" si="4"/>
        <v>0.02565418163160595</v>
      </c>
    </row>
    <row r="14" spans="1:11" s="49" customFormat="1" ht="15" customHeight="1">
      <c r="A14" s="93" t="s">
        <v>141</v>
      </c>
      <c r="B14" s="103">
        <v>812</v>
      </c>
      <c r="C14" s="207">
        <f t="shared" si="0"/>
        <v>11.493276716206653</v>
      </c>
      <c r="D14" s="103">
        <v>731</v>
      </c>
      <c r="E14" s="207">
        <f t="shared" si="1"/>
        <v>10.23666153199832</v>
      </c>
      <c r="F14" s="103">
        <v>781</v>
      </c>
      <c r="G14" s="207">
        <f t="shared" si="2"/>
        <v>10.169270833333334</v>
      </c>
      <c r="H14" s="103">
        <v>711</v>
      </c>
      <c r="I14" s="207">
        <f t="shared" si="3"/>
        <v>10.038119440914867</v>
      </c>
      <c r="J14" s="103">
        <v>755</v>
      </c>
      <c r="K14" s="207">
        <f>+J14/$J$6*100</f>
        <v>9.684453565931246</v>
      </c>
    </row>
    <row r="15" spans="1:11" s="49" customFormat="1" ht="15" customHeight="1">
      <c r="A15" s="93" t="s">
        <v>142</v>
      </c>
      <c r="B15" s="103">
        <v>22</v>
      </c>
      <c r="C15" s="207">
        <f t="shared" si="0"/>
        <v>0.3113941967445152</v>
      </c>
      <c r="D15" s="103">
        <v>18</v>
      </c>
      <c r="E15" s="207">
        <f t="shared" si="1"/>
        <v>0.2520655370396303</v>
      </c>
      <c r="F15" s="103">
        <v>16</v>
      </c>
      <c r="G15" s="207">
        <f t="shared" si="2"/>
        <v>0.20833333333333334</v>
      </c>
      <c r="H15" s="103">
        <v>16</v>
      </c>
      <c r="I15" s="207">
        <f t="shared" si="3"/>
        <v>0.2258929831992094</v>
      </c>
      <c r="J15" s="103">
        <v>15</v>
      </c>
      <c r="K15" s="207">
        <f t="shared" si="4"/>
        <v>0.19240636223704463</v>
      </c>
    </row>
    <row r="16" spans="1:11" s="49" customFormat="1" ht="15" customHeight="1">
      <c r="A16" s="93" t="s">
        <v>143</v>
      </c>
      <c r="B16" s="103">
        <v>66</v>
      </c>
      <c r="C16" s="207">
        <f t="shared" si="0"/>
        <v>0.9341825902335457</v>
      </c>
      <c r="D16" s="103">
        <v>74</v>
      </c>
      <c r="E16" s="207">
        <f t="shared" si="1"/>
        <v>1.0362694300518136</v>
      </c>
      <c r="F16" s="103">
        <v>105</v>
      </c>
      <c r="G16" s="207">
        <f t="shared" si="2"/>
        <v>1.3671875</v>
      </c>
      <c r="H16" s="103">
        <v>115</v>
      </c>
      <c r="I16" s="207">
        <f t="shared" si="3"/>
        <v>1.6236058167443175</v>
      </c>
      <c r="J16" s="103">
        <v>99</v>
      </c>
      <c r="K16" s="207">
        <f t="shared" si="4"/>
        <v>1.2698819907644945</v>
      </c>
    </row>
    <row r="17" spans="1:11" s="49" customFormat="1" ht="15" customHeight="1">
      <c r="A17" s="93" t="s">
        <v>144</v>
      </c>
      <c r="B17" s="103">
        <v>13</v>
      </c>
      <c r="C17" s="207">
        <f t="shared" si="0"/>
        <v>0.18400566171266808</v>
      </c>
      <c r="D17" s="103">
        <v>14</v>
      </c>
      <c r="E17" s="207">
        <f t="shared" si="1"/>
        <v>0.19605097325304577</v>
      </c>
      <c r="F17" s="103">
        <v>12</v>
      </c>
      <c r="G17" s="207">
        <f t="shared" si="2"/>
        <v>0.15625</v>
      </c>
      <c r="H17" s="103">
        <v>8</v>
      </c>
      <c r="I17" s="207">
        <f t="shared" si="3"/>
        <v>0.1129464915996047</v>
      </c>
      <c r="J17" s="103">
        <v>8</v>
      </c>
      <c r="K17" s="207">
        <f t="shared" si="4"/>
        <v>0.1026167265264238</v>
      </c>
    </row>
    <row r="18" spans="1:11" s="49" customFormat="1" ht="15" customHeight="1">
      <c r="A18" s="93" t="s">
        <v>145</v>
      </c>
      <c r="B18" s="103">
        <v>26</v>
      </c>
      <c r="C18" s="207">
        <f t="shared" si="0"/>
        <v>0.36801132342533616</v>
      </c>
      <c r="D18" s="103">
        <v>35</v>
      </c>
      <c r="E18" s="207">
        <f t="shared" si="1"/>
        <v>0.49012743313261453</v>
      </c>
      <c r="F18" s="103">
        <v>41</v>
      </c>
      <c r="G18" s="207">
        <f t="shared" si="2"/>
        <v>0.5338541666666666</v>
      </c>
      <c r="H18" s="103">
        <v>37</v>
      </c>
      <c r="I18" s="207">
        <f t="shared" si="3"/>
        <v>0.5223775236481717</v>
      </c>
      <c r="J18" s="103">
        <v>25</v>
      </c>
      <c r="K18" s="207">
        <f t="shared" si="4"/>
        <v>0.32067727039507443</v>
      </c>
    </row>
    <row r="19" spans="1:11" s="49" customFormat="1" ht="15" customHeight="1">
      <c r="A19" s="93" t="s">
        <v>146</v>
      </c>
      <c r="B19" s="103">
        <v>758</v>
      </c>
      <c r="C19" s="207">
        <f t="shared" si="0"/>
        <v>10.728945506015569</v>
      </c>
      <c r="D19" s="103">
        <v>799</v>
      </c>
      <c r="E19" s="207">
        <f t="shared" si="1"/>
        <v>11.188909116370256</v>
      </c>
      <c r="F19" s="103">
        <v>960</v>
      </c>
      <c r="G19" s="207">
        <f t="shared" si="2"/>
        <v>12.5</v>
      </c>
      <c r="H19" s="103">
        <v>818</v>
      </c>
      <c r="I19" s="207">
        <f t="shared" si="3"/>
        <v>11.548778766059579</v>
      </c>
      <c r="J19" s="103">
        <v>831</v>
      </c>
      <c r="K19" s="207">
        <f t="shared" si="4"/>
        <v>10.659312467932274</v>
      </c>
    </row>
    <row r="20" spans="1:11" s="49" customFormat="1" ht="15" customHeight="1">
      <c r="A20" s="93" t="s">
        <v>147</v>
      </c>
      <c r="B20" s="103">
        <v>812</v>
      </c>
      <c r="C20" s="207">
        <f t="shared" si="0"/>
        <v>11.493276716206653</v>
      </c>
      <c r="D20" s="103">
        <v>923</v>
      </c>
      <c r="E20" s="207">
        <f t="shared" si="1"/>
        <v>12.925360593754377</v>
      </c>
      <c r="F20" s="103">
        <v>1053</v>
      </c>
      <c r="G20" s="207">
        <f t="shared" si="2"/>
        <v>13.7109375</v>
      </c>
      <c r="H20" s="103">
        <v>1047</v>
      </c>
      <c r="I20" s="207">
        <f t="shared" si="3"/>
        <v>14.781872088098263</v>
      </c>
      <c r="J20" s="103">
        <v>1214</v>
      </c>
      <c r="K20" s="207">
        <f t="shared" si="4"/>
        <v>15.572088250384814</v>
      </c>
    </row>
    <row r="21" spans="1:11" s="49" customFormat="1" ht="15" customHeight="1">
      <c r="A21" s="93" t="s">
        <v>148</v>
      </c>
      <c r="B21" s="103">
        <v>950</v>
      </c>
      <c r="C21" s="207">
        <f t="shared" si="0"/>
        <v>13.446567586694973</v>
      </c>
      <c r="D21" s="103">
        <v>968</v>
      </c>
      <c r="E21" s="207">
        <f t="shared" si="1"/>
        <v>13.555524436353453</v>
      </c>
      <c r="F21" s="103">
        <v>969</v>
      </c>
      <c r="G21" s="207">
        <f t="shared" si="2"/>
        <v>12.617187499999998</v>
      </c>
      <c r="H21" s="103">
        <v>826</v>
      </c>
      <c r="I21" s="207">
        <f t="shared" si="3"/>
        <v>11.661725257659183</v>
      </c>
      <c r="J21" s="103">
        <v>880</v>
      </c>
      <c r="K21" s="207">
        <f t="shared" si="4"/>
        <v>11.287839917906618</v>
      </c>
    </row>
    <row r="22" spans="1:11" s="49" customFormat="1" ht="15" customHeight="1">
      <c r="A22" s="93" t="s">
        <v>149</v>
      </c>
      <c r="B22" s="103">
        <v>24</v>
      </c>
      <c r="C22" s="207">
        <f t="shared" si="0"/>
        <v>0.3397027600849257</v>
      </c>
      <c r="D22" s="103">
        <v>25</v>
      </c>
      <c r="E22" s="207">
        <f t="shared" si="1"/>
        <v>0.3500910236661532</v>
      </c>
      <c r="F22" s="103">
        <v>8</v>
      </c>
      <c r="G22" s="207">
        <f t="shared" si="2"/>
        <v>0.10416666666666667</v>
      </c>
      <c r="H22" s="103">
        <v>9</v>
      </c>
      <c r="I22" s="207">
        <f t="shared" si="3"/>
        <v>0.12706480304955528</v>
      </c>
      <c r="J22" s="103">
        <v>25</v>
      </c>
      <c r="K22" s="207">
        <f t="shared" si="4"/>
        <v>0.32067727039507443</v>
      </c>
    </row>
    <row r="23" spans="1:11" s="49" customFormat="1" ht="15" customHeight="1">
      <c r="A23" s="93" t="s">
        <v>150</v>
      </c>
      <c r="B23" s="103">
        <v>108</v>
      </c>
      <c r="C23" s="207">
        <f t="shared" si="0"/>
        <v>1.5286624203821657</v>
      </c>
      <c r="D23" s="103">
        <v>107</v>
      </c>
      <c r="E23" s="207">
        <f t="shared" si="1"/>
        <v>1.4983895812911356</v>
      </c>
      <c r="F23" s="103">
        <v>76</v>
      </c>
      <c r="G23" s="207">
        <f t="shared" si="2"/>
        <v>0.9895833333333333</v>
      </c>
      <c r="H23" s="103">
        <v>63</v>
      </c>
      <c r="I23" s="207">
        <f t="shared" si="3"/>
        <v>0.8894536213468869</v>
      </c>
      <c r="J23" s="103">
        <v>73</v>
      </c>
      <c r="K23" s="207">
        <f t="shared" si="4"/>
        <v>0.9363776295536173</v>
      </c>
    </row>
    <row r="24" spans="1:11" s="49" customFormat="1" ht="15" customHeight="1">
      <c r="A24" s="93" t="s">
        <v>151</v>
      </c>
      <c r="B24" s="103">
        <v>1117</v>
      </c>
      <c r="C24" s="207">
        <f t="shared" si="0"/>
        <v>15.81033262561925</v>
      </c>
      <c r="D24" s="103">
        <v>1071</v>
      </c>
      <c r="E24" s="207">
        <f t="shared" si="1"/>
        <v>14.997899453858002</v>
      </c>
      <c r="F24" s="103">
        <v>1258</v>
      </c>
      <c r="G24" s="207">
        <f t="shared" si="2"/>
        <v>16.380208333333332</v>
      </c>
      <c r="H24" s="103">
        <v>1247</v>
      </c>
      <c r="I24" s="207">
        <f t="shared" si="3"/>
        <v>17.60553437808838</v>
      </c>
      <c r="J24" s="103">
        <v>1453</v>
      </c>
      <c r="K24" s="207">
        <f t="shared" si="4"/>
        <v>18.637762955361726</v>
      </c>
    </row>
    <row r="25" spans="1:11" s="49" customFormat="1" ht="15" customHeight="1">
      <c r="A25" s="93" t="s">
        <v>152</v>
      </c>
      <c r="B25" s="103">
        <v>0</v>
      </c>
      <c r="C25" s="207">
        <f t="shared" si="0"/>
        <v>0</v>
      </c>
      <c r="D25" s="103">
        <v>0</v>
      </c>
      <c r="E25" s="207">
        <f t="shared" si="1"/>
        <v>0</v>
      </c>
      <c r="F25" s="103">
        <v>14</v>
      </c>
      <c r="G25" s="207">
        <f t="shared" si="2"/>
        <v>0.18229166666666666</v>
      </c>
      <c r="H25" s="103">
        <v>50</v>
      </c>
      <c r="I25" s="207">
        <f t="shared" si="3"/>
        <v>0.7059155724975292</v>
      </c>
      <c r="J25" s="103">
        <v>1</v>
      </c>
      <c r="K25" s="207">
        <f t="shared" si="4"/>
        <v>0.012827090815802975</v>
      </c>
    </row>
    <row r="26" spans="1:11" ht="4.5" customHeight="1">
      <c r="A26" s="5"/>
      <c r="B26" s="6"/>
      <c r="C26" s="6"/>
      <c r="D26" s="6"/>
      <c r="E26" s="6"/>
      <c r="F26" s="6"/>
      <c r="G26" s="6"/>
      <c r="H26" s="407"/>
      <c r="I26" s="408"/>
      <c r="J26" s="202"/>
      <c r="K26" s="9"/>
    </row>
    <row r="27" spans="1:11" ht="4.5" customHeight="1">
      <c r="A27" s="4"/>
      <c r="B27" s="4"/>
      <c r="C27" s="4"/>
      <c r="D27" s="4"/>
      <c r="E27" s="4"/>
      <c r="F27" s="4"/>
      <c r="G27" s="4"/>
      <c r="H27" s="4"/>
      <c r="I27" s="4"/>
      <c r="J27" s="4"/>
      <c r="K27" s="4"/>
    </row>
    <row r="28" s="1" customFormat="1" ht="11.25">
      <c r="A28" s="1" t="s">
        <v>153</v>
      </c>
    </row>
  </sheetData>
  <sheetProtection/>
  <mergeCells count="7">
    <mergeCell ref="A1:K1"/>
    <mergeCell ref="J3:K3"/>
    <mergeCell ref="H26:I26"/>
    <mergeCell ref="F3:G3"/>
    <mergeCell ref="B3:C3"/>
    <mergeCell ref="D3:E3"/>
    <mergeCell ref="H3:I3"/>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U23"/>
  <sheetViews>
    <sheetView workbookViewId="0" topLeftCell="A1">
      <selection activeCell="A1" sqref="A1"/>
    </sheetView>
  </sheetViews>
  <sheetFormatPr defaultColWidth="9.00390625" defaultRowHeight="13.5"/>
  <cols>
    <col min="1" max="1" width="9.875" style="49" customWidth="1"/>
    <col min="2" max="10" width="9.00390625" style="49" customWidth="1"/>
    <col min="11" max="11" width="8.125" style="49" customWidth="1"/>
    <col min="12" max="13" width="8.625" style="49" customWidth="1"/>
    <col min="14" max="14" width="8.125" style="49" customWidth="1"/>
    <col min="15" max="16" width="8.625" style="49" customWidth="1"/>
    <col min="17" max="17" width="7.25390625" style="49" customWidth="1"/>
    <col min="18" max="18" width="8.875" style="49" customWidth="1"/>
    <col min="19" max="20" width="7.00390625" style="49" customWidth="1"/>
    <col min="21" max="21" width="9.875" style="49" customWidth="1"/>
    <col min="22" max="16384" width="8.875" style="49" customWidth="1"/>
  </cols>
  <sheetData>
    <row r="1" spans="9:15" s="56" customFormat="1" ht="18" customHeight="1">
      <c r="I1" s="52"/>
      <c r="J1" s="51" t="s">
        <v>19</v>
      </c>
      <c r="K1" s="52" t="s">
        <v>20</v>
      </c>
      <c r="L1" s="52"/>
      <c r="M1" s="52"/>
      <c r="N1" s="52"/>
      <c r="O1" s="52"/>
    </row>
    <row r="3" ht="12">
      <c r="U3" s="110" t="s">
        <v>1</v>
      </c>
    </row>
    <row r="4" ht="4.5" customHeight="1">
      <c r="U4" s="110"/>
    </row>
    <row r="5" spans="1:21" ht="13.5" customHeight="1">
      <c r="A5" s="16" t="s">
        <v>2</v>
      </c>
      <c r="B5" s="291" t="s">
        <v>21</v>
      </c>
      <c r="C5" s="289"/>
      <c r="D5" s="289"/>
      <c r="E5" s="289" t="s">
        <v>22</v>
      </c>
      <c r="F5" s="289"/>
      <c r="G5" s="289"/>
      <c r="H5" s="289" t="s">
        <v>23</v>
      </c>
      <c r="I5" s="289"/>
      <c r="J5" s="290"/>
      <c r="K5" s="291" t="s">
        <v>5</v>
      </c>
      <c r="L5" s="289"/>
      <c r="M5" s="289"/>
      <c r="N5" s="289" t="s">
        <v>6</v>
      </c>
      <c r="O5" s="289"/>
      <c r="P5" s="289"/>
      <c r="Q5" s="289" t="s">
        <v>24</v>
      </c>
      <c r="R5" s="289"/>
      <c r="S5" s="289"/>
      <c r="T5" s="290"/>
      <c r="U5" s="118" t="s">
        <v>2</v>
      </c>
    </row>
    <row r="6" spans="1:21" ht="12" customHeight="1">
      <c r="A6" s="26"/>
      <c r="B6" s="303" t="s">
        <v>25</v>
      </c>
      <c r="C6" s="301" t="s">
        <v>205</v>
      </c>
      <c r="D6" s="301" t="s">
        <v>227</v>
      </c>
      <c r="E6" s="304" t="s">
        <v>26</v>
      </c>
      <c r="F6" s="301" t="s">
        <v>205</v>
      </c>
      <c r="G6" s="301" t="s">
        <v>227</v>
      </c>
      <c r="H6" s="304" t="s">
        <v>25</v>
      </c>
      <c r="I6" s="301" t="s">
        <v>205</v>
      </c>
      <c r="J6" s="302" t="s">
        <v>227</v>
      </c>
      <c r="K6" s="303" t="s">
        <v>27</v>
      </c>
      <c r="L6" s="301" t="s">
        <v>205</v>
      </c>
      <c r="M6" s="301" t="s">
        <v>227</v>
      </c>
      <c r="N6" s="304" t="s">
        <v>27</v>
      </c>
      <c r="O6" s="301" t="s">
        <v>205</v>
      </c>
      <c r="P6" s="301" t="s">
        <v>227</v>
      </c>
      <c r="Q6" s="301" t="s">
        <v>197</v>
      </c>
      <c r="R6" s="301" t="s">
        <v>198</v>
      </c>
      <c r="S6" s="301" t="s">
        <v>199</v>
      </c>
      <c r="T6" s="302" t="s">
        <v>200</v>
      </c>
      <c r="U6" s="18"/>
    </row>
    <row r="7" spans="1:21" ht="12.75" customHeight="1">
      <c r="A7" s="21" t="s">
        <v>7</v>
      </c>
      <c r="B7" s="294"/>
      <c r="C7" s="296"/>
      <c r="D7" s="296"/>
      <c r="E7" s="296"/>
      <c r="F7" s="296"/>
      <c r="G7" s="296"/>
      <c r="H7" s="296"/>
      <c r="I7" s="296"/>
      <c r="J7" s="299"/>
      <c r="K7" s="294"/>
      <c r="L7" s="296"/>
      <c r="M7" s="296"/>
      <c r="N7" s="296"/>
      <c r="O7" s="296"/>
      <c r="P7" s="296"/>
      <c r="Q7" s="296"/>
      <c r="R7" s="296"/>
      <c r="S7" s="296"/>
      <c r="T7" s="299"/>
      <c r="U7" s="69" t="s">
        <v>7</v>
      </c>
    </row>
    <row r="8" spans="1:21" ht="4.5" customHeight="1">
      <c r="A8" s="26"/>
      <c r="B8" s="13"/>
      <c r="C8" s="13"/>
      <c r="D8" s="13"/>
      <c r="E8" s="13"/>
      <c r="F8" s="13"/>
      <c r="G8" s="13"/>
      <c r="H8" s="13"/>
      <c r="I8" s="13"/>
      <c r="J8" s="13"/>
      <c r="K8" s="13"/>
      <c r="L8" s="13"/>
      <c r="M8" s="13"/>
      <c r="N8" s="13"/>
      <c r="O8" s="13"/>
      <c r="P8" s="13"/>
      <c r="Q8" s="13"/>
      <c r="R8" s="13"/>
      <c r="S8" s="13"/>
      <c r="T8" s="13"/>
      <c r="U8" s="18"/>
    </row>
    <row r="9" spans="1:21" ht="12">
      <c r="A9" s="57" t="s">
        <v>257</v>
      </c>
      <c r="B9" s="70">
        <v>39361</v>
      </c>
      <c r="C9" s="70">
        <v>22682</v>
      </c>
      <c r="D9" s="70">
        <v>30081</v>
      </c>
      <c r="E9" s="70">
        <v>7270</v>
      </c>
      <c r="F9" s="70">
        <v>4256</v>
      </c>
      <c r="G9" s="70">
        <v>3842</v>
      </c>
      <c r="H9" s="70">
        <v>46631</v>
      </c>
      <c r="I9" s="70">
        <v>26938</v>
      </c>
      <c r="J9" s="70">
        <v>33923</v>
      </c>
      <c r="K9" s="70">
        <v>4909</v>
      </c>
      <c r="L9" s="70">
        <v>1335</v>
      </c>
      <c r="M9" s="70">
        <v>1193</v>
      </c>
      <c r="N9" s="70">
        <v>1106</v>
      </c>
      <c r="O9" s="70">
        <v>366</v>
      </c>
      <c r="P9" s="70">
        <v>338</v>
      </c>
      <c r="Q9" s="120">
        <v>30.7</v>
      </c>
      <c r="R9" s="120">
        <v>41.2</v>
      </c>
      <c r="S9" s="120">
        <v>19.8</v>
      </c>
      <c r="T9" s="120">
        <v>22.1</v>
      </c>
      <c r="U9" s="39" t="s">
        <v>257</v>
      </c>
    </row>
    <row r="10" spans="1:21" ht="12">
      <c r="A10" s="57">
        <v>14</v>
      </c>
      <c r="B10" s="70">
        <v>35296</v>
      </c>
      <c r="C10" s="70">
        <v>19069</v>
      </c>
      <c r="D10" s="70">
        <v>25323</v>
      </c>
      <c r="E10" s="70">
        <v>7840</v>
      </c>
      <c r="F10" s="70">
        <v>4794</v>
      </c>
      <c r="G10" s="70">
        <v>3720</v>
      </c>
      <c r="H10" s="70">
        <v>43136</v>
      </c>
      <c r="I10" s="70">
        <v>23863</v>
      </c>
      <c r="J10" s="70">
        <v>29043</v>
      </c>
      <c r="K10" s="70">
        <v>5428</v>
      </c>
      <c r="L10" s="70">
        <v>1749</v>
      </c>
      <c r="M10" s="70">
        <v>1177</v>
      </c>
      <c r="N10" s="70">
        <v>1097</v>
      </c>
      <c r="O10" s="70">
        <v>425</v>
      </c>
      <c r="P10" s="70">
        <v>321</v>
      </c>
      <c r="Q10" s="120">
        <v>32</v>
      </c>
      <c r="R10" s="120">
        <v>39.2</v>
      </c>
      <c r="S10" s="120">
        <v>20</v>
      </c>
      <c r="T10" s="120">
        <v>22.1</v>
      </c>
      <c r="U10" s="39">
        <v>14</v>
      </c>
    </row>
    <row r="11" spans="1:21" ht="12">
      <c r="A11" s="57">
        <v>15</v>
      </c>
      <c r="B11" s="70">
        <v>35354</v>
      </c>
      <c r="C11" s="70">
        <v>17849</v>
      </c>
      <c r="D11" s="70">
        <v>21639</v>
      </c>
      <c r="E11" s="70">
        <v>7196</v>
      </c>
      <c r="F11" s="70">
        <v>4108</v>
      </c>
      <c r="G11" s="70">
        <v>3919</v>
      </c>
      <c r="H11" s="70">
        <v>42550</v>
      </c>
      <c r="I11" s="70">
        <v>21957</v>
      </c>
      <c r="J11" s="70">
        <v>25558</v>
      </c>
      <c r="K11" s="70">
        <v>6253</v>
      </c>
      <c r="L11" s="70">
        <v>2012</v>
      </c>
      <c r="M11" s="70">
        <v>1393</v>
      </c>
      <c r="N11" s="70">
        <v>1135</v>
      </c>
      <c r="O11" s="70">
        <v>427</v>
      </c>
      <c r="P11" s="70">
        <v>321</v>
      </c>
      <c r="Q11" s="120">
        <v>31.3</v>
      </c>
      <c r="R11" s="120">
        <v>38.2</v>
      </c>
      <c r="S11" s="120">
        <v>20.1</v>
      </c>
      <c r="T11" s="120">
        <v>21.6</v>
      </c>
      <c r="U11" s="39">
        <v>15</v>
      </c>
    </row>
    <row r="12" spans="1:21" s="65" customFormat="1" ht="12">
      <c r="A12" s="57">
        <v>16</v>
      </c>
      <c r="B12" s="70">
        <v>29263</v>
      </c>
      <c r="C12" s="70">
        <v>14532</v>
      </c>
      <c r="D12" s="70">
        <v>20324</v>
      </c>
      <c r="E12" s="70">
        <v>7231</v>
      </c>
      <c r="F12" s="70">
        <v>3442</v>
      </c>
      <c r="G12" s="70">
        <v>3442</v>
      </c>
      <c r="H12" s="70">
        <v>36494</v>
      </c>
      <c r="I12" s="70">
        <v>17974</v>
      </c>
      <c r="J12" s="70">
        <v>23766</v>
      </c>
      <c r="K12" s="70">
        <v>7447</v>
      </c>
      <c r="L12" s="70">
        <v>2575</v>
      </c>
      <c r="M12" s="70">
        <v>0</v>
      </c>
      <c r="N12" s="70">
        <v>1067</v>
      </c>
      <c r="O12" s="70">
        <v>415</v>
      </c>
      <c r="P12" s="70">
        <v>316</v>
      </c>
      <c r="Q12" s="120">
        <v>28.9</v>
      </c>
      <c r="R12" s="120">
        <v>34.9</v>
      </c>
      <c r="S12" s="120">
        <v>21.9</v>
      </c>
      <c r="T12" s="120">
        <v>19.6</v>
      </c>
      <c r="U12" s="39">
        <v>16</v>
      </c>
    </row>
    <row r="13" spans="1:21" s="65" customFormat="1" ht="12">
      <c r="A13" s="101">
        <v>17</v>
      </c>
      <c r="B13" s="72">
        <v>24437</v>
      </c>
      <c r="C13" s="72">
        <v>11031</v>
      </c>
      <c r="D13" s="72">
        <v>13984</v>
      </c>
      <c r="E13" s="72">
        <v>6209</v>
      </c>
      <c r="F13" s="72">
        <v>2499</v>
      </c>
      <c r="G13" s="72">
        <v>2451</v>
      </c>
      <c r="H13" s="72">
        <v>30646</v>
      </c>
      <c r="I13" s="72">
        <v>13530</v>
      </c>
      <c r="J13" s="72">
        <v>16435</v>
      </c>
      <c r="K13" s="72">
        <v>7861</v>
      </c>
      <c r="L13" s="72">
        <v>1929</v>
      </c>
      <c r="M13" s="72">
        <v>1502</v>
      </c>
      <c r="N13" s="72">
        <v>1096</v>
      </c>
      <c r="O13" s="72">
        <v>315</v>
      </c>
      <c r="P13" s="72">
        <v>252</v>
      </c>
      <c r="Q13" s="160">
        <v>26.7</v>
      </c>
      <c r="R13" s="160">
        <v>32.1</v>
      </c>
      <c r="S13" s="160">
        <v>21.7</v>
      </c>
      <c r="T13" s="160">
        <v>19.7</v>
      </c>
      <c r="U13" s="161">
        <v>17</v>
      </c>
    </row>
    <row r="14" spans="1:21" ht="4.5" customHeight="1">
      <c r="A14" s="112"/>
      <c r="B14" s="119"/>
      <c r="C14" s="119"/>
      <c r="D14" s="119"/>
      <c r="E14" s="119"/>
      <c r="F14" s="119"/>
      <c r="G14" s="119"/>
      <c r="H14" s="119"/>
      <c r="I14" s="119"/>
      <c r="J14" s="119"/>
      <c r="K14" s="119"/>
      <c r="L14" s="119"/>
      <c r="M14" s="119"/>
      <c r="N14" s="119"/>
      <c r="O14" s="119"/>
      <c r="P14" s="119"/>
      <c r="Q14" s="119"/>
      <c r="R14" s="119"/>
      <c r="S14" s="119"/>
      <c r="T14" s="119"/>
      <c r="U14" s="48"/>
    </row>
    <row r="15" ht="3.75" customHeight="1"/>
    <row r="16" ht="12">
      <c r="A16" s="104" t="s">
        <v>18</v>
      </c>
    </row>
    <row r="17" ht="12">
      <c r="A17" s="113" t="s">
        <v>259</v>
      </c>
    </row>
    <row r="18" ht="12">
      <c r="A18" s="113" t="s">
        <v>218</v>
      </c>
    </row>
    <row r="23" ht="12">
      <c r="J23" s="49" t="s">
        <v>58</v>
      </c>
    </row>
  </sheetData>
  <mergeCells count="25">
    <mergeCell ref="N5:P5"/>
    <mergeCell ref="Q5:T5"/>
    <mergeCell ref="N6:N7"/>
    <mergeCell ref="H6:H7"/>
    <mergeCell ref="K6:K7"/>
    <mergeCell ref="H5:J5"/>
    <mergeCell ref="K5:M5"/>
    <mergeCell ref="P6:P7"/>
    <mergeCell ref="O6:O7"/>
    <mergeCell ref="M6:M7"/>
    <mergeCell ref="B5:D5"/>
    <mergeCell ref="E5:G5"/>
    <mergeCell ref="B6:B7"/>
    <mergeCell ref="E6:E7"/>
    <mergeCell ref="F6:F7"/>
    <mergeCell ref="D6:D7"/>
    <mergeCell ref="C6:C7"/>
    <mergeCell ref="L6:L7"/>
    <mergeCell ref="J6:J7"/>
    <mergeCell ref="I6:I7"/>
    <mergeCell ref="G6:G7"/>
    <mergeCell ref="Q6:Q7"/>
    <mergeCell ref="R6:R7"/>
    <mergeCell ref="S6:S7"/>
    <mergeCell ref="T6:T7"/>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19"/>
  <sheetViews>
    <sheetView workbookViewId="0" topLeftCell="A1">
      <selection activeCell="A1" sqref="A1"/>
    </sheetView>
  </sheetViews>
  <sheetFormatPr defaultColWidth="9.00390625" defaultRowHeight="13.5"/>
  <cols>
    <col min="1" max="1" width="11.875" style="49" customWidth="1"/>
    <col min="2" max="2" width="8.875" style="49" customWidth="1"/>
    <col min="3" max="3" width="10.75390625" style="49" customWidth="1"/>
    <col min="4" max="4" width="8.875" style="49" customWidth="1"/>
    <col min="5" max="5" width="10.75390625" style="49" customWidth="1"/>
    <col min="6" max="6" width="7.75390625" style="49" customWidth="1"/>
    <col min="7" max="7" width="9.875" style="49" customWidth="1"/>
    <col min="8" max="8" width="7.75390625" style="49" customWidth="1"/>
    <col min="9" max="9" width="10.125" style="49" customWidth="1"/>
    <col min="10" max="10" width="7.50390625" style="49" customWidth="1"/>
    <col min="11" max="11" width="9.75390625" style="49" customWidth="1"/>
    <col min="12" max="12" width="7.50390625" style="49" customWidth="1"/>
    <col min="13" max="13" width="9.875" style="49" customWidth="1"/>
    <col min="14" max="14" width="7.25390625" style="49" customWidth="1"/>
    <col min="15" max="15" width="8.75390625" style="49" customWidth="1"/>
    <col min="16" max="16" width="6.875" style="49" customWidth="1"/>
    <col min="17" max="17" width="7.50390625" style="49" customWidth="1"/>
    <col min="18" max="18" width="6.875" style="49" customWidth="1"/>
    <col min="19" max="19" width="7.75390625" style="49" customWidth="1"/>
    <col min="20" max="20" width="11.875" style="49" customWidth="1"/>
    <col min="21" max="16384" width="8.875" style="49" customWidth="1"/>
  </cols>
  <sheetData>
    <row r="1" spans="8:14" s="56" customFormat="1" ht="18" customHeight="1">
      <c r="H1" s="52"/>
      <c r="I1" s="51" t="s">
        <v>28</v>
      </c>
      <c r="J1" s="52" t="s">
        <v>29</v>
      </c>
      <c r="L1" s="52"/>
      <c r="M1" s="52"/>
      <c r="N1" s="52"/>
    </row>
    <row r="3" ht="12">
      <c r="T3" s="110" t="s">
        <v>30</v>
      </c>
    </row>
    <row r="4" ht="4.5" customHeight="1">
      <c r="T4" s="110"/>
    </row>
    <row r="5" spans="1:20" ht="12.75" customHeight="1">
      <c r="A5" s="16" t="s">
        <v>2</v>
      </c>
      <c r="B5" s="287" t="s">
        <v>8</v>
      </c>
      <c r="C5" s="273"/>
      <c r="D5" s="289" t="s">
        <v>31</v>
      </c>
      <c r="E5" s="289"/>
      <c r="F5" s="289"/>
      <c r="G5" s="289"/>
      <c r="H5" s="289"/>
      <c r="I5" s="289"/>
      <c r="J5" s="289"/>
      <c r="K5" s="289"/>
      <c r="L5" s="289"/>
      <c r="M5" s="289"/>
      <c r="N5" s="289" t="s">
        <v>32</v>
      </c>
      <c r="O5" s="289"/>
      <c r="P5" s="289"/>
      <c r="Q5" s="289"/>
      <c r="R5" s="289"/>
      <c r="S5" s="290"/>
      <c r="T5" s="118" t="s">
        <v>2</v>
      </c>
    </row>
    <row r="6" spans="1:20" ht="12">
      <c r="A6" s="26"/>
      <c r="B6" s="286" t="s">
        <v>33</v>
      </c>
      <c r="C6" s="294"/>
      <c r="D6" s="284" t="s">
        <v>8</v>
      </c>
      <c r="E6" s="284"/>
      <c r="F6" s="284" t="s">
        <v>34</v>
      </c>
      <c r="G6" s="284"/>
      <c r="H6" s="284" t="s">
        <v>35</v>
      </c>
      <c r="I6" s="285"/>
      <c r="J6" s="274" t="s">
        <v>36</v>
      </c>
      <c r="K6" s="284"/>
      <c r="L6" s="284" t="s">
        <v>37</v>
      </c>
      <c r="M6" s="284"/>
      <c r="N6" s="284" t="s">
        <v>8</v>
      </c>
      <c r="O6" s="284"/>
      <c r="P6" s="284" t="s">
        <v>38</v>
      </c>
      <c r="Q6" s="284"/>
      <c r="R6" s="284" t="s">
        <v>37</v>
      </c>
      <c r="S6" s="285"/>
      <c r="T6" s="18"/>
    </row>
    <row r="7" spans="1:20" ht="12">
      <c r="A7" s="21" t="s">
        <v>7</v>
      </c>
      <c r="B7" s="109" t="s">
        <v>27</v>
      </c>
      <c r="C7" s="114" t="s">
        <v>39</v>
      </c>
      <c r="D7" s="114" t="s">
        <v>27</v>
      </c>
      <c r="E7" s="114" t="s">
        <v>39</v>
      </c>
      <c r="F7" s="114" t="s">
        <v>27</v>
      </c>
      <c r="G7" s="114" t="s">
        <v>39</v>
      </c>
      <c r="H7" s="114" t="s">
        <v>27</v>
      </c>
      <c r="I7" s="115" t="s">
        <v>39</v>
      </c>
      <c r="J7" s="109" t="s">
        <v>27</v>
      </c>
      <c r="K7" s="114" t="s">
        <v>39</v>
      </c>
      <c r="L7" s="114" t="s">
        <v>27</v>
      </c>
      <c r="M7" s="114" t="s">
        <v>39</v>
      </c>
      <c r="N7" s="114" t="s">
        <v>27</v>
      </c>
      <c r="O7" s="114" t="s">
        <v>39</v>
      </c>
      <c r="P7" s="114" t="s">
        <v>27</v>
      </c>
      <c r="Q7" s="114" t="s">
        <v>39</v>
      </c>
      <c r="R7" s="114" t="s">
        <v>27</v>
      </c>
      <c r="S7" s="115" t="s">
        <v>39</v>
      </c>
      <c r="T7" s="69" t="s">
        <v>7</v>
      </c>
    </row>
    <row r="8" spans="1:20" ht="4.5" customHeight="1">
      <c r="A8" s="26"/>
      <c r="B8" s="13"/>
      <c r="C8" s="13"/>
      <c r="D8" s="13"/>
      <c r="E8" s="13"/>
      <c r="F8" s="13"/>
      <c r="G8" s="13"/>
      <c r="H8" s="13"/>
      <c r="I8" s="13"/>
      <c r="J8" s="13"/>
      <c r="K8" s="13"/>
      <c r="L8" s="13"/>
      <c r="M8" s="13"/>
      <c r="N8" s="13"/>
      <c r="O8" s="13"/>
      <c r="P8" s="13"/>
      <c r="Q8" s="13"/>
      <c r="R8" s="13"/>
      <c r="S8" s="13"/>
      <c r="T8" s="18"/>
    </row>
    <row r="9" spans="1:20" ht="12">
      <c r="A9" s="57" t="s">
        <v>257</v>
      </c>
      <c r="B9" s="83">
        <f aca="true" t="shared" si="0" ref="B9:C11">SUM(D9,N9)</f>
        <v>800583</v>
      </c>
      <c r="C9" s="83">
        <f t="shared" si="0"/>
        <v>19378113</v>
      </c>
      <c r="D9" s="83">
        <f aca="true" t="shared" si="1" ref="D9:E11">SUM(F9,H9,J9,L9)</f>
        <v>774784</v>
      </c>
      <c r="E9" s="83">
        <f t="shared" si="1"/>
        <v>19139685</v>
      </c>
      <c r="F9" s="83">
        <v>21713</v>
      </c>
      <c r="G9" s="83">
        <v>9015108</v>
      </c>
      <c r="H9" s="83">
        <v>497982</v>
      </c>
      <c r="I9" s="83">
        <v>7033777</v>
      </c>
      <c r="J9" s="83">
        <v>94266</v>
      </c>
      <c r="K9" s="83">
        <v>1538512</v>
      </c>
      <c r="L9" s="83">
        <v>160823</v>
      </c>
      <c r="M9" s="83">
        <v>1552288</v>
      </c>
      <c r="N9" s="83">
        <f>SUM(P9,R9)</f>
        <v>25799</v>
      </c>
      <c r="O9" s="83">
        <v>238428</v>
      </c>
      <c r="P9" s="83">
        <v>303</v>
      </c>
      <c r="Q9" s="83">
        <v>6377</v>
      </c>
      <c r="R9" s="83">
        <v>25496</v>
      </c>
      <c r="S9" s="83">
        <v>232051</v>
      </c>
      <c r="T9" s="39" t="s">
        <v>257</v>
      </c>
    </row>
    <row r="10" spans="1:20" ht="12">
      <c r="A10" s="57">
        <v>14</v>
      </c>
      <c r="B10" s="83">
        <f t="shared" si="0"/>
        <v>763554</v>
      </c>
      <c r="C10" s="83">
        <f t="shared" si="0"/>
        <v>17991811</v>
      </c>
      <c r="D10" s="83">
        <f t="shared" si="1"/>
        <v>738258</v>
      </c>
      <c r="E10" s="83">
        <f t="shared" si="1"/>
        <v>17762819</v>
      </c>
      <c r="F10" s="83">
        <v>19865</v>
      </c>
      <c r="G10" s="83">
        <v>8427828</v>
      </c>
      <c r="H10" s="83">
        <v>457862</v>
      </c>
      <c r="I10" s="83">
        <v>6230004</v>
      </c>
      <c r="J10" s="83">
        <v>89381</v>
      </c>
      <c r="K10" s="83">
        <v>1403103</v>
      </c>
      <c r="L10" s="83">
        <v>171150</v>
      </c>
      <c r="M10" s="83">
        <v>1701884</v>
      </c>
      <c r="N10" s="83">
        <f>SUM(P10,R10)</f>
        <v>25296</v>
      </c>
      <c r="O10" s="83">
        <v>228992</v>
      </c>
      <c r="P10" s="83">
        <v>282</v>
      </c>
      <c r="Q10" s="83">
        <v>6628</v>
      </c>
      <c r="R10" s="83">
        <v>25014</v>
      </c>
      <c r="S10" s="83">
        <v>222363</v>
      </c>
      <c r="T10" s="39">
        <v>14</v>
      </c>
    </row>
    <row r="11" spans="1:20" ht="12">
      <c r="A11" s="57">
        <v>15</v>
      </c>
      <c r="B11" s="83">
        <f>SUM(D11,N11)</f>
        <v>893924</v>
      </c>
      <c r="C11" s="83">
        <f t="shared" si="0"/>
        <v>20643684</v>
      </c>
      <c r="D11" s="83">
        <f t="shared" si="1"/>
        <v>869269</v>
      </c>
      <c r="E11" s="83">
        <f t="shared" si="1"/>
        <v>20396036</v>
      </c>
      <c r="F11" s="83">
        <v>21449</v>
      </c>
      <c r="G11" s="83">
        <v>9384972</v>
      </c>
      <c r="H11" s="83">
        <v>537173</v>
      </c>
      <c r="I11" s="83">
        <v>7305459</v>
      </c>
      <c r="J11" s="83">
        <v>104423</v>
      </c>
      <c r="K11" s="83">
        <v>1607511</v>
      </c>
      <c r="L11" s="83">
        <v>206224</v>
      </c>
      <c r="M11" s="83">
        <v>2098094</v>
      </c>
      <c r="N11" s="83">
        <f>SUM(P11,R11)</f>
        <v>24655</v>
      </c>
      <c r="O11" s="83">
        <v>247648</v>
      </c>
      <c r="P11" s="83">
        <v>254</v>
      </c>
      <c r="Q11" s="83">
        <v>11589</v>
      </c>
      <c r="R11" s="83">
        <v>24401</v>
      </c>
      <c r="S11" s="83">
        <v>236059</v>
      </c>
      <c r="T11" s="39">
        <v>15</v>
      </c>
    </row>
    <row r="12" spans="1:20" s="65" customFormat="1" ht="12">
      <c r="A12" s="57">
        <v>16</v>
      </c>
      <c r="B12" s="83">
        <f>SUM(D12,N12)</f>
        <v>952600</v>
      </c>
      <c r="C12" s="83">
        <f>SUM(E12,O12)</f>
        <v>21263215</v>
      </c>
      <c r="D12" s="83">
        <f>SUM(F12,H12,J12,L12)</f>
        <v>925511</v>
      </c>
      <c r="E12" s="83">
        <f>SUM(G12,I12,K12,M12)</f>
        <v>20989493</v>
      </c>
      <c r="F12" s="83">
        <v>21318</v>
      </c>
      <c r="G12" s="83">
        <v>9359491</v>
      </c>
      <c r="H12" s="83">
        <v>565174</v>
      </c>
      <c r="I12" s="83">
        <v>7601511</v>
      </c>
      <c r="J12" s="83">
        <v>113095</v>
      </c>
      <c r="K12" s="83">
        <v>1675260</v>
      </c>
      <c r="L12" s="83">
        <v>225924</v>
      </c>
      <c r="M12" s="83">
        <v>2353231</v>
      </c>
      <c r="N12" s="83">
        <f>SUM(P12,R12)</f>
        <v>27089</v>
      </c>
      <c r="O12" s="83">
        <v>273722</v>
      </c>
      <c r="P12" s="83">
        <v>240</v>
      </c>
      <c r="Q12" s="83">
        <v>12636</v>
      </c>
      <c r="R12" s="83">
        <v>26849</v>
      </c>
      <c r="S12" s="83">
        <v>261086</v>
      </c>
      <c r="T12" s="39">
        <v>16</v>
      </c>
    </row>
    <row r="13" spans="1:20" s="65" customFormat="1" ht="12">
      <c r="A13" s="101">
        <v>17</v>
      </c>
      <c r="B13" s="158">
        <f>SUM(D13,N13)</f>
        <v>1050299</v>
      </c>
      <c r="C13" s="158">
        <f>SUM(E13,O13)</f>
        <v>23188851</v>
      </c>
      <c r="D13" s="158">
        <f>SUM(F13,H13,J13,L13)</f>
        <v>1021780</v>
      </c>
      <c r="E13" s="158">
        <f>SUM(G13,I13,K13,M13)</f>
        <v>22909428</v>
      </c>
      <c r="F13" s="158">
        <v>22306</v>
      </c>
      <c r="G13" s="158">
        <v>9912318</v>
      </c>
      <c r="H13" s="158">
        <v>616490</v>
      </c>
      <c r="I13" s="158">
        <v>8369001</v>
      </c>
      <c r="J13" s="158">
        <v>124378</v>
      </c>
      <c r="K13" s="158">
        <v>1774456</v>
      </c>
      <c r="L13" s="158">
        <v>258606</v>
      </c>
      <c r="M13" s="158">
        <v>2853653</v>
      </c>
      <c r="N13" s="158">
        <f>SUM(P13,R13)</f>
        <v>28519</v>
      </c>
      <c r="O13" s="158">
        <f>SUM(Q13,S13)</f>
        <v>279423</v>
      </c>
      <c r="P13" s="158">
        <v>163</v>
      </c>
      <c r="Q13" s="158">
        <v>6576</v>
      </c>
      <c r="R13" s="158">
        <v>28356</v>
      </c>
      <c r="S13" s="158">
        <v>272847</v>
      </c>
      <c r="T13" s="161">
        <v>17</v>
      </c>
    </row>
    <row r="14" spans="1:20" ht="4.5" customHeight="1">
      <c r="A14" s="121"/>
      <c r="B14" s="40"/>
      <c r="C14" s="40"/>
      <c r="D14" s="40"/>
      <c r="E14" s="40"/>
      <c r="F14" s="40"/>
      <c r="G14" s="40"/>
      <c r="H14" s="40"/>
      <c r="I14" s="40"/>
      <c r="J14" s="40"/>
      <c r="K14" s="40"/>
      <c r="L14" s="40"/>
      <c r="M14" s="40"/>
      <c r="N14" s="40"/>
      <c r="O14" s="40"/>
      <c r="P14" s="40"/>
      <c r="Q14" s="40"/>
      <c r="R14" s="40"/>
      <c r="S14" s="40"/>
      <c r="T14" s="48"/>
    </row>
    <row r="15" ht="4.5" customHeight="1"/>
    <row r="16" s="104" customFormat="1" ht="11.25">
      <c r="A16" s="104" t="s">
        <v>201</v>
      </c>
    </row>
    <row r="17" s="104" customFormat="1" ht="11.25">
      <c r="A17" s="113" t="s">
        <v>237</v>
      </c>
    </row>
    <row r="18" ht="12">
      <c r="A18" s="104" t="s">
        <v>264</v>
      </c>
    </row>
    <row r="19" ht="12">
      <c r="T19" s="110"/>
    </row>
  </sheetData>
  <mergeCells count="12">
    <mergeCell ref="B5:C5"/>
    <mergeCell ref="D6:E6"/>
    <mergeCell ref="D5:M5"/>
    <mergeCell ref="N5:S5"/>
    <mergeCell ref="H6:I6"/>
    <mergeCell ref="J6:K6"/>
    <mergeCell ref="L6:M6"/>
    <mergeCell ref="N6:O6"/>
    <mergeCell ref="F6:G6"/>
    <mergeCell ref="P6:Q6"/>
    <mergeCell ref="R6:S6"/>
    <mergeCell ref="B6:C6"/>
  </mergeCells>
  <printOptions horizontalCentered="1"/>
  <pageMargins left="0.5905511811023623" right="0.5905511811023623" top="0.7874015748031497" bottom="0.5905511811023623" header="0.5118110236220472" footer="0.5118110236220472"/>
  <pageSetup horizontalDpi="300" verticalDpi="300" orientation="portrait" paperSize="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M16"/>
  <sheetViews>
    <sheetView workbookViewId="0" topLeftCell="A1">
      <selection activeCell="A1" sqref="A1:M1"/>
    </sheetView>
  </sheetViews>
  <sheetFormatPr defaultColWidth="9.00390625" defaultRowHeight="13.5"/>
  <cols>
    <col min="1" max="1" width="8.625" style="49" customWidth="1"/>
    <col min="2" max="2" width="6.375" style="49" customWidth="1"/>
    <col min="3" max="4" width="5.625" style="49" customWidth="1"/>
    <col min="5" max="5" width="6.25390625" style="49" customWidth="1"/>
    <col min="6" max="7" width="5.625" style="49" customWidth="1"/>
    <col min="8" max="9" width="6.625" style="49" customWidth="1"/>
    <col min="10" max="10" width="6.375" style="49" customWidth="1"/>
    <col min="11" max="13" width="9.375" style="49" customWidth="1"/>
    <col min="14" max="16384" width="8.875" style="49" customWidth="1"/>
  </cols>
  <sheetData>
    <row r="1" spans="1:13" s="56" customFormat="1" ht="18" customHeight="1">
      <c r="A1" s="288" t="s">
        <v>235</v>
      </c>
      <c r="B1" s="288"/>
      <c r="C1" s="288"/>
      <c r="D1" s="288"/>
      <c r="E1" s="288"/>
      <c r="F1" s="288"/>
      <c r="G1" s="288"/>
      <c r="H1" s="288"/>
      <c r="I1" s="288"/>
      <c r="J1" s="288"/>
      <c r="K1" s="288"/>
      <c r="L1" s="288"/>
      <c r="M1" s="288"/>
    </row>
    <row r="3" ht="12">
      <c r="M3" s="110" t="s">
        <v>40</v>
      </c>
    </row>
    <row r="4" ht="4.5" customHeight="1">
      <c r="M4" s="110"/>
    </row>
    <row r="5" spans="1:13" ht="12">
      <c r="A5" s="16" t="s">
        <v>2</v>
      </c>
      <c r="B5" s="291" t="s">
        <v>41</v>
      </c>
      <c r="C5" s="289"/>
      <c r="D5" s="289"/>
      <c r="E5" s="289" t="s">
        <v>42</v>
      </c>
      <c r="F5" s="289"/>
      <c r="G5" s="289"/>
      <c r="H5" s="289" t="s">
        <v>43</v>
      </c>
      <c r="I5" s="289"/>
      <c r="J5" s="289"/>
      <c r="K5" s="289" t="s">
        <v>44</v>
      </c>
      <c r="L5" s="289"/>
      <c r="M5" s="290"/>
    </row>
    <row r="6" spans="1:13" ht="12">
      <c r="A6" s="21" t="s">
        <v>7</v>
      </c>
      <c r="B6" s="109" t="s">
        <v>8</v>
      </c>
      <c r="C6" s="114" t="s">
        <v>9</v>
      </c>
      <c r="D6" s="114" t="s">
        <v>10</v>
      </c>
      <c r="E6" s="114" t="s">
        <v>8</v>
      </c>
      <c r="F6" s="114" t="s">
        <v>9</v>
      </c>
      <c r="G6" s="114" t="s">
        <v>10</v>
      </c>
      <c r="H6" s="114" t="s">
        <v>8</v>
      </c>
      <c r="I6" s="114" t="s">
        <v>9</v>
      </c>
      <c r="J6" s="114" t="s">
        <v>10</v>
      </c>
      <c r="K6" s="114" t="s">
        <v>8</v>
      </c>
      <c r="L6" s="114" t="s">
        <v>9</v>
      </c>
      <c r="M6" s="115" t="s">
        <v>10</v>
      </c>
    </row>
    <row r="7" spans="1:13" ht="4.5" customHeight="1">
      <c r="A7" s="26"/>
      <c r="B7" s="13"/>
      <c r="C7" s="13"/>
      <c r="D7" s="13"/>
      <c r="E7" s="13"/>
      <c r="F7" s="13"/>
      <c r="G7" s="13"/>
      <c r="H7" s="13"/>
      <c r="I7" s="13"/>
      <c r="J7" s="13"/>
      <c r="K7" s="13"/>
      <c r="L7" s="13"/>
      <c r="M7" s="13"/>
    </row>
    <row r="8" spans="1:13" ht="12">
      <c r="A8" s="148" t="s">
        <v>257</v>
      </c>
      <c r="B8" s="64">
        <f>SUM(C8:D8)</f>
        <v>10544</v>
      </c>
      <c r="C8" s="64">
        <v>4776</v>
      </c>
      <c r="D8" s="64">
        <v>5768</v>
      </c>
      <c r="E8" s="64">
        <f>SUM(F8:G8)</f>
        <v>9431</v>
      </c>
      <c r="F8" s="64">
        <v>4107</v>
      </c>
      <c r="G8" s="64">
        <v>5324</v>
      </c>
      <c r="H8" s="64">
        <f>SUM(I8:J8)</f>
        <v>51068</v>
      </c>
      <c r="I8" s="64">
        <v>23076</v>
      </c>
      <c r="J8" s="64">
        <v>27992</v>
      </c>
      <c r="K8" s="133">
        <f>SUM(L8:M8)</f>
        <v>7221739</v>
      </c>
      <c r="L8" s="133">
        <v>3819989</v>
      </c>
      <c r="M8" s="133">
        <v>3401750</v>
      </c>
    </row>
    <row r="9" spans="1:13" ht="12" customHeight="1">
      <c r="A9" s="57">
        <v>14</v>
      </c>
      <c r="B9" s="64">
        <f>SUM(C9:D9)</f>
        <v>10386</v>
      </c>
      <c r="C9" s="64">
        <v>4529</v>
      </c>
      <c r="D9" s="64">
        <v>5857</v>
      </c>
      <c r="E9" s="64">
        <f>SUM(F9:G9)</f>
        <v>10746</v>
      </c>
      <c r="F9" s="64">
        <v>4662</v>
      </c>
      <c r="G9" s="64">
        <v>6084</v>
      </c>
      <c r="H9" s="64">
        <f>SUM(I9:J9)</f>
        <v>46673</v>
      </c>
      <c r="I9" s="64">
        <v>22225</v>
      </c>
      <c r="J9" s="64">
        <v>24448</v>
      </c>
      <c r="K9" s="133">
        <f>SUM(L9:M9)</f>
        <v>7428222</v>
      </c>
      <c r="L9" s="133">
        <v>4220903</v>
      </c>
      <c r="M9" s="133">
        <v>3207319</v>
      </c>
    </row>
    <row r="10" spans="1:13" ht="12" customHeight="1">
      <c r="A10" s="57">
        <v>15</v>
      </c>
      <c r="B10" s="64">
        <f>SUM(C10:D10)</f>
        <v>9893</v>
      </c>
      <c r="C10" s="64">
        <v>4285</v>
      </c>
      <c r="D10" s="64">
        <v>5608</v>
      </c>
      <c r="E10" s="64">
        <f>SUM(F10:G10)</f>
        <v>8703</v>
      </c>
      <c r="F10" s="64">
        <v>3700</v>
      </c>
      <c r="G10" s="64">
        <v>5003</v>
      </c>
      <c r="H10" s="64">
        <f>SUM(I10:J10)</f>
        <v>44374</v>
      </c>
      <c r="I10" s="64">
        <v>20147</v>
      </c>
      <c r="J10" s="64">
        <v>24227</v>
      </c>
      <c r="K10" s="147">
        <f>SUM(L10:M10)</f>
        <v>5444712</v>
      </c>
      <c r="L10" s="133">
        <v>2881195</v>
      </c>
      <c r="M10" s="133">
        <v>2563517</v>
      </c>
    </row>
    <row r="11" spans="1:13" s="65" customFormat="1" ht="12" customHeight="1">
      <c r="A11" s="57">
        <v>16</v>
      </c>
      <c r="B11" s="64">
        <f>SUM(C11:D11)</f>
        <v>9665</v>
      </c>
      <c r="C11" s="64">
        <v>3936</v>
      </c>
      <c r="D11" s="64">
        <v>5729</v>
      </c>
      <c r="E11" s="64">
        <f>SUM(F11:G11)</f>
        <v>8291</v>
      </c>
      <c r="F11" s="64">
        <v>3321</v>
      </c>
      <c r="G11" s="64">
        <v>4970</v>
      </c>
      <c r="H11" s="64">
        <f>SUM(I11:J11)</f>
        <v>38347</v>
      </c>
      <c r="I11" s="64">
        <v>16558</v>
      </c>
      <c r="J11" s="64">
        <v>21789</v>
      </c>
      <c r="K11" s="147">
        <f>SUM(L11:M11)</f>
        <v>4464137</v>
      </c>
      <c r="L11" s="133">
        <v>2274369</v>
      </c>
      <c r="M11" s="133">
        <v>2189768</v>
      </c>
    </row>
    <row r="12" spans="1:13" s="65" customFormat="1" ht="12" customHeight="1">
      <c r="A12" s="101">
        <v>17</v>
      </c>
      <c r="B12" s="162">
        <f>SUM(C12:D12)</f>
        <v>8994</v>
      </c>
      <c r="C12" s="162">
        <v>3685</v>
      </c>
      <c r="D12" s="162">
        <v>5309</v>
      </c>
      <c r="E12" s="162">
        <f>SUM(F12:G12)</f>
        <v>7709</v>
      </c>
      <c r="F12" s="162">
        <v>3069</v>
      </c>
      <c r="G12" s="162">
        <v>4640</v>
      </c>
      <c r="H12" s="162">
        <f>SUM(I12:J12)</f>
        <v>34860</v>
      </c>
      <c r="I12" s="162">
        <v>14616</v>
      </c>
      <c r="J12" s="162">
        <v>20244</v>
      </c>
      <c r="K12" s="210">
        <f>SUM(L12:M12)</f>
        <v>3925292</v>
      </c>
      <c r="L12" s="163">
        <v>1917668</v>
      </c>
      <c r="M12" s="163">
        <v>2007624</v>
      </c>
    </row>
    <row r="13" spans="1:13" ht="3.75" customHeight="1">
      <c r="A13" s="112"/>
      <c r="B13" s="40"/>
      <c r="C13" s="40"/>
      <c r="D13" s="40"/>
      <c r="E13" s="40"/>
      <c r="F13" s="40"/>
      <c r="G13" s="40"/>
      <c r="H13" s="40"/>
      <c r="I13" s="40"/>
      <c r="J13" s="40"/>
      <c r="K13" s="40"/>
      <c r="L13" s="40"/>
      <c r="M13" s="40"/>
    </row>
    <row r="14" ht="3.75" customHeight="1"/>
    <row r="15" ht="12">
      <c r="A15" s="104" t="s">
        <v>18</v>
      </c>
    </row>
    <row r="16" s="104" customFormat="1" ht="11.25">
      <c r="A16" s="113"/>
    </row>
  </sheetData>
  <mergeCells count="5">
    <mergeCell ref="A1:M1"/>
    <mergeCell ref="K5:M5"/>
    <mergeCell ref="B5:D5"/>
    <mergeCell ref="E5:G5"/>
    <mergeCell ref="H5:J5"/>
  </mergeCells>
  <printOptions horizontalCentered="1"/>
  <pageMargins left="0.5905511811023623" right="0.5905511811023623" top="0.7874015748031497"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S20"/>
  <sheetViews>
    <sheetView workbookViewId="0" topLeftCell="A1">
      <selection activeCell="A1" sqref="A1"/>
    </sheetView>
  </sheetViews>
  <sheetFormatPr defaultColWidth="9.00390625" defaultRowHeight="13.5"/>
  <cols>
    <col min="1" max="1" width="11.25390625" style="49" customWidth="1"/>
    <col min="2" max="2" width="13.875" style="49" customWidth="1"/>
    <col min="3" max="9" width="9.375" style="49" customWidth="1"/>
    <col min="10" max="14" width="9.00390625" style="49" customWidth="1"/>
    <col min="15" max="15" width="9.875" style="49" customWidth="1"/>
    <col min="16" max="16" width="11.625" style="49" customWidth="1"/>
    <col min="17" max="17" width="9.50390625" style="49" customWidth="1"/>
    <col min="18" max="18" width="9.00390625" style="49" customWidth="1"/>
    <col min="19" max="19" width="11.125" style="49" customWidth="1"/>
    <col min="20" max="16384" width="8.875" style="49" customWidth="1"/>
  </cols>
  <sheetData>
    <row r="1" spans="2:19" s="56" customFormat="1" ht="18" customHeight="1">
      <c r="B1" s="150"/>
      <c r="C1" s="150"/>
      <c r="D1" s="150"/>
      <c r="E1" s="150"/>
      <c r="F1" s="150"/>
      <c r="G1" s="269" t="s">
        <v>341</v>
      </c>
      <c r="H1" s="269"/>
      <c r="I1" s="269"/>
      <c r="J1" s="268" t="s">
        <v>342</v>
      </c>
      <c r="K1" s="268"/>
      <c r="L1" s="268"/>
      <c r="M1" s="150"/>
      <c r="N1" s="150"/>
      <c r="O1" s="150"/>
      <c r="P1" s="150"/>
      <c r="Q1" s="150"/>
      <c r="R1" s="150"/>
      <c r="S1" s="150"/>
    </row>
    <row r="3" spans="18:19" ht="12">
      <c r="R3" s="110"/>
      <c r="S3" s="110" t="s">
        <v>1</v>
      </c>
    </row>
    <row r="4" ht="4.5" customHeight="1">
      <c r="R4" s="110"/>
    </row>
    <row r="5" spans="1:19" ht="12" customHeight="1">
      <c r="A5" s="16" t="s">
        <v>2</v>
      </c>
      <c r="B5" s="273" t="s">
        <v>8</v>
      </c>
      <c r="C5" s="300" t="s">
        <v>206</v>
      </c>
      <c r="D5" s="273" t="s">
        <v>45</v>
      </c>
      <c r="E5" s="267" t="s">
        <v>46</v>
      </c>
      <c r="F5" s="267" t="s">
        <v>47</v>
      </c>
      <c r="G5" s="270" t="s">
        <v>48</v>
      </c>
      <c r="H5" s="280" t="s">
        <v>272</v>
      </c>
      <c r="I5" s="281"/>
      <c r="J5" s="292" t="s">
        <v>207</v>
      </c>
      <c r="K5" s="278" t="s">
        <v>273</v>
      </c>
      <c r="L5" s="279"/>
      <c r="M5" s="276" t="s">
        <v>279</v>
      </c>
      <c r="N5" s="282" t="s">
        <v>276</v>
      </c>
      <c r="O5" s="276" t="s">
        <v>278</v>
      </c>
      <c r="P5" s="276" t="s">
        <v>349</v>
      </c>
      <c r="Q5" s="264" t="s">
        <v>280</v>
      </c>
      <c r="R5" s="266" t="s">
        <v>49</v>
      </c>
      <c r="S5" s="214" t="s">
        <v>2</v>
      </c>
    </row>
    <row r="6" spans="1:19" ht="12" customHeight="1">
      <c r="A6" s="21" t="s">
        <v>7</v>
      </c>
      <c r="B6" s="294"/>
      <c r="C6" s="296"/>
      <c r="D6" s="294"/>
      <c r="E6" s="296"/>
      <c r="F6" s="296"/>
      <c r="G6" s="271"/>
      <c r="H6" s="211" t="s">
        <v>270</v>
      </c>
      <c r="I6" s="212" t="s">
        <v>271</v>
      </c>
      <c r="J6" s="294"/>
      <c r="K6" s="117" t="s">
        <v>274</v>
      </c>
      <c r="L6" s="213" t="s">
        <v>275</v>
      </c>
      <c r="M6" s="277"/>
      <c r="N6" s="283"/>
      <c r="O6" s="277"/>
      <c r="P6" s="277"/>
      <c r="Q6" s="265"/>
      <c r="R6" s="299"/>
      <c r="S6" s="67" t="s">
        <v>7</v>
      </c>
    </row>
    <row r="7" spans="1:19" ht="9" customHeight="1">
      <c r="A7" s="26"/>
      <c r="B7" s="13"/>
      <c r="C7" s="13"/>
      <c r="D7" s="13"/>
      <c r="E7" s="13"/>
      <c r="F7" s="13"/>
      <c r="G7" s="13"/>
      <c r="H7" s="45"/>
      <c r="I7" s="45"/>
      <c r="J7" s="13"/>
      <c r="K7" s="13"/>
      <c r="L7" s="45"/>
      <c r="M7" s="13"/>
      <c r="N7" s="13"/>
      <c r="O7" s="13"/>
      <c r="P7" s="13"/>
      <c r="Q7" s="13"/>
      <c r="R7" s="13"/>
      <c r="S7" s="18"/>
    </row>
    <row r="8" spans="1:19" ht="12">
      <c r="A8" s="105" t="s">
        <v>257</v>
      </c>
      <c r="B8" s="83">
        <f>SUM(C8:R8)</f>
        <v>19124</v>
      </c>
      <c r="C8" s="83">
        <v>42</v>
      </c>
      <c r="D8" s="83">
        <v>4</v>
      </c>
      <c r="E8" s="83">
        <v>3120</v>
      </c>
      <c r="F8" s="83">
        <v>1664</v>
      </c>
      <c r="G8" s="83">
        <v>18</v>
      </c>
      <c r="H8" s="275">
        <v>999</v>
      </c>
      <c r="I8" s="275"/>
      <c r="J8" s="83">
        <v>4154</v>
      </c>
      <c r="K8" s="275">
        <v>1187</v>
      </c>
      <c r="L8" s="275"/>
      <c r="M8" s="84" t="s">
        <v>277</v>
      </c>
      <c r="N8" s="84" t="s">
        <v>277</v>
      </c>
      <c r="O8" s="84" t="s">
        <v>277</v>
      </c>
      <c r="P8" s="84" t="s">
        <v>277</v>
      </c>
      <c r="Q8" s="83">
        <v>7798</v>
      </c>
      <c r="R8" s="83">
        <v>138</v>
      </c>
      <c r="S8" s="215" t="s">
        <v>257</v>
      </c>
    </row>
    <row r="9" spans="1:19" ht="12">
      <c r="A9" s="57">
        <v>14</v>
      </c>
      <c r="B9" s="83">
        <f>SUM(C9:R9)</f>
        <v>17448</v>
      </c>
      <c r="C9" s="83">
        <v>25</v>
      </c>
      <c r="D9" s="83">
        <v>8</v>
      </c>
      <c r="E9" s="83">
        <v>2389</v>
      </c>
      <c r="F9" s="83">
        <v>1384</v>
      </c>
      <c r="G9" s="83">
        <v>12</v>
      </c>
      <c r="H9" s="275">
        <v>1085</v>
      </c>
      <c r="I9" s="275"/>
      <c r="J9" s="83">
        <v>3605</v>
      </c>
      <c r="K9" s="275">
        <v>1317</v>
      </c>
      <c r="L9" s="275"/>
      <c r="M9" s="84" t="s">
        <v>277</v>
      </c>
      <c r="N9" s="84" t="s">
        <v>277</v>
      </c>
      <c r="O9" s="84" t="s">
        <v>277</v>
      </c>
      <c r="P9" s="84" t="s">
        <v>277</v>
      </c>
      <c r="Q9" s="83">
        <v>7487</v>
      </c>
      <c r="R9" s="83">
        <v>136</v>
      </c>
      <c r="S9" s="39">
        <v>14</v>
      </c>
    </row>
    <row r="10" spans="1:19" ht="12">
      <c r="A10" s="57">
        <v>15</v>
      </c>
      <c r="B10" s="83">
        <f>SUM(C10:R10)</f>
        <v>18025</v>
      </c>
      <c r="C10" s="83">
        <v>34</v>
      </c>
      <c r="D10" s="83">
        <v>14</v>
      </c>
      <c r="E10" s="83">
        <v>2257</v>
      </c>
      <c r="F10" s="83">
        <v>1386</v>
      </c>
      <c r="G10" s="83">
        <v>9</v>
      </c>
      <c r="H10" s="275">
        <v>1180</v>
      </c>
      <c r="I10" s="275"/>
      <c r="J10" s="83">
        <v>3665</v>
      </c>
      <c r="K10" s="275">
        <v>1304</v>
      </c>
      <c r="L10" s="275"/>
      <c r="M10" s="84" t="s">
        <v>277</v>
      </c>
      <c r="N10" s="84" t="s">
        <v>277</v>
      </c>
      <c r="O10" s="84" t="s">
        <v>277</v>
      </c>
      <c r="P10" s="84" t="s">
        <v>277</v>
      </c>
      <c r="Q10" s="83">
        <v>8022</v>
      </c>
      <c r="R10" s="83">
        <v>154</v>
      </c>
      <c r="S10" s="39">
        <v>15</v>
      </c>
    </row>
    <row r="11" spans="1:19" s="65" customFormat="1" ht="12">
      <c r="A11" s="57">
        <v>16</v>
      </c>
      <c r="B11" s="83">
        <f>SUM(C11:R11)</f>
        <v>17760</v>
      </c>
      <c r="C11" s="83">
        <v>63</v>
      </c>
      <c r="D11" s="83">
        <v>1</v>
      </c>
      <c r="E11" s="83">
        <v>1962</v>
      </c>
      <c r="F11" s="83">
        <v>1466</v>
      </c>
      <c r="G11" s="83">
        <v>12</v>
      </c>
      <c r="H11" s="275">
        <v>1147</v>
      </c>
      <c r="I11" s="275"/>
      <c r="J11" s="83">
        <v>3607</v>
      </c>
      <c r="K11" s="275">
        <v>1315</v>
      </c>
      <c r="L11" s="275"/>
      <c r="M11" s="84" t="s">
        <v>277</v>
      </c>
      <c r="N11" s="84" t="s">
        <v>277</v>
      </c>
      <c r="O11" s="84" t="s">
        <v>277</v>
      </c>
      <c r="P11" s="84" t="s">
        <v>277</v>
      </c>
      <c r="Q11" s="83">
        <v>7836</v>
      </c>
      <c r="R11" s="83">
        <v>351</v>
      </c>
      <c r="S11" s="39">
        <v>16</v>
      </c>
    </row>
    <row r="12" spans="1:19" s="65" customFormat="1" ht="12">
      <c r="A12" s="101">
        <v>17</v>
      </c>
      <c r="B12" s="158">
        <f>SUM(C12:R12)</f>
        <v>18336</v>
      </c>
      <c r="C12" s="158">
        <v>107</v>
      </c>
      <c r="D12" s="158">
        <v>4</v>
      </c>
      <c r="E12" s="158">
        <v>2261</v>
      </c>
      <c r="F12" s="158">
        <v>1445</v>
      </c>
      <c r="G12" s="158">
        <v>7</v>
      </c>
      <c r="H12" s="158">
        <v>1145</v>
      </c>
      <c r="I12" s="158">
        <v>506</v>
      </c>
      <c r="J12" s="158">
        <v>2877</v>
      </c>
      <c r="K12" s="158">
        <v>1112</v>
      </c>
      <c r="L12" s="158">
        <v>301</v>
      </c>
      <c r="M12" s="158">
        <v>661</v>
      </c>
      <c r="N12" s="158">
        <v>3254</v>
      </c>
      <c r="O12" s="158">
        <v>230</v>
      </c>
      <c r="P12" s="158">
        <v>67</v>
      </c>
      <c r="Q12" s="158">
        <v>3950</v>
      </c>
      <c r="R12" s="158">
        <v>409</v>
      </c>
      <c r="S12" s="161">
        <v>17</v>
      </c>
    </row>
    <row r="13" spans="1:19" ht="3.75" customHeight="1">
      <c r="A13" s="112"/>
      <c r="B13" s="40"/>
      <c r="C13" s="40"/>
      <c r="D13" s="40"/>
      <c r="E13" s="40"/>
      <c r="F13" s="40"/>
      <c r="G13" s="40"/>
      <c r="H13" s="40"/>
      <c r="I13" s="40"/>
      <c r="J13" s="40"/>
      <c r="K13" s="40"/>
      <c r="L13" s="40"/>
      <c r="M13" s="40"/>
      <c r="N13" s="40"/>
      <c r="O13" s="40"/>
      <c r="P13" s="40"/>
      <c r="Q13" s="40"/>
      <c r="R13" s="40"/>
      <c r="S13" s="48"/>
    </row>
    <row r="14" ht="3.75" customHeight="1"/>
    <row r="15" spans="1:19" ht="12">
      <c r="A15" s="104" t="s">
        <v>18</v>
      </c>
      <c r="S15" s="104"/>
    </row>
    <row r="16" spans="1:19" s="104" customFormat="1" ht="11.25">
      <c r="A16" s="113" t="s">
        <v>266</v>
      </c>
      <c r="S16" s="113"/>
    </row>
    <row r="17" spans="1:19" ht="12">
      <c r="A17" s="113" t="s">
        <v>267</v>
      </c>
      <c r="S17" s="113"/>
    </row>
    <row r="18" spans="1:19" ht="12">
      <c r="A18" s="113" t="s">
        <v>281</v>
      </c>
      <c r="S18" s="113"/>
    </row>
    <row r="19" spans="1:19" ht="12">
      <c r="A19" s="113" t="s">
        <v>282</v>
      </c>
      <c r="S19" s="113"/>
    </row>
    <row r="20" ht="12">
      <c r="A20" s="113" t="s">
        <v>345</v>
      </c>
    </row>
  </sheetData>
  <mergeCells count="25">
    <mergeCell ref="J1:L1"/>
    <mergeCell ref="G1:I1"/>
    <mergeCell ref="F5:F6"/>
    <mergeCell ref="C5:C6"/>
    <mergeCell ref="J5:J6"/>
    <mergeCell ref="G5:G6"/>
    <mergeCell ref="R5:R6"/>
    <mergeCell ref="B5:B6"/>
    <mergeCell ref="D5:D6"/>
    <mergeCell ref="E5:E6"/>
    <mergeCell ref="P5:P6"/>
    <mergeCell ref="H9:I9"/>
    <mergeCell ref="N5:N6"/>
    <mergeCell ref="O5:O6"/>
    <mergeCell ref="Q5:Q6"/>
    <mergeCell ref="H10:I10"/>
    <mergeCell ref="H11:I11"/>
    <mergeCell ref="K11:L11"/>
    <mergeCell ref="M5:M6"/>
    <mergeCell ref="K5:L5"/>
    <mergeCell ref="K8:L8"/>
    <mergeCell ref="K9:L9"/>
    <mergeCell ref="K10:L10"/>
    <mergeCell ref="H5:I5"/>
    <mergeCell ref="H8:I8"/>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J20"/>
  <sheetViews>
    <sheetView workbookViewId="0" topLeftCell="A1">
      <selection activeCell="A1" sqref="A1"/>
    </sheetView>
  </sheetViews>
  <sheetFormatPr defaultColWidth="9.00390625" defaultRowHeight="13.5"/>
  <cols>
    <col min="1" max="1" width="5.00390625" style="13" customWidth="1"/>
    <col min="2" max="2" width="4.00390625" style="13" customWidth="1"/>
    <col min="3" max="3" width="6.375" style="13" customWidth="1"/>
    <col min="4" max="30" width="5.125" style="13" customWidth="1"/>
    <col min="31" max="33" width="6.25390625" style="13" customWidth="1"/>
    <col min="34" max="34" width="5.00390625" style="13" customWidth="1"/>
    <col min="35" max="35" width="3.00390625" style="13" customWidth="1"/>
    <col min="36" max="36" width="7.125" style="13" customWidth="1"/>
    <col min="37" max="16384" width="10.125" style="13" customWidth="1"/>
  </cols>
  <sheetData>
    <row r="1" spans="18:19" s="122" customFormat="1" ht="18" customHeight="1">
      <c r="R1" s="123" t="s">
        <v>59</v>
      </c>
      <c r="S1" s="124" t="s">
        <v>213</v>
      </c>
    </row>
    <row r="2" ht="12" customHeight="1"/>
    <row r="3" ht="12" customHeight="1">
      <c r="AJ3" s="14" t="s">
        <v>50</v>
      </c>
    </row>
    <row r="4" ht="4.5" customHeight="1"/>
    <row r="5" spans="1:36" ht="13.5" customHeight="1">
      <c r="A5" s="15"/>
      <c r="B5" s="272" t="s">
        <v>343</v>
      </c>
      <c r="C5" s="256"/>
      <c r="D5" s="254" t="s">
        <v>294</v>
      </c>
      <c r="E5" s="254"/>
      <c r="F5" s="306"/>
      <c r="G5" s="253" t="s">
        <v>283</v>
      </c>
      <c r="H5" s="254"/>
      <c r="I5" s="306"/>
      <c r="J5" s="253" t="s">
        <v>284</v>
      </c>
      <c r="K5" s="254"/>
      <c r="L5" s="306"/>
      <c r="M5" s="253" t="s">
        <v>295</v>
      </c>
      <c r="N5" s="254"/>
      <c r="O5" s="306"/>
      <c r="P5" s="253" t="s">
        <v>296</v>
      </c>
      <c r="Q5" s="254"/>
      <c r="R5" s="254"/>
      <c r="S5" s="254" t="s">
        <v>285</v>
      </c>
      <c r="T5" s="254"/>
      <c r="U5" s="306"/>
      <c r="V5" s="253" t="s">
        <v>297</v>
      </c>
      <c r="W5" s="254"/>
      <c r="X5" s="254"/>
      <c r="Y5" s="253" t="s">
        <v>298</v>
      </c>
      <c r="Z5" s="254"/>
      <c r="AA5" s="254"/>
      <c r="AB5" s="253" t="s">
        <v>288</v>
      </c>
      <c r="AC5" s="254"/>
      <c r="AD5" s="254"/>
      <c r="AE5" s="253" t="s">
        <v>299</v>
      </c>
      <c r="AF5" s="254"/>
      <c r="AG5" s="254"/>
      <c r="AH5" s="261" t="s">
        <v>221</v>
      </c>
      <c r="AI5" s="272"/>
      <c r="AJ5" s="35"/>
    </row>
    <row r="6" spans="1:36" ht="13.5" customHeight="1">
      <c r="A6" s="259" t="s">
        <v>61</v>
      </c>
      <c r="B6" s="257"/>
      <c r="C6" s="258"/>
      <c r="D6" s="305"/>
      <c r="E6" s="305"/>
      <c r="F6" s="307"/>
      <c r="G6" s="255"/>
      <c r="H6" s="305"/>
      <c r="I6" s="307"/>
      <c r="J6" s="255"/>
      <c r="K6" s="305"/>
      <c r="L6" s="307"/>
      <c r="M6" s="255"/>
      <c r="N6" s="305"/>
      <c r="O6" s="307"/>
      <c r="P6" s="255"/>
      <c r="Q6" s="305"/>
      <c r="R6" s="305"/>
      <c r="S6" s="305"/>
      <c r="T6" s="305"/>
      <c r="U6" s="307"/>
      <c r="V6" s="255"/>
      <c r="W6" s="305"/>
      <c r="X6" s="305"/>
      <c r="Y6" s="255"/>
      <c r="Z6" s="305"/>
      <c r="AA6" s="305"/>
      <c r="AB6" s="255"/>
      <c r="AC6" s="305"/>
      <c r="AD6" s="305"/>
      <c r="AE6" s="255"/>
      <c r="AF6" s="305"/>
      <c r="AG6" s="305"/>
      <c r="AH6" s="262"/>
      <c r="AI6" s="257"/>
      <c r="AJ6" s="257" t="s">
        <v>175</v>
      </c>
    </row>
    <row r="7" spans="1:36" ht="13.5" customHeight="1">
      <c r="A7" s="260"/>
      <c r="B7" s="20"/>
      <c r="C7" s="21"/>
      <c r="D7" s="81" t="s">
        <v>51</v>
      </c>
      <c r="E7" s="58" t="s">
        <v>52</v>
      </c>
      <c r="F7" s="58" t="s">
        <v>53</v>
      </c>
      <c r="G7" s="114" t="s">
        <v>51</v>
      </c>
      <c r="H7" s="114" t="s">
        <v>52</v>
      </c>
      <c r="I7" s="114" t="s">
        <v>53</v>
      </c>
      <c r="J7" s="114" t="s">
        <v>51</v>
      </c>
      <c r="K7" s="114" t="s">
        <v>52</v>
      </c>
      <c r="L7" s="114" t="s">
        <v>53</v>
      </c>
      <c r="M7" s="109" t="s">
        <v>51</v>
      </c>
      <c r="N7" s="114" t="s">
        <v>52</v>
      </c>
      <c r="O7" s="114" t="s">
        <v>53</v>
      </c>
      <c r="P7" s="114" t="s">
        <v>51</v>
      </c>
      <c r="Q7" s="114" t="s">
        <v>52</v>
      </c>
      <c r="R7" s="115" t="s">
        <v>53</v>
      </c>
      <c r="S7" s="109" t="s">
        <v>51</v>
      </c>
      <c r="T7" s="114" t="s">
        <v>52</v>
      </c>
      <c r="U7" s="114" t="s">
        <v>53</v>
      </c>
      <c r="V7" s="114" t="s">
        <v>51</v>
      </c>
      <c r="W7" s="114" t="s">
        <v>52</v>
      </c>
      <c r="X7" s="115" t="s">
        <v>53</v>
      </c>
      <c r="Y7" s="114" t="s">
        <v>51</v>
      </c>
      <c r="Z7" s="114" t="s">
        <v>52</v>
      </c>
      <c r="AA7" s="115" t="s">
        <v>53</v>
      </c>
      <c r="AB7" s="114" t="s">
        <v>51</v>
      </c>
      <c r="AC7" s="114" t="s">
        <v>52</v>
      </c>
      <c r="AD7" s="114" t="s">
        <v>53</v>
      </c>
      <c r="AE7" s="114" t="s">
        <v>51</v>
      </c>
      <c r="AF7" s="114" t="s">
        <v>52</v>
      </c>
      <c r="AG7" s="115" t="s">
        <v>53</v>
      </c>
      <c r="AH7" s="244"/>
      <c r="AI7" s="20"/>
      <c r="AJ7" s="263"/>
    </row>
    <row r="8" spans="1:34" ht="6" customHeight="1">
      <c r="A8" s="25"/>
      <c r="C8" s="26"/>
      <c r="D8" s="27"/>
      <c r="E8" s="27"/>
      <c r="F8" s="27"/>
      <c r="G8" s="27"/>
      <c r="H8" s="27"/>
      <c r="I8" s="27"/>
      <c r="J8" s="27"/>
      <c r="K8" s="27"/>
      <c r="L8" s="27"/>
      <c r="M8" s="27"/>
      <c r="N8" s="27"/>
      <c r="O8" s="27"/>
      <c r="P8" s="27"/>
      <c r="Q8" s="27"/>
      <c r="R8" s="27"/>
      <c r="S8" s="27"/>
      <c r="T8" s="27"/>
      <c r="U8" s="27"/>
      <c r="V8" s="27"/>
      <c r="W8" s="27"/>
      <c r="X8" s="46"/>
      <c r="Y8" s="27"/>
      <c r="Z8" s="27"/>
      <c r="AA8" s="46"/>
      <c r="AB8" s="27"/>
      <c r="AC8" s="27"/>
      <c r="AD8" s="27"/>
      <c r="AE8" s="27"/>
      <c r="AF8" s="27"/>
      <c r="AG8" s="27"/>
      <c r="AH8" s="245"/>
    </row>
    <row r="9" spans="1:36" ht="12" customHeight="1">
      <c r="A9" s="14" t="s">
        <v>62</v>
      </c>
      <c r="B9" s="28">
        <v>13</v>
      </c>
      <c r="C9" s="29" t="s">
        <v>63</v>
      </c>
      <c r="D9" s="30">
        <v>20.5</v>
      </c>
      <c r="E9" s="30">
        <v>20.8</v>
      </c>
      <c r="F9" s="30">
        <v>20.1</v>
      </c>
      <c r="G9" s="220" t="s">
        <v>287</v>
      </c>
      <c r="H9" s="220" t="s">
        <v>287</v>
      </c>
      <c r="I9" s="220" t="s">
        <v>287</v>
      </c>
      <c r="J9" s="220" t="s">
        <v>287</v>
      </c>
      <c r="K9" s="220" t="s">
        <v>287</v>
      </c>
      <c r="L9" s="220" t="s">
        <v>287</v>
      </c>
      <c r="M9" s="220" t="s">
        <v>287</v>
      </c>
      <c r="N9" s="220" t="s">
        <v>287</v>
      </c>
      <c r="O9" s="220" t="s">
        <v>287</v>
      </c>
      <c r="P9" s="220" t="s">
        <v>287</v>
      </c>
      <c r="Q9" s="220" t="s">
        <v>287</v>
      </c>
      <c r="R9" s="220" t="s">
        <v>287</v>
      </c>
      <c r="S9" s="220" t="s">
        <v>287</v>
      </c>
      <c r="T9" s="220" t="s">
        <v>287</v>
      </c>
      <c r="U9" s="220" t="s">
        <v>287</v>
      </c>
      <c r="V9" s="220" t="s">
        <v>287</v>
      </c>
      <c r="W9" s="220" t="s">
        <v>287</v>
      </c>
      <c r="X9" s="220" t="s">
        <v>287</v>
      </c>
      <c r="Y9" s="220" t="s">
        <v>287</v>
      </c>
      <c r="Z9" s="220" t="s">
        <v>287</v>
      </c>
      <c r="AA9" s="220" t="s">
        <v>287</v>
      </c>
      <c r="AB9" s="220" t="s">
        <v>287</v>
      </c>
      <c r="AC9" s="220" t="s">
        <v>287</v>
      </c>
      <c r="AD9" s="220" t="s">
        <v>287</v>
      </c>
      <c r="AE9" s="220" t="s">
        <v>287</v>
      </c>
      <c r="AF9" s="220" t="s">
        <v>287</v>
      </c>
      <c r="AG9" s="220" t="s">
        <v>287</v>
      </c>
      <c r="AH9" s="201" t="s">
        <v>62</v>
      </c>
      <c r="AI9" s="28">
        <v>13</v>
      </c>
      <c r="AJ9" s="36" t="s">
        <v>63</v>
      </c>
    </row>
    <row r="10" spans="2:36" ht="12" customHeight="1">
      <c r="B10" s="28">
        <v>14</v>
      </c>
      <c r="C10" s="32"/>
      <c r="D10" s="30">
        <v>20</v>
      </c>
      <c r="E10" s="30">
        <v>20.1</v>
      </c>
      <c r="F10" s="30">
        <v>19.8</v>
      </c>
      <c r="G10" s="220" t="s">
        <v>287</v>
      </c>
      <c r="H10" s="220" t="s">
        <v>287</v>
      </c>
      <c r="I10" s="220" t="s">
        <v>287</v>
      </c>
      <c r="J10" s="220" t="s">
        <v>287</v>
      </c>
      <c r="K10" s="220" t="s">
        <v>287</v>
      </c>
      <c r="L10" s="220" t="s">
        <v>287</v>
      </c>
      <c r="M10" s="220" t="s">
        <v>287</v>
      </c>
      <c r="N10" s="220" t="s">
        <v>287</v>
      </c>
      <c r="O10" s="220" t="s">
        <v>287</v>
      </c>
      <c r="P10" s="220" t="s">
        <v>287</v>
      </c>
      <c r="Q10" s="220" t="s">
        <v>287</v>
      </c>
      <c r="R10" s="220" t="s">
        <v>287</v>
      </c>
      <c r="S10" s="220" t="s">
        <v>287</v>
      </c>
      <c r="T10" s="220" t="s">
        <v>287</v>
      </c>
      <c r="U10" s="220" t="s">
        <v>287</v>
      </c>
      <c r="V10" s="220" t="s">
        <v>287</v>
      </c>
      <c r="W10" s="220" t="s">
        <v>287</v>
      </c>
      <c r="X10" s="220" t="s">
        <v>287</v>
      </c>
      <c r="Y10" s="220" t="s">
        <v>287</v>
      </c>
      <c r="Z10" s="220" t="s">
        <v>287</v>
      </c>
      <c r="AA10" s="220" t="s">
        <v>287</v>
      </c>
      <c r="AB10" s="220" t="s">
        <v>287</v>
      </c>
      <c r="AC10" s="220" t="s">
        <v>287</v>
      </c>
      <c r="AD10" s="220" t="s">
        <v>287</v>
      </c>
      <c r="AE10" s="220" t="s">
        <v>287</v>
      </c>
      <c r="AF10" s="220" t="s">
        <v>287</v>
      </c>
      <c r="AG10" s="220" t="s">
        <v>287</v>
      </c>
      <c r="AH10" s="18"/>
      <c r="AI10" s="28">
        <v>14</v>
      </c>
      <c r="AJ10" s="28"/>
    </row>
    <row r="11" spans="2:36" ht="12" customHeight="1">
      <c r="B11" s="28">
        <v>15</v>
      </c>
      <c r="C11" s="32"/>
      <c r="D11" s="30">
        <v>20</v>
      </c>
      <c r="E11" s="30">
        <v>20.1</v>
      </c>
      <c r="F11" s="30">
        <v>19.8</v>
      </c>
      <c r="G11" s="220" t="s">
        <v>287</v>
      </c>
      <c r="H11" s="220" t="s">
        <v>287</v>
      </c>
      <c r="I11" s="220" t="s">
        <v>287</v>
      </c>
      <c r="J11" s="220" t="s">
        <v>287</v>
      </c>
      <c r="K11" s="220" t="s">
        <v>287</v>
      </c>
      <c r="L11" s="220" t="s">
        <v>287</v>
      </c>
      <c r="M11" s="220" t="s">
        <v>287</v>
      </c>
      <c r="N11" s="220" t="s">
        <v>287</v>
      </c>
      <c r="O11" s="220" t="s">
        <v>287</v>
      </c>
      <c r="P11" s="220" t="s">
        <v>287</v>
      </c>
      <c r="Q11" s="220" t="s">
        <v>287</v>
      </c>
      <c r="R11" s="220" t="s">
        <v>287</v>
      </c>
      <c r="S11" s="220" t="s">
        <v>287</v>
      </c>
      <c r="T11" s="220" t="s">
        <v>287</v>
      </c>
      <c r="U11" s="220" t="s">
        <v>287</v>
      </c>
      <c r="V11" s="220" t="s">
        <v>287</v>
      </c>
      <c r="W11" s="220" t="s">
        <v>287</v>
      </c>
      <c r="X11" s="220" t="s">
        <v>287</v>
      </c>
      <c r="Y11" s="220" t="s">
        <v>287</v>
      </c>
      <c r="Z11" s="220" t="s">
        <v>287</v>
      </c>
      <c r="AA11" s="220" t="s">
        <v>287</v>
      </c>
      <c r="AB11" s="220" t="s">
        <v>287</v>
      </c>
      <c r="AC11" s="220" t="s">
        <v>287</v>
      </c>
      <c r="AD11" s="220" t="s">
        <v>287</v>
      </c>
      <c r="AE11" s="220" t="s">
        <v>287</v>
      </c>
      <c r="AF11" s="220" t="s">
        <v>287</v>
      </c>
      <c r="AG11" s="220" t="s">
        <v>287</v>
      </c>
      <c r="AH11" s="18"/>
      <c r="AI11" s="28">
        <v>15</v>
      </c>
      <c r="AJ11" s="28"/>
    </row>
    <row r="12" spans="2:36" s="33" customFormat="1" ht="12" customHeight="1">
      <c r="B12" s="28">
        <v>16</v>
      </c>
      <c r="C12" s="32"/>
      <c r="D12" s="30">
        <v>20.2</v>
      </c>
      <c r="E12" s="30">
        <v>20.6</v>
      </c>
      <c r="F12" s="30">
        <v>19.7</v>
      </c>
      <c r="G12" s="30">
        <v>22</v>
      </c>
      <c r="H12" s="30">
        <v>22.2</v>
      </c>
      <c r="I12" s="30">
        <v>19.8</v>
      </c>
      <c r="J12" s="30">
        <v>20.8</v>
      </c>
      <c r="K12" s="30">
        <v>21.2</v>
      </c>
      <c r="L12" s="30">
        <v>20.3</v>
      </c>
      <c r="M12" s="30">
        <v>20.1</v>
      </c>
      <c r="N12" s="30">
        <v>20.2</v>
      </c>
      <c r="O12" s="30">
        <v>19</v>
      </c>
      <c r="P12" s="30">
        <v>20.7</v>
      </c>
      <c r="Q12" s="30">
        <v>21.4</v>
      </c>
      <c r="R12" s="30">
        <v>19.9</v>
      </c>
      <c r="S12" s="30">
        <v>19</v>
      </c>
      <c r="T12" s="30">
        <v>19.3</v>
      </c>
      <c r="U12" s="30">
        <v>18.6</v>
      </c>
      <c r="V12" s="30">
        <v>19.3</v>
      </c>
      <c r="W12" s="30">
        <v>20</v>
      </c>
      <c r="X12" s="30">
        <v>18.6</v>
      </c>
      <c r="Y12" s="30">
        <v>19.6</v>
      </c>
      <c r="Z12" s="30">
        <v>19.2</v>
      </c>
      <c r="AA12" s="30">
        <v>19.7</v>
      </c>
      <c r="AB12" s="30">
        <v>18.2</v>
      </c>
      <c r="AC12" s="30">
        <v>18.5</v>
      </c>
      <c r="AD12" s="30">
        <v>18</v>
      </c>
      <c r="AE12" s="30">
        <v>20.4</v>
      </c>
      <c r="AF12" s="30">
        <v>20.8</v>
      </c>
      <c r="AG12" s="30">
        <v>20</v>
      </c>
      <c r="AH12" s="18"/>
      <c r="AI12" s="28">
        <v>16</v>
      </c>
      <c r="AJ12" s="28"/>
    </row>
    <row r="13" spans="2:36" s="33" customFormat="1" ht="12" customHeight="1">
      <c r="B13" s="31">
        <v>17</v>
      </c>
      <c r="C13" s="164"/>
      <c r="D13" s="165">
        <v>20</v>
      </c>
      <c r="E13" s="165">
        <v>20.4</v>
      </c>
      <c r="F13" s="165">
        <v>19.6</v>
      </c>
      <c r="G13" s="165">
        <v>22.1</v>
      </c>
      <c r="H13" s="165">
        <v>22.3</v>
      </c>
      <c r="I13" s="165">
        <v>20.5</v>
      </c>
      <c r="J13" s="165">
        <v>20.8</v>
      </c>
      <c r="K13" s="165">
        <v>21.3</v>
      </c>
      <c r="L13" s="165">
        <v>20.1</v>
      </c>
      <c r="M13" s="165">
        <v>20</v>
      </c>
      <c r="N13" s="165">
        <v>20.1</v>
      </c>
      <c r="O13" s="165">
        <v>19.4</v>
      </c>
      <c r="P13" s="165">
        <v>20.6</v>
      </c>
      <c r="Q13" s="165">
        <v>20.9</v>
      </c>
      <c r="R13" s="165">
        <v>20</v>
      </c>
      <c r="S13" s="165">
        <v>19</v>
      </c>
      <c r="T13" s="165">
        <v>19.5</v>
      </c>
      <c r="U13" s="165">
        <v>17.9</v>
      </c>
      <c r="V13" s="165">
        <v>19.9</v>
      </c>
      <c r="W13" s="165">
        <v>20.7</v>
      </c>
      <c r="X13" s="165">
        <v>19.3</v>
      </c>
      <c r="Y13" s="165">
        <v>19.6</v>
      </c>
      <c r="Z13" s="165">
        <v>19.3</v>
      </c>
      <c r="AA13" s="165">
        <v>19.7</v>
      </c>
      <c r="AB13" s="165">
        <v>17.2</v>
      </c>
      <c r="AC13" s="165">
        <v>16.9</v>
      </c>
      <c r="AD13" s="165">
        <v>17.5</v>
      </c>
      <c r="AE13" s="165">
        <v>20.8</v>
      </c>
      <c r="AF13" s="165">
        <v>21.2</v>
      </c>
      <c r="AG13" s="165">
        <v>20.3</v>
      </c>
      <c r="AH13" s="246"/>
      <c r="AI13" s="31">
        <v>17</v>
      </c>
      <c r="AJ13" s="31"/>
    </row>
    <row r="14" spans="1:36" ht="3.75" customHeight="1">
      <c r="A14" s="40"/>
      <c r="B14" s="40"/>
      <c r="C14" s="112"/>
      <c r="D14" s="40"/>
      <c r="E14" s="40"/>
      <c r="F14" s="40"/>
      <c r="G14" s="40"/>
      <c r="H14" s="40"/>
      <c r="I14" s="40"/>
      <c r="J14" s="40"/>
      <c r="K14" s="40"/>
      <c r="L14" s="40"/>
      <c r="M14" s="40"/>
      <c r="N14" s="40"/>
      <c r="O14" s="40"/>
      <c r="P14" s="40"/>
      <c r="Q14" s="40"/>
      <c r="R14" s="40"/>
      <c r="S14" s="40"/>
      <c r="T14" s="40"/>
      <c r="U14" s="40"/>
      <c r="V14" s="40"/>
      <c r="W14" s="40" t="s">
        <v>286</v>
      </c>
      <c r="X14" s="40"/>
      <c r="Y14" s="40"/>
      <c r="Z14" s="40"/>
      <c r="AA14" s="112"/>
      <c r="AB14" s="40"/>
      <c r="AC14" s="40"/>
      <c r="AD14" s="40"/>
      <c r="AE14" s="40"/>
      <c r="AF14" s="40"/>
      <c r="AG14" s="40"/>
      <c r="AH14" s="48"/>
      <c r="AI14" s="40"/>
      <c r="AJ14" s="40"/>
    </row>
    <row r="15" ht="3.75" customHeight="1"/>
    <row r="16" spans="1:34" ht="12" customHeight="1">
      <c r="A16" s="106" t="s">
        <v>202</v>
      </c>
      <c r="AH16" s="106"/>
    </row>
    <row r="17" spans="1:34" ht="12">
      <c r="A17" s="125" t="s">
        <v>346</v>
      </c>
      <c r="AH17" s="125"/>
    </row>
    <row r="18" spans="1:34" ht="12">
      <c r="A18" s="125" t="s">
        <v>347</v>
      </c>
      <c r="AH18" s="125"/>
    </row>
    <row r="19" ht="12">
      <c r="A19" s="125" t="s">
        <v>301</v>
      </c>
    </row>
    <row r="20" ht="12">
      <c r="A20" s="125" t="s">
        <v>300</v>
      </c>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sheetData>
  <mergeCells count="14">
    <mergeCell ref="D5:F6"/>
    <mergeCell ref="G5:I6"/>
    <mergeCell ref="J5:L6"/>
    <mergeCell ref="M5:O6"/>
    <mergeCell ref="B5:C6"/>
    <mergeCell ref="A6:A7"/>
    <mergeCell ref="AH5:AI6"/>
    <mergeCell ref="AJ6:AJ7"/>
    <mergeCell ref="P5:R6"/>
    <mergeCell ref="Y5:AA6"/>
    <mergeCell ref="AB5:AD6"/>
    <mergeCell ref="AE5:AG6"/>
    <mergeCell ref="S5:U6"/>
    <mergeCell ref="V5:X6"/>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AL20"/>
  <sheetViews>
    <sheetView workbookViewId="0" topLeftCell="A1">
      <selection activeCell="A1" sqref="A1"/>
    </sheetView>
  </sheetViews>
  <sheetFormatPr defaultColWidth="9.00390625" defaultRowHeight="13.5"/>
  <cols>
    <col min="1" max="1" width="4.25390625" style="13" customWidth="1"/>
    <col min="2" max="2" width="3.00390625" style="13" customWidth="1"/>
    <col min="3" max="3" width="6.00390625" style="13" customWidth="1"/>
    <col min="4" max="6" width="5.625" style="13" customWidth="1"/>
    <col min="7" max="30" width="5.25390625" style="13" customWidth="1"/>
    <col min="31" max="33" width="5.875" style="13" customWidth="1"/>
    <col min="34" max="34" width="4.25390625" style="13" customWidth="1"/>
    <col min="35" max="35" width="2.875" style="13" customWidth="1"/>
    <col min="36" max="36" width="6.125" style="13" customWidth="1"/>
    <col min="37" max="37" width="3.00390625" style="13" customWidth="1"/>
    <col min="38" max="38" width="7.125" style="13" customWidth="1"/>
    <col min="39" max="16384" width="10.125" style="13" customWidth="1"/>
  </cols>
  <sheetData>
    <row r="1" spans="15:20" s="122" customFormat="1" ht="18" customHeight="1">
      <c r="O1" s="123" t="s">
        <v>65</v>
      </c>
      <c r="P1" s="122" t="s">
        <v>212</v>
      </c>
      <c r="T1" s="123"/>
    </row>
    <row r="3" spans="36:38" ht="12">
      <c r="AJ3" s="14" t="s">
        <v>54</v>
      </c>
      <c r="AL3" s="14"/>
    </row>
    <row r="4" ht="4.5" customHeight="1"/>
    <row r="5" spans="1:36" ht="15" customHeight="1">
      <c r="A5" s="15"/>
      <c r="B5" s="272" t="s">
        <v>343</v>
      </c>
      <c r="C5" s="256"/>
      <c r="D5" s="253" t="s">
        <v>211</v>
      </c>
      <c r="E5" s="254"/>
      <c r="F5" s="306"/>
      <c r="G5" s="253" t="s">
        <v>210</v>
      </c>
      <c r="H5" s="254"/>
      <c r="I5" s="306"/>
      <c r="J5" s="253" t="s">
        <v>209</v>
      </c>
      <c r="K5" s="254"/>
      <c r="L5" s="306"/>
      <c r="M5" s="254" t="s">
        <v>295</v>
      </c>
      <c r="N5" s="254"/>
      <c r="O5" s="306"/>
      <c r="P5" s="253" t="s">
        <v>296</v>
      </c>
      <c r="Q5" s="254"/>
      <c r="R5" s="254"/>
      <c r="S5" s="254" t="s">
        <v>208</v>
      </c>
      <c r="T5" s="254"/>
      <c r="U5" s="306"/>
      <c r="V5" s="253" t="s">
        <v>302</v>
      </c>
      <c r="W5" s="254"/>
      <c r="X5" s="306"/>
      <c r="Y5" s="253" t="s">
        <v>303</v>
      </c>
      <c r="Z5" s="254"/>
      <c r="AA5" s="306"/>
      <c r="AB5" s="253" t="s">
        <v>293</v>
      </c>
      <c r="AC5" s="254"/>
      <c r="AD5" s="306"/>
      <c r="AE5" s="253" t="s">
        <v>304</v>
      </c>
      <c r="AF5" s="254"/>
      <c r="AG5" s="254"/>
      <c r="AH5" s="261" t="s">
        <v>221</v>
      </c>
      <c r="AI5" s="272"/>
      <c r="AJ5" s="35"/>
    </row>
    <row r="6" spans="1:36" ht="12.75" customHeight="1">
      <c r="A6" s="259" t="s">
        <v>61</v>
      </c>
      <c r="B6" s="257"/>
      <c r="C6" s="258"/>
      <c r="D6" s="255"/>
      <c r="E6" s="305"/>
      <c r="F6" s="307"/>
      <c r="G6" s="255"/>
      <c r="H6" s="305"/>
      <c r="I6" s="307"/>
      <c r="J6" s="255"/>
      <c r="K6" s="305"/>
      <c r="L6" s="307"/>
      <c r="M6" s="305"/>
      <c r="N6" s="305"/>
      <c r="O6" s="307"/>
      <c r="P6" s="255"/>
      <c r="Q6" s="305"/>
      <c r="R6" s="305"/>
      <c r="S6" s="305"/>
      <c r="T6" s="305"/>
      <c r="U6" s="307"/>
      <c r="V6" s="255"/>
      <c r="W6" s="305"/>
      <c r="X6" s="307"/>
      <c r="Y6" s="255"/>
      <c r="Z6" s="305"/>
      <c r="AA6" s="307"/>
      <c r="AB6" s="255"/>
      <c r="AC6" s="305"/>
      <c r="AD6" s="307"/>
      <c r="AE6" s="255"/>
      <c r="AF6" s="305"/>
      <c r="AG6" s="305"/>
      <c r="AH6" s="262"/>
      <c r="AI6" s="257"/>
      <c r="AJ6" s="257" t="s">
        <v>175</v>
      </c>
    </row>
    <row r="7" spans="1:36" ht="14.25" customHeight="1">
      <c r="A7" s="260"/>
      <c r="B7" s="20"/>
      <c r="C7" s="20"/>
      <c r="D7" s="114" t="s">
        <v>51</v>
      </c>
      <c r="E7" s="114" t="s">
        <v>52</v>
      </c>
      <c r="F7" s="114" t="s">
        <v>53</v>
      </c>
      <c r="G7" s="114" t="s">
        <v>51</v>
      </c>
      <c r="H7" s="114" t="s">
        <v>52</v>
      </c>
      <c r="I7" s="114" t="s">
        <v>53</v>
      </c>
      <c r="J7" s="114" t="s">
        <v>51</v>
      </c>
      <c r="K7" s="114" t="s">
        <v>52</v>
      </c>
      <c r="L7" s="114" t="s">
        <v>53</v>
      </c>
      <c r="M7" s="114" t="s">
        <v>51</v>
      </c>
      <c r="N7" s="114" t="s">
        <v>52</v>
      </c>
      <c r="O7" s="114" t="s">
        <v>53</v>
      </c>
      <c r="P7" s="114" t="s">
        <v>51</v>
      </c>
      <c r="Q7" s="114" t="s">
        <v>52</v>
      </c>
      <c r="R7" s="115" t="s">
        <v>53</v>
      </c>
      <c r="S7" s="109" t="s">
        <v>51</v>
      </c>
      <c r="T7" s="114" t="s">
        <v>52</v>
      </c>
      <c r="U7" s="114" t="s">
        <v>53</v>
      </c>
      <c r="V7" s="114" t="s">
        <v>51</v>
      </c>
      <c r="W7" s="114" t="s">
        <v>52</v>
      </c>
      <c r="X7" s="114" t="s">
        <v>53</v>
      </c>
      <c r="Y7" s="114" t="s">
        <v>51</v>
      </c>
      <c r="Z7" s="114" t="s">
        <v>52</v>
      </c>
      <c r="AA7" s="114" t="s">
        <v>53</v>
      </c>
      <c r="AB7" s="114" t="s">
        <v>51</v>
      </c>
      <c r="AC7" s="114" t="s">
        <v>52</v>
      </c>
      <c r="AD7" s="114" t="s">
        <v>53</v>
      </c>
      <c r="AE7" s="114" t="s">
        <v>51</v>
      </c>
      <c r="AF7" s="114" t="s">
        <v>52</v>
      </c>
      <c r="AG7" s="115" t="s">
        <v>53</v>
      </c>
      <c r="AH7" s="244"/>
      <c r="AI7" s="20"/>
      <c r="AJ7" s="263"/>
    </row>
    <row r="8" spans="1:34" ht="3" customHeight="1">
      <c r="A8" s="25"/>
      <c r="D8" s="39"/>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45"/>
    </row>
    <row r="9" spans="1:36" ht="12" customHeight="1">
      <c r="A9" s="14" t="s">
        <v>62</v>
      </c>
      <c r="B9" s="28">
        <v>13</v>
      </c>
      <c r="C9" s="36" t="s">
        <v>63</v>
      </c>
      <c r="D9" s="247">
        <v>153.1</v>
      </c>
      <c r="E9" s="30">
        <v>164.2</v>
      </c>
      <c r="F9" s="30">
        <v>141.2</v>
      </c>
      <c r="G9" s="221" t="s">
        <v>289</v>
      </c>
      <c r="H9" s="221" t="s">
        <v>289</v>
      </c>
      <c r="I9" s="221" t="s">
        <v>289</v>
      </c>
      <c r="J9" s="221" t="s">
        <v>289</v>
      </c>
      <c r="K9" s="221" t="s">
        <v>289</v>
      </c>
      <c r="L9" s="221" t="s">
        <v>289</v>
      </c>
      <c r="M9" s="221" t="s">
        <v>289</v>
      </c>
      <c r="N9" s="221" t="s">
        <v>289</v>
      </c>
      <c r="O9" s="221" t="s">
        <v>289</v>
      </c>
      <c r="P9" s="221" t="s">
        <v>289</v>
      </c>
      <c r="Q9" s="221" t="s">
        <v>289</v>
      </c>
      <c r="R9" s="221" t="s">
        <v>289</v>
      </c>
      <c r="S9" s="221" t="s">
        <v>289</v>
      </c>
      <c r="T9" s="221" t="s">
        <v>289</v>
      </c>
      <c r="U9" s="221" t="s">
        <v>289</v>
      </c>
      <c r="V9" s="221" t="s">
        <v>289</v>
      </c>
      <c r="W9" s="221" t="s">
        <v>289</v>
      </c>
      <c r="X9" s="221" t="s">
        <v>289</v>
      </c>
      <c r="Y9" s="221" t="s">
        <v>289</v>
      </c>
      <c r="Z9" s="221" t="s">
        <v>289</v>
      </c>
      <c r="AA9" s="221" t="s">
        <v>289</v>
      </c>
      <c r="AB9" s="221" t="s">
        <v>289</v>
      </c>
      <c r="AC9" s="221" t="s">
        <v>289</v>
      </c>
      <c r="AD9" s="221" t="s">
        <v>289</v>
      </c>
      <c r="AE9" s="221" t="s">
        <v>289</v>
      </c>
      <c r="AF9" s="221" t="s">
        <v>289</v>
      </c>
      <c r="AG9" s="221" t="s">
        <v>289</v>
      </c>
      <c r="AH9" s="201" t="s">
        <v>62</v>
      </c>
      <c r="AI9" s="28">
        <v>13</v>
      </c>
      <c r="AJ9" s="36" t="s">
        <v>63</v>
      </c>
    </row>
    <row r="10" spans="2:36" ht="12" customHeight="1">
      <c r="B10" s="28">
        <v>14</v>
      </c>
      <c r="C10" s="28"/>
      <c r="D10" s="247">
        <v>151.5</v>
      </c>
      <c r="E10" s="30">
        <v>160</v>
      </c>
      <c r="F10" s="30">
        <v>141.4</v>
      </c>
      <c r="G10" s="221" t="s">
        <v>289</v>
      </c>
      <c r="H10" s="221" t="s">
        <v>289</v>
      </c>
      <c r="I10" s="221" t="s">
        <v>289</v>
      </c>
      <c r="J10" s="221" t="s">
        <v>289</v>
      </c>
      <c r="K10" s="221" t="s">
        <v>289</v>
      </c>
      <c r="L10" s="221" t="s">
        <v>289</v>
      </c>
      <c r="M10" s="221" t="s">
        <v>289</v>
      </c>
      <c r="N10" s="221" t="s">
        <v>289</v>
      </c>
      <c r="O10" s="221" t="s">
        <v>289</v>
      </c>
      <c r="P10" s="221" t="s">
        <v>289</v>
      </c>
      <c r="Q10" s="221" t="s">
        <v>289</v>
      </c>
      <c r="R10" s="221" t="s">
        <v>289</v>
      </c>
      <c r="S10" s="221" t="s">
        <v>289</v>
      </c>
      <c r="T10" s="221" t="s">
        <v>289</v>
      </c>
      <c r="U10" s="221" t="s">
        <v>289</v>
      </c>
      <c r="V10" s="221" t="s">
        <v>289</v>
      </c>
      <c r="W10" s="221" t="s">
        <v>289</v>
      </c>
      <c r="X10" s="221" t="s">
        <v>289</v>
      </c>
      <c r="Y10" s="221" t="s">
        <v>289</v>
      </c>
      <c r="Z10" s="221" t="s">
        <v>289</v>
      </c>
      <c r="AA10" s="221" t="s">
        <v>289</v>
      </c>
      <c r="AB10" s="221" t="s">
        <v>289</v>
      </c>
      <c r="AC10" s="221" t="s">
        <v>289</v>
      </c>
      <c r="AD10" s="221" t="s">
        <v>289</v>
      </c>
      <c r="AE10" s="221" t="s">
        <v>289</v>
      </c>
      <c r="AF10" s="221" t="s">
        <v>289</v>
      </c>
      <c r="AG10" s="221" t="s">
        <v>289</v>
      </c>
      <c r="AH10" s="18"/>
      <c r="AI10" s="28">
        <v>14</v>
      </c>
      <c r="AJ10" s="28"/>
    </row>
    <row r="11" spans="2:36" ht="12" customHeight="1">
      <c r="B11" s="28">
        <v>15</v>
      </c>
      <c r="C11" s="28"/>
      <c r="D11" s="247">
        <v>151.1</v>
      </c>
      <c r="E11" s="30">
        <v>160</v>
      </c>
      <c r="F11" s="30">
        <v>140.3</v>
      </c>
      <c r="G11" s="221" t="s">
        <v>289</v>
      </c>
      <c r="H11" s="221" t="s">
        <v>289</v>
      </c>
      <c r="I11" s="221" t="s">
        <v>289</v>
      </c>
      <c r="J11" s="221" t="s">
        <v>289</v>
      </c>
      <c r="K11" s="221" t="s">
        <v>289</v>
      </c>
      <c r="L11" s="221" t="s">
        <v>289</v>
      </c>
      <c r="M11" s="221" t="s">
        <v>289</v>
      </c>
      <c r="N11" s="221" t="s">
        <v>289</v>
      </c>
      <c r="O11" s="221" t="s">
        <v>289</v>
      </c>
      <c r="P11" s="221" t="s">
        <v>289</v>
      </c>
      <c r="Q11" s="221" t="s">
        <v>289</v>
      </c>
      <c r="R11" s="221" t="s">
        <v>289</v>
      </c>
      <c r="S11" s="221" t="s">
        <v>289</v>
      </c>
      <c r="T11" s="221" t="s">
        <v>289</v>
      </c>
      <c r="U11" s="221" t="s">
        <v>289</v>
      </c>
      <c r="V11" s="221" t="s">
        <v>289</v>
      </c>
      <c r="W11" s="221" t="s">
        <v>289</v>
      </c>
      <c r="X11" s="221" t="s">
        <v>289</v>
      </c>
      <c r="Y11" s="221" t="s">
        <v>289</v>
      </c>
      <c r="Z11" s="221" t="s">
        <v>289</v>
      </c>
      <c r="AA11" s="221" t="s">
        <v>289</v>
      </c>
      <c r="AB11" s="221" t="s">
        <v>289</v>
      </c>
      <c r="AC11" s="221" t="s">
        <v>289</v>
      </c>
      <c r="AD11" s="221" t="s">
        <v>289</v>
      </c>
      <c r="AE11" s="221" t="s">
        <v>289</v>
      </c>
      <c r="AF11" s="221" t="s">
        <v>289</v>
      </c>
      <c r="AG11" s="221" t="s">
        <v>289</v>
      </c>
      <c r="AH11" s="18"/>
      <c r="AI11" s="28">
        <v>15</v>
      </c>
      <c r="AJ11" s="28"/>
    </row>
    <row r="12" spans="2:36" s="33" customFormat="1" ht="12" customHeight="1">
      <c r="B12" s="28">
        <v>16</v>
      </c>
      <c r="C12" s="28"/>
      <c r="D12" s="247">
        <v>152.5</v>
      </c>
      <c r="E12" s="30">
        <v>164.3</v>
      </c>
      <c r="F12" s="30">
        <v>139</v>
      </c>
      <c r="G12" s="30">
        <v>177.1</v>
      </c>
      <c r="H12" s="30">
        <v>180.3</v>
      </c>
      <c r="I12" s="30">
        <v>152.8</v>
      </c>
      <c r="J12" s="30">
        <v>166</v>
      </c>
      <c r="K12" s="30">
        <v>173.1</v>
      </c>
      <c r="L12" s="30">
        <v>156.1</v>
      </c>
      <c r="M12" s="30">
        <v>187</v>
      </c>
      <c r="N12" s="30">
        <v>190.5</v>
      </c>
      <c r="O12" s="30">
        <v>152.6</v>
      </c>
      <c r="P12" s="30">
        <v>136.3</v>
      </c>
      <c r="Q12" s="30">
        <v>154.9</v>
      </c>
      <c r="R12" s="30">
        <v>115.2</v>
      </c>
      <c r="S12" s="30">
        <v>147.7</v>
      </c>
      <c r="T12" s="30">
        <v>151.8</v>
      </c>
      <c r="U12" s="30">
        <v>140</v>
      </c>
      <c r="V12" s="30">
        <v>129.6</v>
      </c>
      <c r="W12" s="30">
        <v>145.6</v>
      </c>
      <c r="X12" s="30">
        <v>115.4</v>
      </c>
      <c r="Y12" s="30">
        <v>150.9</v>
      </c>
      <c r="Z12" s="30">
        <v>151.3</v>
      </c>
      <c r="AA12" s="30">
        <v>150.8</v>
      </c>
      <c r="AB12" s="30">
        <v>143.7</v>
      </c>
      <c r="AC12" s="30">
        <v>148.5</v>
      </c>
      <c r="AD12" s="30">
        <v>139</v>
      </c>
      <c r="AE12" s="30">
        <v>146.7</v>
      </c>
      <c r="AF12" s="30">
        <v>166.5</v>
      </c>
      <c r="AG12" s="30">
        <v>127.7</v>
      </c>
      <c r="AH12" s="18"/>
      <c r="AI12" s="28">
        <v>16</v>
      </c>
      <c r="AJ12" s="31"/>
    </row>
    <row r="13" spans="2:36" s="33" customFormat="1" ht="12" customHeight="1">
      <c r="B13" s="31">
        <v>17</v>
      </c>
      <c r="C13" s="31"/>
      <c r="D13" s="248">
        <v>155.4</v>
      </c>
      <c r="E13" s="165">
        <v>166.2</v>
      </c>
      <c r="F13" s="165">
        <v>141.5</v>
      </c>
      <c r="G13" s="165">
        <v>176.7</v>
      </c>
      <c r="H13" s="165">
        <v>179.2</v>
      </c>
      <c r="I13" s="165">
        <v>156.8</v>
      </c>
      <c r="J13" s="165">
        <v>167.2</v>
      </c>
      <c r="K13" s="165">
        <v>175.7</v>
      </c>
      <c r="L13" s="165">
        <v>155.1</v>
      </c>
      <c r="M13" s="165">
        <v>196.5</v>
      </c>
      <c r="N13" s="165">
        <v>200.3</v>
      </c>
      <c r="O13" s="165">
        <v>158.6</v>
      </c>
      <c r="P13" s="165">
        <v>145</v>
      </c>
      <c r="Q13" s="165">
        <v>159.7</v>
      </c>
      <c r="R13" s="165">
        <v>115.9</v>
      </c>
      <c r="S13" s="165">
        <v>150.7</v>
      </c>
      <c r="T13" s="165">
        <v>156.7</v>
      </c>
      <c r="U13" s="165">
        <v>137.6</v>
      </c>
      <c r="V13" s="165">
        <v>135.5</v>
      </c>
      <c r="W13" s="165">
        <v>156.4</v>
      </c>
      <c r="X13" s="165">
        <v>118.5</v>
      </c>
      <c r="Y13" s="165">
        <v>150.3</v>
      </c>
      <c r="Z13" s="165">
        <v>151.6</v>
      </c>
      <c r="AA13" s="165">
        <v>149.9</v>
      </c>
      <c r="AB13" s="165">
        <v>134.9</v>
      </c>
      <c r="AC13" s="165">
        <v>134.2</v>
      </c>
      <c r="AD13" s="165">
        <v>135.6</v>
      </c>
      <c r="AE13" s="165">
        <v>154.6</v>
      </c>
      <c r="AF13" s="165">
        <v>169.6</v>
      </c>
      <c r="AG13" s="165">
        <v>135</v>
      </c>
      <c r="AH13" s="246"/>
      <c r="AI13" s="31">
        <v>17</v>
      </c>
      <c r="AJ13" s="31"/>
    </row>
    <row r="14" spans="1:36" ht="4.5" customHeight="1">
      <c r="A14" s="40"/>
      <c r="B14" s="40"/>
      <c r="C14" s="40"/>
      <c r="D14" s="48"/>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8"/>
      <c r="AI14" s="40"/>
      <c r="AJ14" s="40"/>
    </row>
    <row r="15" ht="3.75" customHeight="1"/>
    <row r="16" spans="1:36" ht="12">
      <c r="A16" s="106" t="s">
        <v>202</v>
      </c>
      <c r="AJ16" s="106"/>
    </row>
    <row r="17" spans="1:34" ht="12">
      <c r="A17" s="125" t="s">
        <v>313</v>
      </c>
      <c r="AH17" s="125"/>
    </row>
    <row r="18" spans="1:34" ht="12">
      <c r="A18" s="125" t="s">
        <v>312</v>
      </c>
      <c r="AH18" s="125"/>
    </row>
    <row r="19" ht="12">
      <c r="A19" s="125" t="s">
        <v>301</v>
      </c>
    </row>
    <row r="20" ht="12">
      <c r="A20" s="125" t="s">
        <v>300</v>
      </c>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sheetData>
  <mergeCells count="14">
    <mergeCell ref="V5:X6"/>
    <mergeCell ref="Y5:AA6"/>
    <mergeCell ref="AB5:AD6"/>
    <mergeCell ref="S5:U6"/>
    <mergeCell ref="B5:C6"/>
    <mergeCell ref="A6:A7"/>
    <mergeCell ref="AH5:AI6"/>
    <mergeCell ref="AJ6:AJ7"/>
    <mergeCell ref="D5:F6"/>
    <mergeCell ref="AE5:AG6"/>
    <mergeCell ref="G5:I6"/>
    <mergeCell ref="J5:L6"/>
    <mergeCell ref="M5:O6"/>
    <mergeCell ref="P5:R6"/>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AJ36"/>
  <sheetViews>
    <sheetView workbookViewId="0" topLeftCell="A1">
      <selection activeCell="A1" sqref="A1"/>
    </sheetView>
  </sheetViews>
  <sheetFormatPr defaultColWidth="9.00390625" defaultRowHeight="15" customHeight="1"/>
  <cols>
    <col min="1" max="1" width="6.375" style="13" customWidth="1"/>
    <col min="2" max="2" width="3.25390625" style="13" bestFit="1" customWidth="1"/>
    <col min="3" max="3" width="6.375" style="13" bestFit="1" customWidth="1"/>
    <col min="4" max="23" width="8.00390625" style="13" customWidth="1"/>
    <col min="24" max="24" width="6.375" style="13" customWidth="1"/>
    <col min="25" max="25" width="3.25390625" style="13" bestFit="1" customWidth="1"/>
    <col min="26" max="26" width="6.375" style="13" bestFit="1" customWidth="1"/>
    <col min="27" max="32" width="9.125" style="13" customWidth="1"/>
    <col min="33" max="33" width="0.875" style="13" customWidth="1"/>
    <col min="34" max="34" width="5.00390625" style="13" customWidth="1"/>
    <col min="35" max="35" width="3.00390625" style="13" customWidth="1"/>
    <col min="36" max="36" width="7.125" style="13" customWidth="1"/>
    <col min="37" max="16384" width="10.125" style="13" customWidth="1"/>
  </cols>
  <sheetData>
    <row r="1" spans="13:14" s="122" customFormat="1" ht="18" customHeight="1">
      <c r="M1" s="123" t="s">
        <v>332</v>
      </c>
      <c r="N1" s="122" t="s">
        <v>314</v>
      </c>
    </row>
    <row r="2" ht="12" customHeight="1"/>
    <row r="3" spans="26:36" ht="12" customHeight="1">
      <c r="Z3" s="14" t="s">
        <v>55</v>
      </c>
      <c r="AF3" s="14"/>
      <c r="AJ3" s="14"/>
    </row>
    <row r="4" ht="4.5" customHeight="1">
      <c r="AF4" s="14"/>
    </row>
    <row r="5" spans="1:26" ht="12" customHeight="1">
      <c r="A5" s="15"/>
      <c r="B5" s="15"/>
      <c r="C5" s="256" t="s">
        <v>330</v>
      </c>
      <c r="D5" s="308" t="s">
        <v>315</v>
      </c>
      <c r="E5" s="309"/>
      <c r="F5" s="308" t="s">
        <v>66</v>
      </c>
      <c r="G5" s="309"/>
      <c r="H5" s="308" t="s">
        <v>290</v>
      </c>
      <c r="I5" s="309"/>
      <c r="J5" s="308" t="s">
        <v>320</v>
      </c>
      <c r="K5" s="309"/>
      <c r="L5" s="308" t="s">
        <v>322</v>
      </c>
      <c r="M5" s="321"/>
      <c r="N5" s="321" t="s">
        <v>323</v>
      </c>
      <c r="O5" s="309"/>
      <c r="P5" s="314" t="s">
        <v>291</v>
      </c>
      <c r="Q5" s="315"/>
      <c r="R5" s="308" t="s">
        <v>292</v>
      </c>
      <c r="S5" s="309"/>
      <c r="T5" s="314" t="s">
        <v>293</v>
      </c>
      <c r="U5" s="315"/>
      <c r="V5" s="314" t="s">
        <v>331</v>
      </c>
      <c r="W5" s="318"/>
      <c r="X5" s="261" t="s">
        <v>329</v>
      </c>
      <c r="Y5" s="15"/>
      <c r="Z5" s="35"/>
    </row>
    <row r="6" spans="3:26" ht="12" customHeight="1">
      <c r="C6" s="258"/>
      <c r="D6" s="310"/>
      <c r="E6" s="311"/>
      <c r="F6" s="310"/>
      <c r="G6" s="311"/>
      <c r="H6" s="310"/>
      <c r="I6" s="311"/>
      <c r="J6" s="310"/>
      <c r="K6" s="311"/>
      <c r="L6" s="310"/>
      <c r="M6" s="322"/>
      <c r="N6" s="322"/>
      <c r="O6" s="311"/>
      <c r="P6" s="316"/>
      <c r="Q6" s="317"/>
      <c r="R6" s="310"/>
      <c r="S6" s="311"/>
      <c r="T6" s="316"/>
      <c r="U6" s="317"/>
      <c r="V6" s="319"/>
      <c r="W6" s="320"/>
      <c r="X6" s="262"/>
      <c r="Z6" s="14"/>
    </row>
    <row r="7" spans="3:26" ht="12">
      <c r="C7" s="14"/>
      <c r="D7" s="312" t="s">
        <v>316</v>
      </c>
      <c r="E7" s="223"/>
      <c r="F7" s="312" t="s">
        <v>319</v>
      </c>
      <c r="G7" s="223"/>
      <c r="H7" s="312" t="s">
        <v>319</v>
      </c>
      <c r="I7" s="223"/>
      <c r="J7" s="312" t="s">
        <v>321</v>
      </c>
      <c r="K7" s="223"/>
      <c r="L7" s="312" t="s">
        <v>321</v>
      </c>
      <c r="M7" s="252"/>
      <c r="N7" s="323" t="s">
        <v>324</v>
      </c>
      <c r="O7" s="223"/>
      <c r="P7" s="312" t="s">
        <v>325</v>
      </c>
      <c r="Q7" s="223"/>
      <c r="R7" s="312" t="s">
        <v>326</v>
      </c>
      <c r="S7" s="223"/>
      <c r="T7" s="312" t="s">
        <v>327</v>
      </c>
      <c r="U7" s="223"/>
      <c r="V7" s="312" t="s">
        <v>328</v>
      </c>
      <c r="W7" s="223"/>
      <c r="Z7" s="14"/>
    </row>
    <row r="8" spans="1:26" s="38" customFormat="1" ht="36">
      <c r="A8" s="19" t="s">
        <v>61</v>
      </c>
      <c r="B8" s="37"/>
      <c r="C8" s="19"/>
      <c r="D8" s="313"/>
      <c r="E8" s="223" t="s">
        <v>318</v>
      </c>
      <c r="F8" s="313"/>
      <c r="G8" s="223" t="s">
        <v>318</v>
      </c>
      <c r="H8" s="313"/>
      <c r="I8" s="223" t="s">
        <v>318</v>
      </c>
      <c r="J8" s="313"/>
      <c r="K8" s="223" t="s">
        <v>318</v>
      </c>
      <c r="L8" s="313"/>
      <c r="M8" s="252" t="s">
        <v>318</v>
      </c>
      <c r="N8" s="324"/>
      <c r="O8" s="223" t="s">
        <v>318</v>
      </c>
      <c r="P8" s="313"/>
      <c r="Q8" s="223" t="s">
        <v>318</v>
      </c>
      <c r="R8" s="313"/>
      <c r="S8" s="223" t="s">
        <v>318</v>
      </c>
      <c r="T8" s="313"/>
      <c r="U8" s="223" t="s">
        <v>318</v>
      </c>
      <c r="V8" s="313"/>
      <c r="W8" s="223" t="s">
        <v>318</v>
      </c>
      <c r="X8" s="134"/>
      <c r="Y8" s="37"/>
      <c r="Z8" s="19" t="s">
        <v>175</v>
      </c>
    </row>
    <row r="9" spans="4:23" ht="4.5" customHeight="1">
      <c r="D9" s="39"/>
      <c r="E9" s="27"/>
      <c r="F9" s="27"/>
      <c r="G9" s="27"/>
      <c r="H9" s="27"/>
      <c r="I9" s="27"/>
      <c r="J9" s="27"/>
      <c r="K9" s="27"/>
      <c r="L9" s="27"/>
      <c r="M9" s="27"/>
      <c r="N9" s="27"/>
      <c r="O9" s="27"/>
      <c r="P9" s="27"/>
      <c r="Q9" s="27"/>
      <c r="R9" s="27"/>
      <c r="S9" s="27"/>
      <c r="T9" s="27"/>
      <c r="U9" s="27"/>
      <c r="V9" s="27"/>
      <c r="W9" s="57"/>
    </row>
    <row r="10" spans="1:26" ht="12.75" customHeight="1">
      <c r="A10" s="257" t="s">
        <v>67</v>
      </c>
      <c r="B10" s="257"/>
      <c r="C10" s="257"/>
      <c r="D10" s="224"/>
      <c r="E10" s="225"/>
      <c r="F10" s="225"/>
      <c r="G10" s="225"/>
      <c r="H10" s="225"/>
      <c r="I10" s="225"/>
      <c r="J10" s="225"/>
      <c r="K10" s="225"/>
      <c r="L10" s="225"/>
      <c r="M10" s="225"/>
      <c r="N10" s="225"/>
      <c r="O10" s="225"/>
      <c r="P10" s="225"/>
      <c r="Q10" s="225"/>
      <c r="R10" s="225"/>
      <c r="S10" s="225"/>
      <c r="T10" s="225"/>
      <c r="U10" s="225"/>
      <c r="V10" s="225"/>
      <c r="W10" s="226"/>
      <c r="X10" s="257"/>
      <c r="Y10" s="257" t="s">
        <v>67</v>
      </c>
      <c r="Z10" s="257"/>
    </row>
    <row r="11" spans="1:26" ht="10.5" customHeight="1">
      <c r="A11" s="14" t="s">
        <v>62</v>
      </c>
      <c r="B11" s="28">
        <v>13</v>
      </c>
      <c r="C11" s="36" t="s">
        <v>63</v>
      </c>
      <c r="D11" s="227">
        <v>334249</v>
      </c>
      <c r="E11" s="228">
        <v>268035</v>
      </c>
      <c r="F11" s="228" t="s">
        <v>317</v>
      </c>
      <c r="G11" s="228" t="s">
        <v>236</v>
      </c>
      <c r="H11" s="228" t="s">
        <v>236</v>
      </c>
      <c r="I11" s="228" t="s">
        <v>236</v>
      </c>
      <c r="J11" s="228" t="s">
        <v>236</v>
      </c>
      <c r="K11" s="228" t="s">
        <v>236</v>
      </c>
      <c r="L11" s="228" t="s">
        <v>236</v>
      </c>
      <c r="M11" s="228" t="s">
        <v>236</v>
      </c>
      <c r="N11" s="228" t="s">
        <v>236</v>
      </c>
      <c r="O11" s="228" t="s">
        <v>236</v>
      </c>
      <c r="P11" s="228" t="s">
        <v>236</v>
      </c>
      <c r="Q11" s="228" t="s">
        <v>236</v>
      </c>
      <c r="R11" s="228" t="s">
        <v>236</v>
      </c>
      <c r="S11" s="228" t="s">
        <v>236</v>
      </c>
      <c r="T11" s="228" t="s">
        <v>236</v>
      </c>
      <c r="U11" s="228" t="s">
        <v>236</v>
      </c>
      <c r="V11" s="228" t="s">
        <v>236</v>
      </c>
      <c r="W11" s="229" t="s">
        <v>236</v>
      </c>
      <c r="X11" s="14" t="s">
        <v>62</v>
      </c>
      <c r="Y11" s="28">
        <v>13</v>
      </c>
      <c r="Z11" s="36" t="s">
        <v>63</v>
      </c>
    </row>
    <row r="12" spans="2:26" ht="10.5" customHeight="1">
      <c r="B12" s="28">
        <v>14</v>
      </c>
      <c r="C12" s="28"/>
      <c r="D12" s="227">
        <v>322693</v>
      </c>
      <c r="E12" s="228">
        <v>259053</v>
      </c>
      <c r="F12" s="228" t="s">
        <v>317</v>
      </c>
      <c r="G12" s="228" t="s">
        <v>236</v>
      </c>
      <c r="H12" s="228" t="s">
        <v>236</v>
      </c>
      <c r="I12" s="228" t="s">
        <v>236</v>
      </c>
      <c r="J12" s="228" t="s">
        <v>236</v>
      </c>
      <c r="K12" s="228" t="s">
        <v>236</v>
      </c>
      <c r="L12" s="228" t="s">
        <v>236</v>
      </c>
      <c r="M12" s="228" t="s">
        <v>236</v>
      </c>
      <c r="N12" s="228" t="s">
        <v>236</v>
      </c>
      <c r="O12" s="228" t="s">
        <v>236</v>
      </c>
      <c r="P12" s="228" t="s">
        <v>236</v>
      </c>
      <c r="Q12" s="228" t="s">
        <v>236</v>
      </c>
      <c r="R12" s="228" t="s">
        <v>236</v>
      </c>
      <c r="S12" s="228" t="s">
        <v>236</v>
      </c>
      <c r="T12" s="228" t="s">
        <v>236</v>
      </c>
      <c r="U12" s="228" t="s">
        <v>236</v>
      </c>
      <c r="V12" s="228" t="s">
        <v>236</v>
      </c>
      <c r="W12" s="229" t="s">
        <v>236</v>
      </c>
      <c r="Y12" s="28">
        <v>14</v>
      </c>
      <c r="Z12" s="28"/>
    </row>
    <row r="13" spans="2:26" ht="10.5" customHeight="1">
      <c r="B13" s="28">
        <v>15</v>
      </c>
      <c r="C13" s="28"/>
      <c r="D13" s="227">
        <v>316982</v>
      </c>
      <c r="E13" s="228">
        <v>257080</v>
      </c>
      <c r="F13" s="228" t="s">
        <v>317</v>
      </c>
      <c r="G13" s="228" t="s">
        <v>236</v>
      </c>
      <c r="H13" s="228" t="s">
        <v>236</v>
      </c>
      <c r="I13" s="228" t="s">
        <v>236</v>
      </c>
      <c r="J13" s="228" t="s">
        <v>236</v>
      </c>
      <c r="K13" s="228" t="s">
        <v>236</v>
      </c>
      <c r="L13" s="228" t="s">
        <v>236</v>
      </c>
      <c r="M13" s="228" t="s">
        <v>236</v>
      </c>
      <c r="N13" s="228" t="s">
        <v>236</v>
      </c>
      <c r="O13" s="228" t="s">
        <v>236</v>
      </c>
      <c r="P13" s="228" t="s">
        <v>236</v>
      </c>
      <c r="Q13" s="228" t="s">
        <v>236</v>
      </c>
      <c r="R13" s="228" t="s">
        <v>236</v>
      </c>
      <c r="S13" s="228" t="s">
        <v>236</v>
      </c>
      <c r="T13" s="228" t="s">
        <v>236</v>
      </c>
      <c r="U13" s="228" t="s">
        <v>236</v>
      </c>
      <c r="V13" s="228" t="s">
        <v>236</v>
      </c>
      <c r="W13" s="229" t="s">
        <v>236</v>
      </c>
      <c r="Y13" s="28">
        <v>15</v>
      </c>
      <c r="Z13" s="28"/>
    </row>
    <row r="14" spans="2:25" ht="10.5" customHeight="1">
      <c r="B14" s="28">
        <v>16</v>
      </c>
      <c r="D14" s="230">
        <v>320293</v>
      </c>
      <c r="E14" s="231">
        <v>262844</v>
      </c>
      <c r="F14" s="231">
        <v>340648</v>
      </c>
      <c r="G14" s="231">
        <v>311475</v>
      </c>
      <c r="H14" s="231">
        <v>274649</v>
      </c>
      <c r="I14" s="231">
        <v>232968</v>
      </c>
      <c r="J14" s="231">
        <v>271021</v>
      </c>
      <c r="K14" s="231">
        <v>255118</v>
      </c>
      <c r="L14" s="231">
        <v>208676</v>
      </c>
      <c r="M14" s="231">
        <v>182616</v>
      </c>
      <c r="N14" s="231">
        <v>478529</v>
      </c>
      <c r="O14" s="231">
        <v>363235</v>
      </c>
      <c r="P14" s="231">
        <v>145566</v>
      </c>
      <c r="Q14" s="231">
        <v>136352</v>
      </c>
      <c r="R14" s="231">
        <v>368893</v>
      </c>
      <c r="S14" s="231">
        <v>298470</v>
      </c>
      <c r="T14" s="231">
        <v>539672</v>
      </c>
      <c r="U14" s="231">
        <v>390934</v>
      </c>
      <c r="V14" s="231">
        <v>269234</v>
      </c>
      <c r="W14" s="232">
        <v>217771</v>
      </c>
      <c r="Y14" s="28">
        <v>16</v>
      </c>
    </row>
    <row r="15" spans="2:25" s="33" customFormat="1" ht="10.5" customHeight="1">
      <c r="B15" s="31">
        <v>17</v>
      </c>
      <c r="D15" s="233">
        <v>330771</v>
      </c>
      <c r="E15" s="234">
        <v>267922</v>
      </c>
      <c r="F15" s="234">
        <v>344046</v>
      </c>
      <c r="G15" s="234">
        <v>313579</v>
      </c>
      <c r="H15" s="234">
        <v>285640</v>
      </c>
      <c r="I15" s="234">
        <v>237163</v>
      </c>
      <c r="J15" s="234">
        <v>251866</v>
      </c>
      <c r="K15" s="234">
        <v>242141</v>
      </c>
      <c r="L15" s="234">
        <v>271429</v>
      </c>
      <c r="M15" s="234">
        <v>221526</v>
      </c>
      <c r="N15" s="234">
        <v>441388</v>
      </c>
      <c r="O15" s="234">
        <v>360319</v>
      </c>
      <c r="P15" s="234">
        <v>138674</v>
      </c>
      <c r="Q15" s="234">
        <v>133146</v>
      </c>
      <c r="R15" s="234">
        <v>374471</v>
      </c>
      <c r="S15" s="234">
        <v>296646</v>
      </c>
      <c r="T15" s="234">
        <v>485725</v>
      </c>
      <c r="U15" s="234">
        <v>343969</v>
      </c>
      <c r="V15" s="234">
        <v>285266</v>
      </c>
      <c r="W15" s="235">
        <v>228676</v>
      </c>
      <c r="Y15" s="31">
        <v>17</v>
      </c>
    </row>
    <row r="16" spans="4:23" ht="6" customHeight="1">
      <c r="D16" s="230"/>
      <c r="E16" s="231"/>
      <c r="F16" s="231"/>
      <c r="G16" s="231"/>
      <c r="H16" s="231"/>
      <c r="I16" s="231"/>
      <c r="J16" s="231"/>
      <c r="K16" s="231"/>
      <c r="L16" s="231"/>
      <c r="M16" s="231"/>
      <c r="N16" s="231"/>
      <c r="O16" s="231"/>
      <c r="P16" s="231"/>
      <c r="Q16" s="231"/>
      <c r="R16" s="231"/>
      <c r="S16" s="231"/>
      <c r="T16" s="231"/>
      <c r="U16" s="231"/>
      <c r="V16" s="231"/>
      <c r="W16" s="232"/>
    </row>
    <row r="17" spans="1:26" ht="11.25" customHeight="1">
      <c r="A17" s="257" t="s">
        <v>68</v>
      </c>
      <c r="B17" s="257"/>
      <c r="C17" s="257"/>
      <c r="D17" s="230"/>
      <c r="E17" s="231"/>
      <c r="F17" s="225"/>
      <c r="G17" s="225"/>
      <c r="H17" s="225"/>
      <c r="I17" s="225"/>
      <c r="J17" s="225"/>
      <c r="K17" s="225"/>
      <c r="L17" s="225"/>
      <c r="M17" s="225"/>
      <c r="N17" s="225"/>
      <c r="O17" s="225"/>
      <c r="P17" s="225"/>
      <c r="Q17" s="225"/>
      <c r="R17" s="225"/>
      <c r="S17" s="225"/>
      <c r="T17" s="225"/>
      <c r="U17" s="225"/>
      <c r="V17" s="225"/>
      <c r="W17" s="226"/>
      <c r="X17" s="257"/>
      <c r="Y17" s="257" t="s">
        <v>68</v>
      </c>
      <c r="Z17" s="257"/>
    </row>
    <row r="18" spans="1:26" ht="10.5" customHeight="1">
      <c r="A18" s="14" t="s">
        <v>62</v>
      </c>
      <c r="B18" s="28">
        <v>13</v>
      </c>
      <c r="C18" s="36" t="s">
        <v>63</v>
      </c>
      <c r="D18" s="230">
        <v>427479</v>
      </c>
      <c r="E18" s="228">
        <v>341133</v>
      </c>
      <c r="F18" s="228" t="s">
        <v>317</v>
      </c>
      <c r="G18" s="228" t="s">
        <v>236</v>
      </c>
      <c r="H18" s="228" t="s">
        <v>236</v>
      </c>
      <c r="I18" s="228" t="s">
        <v>236</v>
      </c>
      <c r="J18" s="228" t="s">
        <v>236</v>
      </c>
      <c r="K18" s="228" t="s">
        <v>236</v>
      </c>
      <c r="L18" s="228" t="s">
        <v>236</v>
      </c>
      <c r="M18" s="228" t="s">
        <v>236</v>
      </c>
      <c r="N18" s="228" t="s">
        <v>236</v>
      </c>
      <c r="O18" s="228" t="s">
        <v>236</v>
      </c>
      <c r="P18" s="228" t="s">
        <v>236</v>
      </c>
      <c r="Q18" s="228" t="s">
        <v>236</v>
      </c>
      <c r="R18" s="228" t="s">
        <v>236</v>
      </c>
      <c r="S18" s="228" t="s">
        <v>236</v>
      </c>
      <c r="T18" s="228" t="s">
        <v>236</v>
      </c>
      <c r="U18" s="228" t="s">
        <v>236</v>
      </c>
      <c r="V18" s="228" t="s">
        <v>236</v>
      </c>
      <c r="W18" s="229" t="s">
        <v>236</v>
      </c>
      <c r="X18" s="14" t="s">
        <v>62</v>
      </c>
      <c r="Y18" s="28">
        <v>13</v>
      </c>
      <c r="Z18" s="36" t="s">
        <v>63</v>
      </c>
    </row>
    <row r="19" spans="2:26" ht="10.5" customHeight="1">
      <c r="B19" s="28">
        <v>14</v>
      </c>
      <c r="C19" s="28"/>
      <c r="D19" s="230">
        <v>398974</v>
      </c>
      <c r="E19" s="228">
        <v>319990</v>
      </c>
      <c r="F19" s="228" t="s">
        <v>317</v>
      </c>
      <c r="G19" s="228" t="s">
        <v>236</v>
      </c>
      <c r="H19" s="228" t="s">
        <v>236</v>
      </c>
      <c r="I19" s="228" t="s">
        <v>236</v>
      </c>
      <c r="J19" s="228" t="s">
        <v>236</v>
      </c>
      <c r="K19" s="228" t="s">
        <v>236</v>
      </c>
      <c r="L19" s="228" t="s">
        <v>236</v>
      </c>
      <c r="M19" s="228" t="s">
        <v>236</v>
      </c>
      <c r="N19" s="228" t="s">
        <v>236</v>
      </c>
      <c r="O19" s="228" t="s">
        <v>236</v>
      </c>
      <c r="P19" s="228" t="s">
        <v>236</v>
      </c>
      <c r="Q19" s="228" t="s">
        <v>236</v>
      </c>
      <c r="R19" s="228" t="s">
        <v>236</v>
      </c>
      <c r="S19" s="228" t="s">
        <v>236</v>
      </c>
      <c r="T19" s="228" t="s">
        <v>236</v>
      </c>
      <c r="U19" s="228" t="s">
        <v>236</v>
      </c>
      <c r="V19" s="228" t="s">
        <v>236</v>
      </c>
      <c r="W19" s="229" t="s">
        <v>236</v>
      </c>
      <c r="Y19" s="28">
        <v>14</v>
      </c>
      <c r="Z19" s="28"/>
    </row>
    <row r="20" spans="2:26" ht="10.5" customHeight="1">
      <c r="B20" s="28">
        <v>15</v>
      </c>
      <c r="C20" s="28"/>
      <c r="D20" s="230">
        <v>390545</v>
      </c>
      <c r="E20" s="228">
        <v>316351</v>
      </c>
      <c r="F20" s="228" t="s">
        <v>317</v>
      </c>
      <c r="G20" s="228" t="s">
        <v>236</v>
      </c>
      <c r="H20" s="228" t="s">
        <v>236</v>
      </c>
      <c r="I20" s="228" t="s">
        <v>236</v>
      </c>
      <c r="J20" s="228" t="s">
        <v>236</v>
      </c>
      <c r="K20" s="228" t="s">
        <v>236</v>
      </c>
      <c r="L20" s="228" t="s">
        <v>236</v>
      </c>
      <c r="M20" s="228" t="s">
        <v>236</v>
      </c>
      <c r="N20" s="228" t="s">
        <v>236</v>
      </c>
      <c r="O20" s="228" t="s">
        <v>236</v>
      </c>
      <c r="P20" s="228" t="s">
        <v>236</v>
      </c>
      <c r="Q20" s="228" t="s">
        <v>236</v>
      </c>
      <c r="R20" s="228" t="s">
        <v>236</v>
      </c>
      <c r="S20" s="228" t="s">
        <v>236</v>
      </c>
      <c r="T20" s="228" t="s">
        <v>236</v>
      </c>
      <c r="U20" s="228" t="s">
        <v>236</v>
      </c>
      <c r="V20" s="228" t="s">
        <v>236</v>
      </c>
      <c r="W20" s="229" t="s">
        <v>236</v>
      </c>
      <c r="Y20" s="28">
        <v>15</v>
      </c>
      <c r="Z20" s="28"/>
    </row>
    <row r="21" spans="2:25" ht="10.5" customHeight="1">
      <c r="B21" s="28">
        <v>16</v>
      </c>
      <c r="D21" s="230">
        <v>390397</v>
      </c>
      <c r="E21" s="231">
        <v>321388</v>
      </c>
      <c r="F21" s="231">
        <v>354627</v>
      </c>
      <c r="G21" s="231">
        <v>324706</v>
      </c>
      <c r="H21" s="231">
        <v>350183</v>
      </c>
      <c r="I21" s="231">
        <v>292749</v>
      </c>
      <c r="J21" s="231">
        <v>283895</v>
      </c>
      <c r="K21" s="231">
        <v>267019</v>
      </c>
      <c r="L21" s="231">
        <v>293528</v>
      </c>
      <c r="M21" s="231">
        <v>251156</v>
      </c>
      <c r="N21" s="231">
        <v>556042</v>
      </c>
      <c r="O21" s="231">
        <v>415585</v>
      </c>
      <c r="P21" s="231">
        <v>200022</v>
      </c>
      <c r="Q21" s="231">
        <v>185154</v>
      </c>
      <c r="R21" s="231">
        <v>541741</v>
      </c>
      <c r="S21" s="231">
        <v>451420</v>
      </c>
      <c r="T21" s="231">
        <v>596823</v>
      </c>
      <c r="U21" s="231">
        <v>432555</v>
      </c>
      <c r="V21" s="231">
        <v>381304</v>
      </c>
      <c r="W21" s="232">
        <v>298459</v>
      </c>
      <c r="Y21" s="28">
        <v>16</v>
      </c>
    </row>
    <row r="22" spans="2:25" s="33" customFormat="1" ht="10.5" customHeight="1">
      <c r="B22" s="31">
        <v>17</v>
      </c>
      <c r="D22" s="233">
        <v>392127</v>
      </c>
      <c r="E22" s="234">
        <v>319834</v>
      </c>
      <c r="F22" s="234">
        <v>357884</v>
      </c>
      <c r="G22" s="234">
        <v>326776</v>
      </c>
      <c r="H22" s="234">
        <v>365084</v>
      </c>
      <c r="I22" s="234">
        <v>299646</v>
      </c>
      <c r="J22" s="234">
        <v>262860</v>
      </c>
      <c r="K22" s="234">
        <v>252649</v>
      </c>
      <c r="L22" s="234">
        <v>344749</v>
      </c>
      <c r="M22" s="234">
        <v>277310</v>
      </c>
      <c r="N22" s="234">
        <v>504030</v>
      </c>
      <c r="O22" s="234">
        <v>409573</v>
      </c>
      <c r="P22" s="234">
        <v>187093</v>
      </c>
      <c r="Q22" s="234">
        <v>177331</v>
      </c>
      <c r="R22" s="234">
        <v>547943</v>
      </c>
      <c r="S22" s="234">
        <v>450313</v>
      </c>
      <c r="T22" s="234">
        <v>540897</v>
      </c>
      <c r="U22" s="234">
        <v>381049</v>
      </c>
      <c r="V22" s="234">
        <v>366672</v>
      </c>
      <c r="W22" s="235">
        <v>285313</v>
      </c>
      <c r="Y22" s="31">
        <v>17</v>
      </c>
    </row>
    <row r="23" spans="4:23" ht="6" customHeight="1">
      <c r="D23" s="230"/>
      <c r="E23" s="231"/>
      <c r="F23" s="231"/>
      <c r="G23" s="231"/>
      <c r="H23" s="231"/>
      <c r="I23" s="231"/>
      <c r="J23" s="231"/>
      <c r="K23" s="231"/>
      <c r="L23" s="231"/>
      <c r="M23" s="231"/>
      <c r="N23" s="231"/>
      <c r="O23" s="231"/>
      <c r="P23" s="231"/>
      <c r="Q23" s="231"/>
      <c r="R23" s="231"/>
      <c r="S23" s="231"/>
      <c r="T23" s="231"/>
      <c r="U23" s="231"/>
      <c r="V23" s="231"/>
      <c r="W23" s="232"/>
    </row>
    <row r="24" spans="1:26" ht="12" customHeight="1">
      <c r="A24" s="257" t="s">
        <v>69</v>
      </c>
      <c r="B24" s="257"/>
      <c r="C24" s="257"/>
      <c r="D24" s="230"/>
      <c r="E24" s="231"/>
      <c r="F24" s="225"/>
      <c r="G24" s="225"/>
      <c r="H24" s="225"/>
      <c r="I24" s="225"/>
      <c r="J24" s="225"/>
      <c r="K24" s="225"/>
      <c r="L24" s="225"/>
      <c r="M24" s="225"/>
      <c r="N24" s="225"/>
      <c r="O24" s="225"/>
      <c r="P24" s="225"/>
      <c r="Q24" s="225"/>
      <c r="R24" s="225"/>
      <c r="S24" s="225"/>
      <c r="T24" s="225"/>
      <c r="U24" s="225"/>
      <c r="V24" s="225"/>
      <c r="W24" s="226"/>
      <c r="X24" s="257"/>
      <c r="Y24" s="257" t="s">
        <v>69</v>
      </c>
      <c r="Z24" s="257"/>
    </row>
    <row r="25" spans="1:26" ht="10.5" customHeight="1">
      <c r="A25" s="14" t="s">
        <v>62</v>
      </c>
      <c r="B25" s="28">
        <v>13</v>
      </c>
      <c r="C25" s="36" t="s">
        <v>63</v>
      </c>
      <c r="D25" s="230">
        <v>234741</v>
      </c>
      <c r="E25" s="228">
        <v>190015</v>
      </c>
      <c r="F25" s="228" t="s">
        <v>317</v>
      </c>
      <c r="G25" s="228" t="s">
        <v>236</v>
      </c>
      <c r="H25" s="228" t="s">
        <v>236</v>
      </c>
      <c r="I25" s="228" t="s">
        <v>236</v>
      </c>
      <c r="J25" s="228" t="s">
        <v>236</v>
      </c>
      <c r="K25" s="228" t="s">
        <v>236</v>
      </c>
      <c r="L25" s="228" t="s">
        <v>236</v>
      </c>
      <c r="M25" s="228" t="s">
        <v>236</v>
      </c>
      <c r="N25" s="228" t="s">
        <v>236</v>
      </c>
      <c r="O25" s="228" t="s">
        <v>236</v>
      </c>
      <c r="P25" s="228" t="s">
        <v>236</v>
      </c>
      <c r="Q25" s="228" t="s">
        <v>236</v>
      </c>
      <c r="R25" s="228" t="s">
        <v>236</v>
      </c>
      <c r="S25" s="228" t="s">
        <v>236</v>
      </c>
      <c r="T25" s="228" t="s">
        <v>236</v>
      </c>
      <c r="U25" s="228" t="s">
        <v>236</v>
      </c>
      <c r="V25" s="228" t="s">
        <v>236</v>
      </c>
      <c r="W25" s="229" t="s">
        <v>236</v>
      </c>
      <c r="X25" s="14" t="s">
        <v>62</v>
      </c>
      <c r="Y25" s="28">
        <v>13</v>
      </c>
      <c r="Z25" s="36" t="s">
        <v>63</v>
      </c>
    </row>
    <row r="26" spans="2:26" ht="10.5" customHeight="1">
      <c r="B26" s="28">
        <v>14</v>
      </c>
      <c r="C26" s="28"/>
      <c r="D26" s="230">
        <v>231858</v>
      </c>
      <c r="E26" s="228">
        <v>186489</v>
      </c>
      <c r="F26" s="228" t="s">
        <v>317</v>
      </c>
      <c r="G26" s="228" t="s">
        <v>236</v>
      </c>
      <c r="H26" s="228" t="s">
        <v>236</v>
      </c>
      <c r="I26" s="228" t="s">
        <v>236</v>
      </c>
      <c r="J26" s="228" t="s">
        <v>236</v>
      </c>
      <c r="K26" s="228" t="s">
        <v>236</v>
      </c>
      <c r="L26" s="228" t="s">
        <v>236</v>
      </c>
      <c r="M26" s="228" t="s">
        <v>236</v>
      </c>
      <c r="N26" s="228" t="s">
        <v>236</v>
      </c>
      <c r="O26" s="228" t="s">
        <v>236</v>
      </c>
      <c r="P26" s="228" t="s">
        <v>236</v>
      </c>
      <c r="Q26" s="228" t="s">
        <v>236</v>
      </c>
      <c r="R26" s="228" t="s">
        <v>236</v>
      </c>
      <c r="S26" s="228" t="s">
        <v>236</v>
      </c>
      <c r="T26" s="228" t="s">
        <v>236</v>
      </c>
      <c r="U26" s="228" t="s">
        <v>236</v>
      </c>
      <c r="V26" s="228" t="s">
        <v>236</v>
      </c>
      <c r="W26" s="229" t="s">
        <v>236</v>
      </c>
      <c r="Y26" s="28">
        <v>14</v>
      </c>
      <c r="Z26" s="28"/>
    </row>
    <row r="27" spans="2:26" ht="10.5" customHeight="1">
      <c r="B27" s="28">
        <v>15</v>
      </c>
      <c r="C27" s="28"/>
      <c r="D27" s="230">
        <v>228428</v>
      </c>
      <c r="E27" s="228">
        <v>185730</v>
      </c>
      <c r="F27" s="228" t="s">
        <v>317</v>
      </c>
      <c r="G27" s="228" t="s">
        <v>236</v>
      </c>
      <c r="H27" s="228" t="s">
        <v>236</v>
      </c>
      <c r="I27" s="228" t="s">
        <v>236</v>
      </c>
      <c r="J27" s="228" t="s">
        <v>236</v>
      </c>
      <c r="K27" s="228" t="s">
        <v>236</v>
      </c>
      <c r="L27" s="228" t="s">
        <v>236</v>
      </c>
      <c r="M27" s="228" t="s">
        <v>236</v>
      </c>
      <c r="N27" s="228" t="s">
        <v>236</v>
      </c>
      <c r="O27" s="228" t="s">
        <v>236</v>
      </c>
      <c r="P27" s="228" t="s">
        <v>236</v>
      </c>
      <c r="Q27" s="228" t="s">
        <v>236</v>
      </c>
      <c r="R27" s="228" t="s">
        <v>236</v>
      </c>
      <c r="S27" s="228" t="s">
        <v>236</v>
      </c>
      <c r="T27" s="228" t="s">
        <v>236</v>
      </c>
      <c r="U27" s="228" t="s">
        <v>236</v>
      </c>
      <c r="V27" s="228" t="s">
        <v>236</v>
      </c>
      <c r="W27" s="229" t="s">
        <v>236</v>
      </c>
      <c r="Y27" s="28">
        <v>15</v>
      </c>
      <c r="Z27" s="28"/>
    </row>
    <row r="28" spans="2:25" ht="10.5" customHeight="1">
      <c r="B28" s="28">
        <v>16</v>
      </c>
      <c r="D28" s="230">
        <v>241242</v>
      </c>
      <c r="E28" s="231">
        <v>196828</v>
      </c>
      <c r="F28" s="231">
        <v>231517</v>
      </c>
      <c r="G28" s="231">
        <v>208177</v>
      </c>
      <c r="H28" s="231">
        <v>169109</v>
      </c>
      <c r="I28" s="231">
        <v>149439</v>
      </c>
      <c r="J28" s="231">
        <v>147642</v>
      </c>
      <c r="K28" s="231">
        <v>141071</v>
      </c>
      <c r="L28" s="231">
        <v>111697</v>
      </c>
      <c r="M28" s="231">
        <v>104280</v>
      </c>
      <c r="N28" s="231">
        <v>336940</v>
      </c>
      <c r="O28" s="231">
        <v>267610</v>
      </c>
      <c r="P28" s="231">
        <v>96387</v>
      </c>
      <c r="Q28" s="231">
        <v>92279</v>
      </c>
      <c r="R28" s="231">
        <v>315013</v>
      </c>
      <c r="S28" s="231">
        <v>250793</v>
      </c>
      <c r="T28" s="231">
        <v>484143</v>
      </c>
      <c r="U28" s="231">
        <v>350494</v>
      </c>
      <c r="V28" s="231">
        <v>161210</v>
      </c>
      <c r="W28" s="232">
        <v>139996</v>
      </c>
      <c r="Y28" s="28">
        <v>16</v>
      </c>
    </row>
    <row r="29" spans="2:25" s="33" customFormat="1" ht="10.5" customHeight="1">
      <c r="B29" s="31">
        <v>17</v>
      </c>
      <c r="D29" s="233">
        <v>252115</v>
      </c>
      <c r="E29" s="234">
        <v>201372</v>
      </c>
      <c r="F29" s="234">
        <v>233319</v>
      </c>
      <c r="G29" s="234">
        <v>207984</v>
      </c>
      <c r="H29" s="234">
        <v>173208</v>
      </c>
      <c r="I29" s="234">
        <v>148735</v>
      </c>
      <c r="J29" s="234">
        <v>145032</v>
      </c>
      <c r="K29" s="234">
        <v>140030</v>
      </c>
      <c r="L29" s="234">
        <v>127821</v>
      </c>
      <c r="M29" s="234">
        <v>112263</v>
      </c>
      <c r="N29" s="234">
        <v>304910</v>
      </c>
      <c r="O29" s="234">
        <v>253010</v>
      </c>
      <c r="P29" s="234">
        <v>99355</v>
      </c>
      <c r="Q29" s="234">
        <v>97266</v>
      </c>
      <c r="R29" s="234">
        <v>318407</v>
      </c>
      <c r="S29" s="234">
        <v>246982</v>
      </c>
      <c r="T29" s="234">
        <v>423704</v>
      </c>
      <c r="U29" s="234">
        <v>302286</v>
      </c>
      <c r="V29" s="234">
        <v>177303</v>
      </c>
      <c r="W29" s="235">
        <v>153562</v>
      </c>
      <c r="Y29" s="31">
        <v>17</v>
      </c>
    </row>
    <row r="30" spans="1:26" ht="4.5" customHeight="1">
      <c r="A30" s="40"/>
      <c r="B30" s="40"/>
      <c r="C30" s="40"/>
      <c r="D30" s="236"/>
      <c r="E30" s="237"/>
      <c r="F30" s="237"/>
      <c r="G30" s="237"/>
      <c r="H30" s="237"/>
      <c r="I30" s="237"/>
      <c r="J30" s="237"/>
      <c r="K30" s="237"/>
      <c r="L30" s="237"/>
      <c r="M30" s="237"/>
      <c r="N30" s="237"/>
      <c r="O30" s="237"/>
      <c r="P30" s="237"/>
      <c r="Q30" s="237"/>
      <c r="R30" s="237"/>
      <c r="S30" s="237"/>
      <c r="T30" s="237"/>
      <c r="U30" s="237"/>
      <c r="V30" s="237"/>
      <c r="W30" s="238"/>
      <c r="X30" s="40"/>
      <c r="Y30" s="40"/>
      <c r="Z30" s="40"/>
    </row>
    <row r="31" ht="3.75" customHeight="1"/>
    <row r="32" s="106" customFormat="1" ht="11.25">
      <c r="A32" s="106" t="s">
        <v>64</v>
      </c>
    </row>
    <row r="33" spans="1:24" s="106" customFormat="1" ht="11.25">
      <c r="A33" s="125" t="s">
        <v>313</v>
      </c>
      <c r="X33" s="125"/>
    </row>
    <row r="34" spans="1:24" s="106" customFormat="1" ht="11.25">
      <c r="A34" s="125" t="s">
        <v>312</v>
      </c>
      <c r="X34" s="125"/>
    </row>
    <row r="35" spans="1:24" s="106" customFormat="1" ht="11.25">
      <c r="A35" s="125" t="s">
        <v>301</v>
      </c>
      <c r="X35" s="125"/>
    </row>
    <row r="36" spans="1:24" s="106" customFormat="1" ht="11.25">
      <c r="A36" s="125" t="s">
        <v>300</v>
      </c>
      <c r="X36" s="125"/>
    </row>
  </sheetData>
  <mergeCells count="28">
    <mergeCell ref="F5:G6"/>
    <mergeCell ref="H5:I6"/>
    <mergeCell ref="J5:K6"/>
    <mergeCell ref="F7:F8"/>
    <mergeCell ref="H7:H8"/>
    <mergeCell ref="J7:J8"/>
    <mergeCell ref="L7:L8"/>
    <mergeCell ref="V7:V8"/>
    <mergeCell ref="T5:U6"/>
    <mergeCell ref="V5:W6"/>
    <mergeCell ref="N5:O6"/>
    <mergeCell ref="P5:Q6"/>
    <mergeCell ref="L5:M6"/>
    <mergeCell ref="N7:N8"/>
    <mergeCell ref="P7:P8"/>
    <mergeCell ref="D5:E6"/>
    <mergeCell ref="A24:C24"/>
    <mergeCell ref="A17:C17"/>
    <mergeCell ref="A10:C10"/>
    <mergeCell ref="C5:C6"/>
    <mergeCell ref="D7:D8"/>
    <mergeCell ref="X10:Z10"/>
    <mergeCell ref="X17:Z17"/>
    <mergeCell ref="X24:Z24"/>
    <mergeCell ref="R5:S6"/>
    <mergeCell ref="X5:X6"/>
    <mergeCell ref="R7:R8"/>
    <mergeCell ref="T7:T8"/>
  </mergeCells>
  <printOptions horizontalCentered="1"/>
  <pageMargins left="0.3937007874015748" right="0.3937007874015748"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情報システム課</cp:lastModifiedBy>
  <cp:lastPrinted>2007-03-16T04:13:55Z</cp:lastPrinted>
  <dcterms:created xsi:type="dcterms:W3CDTF">1997-01-08T22:48:59Z</dcterms:created>
  <dcterms:modified xsi:type="dcterms:W3CDTF">2007-04-12T04:36:33Z</dcterms:modified>
  <cp:category/>
  <cp:version/>
  <cp:contentType/>
  <cp:contentStatus/>
</cp:coreProperties>
</file>