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65446" windowWidth="8220" windowHeight="3720" tabRatio="880" activeTab="0"/>
  </bookViews>
  <sheets>
    <sheet name="●108その1" sheetId="1" r:id="rId1"/>
    <sheet name="●108その2" sheetId="2" r:id="rId2"/>
    <sheet name="●109" sheetId="3" r:id="rId3"/>
    <sheet name="●110" sheetId="4" r:id="rId4"/>
    <sheet name="●111" sheetId="5" r:id="rId5"/>
    <sheet name="●112" sheetId="6" r:id="rId6"/>
    <sheet name="●113" sheetId="7" r:id="rId7"/>
    <sheet name="●114" sheetId="8" r:id="rId8"/>
    <sheet name="●115" sheetId="9" r:id="rId9"/>
    <sheet name="●116" sheetId="10" r:id="rId10"/>
    <sheet name="●117" sheetId="11" r:id="rId11"/>
    <sheet name="●118" sheetId="12" r:id="rId12"/>
    <sheet name="●119" sheetId="13" r:id="rId13"/>
    <sheet name="●120" sheetId="14" r:id="rId14"/>
    <sheet name="●121" sheetId="15" r:id="rId15"/>
    <sheet name="●122" sheetId="16" r:id="rId16"/>
    <sheet name="●123" sheetId="17" r:id="rId17"/>
  </sheets>
  <externalReferences>
    <externalReference r:id="rId20"/>
  </externalReferences>
  <definedNames>
    <definedName name="_xlnm.Print_Area" localSheetId="8">'●115'!$A$1:$I$53</definedName>
    <definedName name="_xlnm.Print_Area" localSheetId="14">'●121'!$A$1:$I$19</definedName>
    <definedName name="平成８年" localSheetId="15">'[1]23'!#REF!</definedName>
    <definedName name="平成８年">'[1]23'!#REF!</definedName>
  </definedNames>
  <calcPr fullCalcOnLoad="1"/>
</workbook>
</file>

<file path=xl/sharedStrings.xml><?xml version="1.0" encoding="utf-8"?>
<sst xmlns="http://schemas.openxmlformats.org/spreadsheetml/2006/main" count="415" uniqueCount="278">
  <si>
    <t>大気汚染</t>
  </si>
  <si>
    <t>水質汚濁</t>
  </si>
  <si>
    <t>悪臭</t>
  </si>
  <si>
    <t>その他</t>
  </si>
  <si>
    <t>113　医　療　施　設　数</t>
  </si>
  <si>
    <t>総数</t>
  </si>
  <si>
    <t>病院</t>
  </si>
  <si>
    <t>診療所</t>
  </si>
  <si>
    <t>歯科</t>
  </si>
  <si>
    <t>薬局</t>
  </si>
  <si>
    <t>108　塵 芥 処 理 状 況</t>
  </si>
  <si>
    <t>その１　ごみ収集量</t>
  </si>
  <si>
    <t>(単位：人，ｔ)</t>
  </si>
  <si>
    <t>区分</t>
  </si>
  <si>
    <t>生ごみ</t>
  </si>
  <si>
    <t>市民1人</t>
  </si>
  <si>
    <t>収集</t>
  </si>
  <si>
    <t>総量</t>
  </si>
  <si>
    <t>資源</t>
  </si>
  <si>
    <t>人口</t>
  </si>
  <si>
    <t>計</t>
  </si>
  <si>
    <t>直営</t>
  </si>
  <si>
    <t>年度</t>
  </si>
  <si>
    <t>その２　ご み 処 理 量</t>
  </si>
  <si>
    <t>(単位：ｔ)</t>
  </si>
  <si>
    <t>焼却</t>
  </si>
  <si>
    <t>埋立</t>
  </si>
  <si>
    <t>&lt;市環境政策課&gt;</t>
  </si>
  <si>
    <t>109　し 尿 処 理 状 況</t>
  </si>
  <si>
    <t>(単位：kl)</t>
  </si>
  <si>
    <t>全市</t>
  </si>
  <si>
    <t>処理</t>
  </si>
  <si>
    <t>世帯数</t>
  </si>
  <si>
    <t>件数(月平均)</t>
  </si>
  <si>
    <t>収集量(年間)</t>
  </si>
  <si>
    <t>日量</t>
  </si>
  <si>
    <t>&lt;市環境政策課&gt;　</t>
  </si>
  <si>
    <t>(単位：頭)</t>
  </si>
  <si>
    <t>牛</t>
  </si>
  <si>
    <t>子牛</t>
  </si>
  <si>
    <t>馬</t>
  </si>
  <si>
    <t>豚</t>
  </si>
  <si>
    <t>火葬</t>
  </si>
  <si>
    <t>埋葬</t>
  </si>
  <si>
    <t>合計</t>
  </si>
  <si>
    <t>死亡</t>
  </si>
  <si>
    <t>死産</t>
  </si>
  <si>
    <t>市内居住者</t>
  </si>
  <si>
    <t>市外居住者</t>
  </si>
  <si>
    <t>大人</t>
  </si>
  <si>
    <t>小人</t>
  </si>
  <si>
    <t>死産児</t>
  </si>
  <si>
    <t>胞衣等</t>
  </si>
  <si>
    <t>&lt;市斎場&gt;</t>
  </si>
  <si>
    <t>年</t>
  </si>
  <si>
    <t>114  病     床     数</t>
  </si>
  <si>
    <t>各年10月1日現在</t>
  </si>
  <si>
    <t>精神</t>
  </si>
  <si>
    <t>結核</t>
  </si>
  <si>
    <t>伝染</t>
  </si>
  <si>
    <t>入院</t>
  </si>
  <si>
    <t>外来</t>
  </si>
  <si>
    <t>呼吸器科</t>
  </si>
  <si>
    <t>整形外科</t>
  </si>
  <si>
    <t>眼科</t>
  </si>
  <si>
    <t>皮膚科</t>
  </si>
  <si>
    <t>放射線科</t>
  </si>
  <si>
    <t>循環器科</t>
  </si>
  <si>
    <t>形成外科</t>
  </si>
  <si>
    <t>男</t>
  </si>
  <si>
    <t>女</t>
  </si>
  <si>
    <t>4才</t>
  </si>
  <si>
    <t>100歳以上</t>
  </si>
  <si>
    <t>&lt;市地域保健課&gt;</t>
  </si>
  <si>
    <t>117　死 因 別 死 亡 者 数</t>
  </si>
  <si>
    <t>悪性新生物</t>
  </si>
  <si>
    <t>脳血管疾患</t>
  </si>
  <si>
    <t>高血圧性疾患</t>
  </si>
  <si>
    <t>肺炎</t>
  </si>
  <si>
    <t>老衰</t>
  </si>
  <si>
    <t>自殺</t>
  </si>
  <si>
    <t>腎不全</t>
  </si>
  <si>
    <t>118　感　染　症　発　生　状　況</t>
  </si>
  <si>
    <t>(単位：人)</t>
  </si>
  <si>
    <t>急性灰白髄炎</t>
  </si>
  <si>
    <t>細菌性赤痢</t>
  </si>
  <si>
    <t>擬似症患者</t>
  </si>
  <si>
    <t>患者</t>
  </si>
  <si>
    <t>腸チフス</t>
  </si>
  <si>
    <t>119  予防接種実施状況</t>
  </si>
  <si>
    <t>三種混合</t>
  </si>
  <si>
    <t>二種混合</t>
  </si>
  <si>
    <t>日本脳炎</t>
  </si>
  <si>
    <t>風しん</t>
  </si>
  <si>
    <t>麻しん</t>
  </si>
  <si>
    <t>120　結　核　発　生　状　況</t>
  </si>
  <si>
    <t>患者数</t>
  </si>
  <si>
    <t>死亡数</t>
  </si>
  <si>
    <t>登録総数</t>
  </si>
  <si>
    <t>新発見</t>
  </si>
  <si>
    <t>実数</t>
  </si>
  <si>
    <t>死亡率</t>
  </si>
  <si>
    <t>(人口10万人対比)</t>
  </si>
  <si>
    <t>121 結核健康診断実施状況</t>
  </si>
  <si>
    <t>陽性者数</t>
  </si>
  <si>
    <t>陰性者数</t>
  </si>
  <si>
    <t>検査数</t>
  </si>
  <si>
    <t>122 誕生日記念総合健康診査実施状況</t>
  </si>
  <si>
    <t>対象者数</t>
  </si>
  <si>
    <t>胃がん</t>
  </si>
  <si>
    <t>子宮がん</t>
  </si>
  <si>
    <t>乳がん</t>
  </si>
  <si>
    <t>胸部</t>
  </si>
  <si>
    <t>大腸がん</t>
  </si>
  <si>
    <t>123　高　知　市　の　公　害</t>
  </si>
  <si>
    <t>大街区域</t>
  </si>
  <si>
    <t>秦</t>
  </si>
  <si>
    <t>複数地域にまたがるもの</t>
  </si>
  <si>
    <t>ごみ</t>
  </si>
  <si>
    <t>(g)</t>
  </si>
  <si>
    <t>収　集(公社)</t>
  </si>
  <si>
    <t>ヤギ</t>
  </si>
  <si>
    <t>&lt;市中央窓口センター&gt;</t>
  </si>
  <si>
    <t>水銀
含有
廃棄物</t>
  </si>
  <si>
    <t>プラスチック容器
包装類</t>
  </si>
  <si>
    <t>～</t>
  </si>
  <si>
    <t>～</t>
  </si>
  <si>
    <t>不慮
の
事故</t>
  </si>
  <si>
    <t>その他</t>
  </si>
  <si>
    <t>消化器系
の
疾患</t>
  </si>
  <si>
    <t>コレラ</t>
  </si>
  <si>
    <t>パラチフス</t>
  </si>
  <si>
    <t>無症状
病原体
保有者</t>
  </si>
  <si>
    <t xml:space="preserve"> 腸管出血性大腸菌感染症</t>
  </si>
  <si>
    <t>&lt;市健康づくり課&gt;</t>
  </si>
  <si>
    <t>ポリオ</t>
  </si>
  <si>
    <t>ｲﾝﾌﾙｴﾝｻﾞ</t>
  </si>
  <si>
    <t>ツベルクリン</t>
  </si>
  <si>
    <t>&lt;市環境保全課&gt;</t>
  </si>
  <si>
    <t>その１　苦　情　取　扱　件　数</t>
  </si>
  <si>
    <t>不　　詳</t>
  </si>
  <si>
    <t>間　　接
撮影者数</t>
  </si>
  <si>
    <t>精　　密
検査者数</t>
  </si>
  <si>
    <t>被発見
者　数</t>
  </si>
  <si>
    <t>Ｂ Ｃ Ｇ
接種者数</t>
  </si>
  <si>
    <t>基　　本
健康診断</t>
  </si>
  <si>
    <t>受　診
実人数</t>
  </si>
  <si>
    <t>手術
肢体</t>
  </si>
  <si>
    <t>112　市営斎場利用件数</t>
  </si>
  <si>
    <t>その２　大 街 区 域 別 発 生 状 況</t>
  </si>
  <si>
    <t>&lt;社団法人　高知県中央食肉公社&gt;</t>
  </si>
  <si>
    <t>-</t>
  </si>
  <si>
    <t>(88,960)</t>
  </si>
  <si>
    <t>心臓
の
疾患</t>
  </si>
  <si>
    <t>（40歳健診)</t>
  </si>
  <si>
    <t>（50歳健診)</t>
  </si>
  <si>
    <t>（60歳健診)</t>
  </si>
  <si>
    <t>111  埋 火 葬 許 可 件 数</t>
  </si>
  <si>
    <t>(89,605)</t>
  </si>
  <si>
    <t>(注1)算出方法の見直しにより平成15年度版から以前の年度の数値を一部遡って訂正している。</t>
  </si>
  <si>
    <t>(注2)焼却量には，し尿処理汚泥は含まず。</t>
  </si>
  <si>
    <t>110　と  畜  状  況</t>
  </si>
  <si>
    <t>脳神経外科</t>
  </si>
  <si>
    <t>(注)人口は，各年12月末日現在の住民基本台帳人口。登録総数は，各年12月末日現在。</t>
  </si>
  <si>
    <t>(注2)H15年度から小・中学校で実施していたツベルクリン反応検査，BCG接種が廃止された。</t>
  </si>
  <si>
    <t>(注) (　)内数字は浄化槽汚泥。</t>
  </si>
  <si>
    <t>上　　　　　街</t>
  </si>
  <si>
    <t>高　　知　　街</t>
  </si>
  <si>
    <t>南　　　　　街</t>
  </si>
  <si>
    <t>北　　　　　街</t>
  </si>
  <si>
    <t>下　　　　　知</t>
  </si>
  <si>
    <t>江　　ノ　　口</t>
  </si>
  <si>
    <t>小　　高　　坂</t>
  </si>
  <si>
    <t>旭　　　　　街</t>
  </si>
  <si>
    <t>潮　　　　　江</t>
  </si>
  <si>
    <t>三　　　　　里</t>
  </si>
  <si>
    <t>五　　台　　山</t>
  </si>
  <si>
    <t>高　　　　　須</t>
  </si>
  <si>
    <t>布　　師　　田</t>
  </si>
  <si>
    <t>一　　　　　宮</t>
  </si>
  <si>
    <t>初　　　　　月</t>
  </si>
  <si>
    <t>朝　　　　　倉</t>
  </si>
  <si>
    <t>鴨　　　　　田</t>
  </si>
  <si>
    <t>長　　　　　浜</t>
  </si>
  <si>
    <t>御　　畳　　瀬</t>
  </si>
  <si>
    <t>浦　　　　　戸</t>
  </si>
  <si>
    <t>大　　　　　津</t>
  </si>
  <si>
    <t>介　　　　　良</t>
  </si>
  <si>
    <t>総　　　　　数</t>
  </si>
  <si>
    <t>ジフテリア</t>
  </si>
  <si>
    <t>人口</t>
  </si>
  <si>
    <t>鏡</t>
  </si>
  <si>
    <t>土　　佐　　山</t>
  </si>
  <si>
    <t>(注2)インフルエンザ以外は小児(年齢制限あり)が対象。</t>
  </si>
  <si>
    <t>&lt;県保健福祉課&gt;</t>
  </si>
  <si>
    <t>感染症</t>
  </si>
  <si>
    <t>一般</t>
  </si>
  <si>
    <t>療養</t>
  </si>
  <si>
    <t>&lt;市地域保健課&gt;&lt;県医療薬務課&gt;</t>
  </si>
  <si>
    <t>各年10月1日現在</t>
  </si>
  <si>
    <t>(注)薬局は，各年3月末日現在の数である。</t>
  </si>
  <si>
    <t>(注)16年より病床数の区分が変わった。</t>
  </si>
  <si>
    <t>(注)平成14年度までは対象年齢者全員を対象としていた。</t>
  </si>
  <si>
    <t>116 年齢別（5歳階級）死亡者数</t>
  </si>
  <si>
    <t>平成13年度</t>
  </si>
  <si>
    <t>(86,147)</t>
  </si>
  <si>
    <t>(84,482)</t>
  </si>
  <si>
    <t>平成13年</t>
  </si>
  <si>
    <t>平成17年度</t>
  </si>
  <si>
    <t>総合診療科</t>
  </si>
  <si>
    <t>心療内科</t>
  </si>
  <si>
    <t>精神科</t>
  </si>
  <si>
    <t>地域医療科</t>
  </si>
  <si>
    <t>血液科</t>
  </si>
  <si>
    <t>免疫アレルギー科</t>
  </si>
  <si>
    <t>代謝・内分泌科</t>
  </si>
  <si>
    <t>放射線療法科</t>
  </si>
  <si>
    <t>感染症科</t>
  </si>
  <si>
    <t>化学療法科</t>
  </si>
  <si>
    <t>ペインクリニック科</t>
  </si>
  <si>
    <t>神経内科</t>
  </si>
  <si>
    <t>耳鼻咽喉科</t>
  </si>
  <si>
    <t>歯科口腔外科</t>
  </si>
  <si>
    <t>呼吸器外科</t>
  </si>
  <si>
    <t>心臓血管外科</t>
  </si>
  <si>
    <t>乳腺外科</t>
  </si>
  <si>
    <t>消化器科</t>
  </si>
  <si>
    <t>消化器外科</t>
  </si>
  <si>
    <t>泌尿器科</t>
  </si>
  <si>
    <t>腎臓科</t>
  </si>
  <si>
    <t>婦人科</t>
  </si>
  <si>
    <t>生殖医療科</t>
  </si>
  <si>
    <t>移植外科</t>
  </si>
  <si>
    <t>救命救急科</t>
  </si>
  <si>
    <t>集中治療科</t>
  </si>
  <si>
    <t>麻酔科</t>
  </si>
  <si>
    <t>小児科</t>
  </si>
  <si>
    <t>小児外科</t>
  </si>
  <si>
    <t>産科</t>
  </si>
  <si>
    <t>新生児科</t>
  </si>
  <si>
    <t>一般外科</t>
  </si>
  <si>
    <t>(注)手術肢体及び胞衣等を除く。</t>
  </si>
  <si>
    <t>ペット
ボトル</t>
  </si>
  <si>
    <t>プラスチックごみ</t>
  </si>
  <si>
    <t>不燃性雑ごみ</t>
  </si>
  <si>
    <t>可燃性雑ごみ</t>
  </si>
  <si>
    <t>再資源化</t>
  </si>
  <si>
    <t>水銀処理</t>
  </si>
  <si>
    <t>-</t>
  </si>
  <si>
    <t>(注4)平成16年度までは可燃性雑ごみは粗大ごみで表示していた。</t>
  </si>
  <si>
    <t>(注3)生ごみの収集量と処理量の差は,前年度から繰り越された量と翌年度へ繰越した量の差による。</t>
  </si>
  <si>
    <t>（85,962)</t>
  </si>
  <si>
    <t>(注3)H17年度から乳幼児期に実施していたツベルクリン反応検査が廃止された。</t>
  </si>
  <si>
    <t>(注4)H17年度から間接撮影者の対象者変更があった。</t>
  </si>
  <si>
    <t>肺疾患</t>
  </si>
  <si>
    <t>直接        撮影者数</t>
  </si>
  <si>
    <t>(注2)平成16年度までは,不燃性雑ごみは不燃ごみ,可燃性雑ごみは粗大ごみで表示していた。</t>
  </si>
  <si>
    <t>(注1)平成13年度からインフルエンザを実施。(主に65歳以上の者が対象）</t>
  </si>
  <si>
    <t xml:space="preserve">区分 </t>
  </si>
  <si>
    <t xml:space="preserve"> 年度</t>
  </si>
  <si>
    <r>
      <t>１日</t>
    </r>
    <r>
      <rPr>
        <sz val="8"/>
        <rFont val="ＭＳ 明朝"/>
        <family val="1"/>
      </rPr>
      <t>当たり</t>
    </r>
  </si>
  <si>
    <t>排出量</t>
  </si>
  <si>
    <t>(注1)算出方法の見直しにより平成15年度版から以前の年度の数値を一部遡って訂正している。</t>
  </si>
  <si>
    <t>区分　</t>
  </si>
  <si>
    <t>　年度</t>
  </si>
  <si>
    <t xml:space="preserve">  年度</t>
  </si>
  <si>
    <t xml:space="preserve">区分  </t>
  </si>
  <si>
    <t xml:space="preserve">  年</t>
  </si>
  <si>
    <t xml:space="preserve">  年</t>
  </si>
  <si>
    <t xml:space="preserve">年度   </t>
  </si>
  <si>
    <t xml:space="preserve">   区分</t>
  </si>
  <si>
    <t xml:space="preserve"> 区分</t>
  </si>
  <si>
    <t xml:space="preserve">年度 </t>
  </si>
  <si>
    <t>(注1)ツベルクリン検査数と陽性者数，陰性者数の合計が一致しないのは，ツベルクリン判定未実施者がいるためである。</t>
  </si>
  <si>
    <t>騒音・振動</t>
  </si>
  <si>
    <t>&lt;高知県・高知市病院企業団&gt;</t>
  </si>
  <si>
    <t>115  高 知 医 療 セ ン タ ー 患 者 数</t>
  </si>
  <si>
    <t>　(注)本センターは，平成17年3月に開設した。</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</si>
</sst>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_ "/>
    <numFmt numFmtId="179" formatCode="0.00;&quot;△ &quot;0.00"/>
    <numFmt numFmtId="180" formatCode="#,##0.0;[Red]\-#,##0.0"/>
    <numFmt numFmtId="181" formatCode="#,##0.0;&quot;△ &quot;#,##0.0"/>
    <numFmt numFmtId="182" formatCode="0.0%"/>
    <numFmt numFmtId="183" formatCode="0.0_ "/>
    <numFmt numFmtId="184" formatCode="#,##0_);\(#,##0\)"/>
    <numFmt numFmtId="185" formatCode="[&lt;=999]000;000\-00"/>
    <numFmt numFmtId="186" formatCode="#,##0.00_);[Red]\(#,##0.00\)"/>
    <numFmt numFmtId="187" formatCode="0_ "/>
    <numFmt numFmtId="188" formatCode="0.0;_堀"/>
    <numFmt numFmtId="189" formatCode="_ * #,##0.0_ ;_ * \-#,##0.0_ ;_ * &quot;-&quot;_ ;_ @_ "/>
    <numFmt numFmtId="190" formatCode="#,##0_ ;[Red]\-#,##0\ "/>
    <numFmt numFmtId="191" formatCode="#,##0.000;[Red]\-#,##0.000"/>
    <numFmt numFmtId="192" formatCode="#,##0.0_ ;[Red]\-#,##0.0\ "/>
    <numFmt numFmtId="193" formatCode="#,##0.000_ ;[Red]\-#,##0.000\ "/>
    <numFmt numFmtId="194" formatCode="0_ ;[Red]\-0\ "/>
    <numFmt numFmtId="195" formatCode="0.0;&quot;△ &quot;0.0"/>
    <numFmt numFmtId="196" formatCode="_ * #,##0.0_ ;_ * \-#,##0.0_ ;_ * &quot;-&quot;?_ ;_ @_ "/>
    <numFmt numFmtId="197" formatCode="0.00000000_ "/>
    <numFmt numFmtId="198" formatCode="0.0000000_ "/>
    <numFmt numFmtId="199" formatCode="0.000000_ "/>
    <numFmt numFmtId="200" formatCode="0.00000_ "/>
    <numFmt numFmtId="201" formatCode="0.0000_ "/>
    <numFmt numFmtId="202" formatCode="0.000_ "/>
    <numFmt numFmtId="203" formatCode="0.00_ "/>
    <numFmt numFmtId="204" formatCode="0_);\(0\)"/>
    <numFmt numFmtId="205" formatCode="0.000000000_ "/>
    <numFmt numFmtId="206" formatCode="#,###;&quot;△ &quot;#,###;&quot;-&quot;;@"/>
  </numFmts>
  <fonts count="1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9"/>
      <name val="ＭＳ 明朝"/>
      <family val="1"/>
    </font>
    <font>
      <sz val="10"/>
      <name val="ＭＳ Ｐゴシック"/>
      <family val="3"/>
    </font>
    <font>
      <sz val="10"/>
      <name val="ＭＳ ゴシック"/>
      <family val="3"/>
    </font>
    <font>
      <b/>
      <sz val="14"/>
      <name val="ＭＳ 明朝"/>
      <family val="1"/>
    </font>
    <font>
      <sz val="9.5"/>
      <name val="ＭＳ 明朝"/>
      <family val="1"/>
    </font>
    <font>
      <sz val="9.5"/>
      <name val="ＭＳ ゴシック"/>
      <family val="3"/>
    </font>
    <font>
      <sz val="10"/>
      <color indexed="8"/>
      <name val="ＭＳ ゴシック"/>
      <family val="3"/>
    </font>
    <font>
      <sz val="10"/>
      <color indexed="8"/>
      <name val="ＭＳ 明朝"/>
      <family val="1"/>
    </font>
    <font>
      <sz val="8"/>
      <name val="ＭＳ 明朝"/>
      <family val="1"/>
    </font>
  </fonts>
  <fills count="2">
    <fill>
      <patternFill/>
    </fill>
    <fill>
      <patternFill patternType="gray125"/>
    </fill>
  </fills>
  <borders count="25">
    <border>
      <left/>
      <right/>
      <top/>
      <bottom/>
      <diagonal/>
    </border>
    <border>
      <left>
        <color indexed="63"/>
      </left>
      <right style="hair"/>
      <top>
        <color indexed="63"/>
      </top>
      <bottom>
        <color indexed="63"/>
      </bottom>
    </border>
    <border>
      <left>
        <color indexed="63"/>
      </left>
      <right style="hair"/>
      <top style="thin"/>
      <bottom>
        <color indexed="63"/>
      </bottom>
    </border>
    <border>
      <left style="hair"/>
      <right style="hair"/>
      <top style="thin"/>
      <bottom>
        <color indexed="63"/>
      </bottom>
    </border>
    <border>
      <left>
        <color indexed="63"/>
      </left>
      <right style="hair"/>
      <top>
        <color indexed="63"/>
      </top>
      <bottom style="hair"/>
    </border>
    <border>
      <left style="hair"/>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style="hair"/>
      <bottom style="hair"/>
    </border>
    <border>
      <left style="hair"/>
      <right style="hair"/>
      <top style="hair"/>
      <bottom style="hair"/>
    </border>
    <border>
      <left style="hair"/>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color indexed="63"/>
      </right>
      <top>
        <color indexed="63"/>
      </top>
      <bottom style="hair"/>
    </border>
    <border>
      <left>
        <color indexed="63"/>
      </left>
      <right style="hair"/>
      <top style="hair"/>
      <bottom style="hair"/>
    </border>
    <border>
      <left style="hair"/>
      <right>
        <color indexed="63"/>
      </right>
      <top>
        <color indexed="63"/>
      </top>
      <bottom>
        <color indexed="63"/>
      </bottom>
    </border>
    <border>
      <left>
        <color indexed="63"/>
      </left>
      <right>
        <color indexed="63"/>
      </right>
      <top style="hair"/>
      <bottom>
        <color indexed="63"/>
      </bottom>
    </border>
    <border>
      <left style="hair"/>
      <right>
        <color indexed="63"/>
      </right>
      <top>
        <color indexed="63"/>
      </top>
      <bottom style="thin"/>
    </border>
    <border>
      <left style="hair"/>
      <right>
        <color indexed="63"/>
      </right>
      <top style="thin"/>
      <bottom>
        <color indexed="63"/>
      </bottom>
    </border>
    <border>
      <left style="hair"/>
      <right style="hair"/>
      <top style="hair"/>
      <bottom>
        <color indexed="63"/>
      </bottom>
    </border>
    <border>
      <left style="hair"/>
      <right>
        <color indexed="63"/>
      </right>
      <top style="thin"/>
      <bottom style="hair"/>
    </border>
    <border>
      <left>
        <color indexed="63"/>
      </left>
      <right style="hair"/>
      <top style="thin"/>
      <bottom style="hair"/>
    </border>
    <border>
      <left style="hair"/>
      <right style="hair"/>
      <top style="thin"/>
      <bottom style="hair"/>
    </border>
    <border>
      <left>
        <color indexed="63"/>
      </left>
      <right>
        <color indexed="63"/>
      </right>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37">
    <xf numFmtId="0" fontId="0" fillId="0" borderId="0" xfId="0" applyAlignment="1">
      <alignment/>
    </xf>
    <xf numFmtId="0" fontId="5" fillId="0" borderId="0" xfId="0" applyFont="1" applyAlignment="1">
      <alignment vertical="center"/>
    </xf>
    <xf numFmtId="0" fontId="4" fillId="0" borderId="1" xfId="0" applyFont="1" applyBorder="1" applyAlignment="1">
      <alignment vertical="center"/>
    </xf>
    <xf numFmtId="0" fontId="4"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right" vertical="center"/>
    </xf>
    <xf numFmtId="0" fontId="4" fillId="0" borderId="2" xfId="0" applyFont="1" applyFill="1" applyBorder="1" applyAlignment="1">
      <alignment horizontal="righ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center"/>
    </xf>
    <xf numFmtId="0" fontId="4" fillId="0" borderId="1" xfId="0" applyFont="1" applyFill="1" applyBorder="1" applyAlignment="1">
      <alignment horizontal="distributed"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187" fontId="4" fillId="0" borderId="0" xfId="0" applyNumberFormat="1" applyFont="1" applyFill="1" applyAlignment="1">
      <alignment vertical="center"/>
    </xf>
    <xf numFmtId="0" fontId="7" fillId="0" borderId="1" xfId="0" applyFont="1" applyFill="1" applyBorder="1" applyAlignment="1">
      <alignment vertical="center"/>
    </xf>
    <xf numFmtId="0" fontId="8"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left" vertical="center" indent="1"/>
    </xf>
    <xf numFmtId="0" fontId="4" fillId="0" borderId="0" xfId="0" applyFont="1" applyAlignment="1">
      <alignment horizontal="right" vertical="center"/>
    </xf>
    <xf numFmtId="0" fontId="4" fillId="0" borderId="2" xfId="0" applyFont="1" applyBorder="1" applyAlignment="1">
      <alignment horizontal="right" vertical="center"/>
    </xf>
    <xf numFmtId="0" fontId="4" fillId="0" borderId="8"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8" fillId="0" borderId="0" xfId="0" applyFont="1" applyAlignment="1">
      <alignment vertical="center"/>
    </xf>
    <xf numFmtId="38" fontId="4" fillId="0" borderId="0" xfId="17" applyFont="1" applyFill="1" applyBorder="1" applyAlignment="1">
      <alignment horizontal="center" vertical="center"/>
    </xf>
    <xf numFmtId="0" fontId="4" fillId="0" borderId="0" xfId="0" applyFont="1" applyBorder="1" applyAlignment="1">
      <alignment horizontal="center" vertical="center"/>
    </xf>
    <xf numFmtId="41" fontId="4" fillId="0" borderId="0" xfId="17" applyNumberFormat="1" applyFont="1" applyFill="1" applyBorder="1" applyAlignment="1">
      <alignment vertical="center"/>
    </xf>
    <xf numFmtId="0" fontId="4" fillId="0" borderId="1" xfId="0" applyFont="1" applyBorder="1" applyAlignment="1">
      <alignment horizontal="distributed" vertical="center"/>
    </xf>
    <xf numFmtId="41" fontId="4" fillId="0" borderId="0" xfId="17" applyNumberFormat="1" applyFont="1" applyBorder="1" applyAlignment="1">
      <alignment vertical="center"/>
    </xf>
    <xf numFmtId="0" fontId="7" fillId="0" borderId="1" xfId="0" applyFont="1" applyBorder="1" applyAlignment="1">
      <alignment horizontal="distributed" vertical="center"/>
    </xf>
    <xf numFmtId="41" fontId="7" fillId="0" borderId="0" xfId="17" applyNumberFormat="1" applyFont="1" applyBorder="1" applyAlignment="1">
      <alignment vertical="center"/>
    </xf>
    <xf numFmtId="0" fontId="7" fillId="0" borderId="0" xfId="0" applyFont="1" applyBorder="1" applyAlignment="1">
      <alignment horizontal="center"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12" xfId="0" applyFont="1" applyBorder="1" applyAlignment="1">
      <alignment horizontal="distributed" vertical="center"/>
    </xf>
    <xf numFmtId="0" fontId="4" fillId="0" borderId="8" xfId="0" applyFont="1" applyBorder="1" applyAlignment="1">
      <alignment horizontal="distributed" vertical="center"/>
    </xf>
    <xf numFmtId="0" fontId="8" fillId="0" borderId="0" xfId="0" applyFont="1" applyFill="1" applyAlignment="1">
      <alignment horizontal="center" vertical="center"/>
    </xf>
    <xf numFmtId="0" fontId="4" fillId="0" borderId="1" xfId="0" applyFont="1" applyBorder="1" applyAlignment="1">
      <alignment horizontal="center" vertical="center" shrinkToFit="1"/>
    </xf>
    <xf numFmtId="0" fontId="4" fillId="0" borderId="13" xfId="0" applyFont="1" applyBorder="1" applyAlignment="1">
      <alignment horizontal="distributed" vertical="center"/>
    </xf>
    <xf numFmtId="0" fontId="4" fillId="0" borderId="0" xfId="0" applyFont="1" applyAlignment="1">
      <alignment horizontal="distributed" vertical="center"/>
    </xf>
    <xf numFmtId="0" fontId="4" fillId="0" borderId="14" xfId="0" applyFont="1" applyBorder="1" applyAlignment="1">
      <alignment horizontal="distributed" vertical="center"/>
    </xf>
    <xf numFmtId="0" fontId="4" fillId="0" borderId="15"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15" xfId="0" applyFont="1" applyBorder="1" applyAlignment="1">
      <alignment horizontal="distributed" vertical="center"/>
    </xf>
    <xf numFmtId="0" fontId="4" fillId="0" borderId="0" xfId="0" applyFont="1" applyAlignment="1">
      <alignment horizontal="center" vertical="center"/>
    </xf>
    <xf numFmtId="0" fontId="4" fillId="0" borderId="0" xfId="0" applyFont="1" applyAlignment="1">
      <alignment vertical="center" shrinkToFit="1"/>
    </xf>
    <xf numFmtId="0" fontId="4" fillId="0" borderId="2" xfId="0" applyFont="1" applyBorder="1" applyAlignment="1">
      <alignment horizontal="right" vertical="center" shrinkToFit="1"/>
    </xf>
    <xf numFmtId="0" fontId="4" fillId="0" borderId="4" xfId="0" applyFont="1" applyBorder="1" applyAlignment="1">
      <alignment vertical="center" shrinkToFit="1"/>
    </xf>
    <xf numFmtId="0" fontId="4" fillId="0" borderId="1" xfId="0" applyFont="1" applyBorder="1" applyAlignment="1">
      <alignment vertical="center" shrinkToFit="1"/>
    </xf>
    <xf numFmtId="38" fontId="4" fillId="0" borderId="0" xfId="17" applyFont="1" applyBorder="1" applyAlignment="1">
      <alignment vertical="center"/>
    </xf>
    <xf numFmtId="41" fontId="4" fillId="0" borderId="0" xfId="17" applyNumberFormat="1" applyFont="1" applyBorder="1" applyAlignment="1">
      <alignment horizontal="right" vertical="center"/>
    </xf>
    <xf numFmtId="0" fontId="4" fillId="0" borderId="6" xfId="0" applyFont="1" applyBorder="1" applyAlignment="1">
      <alignment vertical="center" shrinkToFit="1"/>
    </xf>
    <xf numFmtId="0" fontId="5" fillId="0" borderId="0" xfId="0" applyFont="1" applyAlignment="1">
      <alignment horizontal="left" vertical="center" indent="1"/>
    </xf>
    <xf numFmtId="0" fontId="4" fillId="0" borderId="2" xfId="0" applyFont="1" applyBorder="1" applyAlignment="1">
      <alignment vertical="center"/>
    </xf>
    <xf numFmtId="41" fontId="4" fillId="0" borderId="0" xfId="0" applyNumberFormat="1" applyFont="1" applyBorder="1" applyAlignment="1">
      <alignment vertical="center"/>
    </xf>
    <xf numFmtId="0" fontId="4" fillId="0" borderId="1" xfId="0" applyFont="1" applyBorder="1" applyAlignment="1">
      <alignment horizontal="left" vertical="center"/>
    </xf>
    <xf numFmtId="38" fontId="4" fillId="0" borderId="0" xfId="17" applyFont="1" applyAlignment="1">
      <alignment vertical="center"/>
    </xf>
    <xf numFmtId="41" fontId="4" fillId="0" borderId="0" xfId="17" applyNumberFormat="1" applyFont="1" applyAlignment="1">
      <alignment vertical="center"/>
    </xf>
    <xf numFmtId="41" fontId="7" fillId="0" borderId="0" xfId="17" applyNumberFormat="1" applyFont="1" applyAlignment="1">
      <alignment vertical="center"/>
    </xf>
    <xf numFmtId="0" fontId="4" fillId="0" borderId="16" xfId="0" applyFont="1" applyBorder="1" applyAlignment="1">
      <alignment vertical="center"/>
    </xf>
    <xf numFmtId="0" fontId="4" fillId="0" borderId="13" xfId="0" applyFont="1" applyBorder="1" applyAlignment="1">
      <alignment vertical="center"/>
    </xf>
    <xf numFmtId="41" fontId="4" fillId="0" borderId="17" xfId="0" applyNumberFormat="1" applyFont="1" applyBorder="1" applyAlignment="1">
      <alignment horizontal="center" vertical="center"/>
    </xf>
    <xf numFmtId="0" fontId="4" fillId="0" borderId="17" xfId="0" applyFont="1" applyBorder="1" applyAlignment="1">
      <alignment vertical="center"/>
    </xf>
    <xf numFmtId="41" fontId="4" fillId="0" borderId="0" xfId="0" applyNumberFormat="1" applyFont="1" applyBorder="1" applyAlignment="1">
      <alignment horizontal="center" vertical="center"/>
    </xf>
    <xf numFmtId="41" fontId="7" fillId="0" borderId="0" xfId="0" applyNumberFormat="1" applyFont="1" applyBorder="1" applyAlignment="1">
      <alignment horizontal="center" vertical="center"/>
    </xf>
    <xf numFmtId="0" fontId="7" fillId="0" borderId="16" xfId="0" applyFont="1" applyBorder="1" applyAlignment="1">
      <alignment horizontal="center" vertical="center"/>
    </xf>
    <xf numFmtId="0" fontId="4" fillId="0" borderId="18" xfId="0" applyFont="1" applyBorder="1" applyAlignment="1">
      <alignment vertical="center"/>
    </xf>
    <xf numFmtId="0" fontId="8" fillId="0" borderId="0" xfId="0" applyFont="1" applyAlignment="1">
      <alignment horizontal="center" vertical="center"/>
    </xf>
    <xf numFmtId="0" fontId="7" fillId="0" borderId="1" xfId="0" applyFont="1" applyBorder="1" applyAlignment="1">
      <alignment horizontal="distributed" vertical="center" shrinkToFit="1"/>
    </xf>
    <xf numFmtId="0" fontId="4" fillId="0" borderId="1" xfId="0" applyFont="1" applyBorder="1" applyAlignment="1">
      <alignment horizontal="distributed" vertical="center" shrinkToFit="1"/>
    </xf>
    <xf numFmtId="41" fontId="4" fillId="0" borderId="0" xfId="17" applyNumberFormat="1" applyFont="1" applyBorder="1" applyAlignment="1">
      <alignment horizontal="center" vertical="center"/>
    </xf>
    <xf numFmtId="41" fontId="7" fillId="0" borderId="0" xfId="17" applyNumberFormat="1" applyFont="1" applyBorder="1" applyAlignment="1">
      <alignment horizontal="center" vertical="center"/>
    </xf>
    <xf numFmtId="186" fontId="4" fillId="0" borderId="7" xfId="0" applyNumberFormat="1" applyFont="1" applyBorder="1" applyAlignment="1">
      <alignment vertical="center"/>
    </xf>
    <xf numFmtId="0" fontId="4" fillId="0" borderId="8" xfId="0" applyFont="1" applyBorder="1" applyAlignment="1">
      <alignment horizontal="distributed" vertical="center" shrinkToFit="1"/>
    </xf>
    <xf numFmtId="41" fontId="4" fillId="0" borderId="0" xfId="17" applyNumberFormat="1" applyFont="1" applyAlignment="1">
      <alignment horizontal="center" vertical="center"/>
    </xf>
    <xf numFmtId="41" fontId="7" fillId="0" borderId="0" xfId="0" applyNumberFormat="1" applyFont="1" applyBorder="1" applyAlignment="1">
      <alignment vertical="center"/>
    </xf>
    <xf numFmtId="41" fontId="4" fillId="0" borderId="0" xfId="0" applyNumberFormat="1" applyFont="1" applyAlignment="1">
      <alignment vertical="center"/>
    </xf>
    <xf numFmtId="41" fontId="4" fillId="0" borderId="0" xfId="0" applyNumberFormat="1" applyFont="1" applyAlignment="1">
      <alignment horizontal="right" vertical="center"/>
    </xf>
    <xf numFmtId="0" fontId="4" fillId="0" borderId="12" xfId="0" applyFont="1" applyBorder="1" applyAlignment="1">
      <alignment horizontal="center" vertical="center" shrinkToFit="1"/>
    </xf>
    <xf numFmtId="0" fontId="9" fillId="0" borderId="19" xfId="0" applyFont="1" applyFill="1" applyBorder="1" applyAlignment="1">
      <alignment horizontal="distributed" vertical="center"/>
    </xf>
    <xf numFmtId="0" fontId="9" fillId="0" borderId="16" xfId="0" applyFont="1" applyFill="1" applyBorder="1" applyAlignment="1">
      <alignment horizontal="distributed" vertical="center"/>
    </xf>
    <xf numFmtId="38" fontId="9" fillId="0" borderId="0" xfId="17" applyFont="1" applyFill="1" applyBorder="1" applyAlignment="1">
      <alignment vertical="center"/>
    </xf>
    <xf numFmtId="0" fontId="5" fillId="0" borderId="1" xfId="0" applyFont="1" applyBorder="1" applyAlignment="1">
      <alignment horizontal="center" vertical="center"/>
    </xf>
    <xf numFmtId="41" fontId="9" fillId="0" borderId="0" xfId="17" applyNumberFormat="1" applyFont="1" applyBorder="1" applyAlignment="1">
      <alignment vertical="center"/>
    </xf>
    <xf numFmtId="41" fontId="9" fillId="0" borderId="0" xfId="17" applyNumberFormat="1" applyFont="1" applyBorder="1" applyAlignment="1">
      <alignment horizontal="right" vertical="center"/>
    </xf>
    <xf numFmtId="38" fontId="10" fillId="0" borderId="0" xfId="17" applyFont="1" applyBorder="1" applyAlignment="1">
      <alignment vertical="center"/>
    </xf>
    <xf numFmtId="0" fontId="4" fillId="0" borderId="0" xfId="0" applyFont="1" applyBorder="1" applyAlignment="1">
      <alignment horizontal="center" vertical="center"/>
    </xf>
    <xf numFmtId="41" fontId="9" fillId="0" borderId="0" xfId="0" applyNumberFormat="1" applyFont="1" applyBorder="1" applyAlignment="1">
      <alignment vertical="center"/>
    </xf>
    <xf numFmtId="41" fontId="9" fillId="0" borderId="0" xfId="0" applyNumberFormat="1"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20" xfId="0" applyFont="1" applyBorder="1" applyAlignment="1">
      <alignment horizontal="center" vertical="center"/>
    </xf>
    <xf numFmtId="189" fontId="4" fillId="0" borderId="0" xfId="17" applyNumberFormat="1" applyFont="1" applyBorder="1" applyAlignment="1">
      <alignment horizontal="center" vertical="center"/>
    </xf>
    <xf numFmtId="0" fontId="4" fillId="0" borderId="10" xfId="0" applyFont="1" applyBorder="1" applyAlignment="1">
      <alignment horizontal="distributed" vertical="center" wrapText="1" shrinkToFit="1"/>
    </xf>
    <xf numFmtId="0" fontId="4" fillId="0" borderId="1" xfId="0" applyFont="1" applyBorder="1" applyAlignment="1">
      <alignment horizontal="left" vertical="center" indent="1"/>
    </xf>
    <xf numFmtId="0" fontId="4" fillId="0" borderId="1" xfId="0" applyFont="1" applyBorder="1" applyAlignment="1">
      <alignment horizontal="left" vertical="center" indent="2"/>
    </xf>
    <xf numFmtId="0" fontId="4" fillId="0" borderId="16" xfId="0" applyFont="1" applyBorder="1" applyAlignment="1">
      <alignment horizontal="center" vertical="center"/>
    </xf>
    <xf numFmtId="41" fontId="4" fillId="0" borderId="0" xfId="17" applyNumberFormat="1" applyFont="1" applyFill="1" applyAlignment="1">
      <alignment vertical="center"/>
    </xf>
    <xf numFmtId="41" fontId="4" fillId="0" borderId="0" xfId="0" applyNumberFormat="1" applyFont="1" applyFill="1" applyAlignment="1">
      <alignment vertical="center"/>
    </xf>
    <xf numFmtId="41" fontId="4" fillId="0" borderId="0" xfId="17" applyNumberFormat="1" applyFont="1" applyFill="1" applyBorder="1" applyAlignment="1">
      <alignment horizontal="center" vertical="center"/>
    </xf>
    <xf numFmtId="0" fontId="4" fillId="0" borderId="0" xfId="17" applyNumberFormat="1" applyFont="1" applyFill="1" applyBorder="1" applyAlignment="1">
      <alignment horizontal="right" vertical="center"/>
    </xf>
    <xf numFmtId="49" fontId="4" fillId="0" borderId="0" xfId="17" applyNumberFormat="1" applyFont="1" applyFill="1" applyBorder="1" applyAlignment="1">
      <alignment horizontal="right" vertical="center"/>
    </xf>
    <xf numFmtId="41" fontId="11" fillId="0" borderId="0" xfId="17" applyNumberFormat="1" applyFont="1" applyBorder="1" applyAlignment="1">
      <alignment vertical="center"/>
    </xf>
    <xf numFmtId="38" fontId="10" fillId="0" borderId="0" xfId="17" applyFont="1" applyAlignment="1">
      <alignment vertical="center" shrinkToFit="1"/>
    </xf>
    <xf numFmtId="41" fontId="7" fillId="0" borderId="0" xfId="17" applyNumberFormat="1" applyFont="1" applyAlignment="1">
      <alignment horizontal="center" vertical="center"/>
    </xf>
    <xf numFmtId="41" fontId="12" fillId="0" borderId="0" xfId="17" applyNumberFormat="1" applyFont="1" applyBorder="1" applyAlignment="1">
      <alignment vertical="center"/>
    </xf>
    <xf numFmtId="41" fontId="7" fillId="0" borderId="0" xfId="17" applyNumberFormat="1" applyFont="1" applyFill="1" applyAlignment="1">
      <alignment vertical="center"/>
    </xf>
    <xf numFmtId="38" fontId="10" fillId="0" borderId="0" xfId="17" applyFont="1" applyFill="1" applyBorder="1" applyAlignment="1">
      <alignment vertical="center"/>
    </xf>
    <xf numFmtId="38" fontId="7" fillId="0" borderId="0" xfId="17" applyFont="1" applyFill="1" applyBorder="1" applyAlignment="1">
      <alignment horizontal="center" vertical="center"/>
    </xf>
    <xf numFmtId="41" fontId="7" fillId="0" borderId="0" xfId="17" applyNumberFormat="1" applyFont="1" applyFill="1" applyBorder="1" applyAlignment="1">
      <alignment horizontal="center" vertical="center"/>
    </xf>
    <xf numFmtId="49" fontId="7" fillId="0" borderId="0" xfId="17" applyNumberFormat="1" applyFont="1" applyFill="1" applyBorder="1" applyAlignment="1">
      <alignment horizontal="right" vertical="center"/>
    </xf>
    <xf numFmtId="41" fontId="7" fillId="0" borderId="0" xfId="0" applyNumberFormat="1" applyFont="1" applyAlignment="1">
      <alignment vertical="center"/>
    </xf>
    <xf numFmtId="41" fontId="7" fillId="0" borderId="0" xfId="17" applyNumberFormat="1" applyFont="1" applyFill="1" applyBorder="1" applyAlignment="1">
      <alignment vertical="center"/>
    </xf>
    <xf numFmtId="189" fontId="7" fillId="0" borderId="0" xfId="17" applyNumberFormat="1" applyFont="1" applyBorder="1" applyAlignment="1">
      <alignment horizontal="center" vertical="center"/>
    </xf>
    <xf numFmtId="38" fontId="7" fillId="0" borderId="0" xfId="17" applyFont="1" applyAlignment="1">
      <alignment vertical="center"/>
    </xf>
    <xf numFmtId="0" fontId="9" fillId="0" borderId="0" xfId="17" applyNumberFormat="1" applyFont="1" applyFill="1" applyBorder="1" applyAlignment="1">
      <alignment horizontal="right" vertical="center"/>
    </xf>
    <xf numFmtId="0" fontId="9" fillId="0" borderId="0" xfId="0" applyNumberFormat="1" applyFont="1" applyFill="1" applyBorder="1" applyAlignment="1">
      <alignment horizontal="right" vertical="center"/>
    </xf>
    <xf numFmtId="0" fontId="10" fillId="0" borderId="0" xfId="0" applyNumberFormat="1" applyFont="1" applyFill="1" applyBorder="1" applyAlignment="1">
      <alignment horizontal="right" vertical="center"/>
    </xf>
    <xf numFmtId="0" fontId="4" fillId="0" borderId="14" xfId="0" applyFont="1" applyBorder="1" applyAlignment="1">
      <alignment horizontal="center" vertical="center"/>
    </xf>
    <xf numFmtId="0" fontId="4" fillId="0" borderId="2" xfId="0" applyFont="1" applyBorder="1" applyAlignment="1">
      <alignment horizontal="center" vertical="center"/>
    </xf>
    <xf numFmtId="206" fontId="4" fillId="0" borderId="0" xfId="17" applyNumberFormat="1" applyFont="1" applyBorder="1" applyAlignment="1">
      <alignment vertical="center"/>
    </xf>
    <xf numFmtId="206" fontId="7" fillId="0" borderId="0" xfId="17" applyNumberFormat="1" applyFont="1" applyBorder="1" applyAlignment="1">
      <alignment vertical="center"/>
    </xf>
    <xf numFmtId="0" fontId="5" fillId="0" borderId="0" xfId="0" applyFont="1" applyAlignment="1">
      <alignment horizontal="left" vertical="center"/>
    </xf>
    <xf numFmtId="0" fontId="4" fillId="0" borderId="1" xfId="0" applyFont="1" applyBorder="1" applyAlignment="1">
      <alignment horizontal="center" vertical="center" shrinkToFit="1"/>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distributed" vertical="center" wrapText="1"/>
    </xf>
    <xf numFmtId="0" fontId="4" fillId="0" borderId="8"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4" xfId="0" applyFont="1" applyFill="1" applyBorder="1" applyAlignment="1">
      <alignment horizontal="distributed" vertical="center"/>
    </xf>
    <xf numFmtId="0" fontId="4" fillId="0" borderId="21" xfId="0" applyFont="1" applyBorder="1" applyAlignment="1">
      <alignment horizontal="distributed" vertical="center"/>
    </xf>
    <xf numFmtId="0" fontId="4" fillId="0" borderId="22" xfId="0" applyFont="1" applyBorder="1" applyAlignment="1">
      <alignment horizontal="distributed" vertical="center"/>
    </xf>
    <xf numFmtId="0" fontId="4" fillId="0" borderId="15" xfId="0" applyFont="1" applyBorder="1" applyAlignment="1">
      <alignment horizontal="distributed" vertical="center"/>
    </xf>
    <xf numFmtId="0" fontId="4" fillId="0" borderId="9" xfId="0" applyFont="1" applyBorder="1" applyAlignment="1">
      <alignment horizontal="distributed" vertical="center"/>
    </xf>
    <xf numFmtId="0" fontId="4" fillId="0" borderId="8" xfId="0" applyFont="1" applyBorder="1" applyAlignment="1">
      <alignment horizontal="distributed" vertical="center"/>
    </xf>
    <xf numFmtId="0" fontId="7" fillId="0" borderId="23" xfId="0" applyFont="1" applyBorder="1" applyAlignment="1">
      <alignment horizontal="distributed" vertical="center"/>
    </xf>
    <xf numFmtId="0" fontId="7" fillId="0" borderId="21" xfId="0" applyFont="1" applyBorder="1" applyAlignment="1">
      <alignment horizontal="distributed" vertical="center"/>
    </xf>
    <xf numFmtId="0" fontId="7" fillId="0" borderId="0" xfId="0" applyFont="1" applyBorder="1" applyAlignment="1">
      <alignment horizontal="distributed" vertical="center"/>
    </xf>
    <xf numFmtId="0" fontId="7" fillId="0" borderId="1" xfId="0" applyFont="1" applyBorder="1" applyAlignment="1">
      <alignment horizontal="distributed" vertical="center"/>
    </xf>
    <xf numFmtId="0" fontId="4" fillId="0" borderId="0" xfId="0" applyFont="1" applyBorder="1" applyAlignment="1">
      <alignment horizontal="center" vertical="center" shrinkToFit="1"/>
    </xf>
    <xf numFmtId="0" fontId="4" fillId="0" borderId="3" xfId="0" applyFont="1" applyBorder="1" applyAlignment="1">
      <alignment horizontal="distributed" vertical="center"/>
    </xf>
    <xf numFmtId="0" fontId="4" fillId="0" borderId="11" xfId="0" applyFont="1" applyBorder="1" applyAlignment="1">
      <alignment horizontal="distributed" vertical="center"/>
    </xf>
    <xf numFmtId="0" fontId="4" fillId="0" borderId="5" xfId="0" applyFont="1" applyBorder="1" applyAlignment="1">
      <alignment horizontal="distributed" vertical="center"/>
    </xf>
    <xf numFmtId="0" fontId="4" fillId="0" borderId="22" xfId="0" applyFont="1" applyFill="1" applyBorder="1" applyAlignment="1">
      <alignment horizontal="distributed" vertical="center"/>
    </xf>
    <xf numFmtId="0" fontId="4" fillId="0" borderId="21" xfId="0" applyFont="1" applyFill="1" applyBorder="1" applyAlignment="1">
      <alignment horizontal="distributed" vertical="center"/>
    </xf>
    <xf numFmtId="0" fontId="8" fillId="0" borderId="0" xfId="0" applyFont="1" applyAlignment="1">
      <alignment horizontal="center" vertical="center"/>
    </xf>
    <xf numFmtId="0" fontId="4" fillId="0" borderId="2" xfId="0" applyFont="1" applyBorder="1" applyAlignment="1">
      <alignment horizontal="distributed" vertical="center"/>
    </xf>
    <xf numFmtId="0" fontId="4" fillId="0" borderId="4" xfId="0" applyFont="1" applyBorder="1" applyAlignment="1">
      <alignment horizontal="distributed" vertical="center"/>
    </xf>
    <xf numFmtId="0" fontId="4" fillId="0" borderId="2" xfId="0" applyFont="1" applyFill="1" applyBorder="1" applyAlignment="1">
      <alignment horizontal="distributed" vertical="center"/>
    </xf>
    <xf numFmtId="0" fontId="8" fillId="0" borderId="0" xfId="0" applyFont="1" applyFill="1" applyAlignment="1">
      <alignment horizontal="center" vertical="center"/>
    </xf>
    <xf numFmtId="0" fontId="4" fillId="0" borderId="11" xfId="0" applyFont="1" applyFill="1" applyBorder="1" applyAlignment="1">
      <alignment horizontal="distributed" vertical="center"/>
    </xf>
    <xf numFmtId="0" fontId="9" fillId="0" borderId="3" xfId="0" applyFont="1" applyFill="1" applyBorder="1" applyAlignment="1">
      <alignment horizontal="distributed" vertical="center" wrapText="1"/>
    </xf>
    <xf numFmtId="0" fontId="9" fillId="0" borderId="11" xfId="0" applyFont="1" applyFill="1" applyBorder="1" applyAlignment="1">
      <alignment horizontal="distributed" vertical="center" wrapText="1"/>
    </xf>
    <xf numFmtId="0" fontId="9" fillId="0" borderId="5" xfId="0" applyFont="1" applyFill="1" applyBorder="1" applyAlignment="1">
      <alignment horizontal="distributed" vertical="center" wrapText="1"/>
    </xf>
    <xf numFmtId="0" fontId="4" fillId="0" borderId="23"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0" xfId="0" applyFont="1" applyFill="1" applyAlignment="1">
      <alignment horizontal="center" vertical="center"/>
    </xf>
    <xf numFmtId="0" fontId="4" fillId="0" borderId="3" xfId="0" applyFont="1" applyFill="1" applyBorder="1" applyAlignment="1">
      <alignment horizontal="distributed" vertical="center" wrapText="1"/>
    </xf>
    <xf numFmtId="0" fontId="4" fillId="0" borderId="11" xfId="0" applyFont="1" applyFill="1" applyBorder="1" applyAlignment="1">
      <alignment horizontal="distributed" vertical="center" wrapText="1"/>
    </xf>
    <xf numFmtId="0" fontId="4" fillId="0" borderId="5" xfId="0" applyFont="1" applyFill="1" applyBorder="1" applyAlignment="1">
      <alignment horizontal="distributed" vertical="center" wrapText="1"/>
    </xf>
    <xf numFmtId="0" fontId="5" fillId="0" borderId="2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2" xfId="0" applyFont="1" applyFill="1" applyBorder="1" applyAlignment="1">
      <alignment horizontal="right" vertical="center"/>
    </xf>
    <xf numFmtId="0" fontId="4" fillId="0" borderId="1" xfId="0" applyFont="1" applyFill="1" applyBorder="1" applyAlignment="1">
      <alignment horizontal="right" vertical="center"/>
    </xf>
    <xf numFmtId="0" fontId="4" fillId="0" borderId="1" xfId="0" applyFont="1" applyFill="1" applyBorder="1" applyAlignment="1">
      <alignment vertical="center"/>
    </xf>
    <xf numFmtId="0" fontId="4" fillId="0" borderId="4" xfId="0" applyFont="1" applyFill="1" applyBorder="1" applyAlignment="1">
      <alignment vertical="center"/>
    </xf>
    <xf numFmtId="0" fontId="4" fillId="0" borderId="2" xfId="0" applyFont="1" applyBorder="1" applyAlignment="1">
      <alignment horizontal="right" vertical="center"/>
    </xf>
    <xf numFmtId="0" fontId="4" fillId="0" borderId="1" xfId="0" applyFont="1" applyBorder="1" applyAlignment="1">
      <alignment horizontal="right" vertical="center"/>
    </xf>
    <xf numFmtId="0" fontId="4" fillId="0" borderId="1" xfId="0" applyFont="1" applyBorder="1" applyAlignment="1">
      <alignment vertical="center"/>
    </xf>
    <xf numFmtId="0" fontId="4" fillId="0" borderId="4" xfId="0" applyFont="1" applyBorder="1" applyAlignment="1">
      <alignment vertical="center"/>
    </xf>
    <xf numFmtId="0" fontId="4" fillId="0" borderId="19" xfId="0" applyFont="1" applyBorder="1" applyAlignment="1">
      <alignment horizontal="distributed" vertical="center"/>
    </xf>
    <xf numFmtId="0" fontId="4" fillId="0" borderId="16" xfId="0" applyFont="1" applyBorder="1" applyAlignment="1">
      <alignment horizontal="distributed" vertical="center"/>
    </xf>
    <xf numFmtId="0" fontId="4" fillId="0" borderId="12" xfId="0" applyFont="1" applyBorder="1" applyAlignment="1">
      <alignment horizontal="distributed" vertical="center"/>
    </xf>
    <xf numFmtId="0" fontId="4" fillId="0" borderId="0" xfId="0" applyFont="1" applyAlignment="1">
      <alignment horizontal="center" vertical="center"/>
    </xf>
    <xf numFmtId="0" fontId="4" fillId="0" borderId="0" xfId="0" applyFont="1" applyBorder="1" applyAlignment="1">
      <alignment horizontal="distributed" vertical="center"/>
    </xf>
    <xf numFmtId="0" fontId="4" fillId="0" borderId="23" xfId="0" applyFont="1" applyBorder="1" applyAlignment="1">
      <alignment horizontal="distributed" vertical="center"/>
    </xf>
    <xf numFmtId="0" fontId="4" fillId="0" borderId="10" xfId="0" applyFont="1" applyBorder="1" applyAlignment="1">
      <alignment horizontal="distributed" vertical="center"/>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wrapText="1"/>
    </xf>
    <xf numFmtId="0" fontId="4" fillId="0" borderId="21" xfId="0" applyFont="1" applyBorder="1" applyAlignment="1">
      <alignment horizontal="center" vertical="center" shrinkToFit="1"/>
    </xf>
    <xf numFmtId="0" fontId="6" fillId="0" borderId="24" xfId="0" applyFont="1" applyBorder="1" applyAlignment="1">
      <alignment horizontal="center" vertical="center"/>
    </xf>
    <xf numFmtId="0" fontId="4" fillId="0" borderId="19"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horizontal="right" vertical="center"/>
    </xf>
    <xf numFmtId="0" fontId="4" fillId="0" borderId="12" xfId="0" applyFont="1" applyBorder="1" applyAlignment="1">
      <alignment horizontal="right" vertical="center"/>
    </xf>
    <xf numFmtId="0" fontId="4" fillId="0" borderId="24" xfId="0" applyFont="1" applyBorder="1" applyAlignment="1">
      <alignment horizontal="distributed" vertical="center"/>
    </xf>
    <xf numFmtId="0" fontId="4" fillId="0" borderId="20" xfId="0" applyFont="1" applyBorder="1" applyAlignment="1">
      <alignment horizontal="distributed" vertical="center"/>
    </xf>
    <xf numFmtId="0" fontId="4" fillId="0" borderId="13" xfId="0" applyFont="1" applyBorder="1" applyAlignment="1">
      <alignment horizontal="distributed" vertical="center"/>
    </xf>
    <xf numFmtId="0" fontId="4" fillId="0" borderId="1" xfId="0" applyFont="1" applyBorder="1" applyAlignment="1">
      <alignment horizontal="distributed" vertical="center"/>
    </xf>
    <xf numFmtId="0" fontId="4" fillId="0" borderId="3" xfId="0" applyFont="1" applyBorder="1" applyAlignment="1">
      <alignment horizontal="distributed" vertical="center" shrinkToFit="1"/>
    </xf>
    <xf numFmtId="0" fontId="4" fillId="0" borderId="5" xfId="0" applyFont="1" applyBorder="1" applyAlignment="1">
      <alignment horizontal="distributed" vertical="center" shrinkToFit="1"/>
    </xf>
    <xf numFmtId="0" fontId="4" fillId="0" borderId="19" xfId="0" applyFont="1" applyBorder="1" applyAlignment="1">
      <alignment horizontal="distributed" vertical="center" wrapText="1"/>
    </xf>
    <xf numFmtId="0" fontId="4" fillId="0" borderId="0" xfId="0" applyFont="1" applyAlignment="1">
      <alignment horizontal="distributed"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7" fillId="0" borderId="19" xfId="0" applyFont="1" applyBorder="1" applyAlignment="1">
      <alignment horizontal="distributed" vertical="center"/>
    </xf>
    <xf numFmtId="0" fontId="7" fillId="0" borderId="12" xfId="0" applyFont="1" applyBorder="1" applyAlignment="1">
      <alignment horizontal="distributed"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9</xdr:row>
      <xdr:rowOff>0</xdr:rowOff>
    </xdr:to>
    <xdr:sp>
      <xdr:nvSpPr>
        <xdr:cNvPr id="1" name="Line 1"/>
        <xdr:cNvSpPr>
          <a:spLocks/>
        </xdr:cNvSpPr>
      </xdr:nvSpPr>
      <xdr:spPr>
        <a:xfrm>
          <a:off x="0" y="704850"/>
          <a:ext cx="733425" cy="6572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3</xdr:col>
      <xdr:colOff>0</xdr:colOff>
      <xdr:row>6</xdr:row>
      <xdr:rowOff>0</xdr:rowOff>
    </xdr:to>
    <xdr:sp>
      <xdr:nvSpPr>
        <xdr:cNvPr id="1" name="Line 1"/>
        <xdr:cNvSpPr>
          <a:spLocks/>
        </xdr:cNvSpPr>
      </xdr:nvSpPr>
      <xdr:spPr>
        <a:xfrm>
          <a:off x="0" y="590550"/>
          <a:ext cx="828675" cy="419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7</xdr:row>
      <xdr:rowOff>0</xdr:rowOff>
    </xdr:to>
    <xdr:sp>
      <xdr:nvSpPr>
        <xdr:cNvPr id="1" name="Line 1"/>
        <xdr:cNvSpPr>
          <a:spLocks/>
        </xdr:cNvSpPr>
      </xdr:nvSpPr>
      <xdr:spPr>
        <a:xfrm>
          <a:off x="0" y="590550"/>
          <a:ext cx="657225" cy="6858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8</xdr:row>
      <xdr:rowOff>0</xdr:rowOff>
    </xdr:to>
    <xdr:sp>
      <xdr:nvSpPr>
        <xdr:cNvPr id="1" name="Line 1"/>
        <xdr:cNvSpPr>
          <a:spLocks/>
        </xdr:cNvSpPr>
      </xdr:nvSpPr>
      <xdr:spPr>
        <a:xfrm>
          <a:off x="0" y="590550"/>
          <a:ext cx="771525" cy="6572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18</xdr:row>
      <xdr:rowOff>0</xdr:rowOff>
    </xdr:from>
    <xdr:to>
      <xdr:col>14</xdr:col>
      <xdr:colOff>0</xdr:colOff>
      <xdr:row>22</xdr:row>
      <xdr:rowOff>0</xdr:rowOff>
    </xdr:to>
    <xdr:sp>
      <xdr:nvSpPr>
        <xdr:cNvPr id="2" name="Line 2"/>
        <xdr:cNvSpPr>
          <a:spLocks/>
        </xdr:cNvSpPr>
      </xdr:nvSpPr>
      <xdr:spPr>
        <a:xfrm flipH="1">
          <a:off x="6191250" y="2657475"/>
          <a:ext cx="762000" cy="6286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0</xdr:rowOff>
    </xdr:to>
    <xdr:sp>
      <xdr:nvSpPr>
        <xdr:cNvPr id="1" name="Line 1"/>
        <xdr:cNvSpPr>
          <a:spLocks/>
        </xdr:cNvSpPr>
      </xdr:nvSpPr>
      <xdr:spPr>
        <a:xfrm>
          <a:off x="9525" y="619125"/>
          <a:ext cx="1000125" cy="4286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1</xdr:col>
      <xdr:colOff>0</xdr:colOff>
      <xdr:row>7</xdr:row>
      <xdr:rowOff>0</xdr:rowOff>
    </xdr:to>
    <xdr:sp>
      <xdr:nvSpPr>
        <xdr:cNvPr id="1" name="Line 1"/>
        <xdr:cNvSpPr>
          <a:spLocks/>
        </xdr:cNvSpPr>
      </xdr:nvSpPr>
      <xdr:spPr>
        <a:xfrm>
          <a:off x="0" y="619125"/>
          <a:ext cx="1028700" cy="476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1</xdr:col>
      <xdr:colOff>0</xdr:colOff>
      <xdr:row>6</xdr:row>
      <xdr:rowOff>0</xdr:rowOff>
    </xdr:to>
    <xdr:sp>
      <xdr:nvSpPr>
        <xdr:cNvPr id="1" name="Line 1"/>
        <xdr:cNvSpPr>
          <a:spLocks/>
        </xdr:cNvSpPr>
      </xdr:nvSpPr>
      <xdr:spPr>
        <a:xfrm>
          <a:off x="0" y="600075"/>
          <a:ext cx="1066800" cy="409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6</xdr:row>
      <xdr:rowOff>0</xdr:rowOff>
    </xdr:to>
    <xdr:sp>
      <xdr:nvSpPr>
        <xdr:cNvPr id="1" name="Line 1"/>
        <xdr:cNvSpPr>
          <a:spLocks/>
        </xdr:cNvSpPr>
      </xdr:nvSpPr>
      <xdr:spPr>
        <a:xfrm>
          <a:off x="0" y="590550"/>
          <a:ext cx="7524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2</xdr:col>
      <xdr:colOff>0</xdr:colOff>
      <xdr:row>7</xdr:row>
      <xdr:rowOff>0</xdr:rowOff>
    </xdr:to>
    <xdr:sp>
      <xdr:nvSpPr>
        <xdr:cNvPr id="1" name="Line 1"/>
        <xdr:cNvSpPr>
          <a:spLocks/>
        </xdr:cNvSpPr>
      </xdr:nvSpPr>
      <xdr:spPr>
        <a:xfrm>
          <a:off x="0" y="752475"/>
          <a:ext cx="1219200" cy="4476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9525</xdr:rowOff>
    </xdr:from>
    <xdr:to>
      <xdr:col>3</xdr:col>
      <xdr:colOff>0</xdr:colOff>
      <xdr:row>24</xdr:row>
      <xdr:rowOff>0</xdr:rowOff>
    </xdr:to>
    <xdr:sp>
      <xdr:nvSpPr>
        <xdr:cNvPr id="2" name="Line 2"/>
        <xdr:cNvSpPr>
          <a:spLocks/>
        </xdr:cNvSpPr>
      </xdr:nvSpPr>
      <xdr:spPr>
        <a:xfrm>
          <a:off x="0" y="3381375"/>
          <a:ext cx="2028825" cy="4476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8</xdr:row>
      <xdr:rowOff>0</xdr:rowOff>
    </xdr:to>
    <xdr:sp>
      <xdr:nvSpPr>
        <xdr:cNvPr id="1" name="Line 1"/>
        <xdr:cNvSpPr>
          <a:spLocks/>
        </xdr:cNvSpPr>
      </xdr:nvSpPr>
      <xdr:spPr>
        <a:xfrm>
          <a:off x="0" y="514350"/>
          <a:ext cx="952500"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1</xdr:col>
      <xdr:colOff>0</xdr:colOff>
      <xdr:row>6</xdr:row>
      <xdr:rowOff>0</xdr:rowOff>
    </xdr:to>
    <xdr:sp>
      <xdr:nvSpPr>
        <xdr:cNvPr id="1" name="Line 1"/>
        <xdr:cNvSpPr>
          <a:spLocks/>
        </xdr:cNvSpPr>
      </xdr:nvSpPr>
      <xdr:spPr>
        <a:xfrm>
          <a:off x="0" y="600075"/>
          <a:ext cx="1038225" cy="4476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1</xdr:col>
      <xdr:colOff>0</xdr:colOff>
      <xdr:row>6</xdr:row>
      <xdr:rowOff>0</xdr:rowOff>
    </xdr:to>
    <xdr:sp>
      <xdr:nvSpPr>
        <xdr:cNvPr id="1" name="Line 1"/>
        <xdr:cNvSpPr>
          <a:spLocks/>
        </xdr:cNvSpPr>
      </xdr:nvSpPr>
      <xdr:spPr>
        <a:xfrm>
          <a:off x="0" y="609600"/>
          <a:ext cx="1171575" cy="3333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0</xdr:rowOff>
    </xdr:to>
    <xdr:sp>
      <xdr:nvSpPr>
        <xdr:cNvPr id="1" name="Line 1"/>
        <xdr:cNvSpPr>
          <a:spLocks/>
        </xdr:cNvSpPr>
      </xdr:nvSpPr>
      <xdr:spPr>
        <a:xfrm>
          <a:off x="9525" y="590550"/>
          <a:ext cx="1143000" cy="3524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0</xdr:rowOff>
    </xdr:to>
    <xdr:sp>
      <xdr:nvSpPr>
        <xdr:cNvPr id="1" name="Line 1"/>
        <xdr:cNvSpPr>
          <a:spLocks/>
        </xdr:cNvSpPr>
      </xdr:nvSpPr>
      <xdr:spPr>
        <a:xfrm>
          <a:off x="9525" y="628650"/>
          <a:ext cx="685800" cy="6000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1</xdr:col>
      <xdr:colOff>0</xdr:colOff>
      <xdr:row>6</xdr:row>
      <xdr:rowOff>0</xdr:rowOff>
    </xdr:to>
    <xdr:sp>
      <xdr:nvSpPr>
        <xdr:cNvPr id="1" name="Line 1"/>
        <xdr:cNvSpPr>
          <a:spLocks/>
        </xdr:cNvSpPr>
      </xdr:nvSpPr>
      <xdr:spPr>
        <a:xfrm>
          <a:off x="0" y="609600"/>
          <a:ext cx="1285875" cy="3143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1</xdr:col>
      <xdr:colOff>0</xdr:colOff>
      <xdr:row>6</xdr:row>
      <xdr:rowOff>0</xdr:rowOff>
    </xdr:to>
    <xdr:sp>
      <xdr:nvSpPr>
        <xdr:cNvPr id="1" name="Line 1"/>
        <xdr:cNvSpPr>
          <a:spLocks/>
        </xdr:cNvSpPr>
      </xdr:nvSpPr>
      <xdr:spPr>
        <a:xfrm>
          <a:off x="0" y="600075"/>
          <a:ext cx="809625" cy="3333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1</xdr:col>
      <xdr:colOff>0</xdr:colOff>
      <xdr:row>6</xdr:row>
      <xdr:rowOff>0</xdr:rowOff>
    </xdr:to>
    <xdr:sp>
      <xdr:nvSpPr>
        <xdr:cNvPr id="1" name="Line 1"/>
        <xdr:cNvSpPr>
          <a:spLocks/>
        </xdr:cNvSpPr>
      </xdr:nvSpPr>
      <xdr:spPr>
        <a:xfrm>
          <a:off x="0" y="600075"/>
          <a:ext cx="1695450" cy="3714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V2\share_0109$\12&#9679;&#65297;&#65374;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その1"/>
      <sheetName val="1その2"/>
      <sheetName val="2"/>
      <sheetName val="3"/>
      <sheetName val="4"/>
      <sheetName val="5"/>
      <sheetName val="5-1"/>
      <sheetName val="6"/>
      <sheetName val="7"/>
      <sheetName val="8"/>
      <sheetName val="8資料"/>
      <sheetName val="8資料2"/>
      <sheetName val="9"/>
      <sheetName val="10"/>
      <sheetName val="11"/>
      <sheetName val="12"/>
      <sheetName val="13"/>
      <sheetName val="14"/>
      <sheetName val="15"/>
      <sheetName val="16"/>
      <sheetName val="17"/>
      <sheetName val="18"/>
      <sheetName val="19"/>
      <sheetName val="20"/>
      <sheetName val="20（2）"/>
      <sheetName val="21"/>
      <sheetName val="21（2）"/>
      <sheetName val="23"/>
      <sheetName val="25"/>
      <sheetName val="25（2）"/>
      <sheetName val="26"/>
      <sheetName val="26（2）"/>
      <sheetName val="27"/>
      <sheetName val="27（2）"/>
      <sheetName val="28"/>
      <sheetName val="29"/>
      <sheetName val="30"/>
      <sheetName val="31"/>
      <sheetName val="32"/>
      <sheetName val="48"/>
      <sheetName val="51"/>
      <sheetName val="51続き"/>
      <sheetName val="52"/>
      <sheetName val="55"/>
      <sheetName val="56"/>
      <sheetName val="61"/>
      <sheetName val="62"/>
      <sheetName val="63"/>
      <sheetName val="Sheet2"/>
      <sheetName val="ｐ1図"/>
      <sheetName val="p43図"/>
      <sheetName val="Ｐ57図"/>
      <sheetName val="Ｐ61図"/>
      <sheetName val="Graph5"/>
      <sheetName val="Ｐ67図"/>
      <sheetName val="Ｐ79図"/>
      <sheetName val="Ｐ83図"/>
      <sheetName val="Graph3"/>
      <sheetName val="P155職員数"/>
      <sheetName val="Ｐ89図 "/>
      <sheetName val="Ｐ109図  "/>
      <sheetName val="Graph6"/>
      <sheetName val="Ｐ123図"/>
      <sheetName val="Ｐ143図"/>
      <sheetName val="Ｐ44，45"/>
      <sheetName val="Ｐ35図，4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3"/>
  <sheetViews>
    <sheetView tabSelected="1" workbookViewId="0" topLeftCell="A1">
      <selection activeCell="A1" sqref="A1:M1"/>
    </sheetView>
  </sheetViews>
  <sheetFormatPr defaultColWidth="9.00390625" defaultRowHeight="13.5"/>
  <cols>
    <col min="1" max="1" width="9.625" style="4" customWidth="1"/>
    <col min="2" max="7" width="7.50390625" style="4" customWidth="1"/>
    <col min="8" max="11" width="6.875" style="4" customWidth="1"/>
    <col min="12" max="12" width="6.75390625" style="4" customWidth="1"/>
    <col min="13" max="13" width="8.25390625" style="4" customWidth="1"/>
    <col min="14" max="16384" width="8.875" style="4" customWidth="1"/>
  </cols>
  <sheetData>
    <row r="1" spans="1:13" s="23" customFormat="1" ht="18" customHeight="1">
      <c r="A1" s="174" t="s">
        <v>10</v>
      </c>
      <c r="B1" s="174"/>
      <c r="C1" s="174"/>
      <c r="D1" s="174"/>
      <c r="E1" s="174"/>
      <c r="F1" s="174"/>
      <c r="G1" s="174"/>
      <c r="H1" s="174"/>
      <c r="I1" s="174"/>
      <c r="J1" s="174"/>
      <c r="K1" s="174"/>
      <c r="L1" s="174"/>
      <c r="M1" s="174"/>
    </row>
    <row r="2" spans="6:8" ht="12" customHeight="1">
      <c r="F2" s="5"/>
      <c r="G2" s="5"/>
      <c r="H2" s="5"/>
    </row>
    <row r="3" spans="1:13" ht="10.5" customHeight="1">
      <c r="A3" s="181" t="s">
        <v>11</v>
      </c>
      <c r="B3" s="181"/>
      <c r="C3" s="181"/>
      <c r="D3" s="181"/>
      <c r="E3" s="181"/>
      <c r="F3" s="181"/>
      <c r="G3" s="181"/>
      <c r="H3" s="181"/>
      <c r="I3" s="181"/>
      <c r="J3" s="181"/>
      <c r="K3" s="181"/>
      <c r="L3" s="181"/>
      <c r="M3" s="181"/>
    </row>
    <row r="4" spans="6:13" ht="10.5" customHeight="1">
      <c r="F4" s="5"/>
      <c r="M4" s="6" t="s">
        <v>12</v>
      </c>
    </row>
    <row r="5" ht="4.5" customHeight="1">
      <c r="M5" s="6"/>
    </row>
    <row r="6" spans="1:13" ht="13.5" customHeight="1">
      <c r="A6" s="189" t="s">
        <v>258</v>
      </c>
      <c r="B6" s="8"/>
      <c r="C6" s="8"/>
      <c r="D6" s="179" t="s">
        <v>14</v>
      </c>
      <c r="E6" s="179"/>
      <c r="F6" s="179"/>
      <c r="G6" s="185" t="s">
        <v>244</v>
      </c>
      <c r="H6" s="9"/>
      <c r="I6" s="176" t="s">
        <v>242</v>
      </c>
      <c r="J6" s="176" t="s">
        <v>243</v>
      </c>
      <c r="K6" s="176" t="s">
        <v>124</v>
      </c>
      <c r="L6" s="182" t="s">
        <v>123</v>
      </c>
      <c r="M6" s="98" t="s">
        <v>15</v>
      </c>
    </row>
    <row r="7" spans="1:13" ht="12.75" customHeight="1">
      <c r="A7" s="190"/>
      <c r="B7" s="47" t="s">
        <v>16</v>
      </c>
      <c r="C7" s="175" t="s">
        <v>17</v>
      </c>
      <c r="D7" s="180"/>
      <c r="E7" s="180"/>
      <c r="F7" s="180"/>
      <c r="G7" s="186"/>
      <c r="H7" s="48" t="s">
        <v>18</v>
      </c>
      <c r="I7" s="177"/>
      <c r="J7" s="177"/>
      <c r="K7" s="177"/>
      <c r="L7" s="183"/>
      <c r="M7" s="99" t="s">
        <v>260</v>
      </c>
    </row>
    <row r="8" spans="1:13" ht="12.75" customHeight="1">
      <c r="A8" s="191" t="s">
        <v>259</v>
      </c>
      <c r="B8" s="47" t="s">
        <v>19</v>
      </c>
      <c r="C8" s="175"/>
      <c r="D8" s="180" t="s">
        <v>20</v>
      </c>
      <c r="E8" s="180" t="s">
        <v>21</v>
      </c>
      <c r="F8" s="180" t="s">
        <v>3</v>
      </c>
      <c r="G8" s="187" t="s">
        <v>245</v>
      </c>
      <c r="H8" s="48" t="s">
        <v>118</v>
      </c>
      <c r="I8" s="177"/>
      <c r="J8" s="177"/>
      <c r="K8" s="177"/>
      <c r="L8" s="183"/>
      <c r="M8" s="99" t="s">
        <v>261</v>
      </c>
    </row>
    <row r="9" spans="1:13" ht="12.75" customHeight="1">
      <c r="A9" s="192"/>
      <c r="B9" s="13"/>
      <c r="C9" s="13"/>
      <c r="D9" s="180"/>
      <c r="E9" s="180"/>
      <c r="F9" s="180"/>
      <c r="G9" s="188"/>
      <c r="H9" s="14"/>
      <c r="I9" s="178"/>
      <c r="J9" s="178"/>
      <c r="K9" s="178"/>
      <c r="L9" s="184"/>
      <c r="M9" s="49" t="s">
        <v>119</v>
      </c>
    </row>
    <row r="10" spans="1:13" ht="4.5" customHeight="1">
      <c r="A10" s="10"/>
      <c r="B10" s="11"/>
      <c r="C10" s="11"/>
      <c r="D10" s="11"/>
      <c r="E10" s="11"/>
      <c r="F10" s="11"/>
      <c r="G10" s="11"/>
      <c r="H10" s="11"/>
      <c r="I10" s="11"/>
      <c r="J10" s="11"/>
      <c r="K10" s="11"/>
      <c r="L10" s="11"/>
      <c r="M10" s="11"/>
    </row>
    <row r="11" spans="1:13" ht="20.25" customHeight="1">
      <c r="A11" s="15" t="s">
        <v>204</v>
      </c>
      <c r="B11" s="100">
        <v>326490</v>
      </c>
      <c r="C11" s="100">
        <f>SUM(D11,G11:L11)</f>
        <v>147729</v>
      </c>
      <c r="D11" s="100">
        <f>SUM(E11:F11)</f>
        <v>113369</v>
      </c>
      <c r="E11" s="100">
        <v>64148</v>
      </c>
      <c r="F11" s="100">
        <v>49221</v>
      </c>
      <c r="G11" s="100">
        <v>9626</v>
      </c>
      <c r="H11" s="100">
        <v>18399</v>
      </c>
      <c r="I11" s="100">
        <v>260</v>
      </c>
      <c r="J11" s="100">
        <v>3694</v>
      </c>
      <c r="K11" s="100">
        <v>2229</v>
      </c>
      <c r="L11" s="100">
        <v>152</v>
      </c>
      <c r="M11" s="100">
        <f>C11*1000000/B11/365</f>
        <v>1239.6612034101195</v>
      </c>
    </row>
    <row r="12" spans="1:13" ht="20.25" customHeight="1">
      <c r="A12" s="15">
        <v>14</v>
      </c>
      <c r="B12" s="100">
        <v>326677</v>
      </c>
      <c r="C12" s="100">
        <f>SUM(D12,G12:L12)</f>
        <v>148599</v>
      </c>
      <c r="D12" s="100">
        <f>SUM(E12:F12)</f>
        <v>114431</v>
      </c>
      <c r="E12" s="100">
        <v>63660</v>
      </c>
      <c r="F12" s="100">
        <v>50771</v>
      </c>
      <c r="G12" s="100">
        <v>9872</v>
      </c>
      <c r="H12" s="100">
        <v>18021</v>
      </c>
      <c r="I12" s="100">
        <v>267</v>
      </c>
      <c r="J12" s="136" t="s">
        <v>151</v>
      </c>
      <c r="K12" s="100">
        <v>5863</v>
      </c>
      <c r="L12" s="100">
        <v>145</v>
      </c>
      <c r="M12" s="100">
        <f>C12*1000000/B12/365</f>
        <v>1246.2479695393477</v>
      </c>
    </row>
    <row r="13" spans="1:13" ht="20.25" customHeight="1">
      <c r="A13" s="15">
        <v>15</v>
      </c>
      <c r="B13" s="100">
        <v>326786</v>
      </c>
      <c r="C13" s="100">
        <f>SUM(D13,G13:L13)</f>
        <v>148845</v>
      </c>
      <c r="D13" s="100">
        <f>SUM(E13:F13)</f>
        <v>115063</v>
      </c>
      <c r="E13" s="100">
        <v>62848</v>
      </c>
      <c r="F13" s="100">
        <v>52215</v>
      </c>
      <c r="G13" s="100">
        <v>9926</v>
      </c>
      <c r="H13" s="100">
        <v>17180</v>
      </c>
      <c r="I13" s="100">
        <v>272</v>
      </c>
      <c r="J13" s="137" t="s">
        <v>151</v>
      </c>
      <c r="K13" s="100">
        <v>6256</v>
      </c>
      <c r="L13" s="100">
        <v>148</v>
      </c>
      <c r="M13" s="100">
        <f>C13*1000000/B13/365</f>
        <v>1247.8947095283922</v>
      </c>
    </row>
    <row r="14" spans="1:13" s="18" customFormat="1" ht="20.25" customHeight="1">
      <c r="A14" s="15">
        <v>16</v>
      </c>
      <c r="B14" s="100">
        <v>329192</v>
      </c>
      <c r="C14" s="100">
        <f>SUM(D14,G14:L14)</f>
        <v>148034</v>
      </c>
      <c r="D14" s="100">
        <f>SUM(E14:F14)</f>
        <v>114843</v>
      </c>
      <c r="E14" s="100">
        <v>61592</v>
      </c>
      <c r="F14" s="100">
        <v>53251</v>
      </c>
      <c r="G14" s="100">
        <v>9978</v>
      </c>
      <c r="H14" s="100">
        <v>16592</v>
      </c>
      <c r="I14" s="100">
        <v>265</v>
      </c>
      <c r="J14" s="137" t="s">
        <v>151</v>
      </c>
      <c r="K14" s="100">
        <v>6221</v>
      </c>
      <c r="L14" s="100">
        <v>135</v>
      </c>
      <c r="M14" s="100">
        <f>C14*1000000/B14/365</f>
        <v>1232.0244803632106</v>
      </c>
    </row>
    <row r="15" spans="1:13" s="18" customFormat="1" ht="20.25" customHeight="1">
      <c r="A15" s="16">
        <v>17</v>
      </c>
      <c r="B15" s="128">
        <v>327646</v>
      </c>
      <c r="C15" s="128">
        <f>SUM(D15,G15:L15)</f>
        <v>146598</v>
      </c>
      <c r="D15" s="128">
        <f>SUM(E15:F15)</f>
        <v>114825</v>
      </c>
      <c r="E15" s="128">
        <v>61673</v>
      </c>
      <c r="F15" s="128">
        <v>53152</v>
      </c>
      <c r="G15" s="128">
        <v>9236</v>
      </c>
      <c r="H15" s="128">
        <v>16008</v>
      </c>
      <c r="I15" s="128">
        <v>258</v>
      </c>
      <c r="J15" s="138" t="s">
        <v>248</v>
      </c>
      <c r="K15" s="128">
        <v>6139</v>
      </c>
      <c r="L15" s="128">
        <v>132</v>
      </c>
      <c r="M15" s="128">
        <f>C15*1000000/B15/365</f>
        <v>1225.830183076807</v>
      </c>
    </row>
    <row r="16" spans="1:13" ht="3" customHeight="1">
      <c r="A16" s="19"/>
      <c r="B16" s="20"/>
      <c r="C16" s="20"/>
      <c r="D16" s="20"/>
      <c r="E16" s="20"/>
      <c r="F16" s="20"/>
      <c r="G16" s="20"/>
      <c r="H16" s="20"/>
      <c r="I16" s="20"/>
      <c r="J16" s="20"/>
      <c r="K16" s="20"/>
      <c r="L16" s="20"/>
      <c r="M16" s="20"/>
    </row>
    <row r="17" ht="2.25" customHeight="1"/>
    <row r="18" s="24" customFormat="1" ht="11.25">
      <c r="A18" s="24" t="s">
        <v>27</v>
      </c>
    </row>
    <row r="19" s="24" customFormat="1" ht="11.25">
      <c r="A19" s="71" t="s">
        <v>262</v>
      </c>
    </row>
    <row r="20" ht="12">
      <c r="A20" s="71" t="s">
        <v>256</v>
      </c>
    </row>
    <row r="23" ht="12">
      <c r="B23" s="21"/>
    </row>
  </sheetData>
  <mergeCells count="15">
    <mergeCell ref="K6:K9"/>
    <mergeCell ref="G6:G7"/>
    <mergeCell ref="G8:G9"/>
    <mergeCell ref="A6:A7"/>
    <mergeCell ref="A8:A9"/>
    <mergeCell ref="A1:M1"/>
    <mergeCell ref="C7:C8"/>
    <mergeCell ref="J6:J9"/>
    <mergeCell ref="D6:F7"/>
    <mergeCell ref="D8:D9"/>
    <mergeCell ref="E8:E9"/>
    <mergeCell ref="F8:F9"/>
    <mergeCell ref="A3:M3"/>
    <mergeCell ref="I6:I9"/>
    <mergeCell ref="L6:L9"/>
  </mergeCells>
  <printOptions horizontalCentered="1"/>
  <pageMargins left="0.3937007874015748" right="0.3937007874015748" top="0.7874015748031497" bottom="0.5905511811023623"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R34"/>
  <sheetViews>
    <sheetView workbookViewId="0" topLeftCell="A1">
      <selection activeCell="A1" sqref="A1:R1"/>
    </sheetView>
  </sheetViews>
  <sheetFormatPr defaultColWidth="9.00390625" defaultRowHeight="13.5"/>
  <cols>
    <col min="1" max="3" width="3.625" style="3" customWidth="1"/>
    <col min="4" max="18" width="5.375" style="3" customWidth="1"/>
    <col min="19" max="16384" width="8.875" style="3" customWidth="1"/>
  </cols>
  <sheetData>
    <row r="1" spans="1:18" s="36" customFormat="1" ht="18" customHeight="1">
      <c r="A1" s="170" t="s">
        <v>203</v>
      </c>
      <c r="B1" s="170"/>
      <c r="C1" s="170"/>
      <c r="D1" s="170"/>
      <c r="E1" s="170"/>
      <c r="F1" s="170"/>
      <c r="G1" s="170"/>
      <c r="H1" s="170"/>
      <c r="I1" s="170"/>
      <c r="J1" s="170"/>
      <c r="K1" s="170"/>
      <c r="L1" s="170"/>
      <c r="M1" s="170"/>
      <c r="N1" s="170"/>
      <c r="O1" s="170"/>
      <c r="P1" s="170"/>
      <c r="Q1" s="170"/>
      <c r="R1" s="170"/>
    </row>
    <row r="2" spans="1:18" ht="12" customHeight="1">
      <c r="A2" s="63"/>
      <c r="B2" s="63"/>
      <c r="C2" s="63"/>
      <c r="D2" s="63"/>
      <c r="E2" s="63"/>
      <c r="F2" s="63"/>
      <c r="G2" s="63"/>
      <c r="H2" s="63"/>
      <c r="I2" s="63"/>
      <c r="J2" s="63"/>
      <c r="K2" s="63"/>
      <c r="L2" s="63"/>
      <c r="M2" s="63"/>
      <c r="N2" s="63"/>
      <c r="O2" s="63"/>
      <c r="P2" s="63"/>
      <c r="Q2" s="63"/>
      <c r="R2" s="63"/>
    </row>
    <row r="3" spans="1:18" ht="12" customHeight="1">
      <c r="A3" s="63"/>
      <c r="B3" s="63"/>
      <c r="C3" s="63"/>
      <c r="D3" s="63"/>
      <c r="E3" s="63"/>
      <c r="F3" s="63"/>
      <c r="G3" s="63"/>
      <c r="H3" s="63"/>
      <c r="I3" s="63"/>
      <c r="J3" s="63"/>
      <c r="K3" s="63"/>
      <c r="L3" s="63"/>
      <c r="M3" s="63"/>
      <c r="N3" s="63"/>
      <c r="O3" s="63"/>
      <c r="P3" s="63"/>
      <c r="Q3" s="63"/>
      <c r="R3" s="63"/>
    </row>
    <row r="4" ht="4.5" customHeight="1"/>
    <row r="5" spans="1:18" ht="16.5" customHeight="1">
      <c r="A5" s="28"/>
      <c r="B5" s="28"/>
      <c r="C5" s="72" t="s">
        <v>54</v>
      </c>
      <c r="D5" s="156" t="s">
        <v>207</v>
      </c>
      <c r="E5" s="202"/>
      <c r="F5" s="202"/>
      <c r="G5" s="202">
        <v>14</v>
      </c>
      <c r="H5" s="202"/>
      <c r="I5" s="202"/>
      <c r="J5" s="202">
        <v>15</v>
      </c>
      <c r="K5" s="202"/>
      <c r="L5" s="202"/>
      <c r="M5" s="202">
        <v>16</v>
      </c>
      <c r="N5" s="202"/>
      <c r="O5" s="155"/>
      <c r="P5" s="160">
        <v>17</v>
      </c>
      <c r="Q5" s="160"/>
      <c r="R5" s="161"/>
    </row>
    <row r="6" spans="1:18" ht="16.5" customHeight="1">
      <c r="A6" s="147" t="s">
        <v>13</v>
      </c>
      <c r="B6" s="147"/>
      <c r="C6" s="30"/>
      <c r="D6" s="62" t="s">
        <v>5</v>
      </c>
      <c r="E6" s="52" t="s">
        <v>69</v>
      </c>
      <c r="F6" s="52" t="s">
        <v>70</v>
      </c>
      <c r="G6" s="52" t="s">
        <v>5</v>
      </c>
      <c r="H6" s="52" t="s">
        <v>69</v>
      </c>
      <c r="I6" s="52" t="s">
        <v>70</v>
      </c>
      <c r="J6" s="52" t="s">
        <v>5</v>
      </c>
      <c r="K6" s="52" t="s">
        <v>69</v>
      </c>
      <c r="L6" s="52" t="s">
        <v>70</v>
      </c>
      <c r="M6" s="52" t="s">
        <v>5</v>
      </c>
      <c r="N6" s="52" t="s">
        <v>69</v>
      </c>
      <c r="O6" s="53" t="s">
        <v>70</v>
      </c>
      <c r="P6" s="52" t="s">
        <v>5</v>
      </c>
      <c r="Q6" s="52" t="s">
        <v>69</v>
      </c>
      <c r="R6" s="53" t="s">
        <v>70</v>
      </c>
    </row>
    <row r="7" spans="1:18" ht="4.5" customHeight="1">
      <c r="A7" s="29"/>
      <c r="B7" s="29"/>
      <c r="C7" s="2"/>
      <c r="D7" s="29"/>
      <c r="E7" s="29"/>
      <c r="F7" s="29"/>
      <c r="G7" s="29"/>
      <c r="H7" s="29"/>
      <c r="I7" s="29"/>
      <c r="J7" s="29"/>
      <c r="K7" s="29"/>
      <c r="L7" s="29"/>
      <c r="M7" s="29"/>
      <c r="N7" s="29"/>
      <c r="O7" s="29"/>
      <c r="P7" s="29"/>
      <c r="Q7" s="29"/>
      <c r="R7" s="29"/>
    </row>
    <row r="8" spans="1:18" s="33" customFormat="1" ht="18" customHeight="1">
      <c r="A8" s="162" t="s">
        <v>5</v>
      </c>
      <c r="B8" s="162"/>
      <c r="C8" s="163"/>
      <c r="D8" s="104">
        <f aca="true" t="shared" si="0" ref="D8:K8">SUM(D10:D31)</f>
        <v>2619</v>
      </c>
      <c r="E8" s="104">
        <f t="shared" si="0"/>
        <v>1437</v>
      </c>
      <c r="F8" s="104">
        <f t="shared" si="0"/>
        <v>1182</v>
      </c>
      <c r="G8" s="104">
        <f t="shared" si="0"/>
        <v>2590</v>
      </c>
      <c r="H8" s="104">
        <f t="shared" si="0"/>
        <v>1331</v>
      </c>
      <c r="I8" s="104">
        <f t="shared" si="0"/>
        <v>1259</v>
      </c>
      <c r="J8" s="104">
        <f t="shared" si="0"/>
        <v>2674</v>
      </c>
      <c r="K8" s="104">
        <f t="shared" si="0"/>
        <v>1427</v>
      </c>
      <c r="L8" s="104">
        <f>SUM(L10:L33)</f>
        <v>1247</v>
      </c>
      <c r="M8" s="124">
        <f aca="true" t="shared" si="1" ref="M8:R8">SUM(M10:M31)</f>
        <v>2758</v>
      </c>
      <c r="N8" s="124">
        <f t="shared" si="1"/>
        <v>1437</v>
      </c>
      <c r="O8" s="124">
        <f t="shared" si="1"/>
        <v>1321</v>
      </c>
      <c r="P8" s="124">
        <f>SUM(P10:P31)</f>
        <v>2990</v>
      </c>
      <c r="Q8" s="124">
        <f t="shared" si="1"/>
        <v>1511</v>
      </c>
      <c r="R8" s="124">
        <f t="shared" si="1"/>
        <v>1479</v>
      </c>
    </row>
    <row r="9" spans="1:12" ht="5.25" customHeight="1">
      <c r="A9" s="29"/>
      <c r="B9" s="29"/>
      <c r="C9" s="2"/>
      <c r="D9" s="106"/>
      <c r="E9" s="106"/>
      <c r="F9" s="106"/>
      <c r="G9" s="106"/>
      <c r="H9" s="106"/>
      <c r="I9" s="106"/>
      <c r="J9" s="106"/>
      <c r="K9" s="106"/>
      <c r="L9" s="106"/>
    </row>
    <row r="10" spans="1:18" ht="18" customHeight="1">
      <c r="A10" s="29">
        <v>0</v>
      </c>
      <c r="B10" s="38" t="s">
        <v>125</v>
      </c>
      <c r="C10" s="2" t="s">
        <v>71</v>
      </c>
      <c r="D10" s="106">
        <f>SUM(E10,F10)</f>
        <v>21</v>
      </c>
      <c r="E10" s="106">
        <v>14</v>
      </c>
      <c r="F10" s="106">
        <v>7</v>
      </c>
      <c r="G10" s="106">
        <f>SUM(H10,I10)</f>
        <v>8</v>
      </c>
      <c r="H10" s="106">
        <v>5</v>
      </c>
      <c r="I10" s="106">
        <v>3</v>
      </c>
      <c r="J10" s="106">
        <f>SUM(K10,L10)</f>
        <v>6</v>
      </c>
      <c r="K10" s="106">
        <v>3</v>
      </c>
      <c r="L10" s="106">
        <v>3</v>
      </c>
      <c r="M10" s="106">
        <f>N10+O10</f>
        <v>18</v>
      </c>
      <c r="N10" s="106">
        <v>9</v>
      </c>
      <c r="O10" s="106">
        <v>9</v>
      </c>
      <c r="P10" s="106">
        <f>Q10+R10</f>
        <v>10</v>
      </c>
      <c r="Q10" s="106">
        <v>6</v>
      </c>
      <c r="R10" s="106">
        <v>4</v>
      </c>
    </row>
    <row r="11" spans="1:18" ht="18" customHeight="1">
      <c r="A11" s="29">
        <v>5</v>
      </c>
      <c r="B11" s="38" t="s">
        <v>126</v>
      </c>
      <c r="C11" s="74">
        <v>9</v>
      </c>
      <c r="D11" s="106">
        <f aca="true" t="shared" si="2" ref="D11:D30">SUM(E11,F11)</f>
        <v>4</v>
      </c>
      <c r="E11" s="106">
        <v>3</v>
      </c>
      <c r="F11" s="106">
        <v>1</v>
      </c>
      <c r="G11" s="106">
        <f aca="true" t="shared" si="3" ref="G11:G30">SUM(H11,I11)</f>
        <v>1</v>
      </c>
      <c r="H11" s="106">
        <v>0</v>
      </c>
      <c r="I11" s="107">
        <v>1</v>
      </c>
      <c r="J11" s="106">
        <f aca="true" t="shared" si="4" ref="J11:J30">SUM(K11,L11)</f>
        <v>2</v>
      </c>
      <c r="K11" s="106">
        <v>1</v>
      </c>
      <c r="L11" s="106">
        <v>1</v>
      </c>
      <c r="M11" s="106">
        <f aca="true" t="shared" si="5" ref="M11:M30">N11+O11</f>
        <v>0</v>
      </c>
      <c r="N11" s="106">
        <v>0</v>
      </c>
      <c r="O11" s="106">
        <v>0</v>
      </c>
      <c r="P11" s="106">
        <f aca="true" t="shared" si="6" ref="P11:P30">Q11+R11</f>
        <v>1</v>
      </c>
      <c r="Q11" s="106">
        <v>0</v>
      </c>
      <c r="R11" s="106">
        <v>1</v>
      </c>
    </row>
    <row r="12" spans="1:18" ht="18" customHeight="1">
      <c r="A12" s="29">
        <v>10</v>
      </c>
      <c r="B12" s="38" t="s">
        <v>126</v>
      </c>
      <c r="C12" s="74">
        <v>14</v>
      </c>
      <c r="D12" s="106">
        <f t="shared" si="2"/>
        <v>4</v>
      </c>
      <c r="E12" s="106">
        <v>4</v>
      </c>
      <c r="F12" s="106">
        <v>0</v>
      </c>
      <c r="G12" s="106">
        <f t="shared" si="3"/>
        <v>2</v>
      </c>
      <c r="H12" s="107">
        <v>2</v>
      </c>
      <c r="I12" s="106">
        <v>0</v>
      </c>
      <c r="J12" s="106">
        <f t="shared" si="4"/>
        <v>2</v>
      </c>
      <c r="K12" s="106">
        <v>1</v>
      </c>
      <c r="L12" s="107">
        <v>1</v>
      </c>
      <c r="M12" s="106">
        <f t="shared" si="5"/>
        <v>0</v>
      </c>
      <c r="N12" s="106">
        <v>0</v>
      </c>
      <c r="O12" s="106">
        <v>0</v>
      </c>
      <c r="P12" s="106">
        <f t="shared" si="6"/>
        <v>2</v>
      </c>
      <c r="Q12" s="106">
        <v>2</v>
      </c>
      <c r="R12" s="106">
        <v>0</v>
      </c>
    </row>
    <row r="13" spans="1:18" ht="18" customHeight="1">
      <c r="A13" s="29">
        <v>15</v>
      </c>
      <c r="B13" s="38" t="s">
        <v>126</v>
      </c>
      <c r="C13" s="74">
        <v>19</v>
      </c>
      <c r="D13" s="106">
        <f t="shared" si="2"/>
        <v>10</v>
      </c>
      <c r="E13" s="106">
        <v>6</v>
      </c>
      <c r="F13" s="106">
        <v>4</v>
      </c>
      <c r="G13" s="106">
        <f t="shared" si="3"/>
        <v>9</v>
      </c>
      <c r="H13" s="106">
        <v>7</v>
      </c>
      <c r="I13" s="106">
        <v>2</v>
      </c>
      <c r="J13" s="106">
        <f t="shared" si="4"/>
        <v>3</v>
      </c>
      <c r="K13" s="106">
        <v>2</v>
      </c>
      <c r="L13" s="106">
        <v>1</v>
      </c>
      <c r="M13" s="106">
        <f t="shared" si="5"/>
        <v>6</v>
      </c>
      <c r="N13" s="106">
        <v>4</v>
      </c>
      <c r="O13" s="106">
        <v>2</v>
      </c>
      <c r="P13" s="106">
        <f t="shared" si="6"/>
        <v>5</v>
      </c>
      <c r="Q13" s="106">
        <v>2</v>
      </c>
      <c r="R13" s="106">
        <v>3</v>
      </c>
    </row>
    <row r="14" spans="1:18" ht="18" customHeight="1">
      <c r="A14" s="29">
        <v>20</v>
      </c>
      <c r="B14" s="38" t="s">
        <v>126</v>
      </c>
      <c r="C14" s="74">
        <v>24</v>
      </c>
      <c r="D14" s="106">
        <f t="shared" si="2"/>
        <v>11</v>
      </c>
      <c r="E14" s="106">
        <v>8</v>
      </c>
      <c r="F14" s="106">
        <v>3</v>
      </c>
      <c r="G14" s="106">
        <f t="shared" si="3"/>
        <v>8</v>
      </c>
      <c r="H14" s="106">
        <v>7</v>
      </c>
      <c r="I14" s="106">
        <v>1</v>
      </c>
      <c r="J14" s="106">
        <f t="shared" si="4"/>
        <v>7</v>
      </c>
      <c r="K14" s="106">
        <v>6</v>
      </c>
      <c r="L14" s="106">
        <v>1</v>
      </c>
      <c r="M14" s="106">
        <f t="shared" si="5"/>
        <v>11</v>
      </c>
      <c r="N14" s="106">
        <v>8</v>
      </c>
      <c r="O14" s="106">
        <v>3</v>
      </c>
      <c r="P14" s="106">
        <f t="shared" si="6"/>
        <v>6</v>
      </c>
      <c r="Q14" s="106">
        <v>2</v>
      </c>
      <c r="R14" s="106">
        <v>4</v>
      </c>
    </row>
    <row r="15" spans="1:18" ht="18" customHeight="1">
      <c r="A15" s="29">
        <v>25</v>
      </c>
      <c r="B15" s="38" t="s">
        <v>126</v>
      </c>
      <c r="C15" s="74">
        <v>29</v>
      </c>
      <c r="D15" s="106">
        <f t="shared" si="2"/>
        <v>11</v>
      </c>
      <c r="E15" s="106">
        <v>8</v>
      </c>
      <c r="F15" s="106">
        <v>3</v>
      </c>
      <c r="G15" s="106">
        <f t="shared" si="3"/>
        <v>12</v>
      </c>
      <c r="H15" s="106">
        <v>5</v>
      </c>
      <c r="I15" s="106">
        <v>7</v>
      </c>
      <c r="J15" s="106">
        <f t="shared" si="4"/>
        <v>13</v>
      </c>
      <c r="K15" s="106">
        <v>9</v>
      </c>
      <c r="L15" s="106">
        <v>4</v>
      </c>
      <c r="M15" s="106">
        <f t="shared" si="5"/>
        <v>12</v>
      </c>
      <c r="N15" s="106">
        <v>9</v>
      </c>
      <c r="O15" s="106">
        <v>3</v>
      </c>
      <c r="P15" s="106">
        <f t="shared" si="6"/>
        <v>17</v>
      </c>
      <c r="Q15" s="106">
        <v>9</v>
      </c>
      <c r="R15" s="106">
        <v>8</v>
      </c>
    </row>
    <row r="16" spans="1:18" ht="18" customHeight="1">
      <c r="A16" s="29">
        <v>30</v>
      </c>
      <c r="B16" s="38" t="s">
        <v>126</v>
      </c>
      <c r="C16" s="74">
        <v>34</v>
      </c>
      <c r="D16" s="106">
        <f t="shared" si="2"/>
        <v>20</v>
      </c>
      <c r="E16" s="106">
        <v>16</v>
      </c>
      <c r="F16" s="106">
        <v>4</v>
      </c>
      <c r="G16" s="106">
        <f t="shared" si="3"/>
        <v>16</v>
      </c>
      <c r="H16" s="106">
        <v>12</v>
      </c>
      <c r="I16" s="106">
        <v>4</v>
      </c>
      <c r="J16" s="106">
        <f t="shared" si="4"/>
        <v>11</v>
      </c>
      <c r="K16" s="106">
        <v>4</v>
      </c>
      <c r="L16" s="106">
        <v>7</v>
      </c>
      <c r="M16" s="106">
        <f t="shared" si="5"/>
        <v>14</v>
      </c>
      <c r="N16" s="106">
        <v>10</v>
      </c>
      <c r="O16" s="106">
        <v>4</v>
      </c>
      <c r="P16" s="106">
        <f t="shared" si="6"/>
        <v>15</v>
      </c>
      <c r="Q16" s="106">
        <v>9</v>
      </c>
      <c r="R16" s="106">
        <v>6</v>
      </c>
    </row>
    <row r="17" spans="1:18" ht="18" customHeight="1">
      <c r="A17" s="29">
        <v>35</v>
      </c>
      <c r="B17" s="38" t="s">
        <v>126</v>
      </c>
      <c r="C17" s="74">
        <v>39</v>
      </c>
      <c r="D17" s="106">
        <f t="shared" si="2"/>
        <v>18</v>
      </c>
      <c r="E17" s="106">
        <v>13</v>
      </c>
      <c r="F17" s="106">
        <v>5</v>
      </c>
      <c r="G17" s="106">
        <f t="shared" si="3"/>
        <v>17</v>
      </c>
      <c r="H17" s="106">
        <v>11</v>
      </c>
      <c r="I17" s="106">
        <v>6</v>
      </c>
      <c r="J17" s="106">
        <f t="shared" si="4"/>
        <v>19</v>
      </c>
      <c r="K17" s="106">
        <v>14</v>
      </c>
      <c r="L17" s="106">
        <v>5</v>
      </c>
      <c r="M17" s="106">
        <f t="shared" si="5"/>
        <v>25</v>
      </c>
      <c r="N17" s="106">
        <v>15</v>
      </c>
      <c r="O17" s="106">
        <v>10</v>
      </c>
      <c r="P17" s="106">
        <f t="shared" si="6"/>
        <v>10</v>
      </c>
      <c r="Q17" s="106">
        <v>7</v>
      </c>
      <c r="R17" s="106">
        <v>3</v>
      </c>
    </row>
    <row r="18" spans="1:18" ht="18" customHeight="1">
      <c r="A18" s="29">
        <v>40</v>
      </c>
      <c r="B18" s="38" t="s">
        <v>126</v>
      </c>
      <c r="C18" s="74">
        <v>44</v>
      </c>
      <c r="D18" s="106">
        <f t="shared" si="2"/>
        <v>27</v>
      </c>
      <c r="E18" s="106">
        <v>22</v>
      </c>
      <c r="F18" s="106">
        <v>5</v>
      </c>
      <c r="G18" s="106">
        <f t="shared" si="3"/>
        <v>26</v>
      </c>
      <c r="H18" s="106">
        <v>17</v>
      </c>
      <c r="I18" s="106">
        <v>9</v>
      </c>
      <c r="J18" s="106">
        <f t="shared" si="4"/>
        <v>23</v>
      </c>
      <c r="K18" s="106">
        <v>13</v>
      </c>
      <c r="L18" s="106">
        <v>10</v>
      </c>
      <c r="M18" s="106">
        <f t="shared" si="5"/>
        <v>34</v>
      </c>
      <c r="N18" s="106">
        <v>20</v>
      </c>
      <c r="O18" s="106">
        <v>14</v>
      </c>
      <c r="P18" s="106">
        <f t="shared" si="6"/>
        <v>33</v>
      </c>
      <c r="Q18" s="106">
        <v>22</v>
      </c>
      <c r="R18" s="106">
        <v>11</v>
      </c>
    </row>
    <row r="19" spans="1:18" ht="18" customHeight="1">
      <c r="A19" s="29">
        <v>45</v>
      </c>
      <c r="B19" s="38" t="s">
        <v>126</v>
      </c>
      <c r="C19" s="74">
        <v>49</v>
      </c>
      <c r="D19" s="106">
        <f t="shared" si="2"/>
        <v>54</v>
      </c>
      <c r="E19" s="106">
        <v>31</v>
      </c>
      <c r="F19" s="106">
        <v>23</v>
      </c>
      <c r="G19" s="106">
        <f t="shared" si="3"/>
        <v>42</v>
      </c>
      <c r="H19" s="106">
        <v>29</v>
      </c>
      <c r="I19" s="106">
        <v>13</v>
      </c>
      <c r="J19" s="106">
        <f t="shared" si="4"/>
        <v>45</v>
      </c>
      <c r="K19" s="106">
        <v>29</v>
      </c>
      <c r="L19" s="106">
        <v>16</v>
      </c>
      <c r="M19" s="106">
        <f t="shared" si="5"/>
        <v>42</v>
      </c>
      <c r="N19" s="106">
        <v>28</v>
      </c>
      <c r="O19" s="106">
        <v>14</v>
      </c>
      <c r="P19" s="106">
        <f t="shared" si="6"/>
        <v>44</v>
      </c>
      <c r="Q19" s="106">
        <v>27</v>
      </c>
      <c r="R19" s="106">
        <v>17</v>
      </c>
    </row>
    <row r="20" spans="1:18" ht="18" customHeight="1">
      <c r="A20" s="29">
        <v>50</v>
      </c>
      <c r="B20" s="38" t="s">
        <v>126</v>
      </c>
      <c r="C20" s="74">
        <v>54</v>
      </c>
      <c r="D20" s="106">
        <f t="shared" si="2"/>
        <v>106</v>
      </c>
      <c r="E20" s="106">
        <v>77</v>
      </c>
      <c r="F20" s="106">
        <v>29</v>
      </c>
      <c r="G20" s="106">
        <f t="shared" si="3"/>
        <v>98</v>
      </c>
      <c r="H20" s="106">
        <v>65</v>
      </c>
      <c r="I20" s="106">
        <v>33</v>
      </c>
      <c r="J20" s="106">
        <f t="shared" si="4"/>
        <v>91</v>
      </c>
      <c r="K20" s="106">
        <v>59</v>
      </c>
      <c r="L20" s="106">
        <v>32</v>
      </c>
      <c r="M20" s="106">
        <f t="shared" si="5"/>
        <v>94</v>
      </c>
      <c r="N20" s="106">
        <v>60</v>
      </c>
      <c r="O20" s="106">
        <v>34</v>
      </c>
      <c r="P20" s="106">
        <f t="shared" si="6"/>
        <v>87</v>
      </c>
      <c r="Q20" s="106">
        <v>49</v>
      </c>
      <c r="R20" s="106">
        <v>38</v>
      </c>
    </row>
    <row r="21" spans="1:18" ht="18" customHeight="1">
      <c r="A21" s="29">
        <v>55</v>
      </c>
      <c r="B21" s="38" t="s">
        <v>126</v>
      </c>
      <c r="C21" s="74">
        <v>59</v>
      </c>
      <c r="D21" s="106">
        <f t="shared" si="2"/>
        <v>121</v>
      </c>
      <c r="E21" s="106">
        <v>93</v>
      </c>
      <c r="F21" s="106">
        <v>28</v>
      </c>
      <c r="G21" s="106">
        <f t="shared" si="3"/>
        <v>122</v>
      </c>
      <c r="H21" s="106">
        <v>86</v>
      </c>
      <c r="I21" s="106">
        <v>36</v>
      </c>
      <c r="J21" s="106">
        <f t="shared" si="4"/>
        <v>144</v>
      </c>
      <c r="K21" s="106">
        <v>105</v>
      </c>
      <c r="L21" s="106">
        <v>39</v>
      </c>
      <c r="M21" s="106">
        <f t="shared" si="5"/>
        <v>136</v>
      </c>
      <c r="N21" s="106">
        <v>88</v>
      </c>
      <c r="O21" s="106">
        <v>48</v>
      </c>
      <c r="P21" s="106">
        <f t="shared" si="6"/>
        <v>165</v>
      </c>
      <c r="Q21" s="106">
        <v>113</v>
      </c>
      <c r="R21" s="106">
        <v>52</v>
      </c>
    </row>
    <row r="22" spans="1:18" ht="18" customHeight="1">
      <c r="A22" s="29">
        <v>60</v>
      </c>
      <c r="B22" s="38" t="s">
        <v>126</v>
      </c>
      <c r="C22" s="74">
        <v>64</v>
      </c>
      <c r="D22" s="106">
        <f t="shared" si="2"/>
        <v>155</v>
      </c>
      <c r="E22" s="106">
        <v>119</v>
      </c>
      <c r="F22" s="106">
        <v>36</v>
      </c>
      <c r="G22" s="106">
        <f t="shared" si="3"/>
        <v>136</v>
      </c>
      <c r="H22" s="106">
        <v>91</v>
      </c>
      <c r="I22" s="106">
        <v>45</v>
      </c>
      <c r="J22" s="106">
        <f t="shared" si="4"/>
        <v>166</v>
      </c>
      <c r="K22" s="106">
        <v>104</v>
      </c>
      <c r="L22" s="106">
        <v>62</v>
      </c>
      <c r="M22" s="106">
        <f t="shared" si="5"/>
        <v>165</v>
      </c>
      <c r="N22" s="106">
        <v>114</v>
      </c>
      <c r="O22" s="106">
        <v>51</v>
      </c>
      <c r="P22" s="106">
        <f t="shared" si="6"/>
        <v>185</v>
      </c>
      <c r="Q22" s="106">
        <v>131</v>
      </c>
      <c r="R22" s="106">
        <v>54</v>
      </c>
    </row>
    <row r="23" spans="1:18" ht="18" customHeight="1">
      <c r="A23" s="29">
        <v>65</v>
      </c>
      <c r="B23" s="38" t="s">
        <v>126</v>
      </c>
      <c r="C23" s="74">
        <v>69</v>
      </c>
      <c r="D23" s="106">
        <f t="shared" si="2"/>
        <v>205</v>
      </c>
      <c r="E23" s="106">
        <v>133</v>
      </c>
      <c r="F23" s="106">
        <v>72</v>
      </c>
      <c r="G23" s="106">
        <f t="shared" si="3"/>
        <v>238</v>
      </c>
      <c r="H23" s="106">
        <v>152</v>
      </c>
      <c r="I23" s="106">
        <v>86</v>
      </c>
      <c r="J23" s="106">
        <f t="shared" si="4"/>
        <v>198</v>
      </c>
      <c r="K23" s="106">
        <v>144</v>
      </c>
      <c r="L23" s="106">
        <v>54</v>
      </c>
      <c r="M23" s="106">
        <f t="shared" si="5"/>
        <v>187</v>
      </c>
      <c r="N23" s="106">
        <v>123</v>
      </c>
      <c r="O23" s="106">
        <v>64</v>
      </c>
      <c r="P23" s="106">
        <f t="shared" si="6"/>
        <v>186</v>
      </c>
      <c r="Q23" s="106">
        <v>131</v>
      </c>
      <c r="R23" s="106">
        <v>55</v>
      </c>
    </row>
    <row r="24" spans="1:18" ht="18" customHeight="1">
      <c r="A24" s="29">
        <v>70</v>
      </c>
      <c r="B24" s="38" t="s">
        <v>126</v>
      </c>
      <c r="C24" s="74">
        <v>74</v>
      </c>
      <c r="D24" s="106">
        <f t="shared" si="2"/>
        <v>314</v>
      </c>
      <c r="E24" s="106">
        <v>206</v>
      </c>
      <c r="F24" s="106">
        <v>108</v>
      </c>
      <c r="G24" s="106">
        <f t="shared" si="3"/>
        <v>334</v>
      </c>
      <c r="H24" s="106">
        <v>195</v>
      </c>
      <c r="I24" s="106">
        <v>139</v>
      </c>
      <c r="J24" s="106">
        <f t="shared" si="4"/>
        <v>321</v>
      </c>
      <c r="K24" s="106">
        <v>215</v>
      </c>
      <c r="L24" s="106">
        <v>106</v>
      </c>
      <c r="M24" s="106">
        <f t="shared" si="5"/>
        <v>309</v>
      </c>
      <c r="N24" s="106">
        <v>182</v>
      </c>
      <c r="O24" s="106">
        <v>127</v>
      </c>
      <c r="P24" s="106">
        <f t="shared" si="6"/>
        <v>308</v>
      </c>
      <c r="Q24" s="106">
        <v>179</v>
      </c>
      <c r="R24" s="106">
        <v>129</v>
      </c>
    </row>
    <row r="25" spans="1:18" ht="18" customHeight="1">
      <c r="A25" s="29">
        <v>75</v>
      </c>
      <c r="B25" s="38" t="s">
        <v>126</v>
      </c>
      <c r="C25" s="74">
        <v>79</v>
      </c>
      <c r="D25" s="106">
        <f t="shared" si="2"/>
        <v>383</v>
      </c>
      <c r="E25" s="106">
        <v>227</v>
      </c>
      <c r="F25" s="106">
        <v>156</v>
      </c>
      <c r="G25" s="106">
        <f t="shared" si="3"/>
        <v>340</v>
      </c>
      <c r="H25" s="106">
        <v>200</v>
      </c>
      <c r="I25" s="106">
        <v>140</v>
      </c>
      <c r="J25" s="106">
        <f t="shared" si="4"/>
        <v>406</v>
      </c>
      <c r="K25" s="106">
        <v>243</v>
      </c>
      <c r="L25" s="106">
        <v>163</v>
      </c>
      <c r="M25" s="106">
        <f t="shared" si="5"/>
        <v>406</v>
      </c>
      <c r="N25" s="106">
        <v>244</v>
      </c>
      <c r="O25" s="106">
        <v>162</v>
      </c>
      <c r="P25" s="106">
        <f t="shared" si="6"/>
        <v>460</v>
      </c>
      <c r="Q25" s="106">
        <v>280</v>
      </c>
      <c r="R25" s="106">
        <v>180</v>
      </c>
    </row>
    <row r="26" spans="1:18" ht="18" customHeight="1">
      <c r="A26" s="29">
        <v>80</v>
      </c>
      <c r="B26" s="38" t="s">
        <v>126</v>
      </c>
      <c r="C26" s="74">
        <v>84</v>
      </c>
      <c r="D26" s="106">
        <f t="shared" si="2"/>
        <v>383</v>
      </c>
      <c r="E26" s="106">
        <v>185</v>
      </c>
      <c r="F26" s="106">
        <v>198</v>
      </c>
      <c r="G26" s="106">
        <f t="shared" si="3"/>
        <v>389</v>
      </c>
      <c r="H26" s="106">
        <v>188</v>
      </c>
      <c r="I26" s="106">
        <v>201</v>
      </c>
      <c r="J26" s="106">
        <f t="shared" si="4"/>
        <v>408</v>
      </c>
      <c r="K26" s="106">
        <v>205</v>
      </c>
      <c r="L26" s="106">
        <v>203</v>
      </c>
      <c r="M26" s="106">
        <f t="shared" si="5"/>
        <v>424</v>
      </c>
      <c r="N26" s="106">
        <v>228</v>
      </c>
      <c r="O26" s="106">
        <v>196</v>
      </c>
      <c r="P26" s="106">
        <f t="shared" si="6"/>
        <v>481</v>
      </c>
      <c r="Q26" s="106">
        <v>234</v>
      </c>
      <c r="R26" s="106">
        <v>247</v>
      </c>
    </row>
    <row r="27" spans="1:18" ht="18" customHeight="1">
      <c r="A27" s="29">
        <v>85</v>
      </c>
      <c r="B27" s="38" t="s">
        <v>126</v>
      </c>
      <c r="C27" s="74">
        <v>89</v>
      </c>
      <c r="D27" s="106">
        <f t="shared" si="2"/>
        <v>388</v>
      </c>
      <c r="E27" s="106">
        <v>167</v>
      </c>
      <c r="F27" s="106">
        <v>221</v>
      </c>
      <c r="G27" s="106">
        <f t="shared" si="3"/>
        <v>391</v>
      </c>
      <c r="H27" s="106">
        <v>155</v>
      </c>
      <c r="I27" s="106">
        <v>236</v>
      </c>
      <c r="J27" s="106">
        <f t="shared" si="4"/>
        <v>365</v>
      </c>
      <c r="K27" s="106">
        <v>159</v>
      </c>
      <c r="L27" s="106">
        <v>206</v>
      </c>
      <c r="M27" s="106">
        <f t="shared" si="5"/>
        <v>403</v>
      </c>
      <c r="N27" s="106">
        <v>156</v>
      </c>
      <c r="O27" s="106">
        <v>247</v>
      </c>
      <c r="P27" s="106">
        <f t="shared" si="6"/>
        <v>417</v>
      </c>
      <c r="Q27" s="106">
        <v>163</v>
      </c>
      <c r="R27" s="106">
        <v>254</v>
      </c>
    </row>
    <row r="28" spans="1:18" ht="18" customHeight="1">
      <c r="A28" s="29">
        <v>90</v>
      </c>
      <c r="B28" s="38" t="s">
        <v>126</v>
      </c>
      <c r="C28" s="74">
        <v>94</v>
      </c>
      <c r="D28" s="106">
        <f t="shared" si="2"/>
        <v>257</v>
      </c>
      <c r="E28" s="106">
        <v>76</v>
      </c>
      <c r="F28" s="106">
        <v>181</v>
      </c>
      <c r="G28" s="106">
        <f t="shared" si="3"/>
        <v>254</v>
      </c>
      <c r="H28" s="106">
        <v>79</v>
      </c>
      <c r="I28" s="106">
        <v>175</v>
      </c>
      <c r="J28" s="106">
        <f t="shared" si="4"/>
        <v>286</v>
      </c>
      <c r="K28" s="106">
        <v>79</v>
      </c>
      <c r="L28" s="106">
        <v>207</v>
      </c>
      <c r="M28" s="106">
        <f t="shared" si="5"/>
        <v>302</v>
      </c>
      <c r="N28" s="106">
        <v>104</v>
      </c>
      <c r="O28" s="106">
        <v>198</v>
      </c>
      <c r="P28" s="106">
        <f t="shared" si="6"/>
        <v>375</v>
      </c>
      <c r="Q28" s="106">
        <v>107</v>
      </c>
      <c r="R28" s="106">
        <v>268</v>
      </c>
    </row>
    <row r="29" spans="1:18" ht="18" customHeight="1">
      <c r="A29" s="29">
        <v>95</v>
      </c>
      <c r="B29" s="38" t="s">
        <v>126</v>
      </c>
      <c r="C29" s="74">
        <v>99</v>
      </c>
      <c r="D29" s="106">
        <f t="shared" si="2"/>
        <v>104</v>
      </c>
      <c r="E29" s="106">
        <v>25</v>
      </c>
      <c r="F29" s="106">
        <v>79</v>
      </c>
      <c r="G29" s="106">
        <f t="shared" si="3"/>
        <v>125</v>
      </c>
      <c r="H29" s="106">
        <v>24</v>
      </c>
      <c r="I29" s="106">
        <v>101</v>
      </c>
      <c r="J29" s="106">
        <f t="shared" si="4"/>
        <v>121</v>
      </c>
      <c r="K29" s="106">
        <v>24</v>
      </c>
      <c r="L29" s="106">
        <v>97</v>
      </c>
      <c r="M29" s="106">
        <f t="shared" si="5"/>
        <v>140</v>
      </c>
      <c r="N29" s="106">
        <v>32</v>
      </c>
      <c r="O29" s="106">
        <v>108</v>
      </c>
      <c r="P29" s="106">
        <f t="shared" si="6"/>
        <v>149</v>
      </c>
      <c r="Q29" s="106">
        <v>33</v>
      </c>
      <c r="R29" s="106">
        <v>116</v>
      </c>
    </row>
    <row r="30" spans="1:18" ht="18" customHeight="1">
      <c r="A30" s="164" t="s">
        <v>72</v>
      </c>
      <c r="B30" s="164"/>
      <c r="C30" s="144"/>
      <c r="D30" s="106">
        <f t="shared" si="2"/>
        <v>23</v>
      </c>
      <c r="E30" s="106">
        <v>4</v>
      </c>
      <c r="F30" s="106">
        <v>19</v>
      </c>
      <c r="G30" s="106">
        <f t="shared" si="3"/>
        <v>22</v>
      </c>
      <c r="H30" s="106">
        <v>1</v>
      </c>
      <c r="I30" s="106">
        <v>21</v>
      </c>
      <c r="J30" s="106">
        <f t="shared" si="4"/>
        <v>37</v>
      </c>
      <c r="K30" s="106">
        <v>8</v>
      </c>
      <c r="L30" s="106">
        <v>29</v>
      </c>
      <c r="M30" s="106">
        <f t="shared" si="5"/>
        <v>30</v>
      </c>
      <c r="N30" s="106">
        <v>3</v>
      </c>
      <c r="O30" s="106">
        <v>27</v>
      </c>
      <c r="P30" s="106">
        <f t="shared" si="6"/>
        <v>34</v>
      </c>
      <c r="Q30" s="106">
        <v>5</v>
      </c>
      <c r="R30" s="106">
        <v>29</v>
      </c>
    </row>
    <row r="31" spans="1:18" ht="18" customHeight="1">
      <c r="A31" s="145" t="s">
        <v>140</v>
      </c>
      <c r="B31" s="145"/>
      <c r="C31" s="146"/>
      <c r="D31" s="107">
        <v>0</v>
      </c>
      <c r="E31" s="107">
        <v>0</v>
      </c>
      <c r="F31" s="107">
        <v>0</v>
      </c>
      <c r="G31" s="107">
        <v>0</v>
      </c>
      <c r="H31" s="107">
        <v>0</v>
      </c>
      <c r="I31" s="107">
        <v>0</v>
      </c>
      <c r="J31" s="107">
        <v>0</v>
      </c>
      <c r="K31" s="107" t="s">
        <v>151</v>
      </c>
      <c r="L31" s="107" t="s">
        <v>151</v>
      </c>
      <c r="M31" s="106">
        <v>0</v>
      </c>
      <c r="N31" s="106">
        <v>0</v>
      </c>
      <c r="O31" s="106">
        <v>0</v>
      </c>
      <c r="P31" s="106">
        <v>0</v>
      </c>
      <c r="Q31" s="106">
        <v>0</v>
      </c>
      <c r="R31" s="106">
        <v>0</v>
      </c>
    </row>
    <row r="32" spans="1:18" ht="4.5" customHeight="1">
      <c r="A32" s="35"/>
      <c r="B32" s="35"/>
      <c r="C32" s="34"/>
      <c r="D32" s="35"/>
      <c r="E32" s="35"/>
      <c r="F32" s="35"/>
      <c r="G32" s="35"/>
      <c r="H32" s="35"/>
      <c r="I32" s="35"/>
      <c r="J32" s="35"/>
      <c r="K32" s="35"/>
      <c r="L32" s="35"/>
      <c r="M32" s="35"/>
      <c r="N32" s="35"/>
      <c r="O32" s="35"/>
      <c r="P32" s="35"/>
      <c r="Q32" s="35"/>
      <c r="R32" s="35"/>
    </row>
    <row r="33" ht="4.5" customHeight="1"/>
    <row r="34" ht="12">
      <c r="A34" s="1" t="s">
        <v>194</v>
      </c>
    </row>
  </sheetData>
  <mergeCells count="10">
    <mergeCell ref="A30:C30"/>
    <mergeCell ref="A31:C31"/>
    <mergeCell ref="D5:F5"/>
    <mergeCell ref="G5:I5"/>
    <mergeCell ref="A6:B6"/>
    <mergeCell ref="A1:R1"/>
    <mergeCell ref="M5:O5"/>
    <mergeCell ref="P5:R5"/>
    <mergeCell ref="A8:C8"/>
    <mergeCell ref="J5:L5"/>
  </mergeCells>
  <printOptions horizontalCentered="1"/>
  <pageMargins left="0.3937007874015748" right="0.3937007874015748" top="0.7874015748031497" bottom="0.5905511811023623" header="0.5118110236220472" footer="0.5118110236220472"/>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A1:O16"/>
  <sheetViews>
    <sheetView workbookViewId="0" topLeftCell="A1">
      <selection activeCell="A1" sqref="A1:O1"/>
    </sheetView>
  </sheetViews>
  <sheetFormatPr defaultColWidth="9.00390625" defaultRowHeight="13.5"/>
  <cols>
    <col min="1" max="1" width="8.625" style="3" customWidth="1"/>
    <col min="2" max="2" width="6.375" style="3" customWidth="1"/>
    <col min="3" max="9" width="5.875" style="3" customWidth="1"/>
    <col min="10" max="11" width="6.125" style="3" customWidth="1"/>
    <col min="12" max="14" width="5.875" style="3" customWidth="1"/>
    <col min="15" max="15" width="6.125" style="3" customWidth="1"/>
    <col min="16" max="16384" width="8.875" style="3" customWidth="1"/>
  </cols>
  <sheetData>
    <row r="1" spans="1:15" s="36" customFormat="1" ht="18" customHeight="1">
      <c r="A1" s="170" t="s">
        <v>74</v>
      </c>
      <c r="B1" s="170"/>
      <c r="C1" s="170"/>
      <c r="D1" s="170"/>
      <c r="E1" s="170"/>
      <c r="F1" s="170"/>
      <c r="G1" s="170"/>
      <c r="H1" s="170"/>
      <c r="I1" s="170"/>
      <c r="J1" s="170"/>
      <c r="K1" s="170"/>
      <c r="L1" s="170"/>
      <c r="M1" s="170"/>
      <c r="N1" s="170"/>
      <c r="O1" s="170"/>
    </row>
    <row r="2" spans="1:15" ht="12" customHeight="1">
      <c r="A2" s="63"/>
      <c r="B2" s="63"/>
      <c r="C2" s="63"/>
      <c r="D2" s="63"/>
      <c r="E2" s="63"/>
      <c r="F2" s="63"/>
      <c r="G2" s="63"/>
      <c r="H2" s="63"/>
      <c r="I2" s="63"/>
      <c r="J2" s="63"/>
      <c r="K2" s="63"/>
      <c r="L2" s="63"/>
      <c r="M2" s="63"/>
      <c r="N2" s="63"/>
      <c r="O2" s="63"/>
    </row>
    <row r="3" spans="1:15" ht="12" customHeight="1">
      <c r="A3" s="63"/>
      <c r="B3" s="63"/>
      <c r="C3" s="63"/>
      <c r="D3" s="63"/>
      <c r="E3" s="63"/>
      <c r="F3" s="63"/>
      <c r="G3" s="63"/>
      <c r="H3" s="63"/>
      <c r="I3" s="63"/>
      <c r="J3" s="63"/>
      <c r="K3" s="63"/>
      <c r="L3" s="63"/>
      <c r="M3" s="63"/>
      <c r="N3" s="63"/>
      <c r="O3" s="63"/>
    </row>
    <row r="4" spans="1:15" ht="4.5" customHeight="1">
      <c r="A4" s="35"/>
      <c r="B4" s="35"/>
      <c r="C4" s="35"/>
      <c r="D4" s="35"/>
      <c r="E4" s="35"/>
      <c r="F4" s="35"/>
      <c r="G4" s="35"/>
      <c r="H4" s="35"/>
      <c r="I4" s="35"/>
      <c r="J4" s="35"/>
      <c r="K4" s="35"/>
      <c r="L4" s="35"/>
      <c r="M4" s="35"/>
      <c r="N4" s="35"/>
      <c r="O4" s="35"/>
    </row>
    <row r="5" spans="1:15" ht="18" customHeight="1">
      <c r="A5" s="193" t="s">
        <v>13</v>
      </c>
      <c r="B5" s="149" t="s">
        <v>5</v>
      </c>
      <c r="C5" s="148" t="s">
        <v>75</v>
      </c>
      <c r="D5" s="148" t="s">
        <v>76</v>
      </c>
      <c r="E5" s="148" t="s">
        <v>153</v>
      </c>
      <c r="F5" s="165" t="s">
        <v>78</v>
      </c>
      <c r="G5" s="148" t="s">
        <v>127</v>
      </c>
      <c r="H5" s="165" t="s">
        <v>79</v>
      </c>
      <c r="I5" s="165" t="s">
        <v>80</v>
      </c>
      <c r="J5" s="165" t="s">
        <v>254</v>
      </c>
      <c r="K5" s="165" t="s">
        <v>81</v>
      </c>
      <c r="L5" s="148" t="s">
        <v>77</v>
      </c>
      <c r="M5" s="165" t="s">
        <v>58</v>
      </c>
      <c r="N5" s="148" t="s">
        <v>129</v>
      </c>
      <c r="O5" s="197" t="s">
        <v>128</v>
      </c>
    </row>
    <row r="6" spans="1:15" ht="18" customHeight="1">
      <c r="A6" s="194"/>
      <c r="B6" s="150"/>
      <c r="C6" s="152"/>
      <c r="D6" s="152"/>
      <c r="E6" s="152"/>
      <c r="F6" s="166"/>
      <c r="G6" s="166"/>
      <c r="H6" s="166"/>
      <c r="I6" s="166"/>
      <c r="J6" s="166"/>
      <c r="K6" s="166"/>
      <c r="L6" s="152"/>
      <c r="M6" s="166"/>
      <c r="N6" s="166"/>
      <c r="O6" s="198"/>
    </row>
    <row r="7" spans="1:15" ht="18" customHeight="1">
      <c r="A7" s="30" t="s">
        <v>267</v>
      </c>
      <c r="B7" s="151"/>
      <c r="C7" s="153"/>
      <c r="D7" s="153"/>
      <c r="E7" s="153"/>
      <c r="F7" s="167"/>
      <c r="G7" s="167"/>
      <c r="H7" s="167"/>
      <c r="I7" s="167"/>
      <c r="J7" s="167"/>
      <c r="K7" s="167"/>
      <c r="L7" s="153"/>
      <c r="M7" s="167"/>
      <c r="N7" s="167"/>
      <c r="O7" s="199"/>
    </row>
    <row r="8" ht="4.5" customHeight="1">
      <c r="A8" s="2"/>
    </row>
    <row r="9" spans="1:15" ht="18" customHeight="1">
      <c r="A9" s="101" t="s">
        <v>207</v>
      </c>
      <c r="B9" s="75">
        <f>SUM(C9:O9)</f>
        <v>2619</v>
      </c>
      <c r="C9" s="76">
        <v>816</v>
      </c>
      <c r="D9" s="76">
        <v>406</v>
      </c>
      <c r="E9" s="76">
        <v>392</v>
      </c>
      <c r="F9" s="76">
        <v>224</v>
      </c>
      <c r="G9" s="76">
        <v>118</v>
      </c>
      <c r="H9" s="76">
        <v>37</v>
      </c>
      <c r="I9" s="76">
        <v>72</v>
      </c>
      <c r="J9" s="76">
        <v>42</v>
      </c>
      <c r="K9" s="76">
        <v>56</v>
      </c>
      <c r="L9" s="76">
        <v>10</v>
      </c>
      <c r="M9" s="76">
        <v>7</v>
      </c>
      <c r="N9" s="76">
        <v>96</v>
      </c>
      <c r="O9" s="76">
        <v>343</v>
      </c>
    </row>
    <row r="10" spans="1:15" ht="18" customHeight="1">
      <c r="A10" s="31">
        <v>14</v>
      </c>
      <c r="B10" s="75">
        <f>SUM(C10:O10)</f>
        <v>2590</v>
      </c>
      <c r="C10" s="76">
        <v>801</v>
      </c>
      <c r="D10" s="76">
        <v>391</v>
      </c>
      <c r="E10" s="76">
        <v>391</v>
      </c>
      <c r="F10" s="76">
        <v>226</v>
      </c>
      <c r="G10" s="76">
        <v>109</v>
      </c>
      <c r="H10" s="76">
        <v>31</v>
      </c>
      <c r="I10" s="76">
        <v>77</v>
      </c>
      <c r="J10" s="76">
        <v>32</v>
      </c>
      <c r="K10" s="76">
        <v>40</v>
      </c>
      <c r="L10" s="76">
        <v>8</v>
      </c>
      <c r="M10" s="76">
        <v>3</v>
      </c>
      <c r="N10" s="76">
        <v>91</v>
      </c>
      <c r="O10" s="76">
        <v>390</v>
      </c>
    </row>
    <row r="11" spans="1:15" ht="18" customHeight="1">
      <c r="A11" s="31">
        <v>15</v>
      </c>
      <c r="B11" s="75">
        <f>SUM(C11:O11)</f>
        <v>2674</v>
      </c>
      <c r="C11" s="76">
        <v>763</v>
      </c>
      <c r="D11" s="76">
        <v>400</v>
      </c>
      <c r="E11" s="76">
        <v>426</v>
      </c>
      <c r="F11" s="76">
        <v>244</v>
      </c>
      <c r="G11" s="76">
        <v>108</v>
      </c>
      <c r="H11" s="76">
        <v>37</v>
      </c>
      <c r="I11" s="76">
        <v>66</v>
      </c>
      <c r="J11" s="76">
        <v>37</v>
      </c>
      <c r="K11" s="76">
        <v>64</v>
      </c>
      <c r="L11" s="76">
        <v>13</v>
      </c>
      <c r="M11" s="76">
        <v>5</v>
      </c>
      <c r="N11" s="76">
        <v>112</v>
      </c>
      <c r="O11" s="76">
        <v>399</v>
      </c>
    </row>
    <row r="12" spans="1:15" s="33" customFormat="1" ht="18" customHeight="1">
      <c r="A12" s="31">
        <v>16</v>
      </c>
      <c r="B12" s="75">
        <f>SUM(C12:O12)</f>
        <v>2758</v>
      </c>
      <c r="C12" s="76">
        <v>818</v>
      </c>
      <c r="D12" s="76">
        <v>374</v>
      </c>
      <c r="E12" s="76">
        <v>405</v>
      </c>
      <c r="F12" s="76">
        <v>244</v>
      </c>
      <c r="G12" s="76">
        <v>126</v>
      </c>
      <c r="H12" s="76">
        <v>37</v>
      </c>
      <c r="I12" s="76">
        <v>87</v>
      </c>
      <c r="J12" s="76">
        <v>48</v>
      </c>
      <c r="K12" s="76">
        <v>70</v>
      </c>
      <c r="L12" s="76">
        <v>16</v>
      </c>
      <c r="M12" s="76">
        <v>6</v>
      </c>
      <c r="N12" s="76">
        <v>126</v>
      </c>
      <c r="O12" s="76">
        <v>401</v>
      </c>
    </row>
    <row r="13" spans="1:15" s="33" customFormat="1" ht="18" customHeight="1">
      <c r="A13" s="32">
        <v>17</v>
      </c>
      <c r="B13" s="135">
        <f>SUM(C13:O13)</f>
        <v>2990</v>
      </c>
      <c r="C13" s="77">
        <v>875</v>
      </c>
      <c r="D13" s="77">
        <v>381</v>
      </c>
      <c r="E13" s="77">
        <v>486</v>
      </c>
      <c r="F13" s="77">
        <v>280</v>
      </c>
      <c r="G13" s="77">
        <v>118</v>
      </c>
      <c r="H13" s="77">
        <v>48</v>
      </c>
      <c r="I13" s="77">
        <v>89</v>
      </c>
      <c r="J13" s="77">
        <v>34</v>
      </c>
      <c r="K13" s="77">
        <v>75</v>
      </c>
      <c r="L13" s="77">
        <v>13</v>
      </c>
      <c r="M13" s="77">
        <v>7</v>
      </c>
      <c r="N13" s="77">
        <v>130</v>
      </c>
      <c r="O13" s="77">
        <v>454</v>
      </c>
    </row>
    <row r="14" ht="4.5" customHeight="1">
      <c r="A14" s="34"/>
    </row>
    <row r="15" spans="1:15" ht="4.5" customHeight="1">
      <c r="A15" s="28"/>
      <c r="B15" s="28"/>
      <c r="C15" s="28"/>
      <c r="D15" s="28"/>
      <c r="E15" s="28"/>
      <c r="F15" s="28"/>
      <c r="G15" s="28"/>
      <c r="H15" s="28"/>
      <c r="I15" s="28"/>
      <c r="J15" s="28"/>
      <c r="K15" s="28"/>
      <c r="L15" s="28"/>
      <c r="M15" s="28"/>
      <c r="N15" s="28"/>
      <c r="O15" s="28"/>
    </row>
    <row r="16" ht="12">
      <c r="A16" s="1" t="s">
        <v>73</v>
      </c>
    </row>
  </sheetData>
  <mergeCells count="16">
    <mergeCell ref="A5:A6"/>
    <mergeCell ref="A1:O1"/>
    <mergeCell ref="B5:B7"/>
    <mergeCell ref="C5:C7"/>
    <mergeCell ref="D5:D7"/>
    <mergeCell ref="L5:L7"/>
    <mergeCell ref="E5:E7"/>
    <mergeCell ref="G5:G7"/>
    <mergeCell ref="F5:F7"/>
    <mergeCell ref="H5:H7"/>
    <mergeCell ref="O5:O7"/>
    <mergeCell ref="N5:N7"/>
    <mergeCell ref="I5:I7"/>
    <mergeCell ref="J5:J7"/>
    <mergeCell ref="K5:K7"/>
    <mergeCell ref="M5:M7"/>
  </mergeCells>
  <printOptions/>
  <pageMargins left="0.3937007874015748" right="0.3937007874015748" top="0.7874015748031497" bottom="0.5905511811023623" header="0.5118110236220472" footer="0.5118110236220472"/>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N32"/>
  <sheetViews>
    <sheetView zoomScaleSheetLayoutView="100" workbookViewId="0" topLeftCell="A1">
      <selection activeCell="A1" sqref="A1:N1"/>
    </sheetView>
  </sheetViews>
  <sheetFormatPr defaultColWidth="9.00390625" defaultRowHeight="13.5"/>
  <cols>
    <col min="1" max="1" width="10.125" style="3" customWidth="1"/>
    <col min="2" max="2" width="4.875" style="3" customWidth="1"/>
    <col min="3" max="3" width="6.50390625" style="3" customWidth="1"/>
    <col min="4" max="4" width="6.625" style="3" customWidth="1"/>
    <col min="5" max="5" width="4.625" style="3" customWidth="1"/>
    <col min="6" max="7" width="6.50390625" style="3" customWidth="1"/>
    <col min="8" max="8" width="4.50390625" style="3" customWidth="1"/>
    <col min="9" max="9" width="6.625" style="3" customWidth="1"/>
    <col min="10" max="10" width="6.50390625" style="3" customWidth="1"/>
    <col min="11" max="11" width="4.75390625" style="3" customWidth="1"/>
    <col min="12" max="12" width="6.625" style="3" customWidth="1"/>
    <col min="13" max="13" width="6.50390625" style="3" customWidth="1"/>
    <col min="14" max="14" width="10.00390625" style="3" customWidth="1"/>
    <col min="15" max="16384" width="8.875" style="3" customWidth="1"/>
  </cols>
  <sheetData>
    <row r="1" spans="1:14" s="36" customFormat="1" ht="18" customHeight="1">
      <c r="A1" s="170" t="s">
        <v>82</v>
      </c>
      <c r="B1" s="170"/>
      <c r="C1" s="170"/>
      <c r="D1" s="170"/>
      <c r="E1" s="170"/>
      <c r="F1" s="170"/>
      <c r="G1" s="170"/>
      <c r="H1" s="170"/>
      <c r="I1" s="170"/>
      <c r="J1" s="170"/>
      <c r="K1" s="170"/>
      <c r="L1" s="170"/>
      <c r="M1" s="170"/>
      <c r="N1" s="170"/>
    </row>
    <row r="3" ht="12">
      <c r="M3" s="26"/>
    </row>
    <row r="4" ht="3" customHeight="1">
      <c r="M4" s="26"/>
    </row>
    <row r="5" spans="1:14" ht="13.5" customHeight="1">
      <c r="A5" s="193" t="s">
        <v>258</v>
      </c>
      <c r="B5" s="156" t="s">
        <v>5</v>
      </c>
      <c r="C5" s="202"/>
      <c r="D5" s="202"/>
      <c r="E5" s="202" t="s">
        <v>84</v>
      </c>
      <c r="F5" s="202"/>
      <c r="G5" s="202"/>
      <c r="H5" s="202" t="s">
        <v>130</v>
      </c>
      <c r="I5" s="202"/>
      <c r="J5" s="202"/>
      <c r="K5" s="202" t="s">
        <v>85</v>
      </c>
      <c r="L5" s="202"/>
      <c r="M5" s="155"/>
      <c r="N5" s="109"/>
    </row>
    <row r="6" spans="1:14" ht="12" customHeight="1">
      <c r="A6" s="194"/>
      <c r="B6" s="105"/>
      <c r="C6" s="207" t="s">
        <v>132</v>
      </c>
      <c r="D6" s="207" t="s">
        <v>86</v>
      </c>
      <c r="E6" s="112"/>
      <c r="F6" s="207" t="s">
        <v>132</v>
      </c>
      <c r="G6" s="207" t="s">
        <v>86</v>
      </c>
      <c r="H6" s="105"/>
      <c r="I6" s="207" t="s">
        <v>132</v>
      </c>
      <c r="J6" s="207" t="s">
        <v>86</v>
      </c>
      <c r="K6" s="112"/>
      <c r="L6" s="207" t="s">
        <v>132</v>
      </c>
      <c r="M6" s="204" t="s">
        <v>86</v>
      </c>
      <c r="N6" s="29"/>
    </row>
    <row r="7" spans="1:14" ht="12" customHeight="1">
      <c r="A7" s="195" t="s">
        <v>259</v>
      </c>
      <c r="B7" s="105" t="s">
        <v>87</v>
      </c>
      <c r="C7" s="210"/>
      <c r="D7" s="208"/>
      <c r="E7" s="110" t="s">
        <v>87</v>
      </c>
      <c r="F7" s="210"/>
      <c r="G7" s="208"/>
      <c r="H7" s="105" t="s">
        <v>87</v>
      </c>
      <c r="I7" s="210"/>
      <c r="J7" s="208"/>
      <c r="K7" s="110" t="s">
        <v>87</v>
      </c>
      <c r="L7" s="210"/>
      <c r="M7" s="205"/>
      <c r="N7" s="29"/>
    </row>
    <row r="8" spans="1:14" ht="14.25" customHeight="1">
      <c r="A8" s="196"/>
      <c r="B8" s="105"/>
      <c r="C8" s="211"/>
      <c r="D8" s="209"/>
      <c r="E8" s="111"/>
      <c r="F8" s="211"/>
      <c r="G8" s="209"/>
      <c r="H8" s="105"/>
      <c r="I8" s="211"/>
      <c r="J8" s="209"/>
      <c r="K8" s="111"/>
      <c r="L8" s="211"/>
      <c r="M8" s="206"/>
      <c r="N8" s="108"/>
    </row>
    <row r="9" spans="1:14" ht="4.5" customHeight="1">
      <c r="A9" s="2"/>
      <c r="B9" s="80"/>
      <c r="C9" s="80"/>
      <c r="D9" s="80"/>
      <c r="E9" s="80"/>
      <c r="F9" s="80"/>
      <c r="G9" s="80"/>
      <c r="H9" s="80"/>
      <c r="I9" s="80"/>
      <c r="J9" s="80"/>
      <c r="K9" s="80"/>
      <c r="L9" s="80"/>
      <c r="M9" s="80"/>
      <c r="N9" s="29"/>
    </row>
    <row r="10" spans="1:14" ht="15" customHeight="1">
      <c r="A10" s="31" t="s">
        <v>204</v>
      </c>
      <c r="B10" s="73">
        <f aca="true" t="shared" si="0" ref="B10:D11">SUM(E10,H10,K10,B24,E24,H24,K24)</f>
        <v>8</v>
      </c>
      <c r="C10" s="82">
        <f t="shared" si="0"/>
        <v>4</v>
      </c>
      <c r="D10" s="82">
        <f t="shared" si="0"/>
        <v>1</v>
      </c>
      <c r="E10" s="82">
        <v>0</v>
      </c>
      <c r="F10" s="82">
        <v>0</v>
      </c>
      <c r="G10" s="82">
        <v>0</v>
      </c>
      <c r="H10" s="82">
        <v>0</v>
      </c>
      <c r="I10" s="82">
        <v>0</v>
      </c>
      <c r="J10" s="82">
        <v>0</v>
      </c>
      <c r="K10" s="82">
        <v>0</v>
      </c>
      <c r="L10" s="82">
        <v>0</v>
      </c>
      <c r="M10" s="82">
        <v>1</v>
      </c>
      <c r="N10" s="29"/>
    </row>
    <row r="11" spans="1:14" ht="15" customHeight="1">
      <c r="A11" s="31">
        <v>14</v>
      </c>
      <c r="B11" s="73">
        <f t="shared" si="0"/>
        <v>0</v>
      </c>
      <c r="C11" s="82">
        <f t="shared" si="0"/>
        <v>0</v>
      </c>
      <c r="D11" s="82">
        <f t="shared" si="0"/>
        <v>0</v>
      </c>
      <c r="E11" s="82">
        <v>0</v>
      </c>
      <c r="F11" s="82">
        <v>0</v>
      </c>
      <c r="G11" s="82">
        <v>0</v>
      </c>
      <c r="H11" s="82">
        <v>0</v>
      </c>
      <c r="I11" s="82">
        <v>0</v>
      </c>
      <c r="J11" s="82">
        <v>0</v>
      </c>
      <c r="K11" s="82">
        <v>0</v>
      </c>
      <c r="L11" s="82">
        <v>0</v>
      </c>
      <c r="M11" s="82">
        <v>0</v>
      </c>
      <c r="N11" s="29"/>
    </row>
    <row r="12" spans="1:14" ht="15" customHeight="1">
      <c r="A12" s="31">
        <v>15</v>
      </c>
      <c r="B12" s="73">
        <f aca="true" t="shared" si="1" ref="B12:C14">SUM(E12,H12,K12,B26,E26,H26,K26)</f>
        <v>1</v>
      </c>
      <c r="C12" s="82">
        <f t="shared" si="1"/>
        <v>0</v>
      </c>
      <c r="D12" s="82">
        <f>SUM(G12,J12,M12,D27,G27,J27,M27)</f>
        <v>1</v>
      </c>
      <c r="E12" s="82">
        <v>0</v>
      </c>
      <c r="F12" s="82">
        <v>0</v>
      </c>
      <c r="G12" s="82">
        <v>0</v>
      </c>
      <c r="H12" s="82">
        <v>0</v>
      </c>
      <c r="I12" s="82">
        <v>0</v>
      </c>
      <c r="J12" s="82">
        <v>0</v>
      </c>
      <c r="K12" s="82">
        <v>0</v>
      </c>
      <c r="L12" s="82">
        <v>0</v>
      </c>
      <c r="M12" s="82">
        <v>1</v>
      </c>
      <c r="N12" s="29"/>
    </row>
    <row r="13" spans="1:14" s="33" customFormat="1" ht="15" customHeight="1">
      <c r="A13" s="31">
        <v>16</v>
      </c>
      <c r="B13" s="73">
        <f t="shared" si="1"/>
        <v>10</v>
      </c>
      <c r="C13" s="82">
        <f t="shared" si="1"/>
        <v>1</v>
      </c>
      <c r="D13" s="82">
        <f>SUM(G13,J13,M13,D27,G27,J27,M27)</f>
        <v>0</v>
      </c>
      <c r="E13" s="82">
        <v>0</v>
      </c>
      <c r="F13" s="82">
        <v>0</v>
      </c>
      <c r="G13" s="82">
        <v>0</v>
      </c>
      <c r="H13" s="82">
        <v>1</v>
      </c>
      <c r="I13" s="82">
        <v>0</v>
      </c>
      <c r="J13" s="82">
        <v>0</v>
      </c>
      <c r="K13" s="82">
        <v>2</v>
      </c>
      <c r="L13" s="82">
        <v>0</v>
      </c>
      <c r="M13" s="82">
        <v>0</v>
      </c>
      <c r="N13" s="44"/>
    </row>
    <row r="14" spans="1:14" s="33" customFormat="1" ht="15" customHeight="1">
      <c r="A14" s="32">
        <v>17</v>
      </c>
      <c r="B14" s="94">
        <f t="shared" si="1"/>
        <v>3</v>
      </c>
      <c r="C14" s="83">
        <f t="shared" si="1"/>
        <v>0</v>
      </c>
      <c r="D14" s="83">
        <f>SUM(G14,J14,M14,D28,G28,J28,M28)</f>
        <v>0</v>
      </c>
      <c r="E14" s="83">
        <v>0</v>
      </c>
      <c r="F14" s="83">
        <v>0</v>
      </c>
      <c r="G14" s="83">
        <v>0</v>
      </c>
      <c r="H14" s="83">
        <v>0</v>
      </c>
      <c r="I14" s="83">
        <v>0</v>
      </c>
      <c r="J14" s="83">
        <v>0</v>
      </c>
      <c r="K14" s="83">
        <v>3</v>
      </c>
      <c r="L14" s="83">
        <v>0</v>
      </c>
      <c r="M14" s="83">
        <v>0</v>
      </c>
      <c r="N14" s="44"/>
    </row>
    <row r="15" spans="1:14" ht="4.5" customHeight="1">
      <c r="A15" s="34"/>
      <c r="B15" s="35"/>
      <c r="C15" s="35"/>
      <c r="D15" s="35"/>
      <c r="E15" s="35"/>
      <c r="F15" s="35"/>
      <c r="G15" s="35"/>
      <c r="H15" s="35"/>
      <c r="I15" s="35"/>
      <c r="J15" s="35"/>
      <c r="K15" s="35"/>
      <c r="L15" s="35"/>
      <c r="M15" s="35"/>
      <c r="N15" s="29"/>
    </row>
    <row r="16" spans="1:14" ht="12" customHeight="1">
      <c r="A16" s="29"/>
      <c r="B16" s="29"/>
      <c r="C16" s="29"/>
      <c r="D16" s="29"/>
      <c r="E16" s="29"/>
      <c r="F16" s="29"/>
      <c r="G16" s="29"/>
      <c r="H16" s="29"/>
      <c r="I16" s="29"/>
      <c r="J16" s="29"/>
      <c r="K16" s="29"/>
      <c r="L16" s="29"/>
      <c r="M16" s="29"/>
      <c r="N16" s="29"/>
    </row>
    <row r="17" spans="1:14" ht="12" customHeight="1">
      <c r="A17" s="29"/>
      <c r="B17" s="29"/>
      <c r="C17" s="29"/>
      <c r="D17" s="29"/>
      <c r="E17" s="29"/>
      <c r="F17" s="29"/>
      <c r="G17" s="29"/>
      <c r="H17" s="29"/>
      <c r="I17" s="29"/>
      <c r="J17" s="29"/>
      <c r="K17" s="29"/>
      <c r="L17" s="29"/>
      <c r="M17" s="29"/>
      <c r="N17" s="26" t="s">
        <v>83</v>
      </c>
    </row>
    <row r="18" ht="3" customHeight="1"/>
    <row r="19" spans="1:14" ht="13.5" customHeight="1">
      <c r="A19" s="108"/>
      <c r="B19" s="156" t="s">
        <v>189</v>
      </c>
      <c r="C19" s="202"/>
      <c r="D19" s="202"/>
      <c r="E19" s="202" t="s">
        <v>88</v>
      </c>
      <c r="F19" s="202"/>
      <c r="G19" s="202"/>
      <c r="H19" s="202" t="s">
        <v>131</v>
      </c>
      <c r="I19" s="202"/>
      <c r="J19" s="202"/>
      <c r="K19" s="213" t="s">
        <v>133</v>
      </c>
      <c r="L19" s="214"/>
      <c r="M19" s="214"/>
      <c r="N19" s="215" t="s">
        <v>271</v>
      </c>
    </row>
    <row r="20" spans="1:14" ht="12" customHeight="1">
      <c r="A20" s="29"/>
      <c r="B20" s="105"/>
      <c r="C20" s="207" t="s">
        <v>132</v>
      </c>
      <c r="D20" s="208" t="s">
        <v>86</v>
      </c>
      <c r="E20" s="110"/>
      <c r="F20" s="207" t="s">
        <v>132</v>
      </c>
      <c r="G20" s="208" t="s">
        <v>86</v>
      </c>
      <c r="H20" s="110"/>
      <c r="I20" s="207" t="s">
        <v>132</v>
      </c>
      <c r="J20" s="208" t="s">
        <v>86</v>
      </c>
      <c r="K20" s="110"/>
      <c r="L20" s="207" t="s">
        <v>132</v>
      </c>
      <c r="M20" s="212" t="s">
        <v>86</v>
      </c>
      <c r="N20" s="216"/>
    </row>
    <row r="21" spans="1:14" ht="12" customHeight="1">
      <c r="A21" s="29"/>
      <c r="B21" s="105" t="s">
        <v>87</v>
      </c>
      <c r="C21" s="210"/>
      <c r="D21" s="208"/>
      <c r="E21" s="110" t="s">
        <v>87</v>
      </c>
      <c r="F21" s="210"/>
      <c r="G21" s="208"/>
      <c r="H21" s="110" t="s">
        <v>87</v>
      </c>
      <c r="I21" s="210"/>
      <c r="J21" s="208"/>
      <c r="K21" s="110" t="s">
        <v>87</v>
      </c>
      <c r="L21" s="210"/>
      <c r="M21" s="212"/>
      <c r="N21" s="217" t="s">
        <v>272</v>
      </c>
    </row>
    <row r="22" spans="1:14" ht="12" customHeight="1">
      <c r="A22" s="29"/>
      <c r="B22" s="105"/>
      <c r="C22" s="211"/>
      <c r="D22" s="209"/>
      <c r="E22" s="111"/>
      <c r="F22" s="211"/>
      <c r="G22" s="209"/>
      <c r="H22" s="111"/>
      <c r="I22" s="211"/>
      <c r="J22" s="209"/>
      <c r="K22" s="111"/>
      <c r="L22" s="211"/>
      <c r="M22" s="212"/>
      <c r="N22" s="218"/>
    </row>
    <row r="23" spans="1:14" ht="3" customHeight="1">
      <c r="A23" s="29"/>
      <c r="B23" s="81"/>
      <c r="C23" s="81"/>
      <c r="D23" s="81"/>
      <c r="E23" s="81"/>
      <c r="F23" s="81"/>
      <c r="G23" s="81"/>
      <c r="H23" s="81"/>
      <c r="I23" s="81"/>
      <c r="J23" s="81"/>
      <c r="K23" s="81"/>
      <c r="L23" s="81"/>
      <c r="M23" s="81"/>
      <c r="N23" s="79"/>
    </row>
    <row r="24" spans="1:14" ht="15" customHeight="1">
      <c r="A24" s="29"/>
      <c r="B24" s="73">
        <v>0</v>
      </c>
      <c r="C24" s="73">
        <v>0</v>
      </c>
      <c r="D24" s="73">
        <v>0</v>
      </c>
      <c r="E24" s="73">
        <v>0</v>
      </c>
      <c r="F24" s="73">
        <v>0</v>
      </c>
      <c r="G24" s="73">
        <v>0</v>
      </c>
      <c r="H24" s="73">
        <v>0</v>
      </c>
      <c r="I24" s="73">
        <v>0</v>
      </c>
      <c r="J24" s="73">
        <v>0</v>
      </c>
      <c r="K24" s="73">
        <v>8</v>
      </c>
      <c r="L24" s="73">
        <v>4</v>
      </c>
      <c r="M24" s="73">
        <v>0</v>
      </c>
      <c r="N24" s="78" t="s">
        <v>204</v>
      </c>
    </row>
    <row r="25" spans="1:14" ht="15" customHeight="1">
      <c r="A25" s="38"/>
      <c r="B25" s="82">
        <v>0</v>
      </c>
      <c r="C25" s="82">
        <v>0</v>
      </c>
      <c r="D25" s="82">
        <v>0</v>
      </c>
      <c r="E25" s="82">
        <v>0</v>
      </c>
      <c r="F25" s="82">
        <v>0</v>
      </c>
      <c r="G25" s="82">
        <v>0</v>
      </c>
      <c r="H25" s="82">
        <v>0</v>
      </c>
      <c r="I25" s="82">
        <v>0</v>
      </c>
      <c r="J25" s="82">
        <v>0</v>
      </c>
      <c r="K25" s="82">
        <v>0</v>
      </c>
      <c r="L25" s="82">
        <v>0</v>
      </c>
      <c r="M25" s="82">
        <v>0</v>
      </c>
      <c r="N25" s="117">
        <v>14</v>
      </c>
    </row>
    <row r="26" spans="1:14" ht="15" customHeight="1">
      <c r="A26" s="38"/>
      <c r="B26" s="82">
        <v>0</v>
      </c>
      <c r="C26" s="82">
        <v>0</v>
      </c>
      <c r="D26" s="82">
        <v>0</v>
      </c>
      <c r="E26" s="82">
        <v>0</v>
      </c>
      <c r="F26" s="82">
        <v>0</v>
      </c>
      <c r="G26" s="82">
        <v>0</v>
      </c>
      <c r="H26" s="82">
        <v>0</v>
      </c>
      <c r="I26" s="82">
        <v>0</v>
      </c>
      <c r="J26" s="82">
        <v>0</v>
      </c>
      <c r="K26" s="82">
        <v>1</v>
      </c>
      <c r="L26" s="82">
        <v>0</v>
      </c>
      <c r="M26" s="82">
        <v>0</v>
      </c>
      <c r="N26" s="117">
        <v>15</v>
      </c>
    </row>
    <row r="27" spans="1:14" s="33" customFormat="1" ht="15" customHeight="1">
      <c r="A27" s="44"/>
      <c r="B27" s="82">
        <v>0</v>
      </c>
      <c r="C27" s="82">
        <v>0</v>
      </c>
      <c r="D27" s="82">
        <v>0</v>
      </c>
      <c r="E27" s="82">
        <v>0</v>
      </c>
      <c r="F27" s="82">
        <v>0</v>
      </c>
      <c r="G27" s="82">
        <v>0</v>
      </c>
      <c r="H27" s="82">
        <v>0</v>
      </c>
      <c r="I27" s="82">
        <v>0</v>
      </c>
      <c r="J27" s="82">
        <v>0</v>
      </c>
      <c r="K27" s="82">
        <v>7</v>
      </c>
      <c r="L27" s="82">
        <v>1</v>
      </c>
      <c r="M27" s="82">
        <v>0</v>
      </c>
      <c r="N27" s="117">
        <v>16</v>
      </c>
    </row>
    <row r="28" spans="1:14" s="33" customFormat="1" ht="15" customHeight="1">
      <c r="A28" s="44"/>
      <c r="B28" s="83">
        <v>0</v>
      </c>
      <c r="C28" s="83">
        <v>0</v>
      </c>
      <c r="D28" s="83">
        <v>0</v>
      </c>
      <c r="E28" s="83">
        <v>0</v>
      </c>
      <c r="F28" s="83">
        <v>0</v>
      </c>
      <c r="G28" s="83">
        <v>0</v>
      </c>
      <c r="H28" s="83">
        <v>0</v>
      </c>
      <c r="I28" s="83">
        <v>0</v>
      </c>
      <c r="J28" s="83">
        <v>0</v>
      </c>
      <c r="K28" s="83">
        <v>0</v>
      </c>
      <c r="L28" s="83">
        <v>0</v>
      </c>
      <c r="M28" s="83">
        <v>0</v>
      </c>
      <c r="N28" s="84">
        <v>17</v>
      </c>
    </row>
    <row r="29" spans="1:14" ht="3" customHeight="1">
      <c r="A29" s="29"/>
      <c r="B29" s="35"/>
      <c r="C29" s="35"/>
      <c r="D29" s="35"/>
      <c r="E29" s="35"/>
      <c r="F29" s="35"/>
      <c r="G29" s="35"/>
      <c r="H29" s="35"/>
      <c r="I29" s="35"/>
      <c r="J29" s="35"/>
      <c r="K29" s="35"/>
      <c r="L29" s="35"/>
      <c r="M29" s="35"/>
      <c r="N29" s="85"/>
    </row>
    <row r="30" ht="3" customHeight="1"/>
    <row r="31" ht="12">
      <c r="A31" s="1" t="s">
        <v>73</v>
      </c>
    </row>
    <row r="32" ht="12">
      <c r="A32" s="71"/>
    </row>
  </sheetData>
  <mergeCells count="29">
    <mergeCell ref="A5:A6"/>
    <mergeCell ref="A7:A8"/>
    <mergeCell ref="N19:N20"/>
    <mergeCell ref="N21:N22"/>
    <mergeCell ref="F6:F8"/>
    <mergeCell ref="I6:I8"/>
    <mergeCell ref="L6:L8"/>
    <mergeCell ref="C20:C22"/>
    <mergeCell ref="F20:F22"/>
    <mergeCell ref="I20:I22"/>
    <mergeCell ref="M20:M22"/>
    <mergeCell ref="B19:D19"/>
    <mergeCell ref="E19:G19"/>
    <mergeCell ref="H19:J19"/>
    <mergeCell ref="K19:M19"/>
    <mergeCell ref="L20:L22"/>
    <mergeCell ref="D20:D22"/>
    <mergeCell ref="G20:G22"/>
    <mergeCell ref="J20:J22"/>
    <mergeCell ref="A1:N1"/>
    <mergeCell ref="M6:M8"/>
    <mergeCell ref="B5:D5"/>
    <mergeCell ref="E5:G5"/>
    <mergeCell ref="H5:J5"/>
    <mergeCell ref="K5:M5"/>
    <mergeCell ref="D6:D8"/>
    <mergeCell ref="G6:G8"/>
    <mergeCell ref="J6:J8"/>
    <mergeCell ref="C6:C8"/>
  </mergeCells>
  <printOptions horizontalCentered="1"/>
  <pageMargins left="0.3937007874015748" right="0.3937007874015748" top="0.7874015748031497" bottom="0.5905511811023623" header="0.5118110236220472" footer="0.5118110236220472"/>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A1" sqref="A1:H1"/>
    </sheetView>
  </sheetViews>
  <sheetFormatPr defaultColWidth="9.00390625" defaultRowHeight="13.5"/>
  <cols>
    <col min="1" max="1" width="13.25390625" style="3" customWidth="1"/>
    <col min="2" max="8" width="11.125" style="3" customWidth="1"/>
    <col min="9" max="16384" width="8.875" style="3" customWidth="1"/>
  </cols>
  <sheetData>
    <row r="1" spans="1:8" s="36" customFormat="1" ht="18" customHeight="1">
      <c r="A1" s="170" t="s">
        <v>89</v>
      </c>
      <c r="B1" s="170"/>
      <c r="C1" s="170"/>
      <c r="D1" s="170"/>
      <c r="E1" s="170"/>
      <c r="F1" s="170"/>
      <c r="G1" s="170"/>
      <c r="H1" s="170"/>
    </row>
    <row r="3" ht="12">
      <c r="H3" s="26" t="s">
        <v>83</v>
      </c>
    </row>
    <row r="4" ht="4.5" customHeight="1">
      <c r="H4" s="26"/>
    </row>
    <row r="5" spans="1:8" ht="17.25" customHeight="1">
      <c r="A5" s="27" t="s">
        <v>266</v>
      </c>
      <c r="B5" s="171" t="s">
        <v>90</v>
      </c>
      <c r="C5" s="165" t="s">
        <v>91</v>
      </c>
      <c r="D5" s="165" t="s">
        <v>92</v>
      </c>
      <c r="E5" s="165" t="s">
        <v>135</v>
      </c>
      <c r="F5" s="165" t="s">
        <v>93</v>
      </c>
      <c r="G5" s="197" t="s">
        <v>94</v>
      </c>
      <c r="H5" s="197" t="s">
        <v>136</v>
      </c>
    </row>
    <row r="6" spans="1:8" ht="17.25" customHeight="1">
      <c r="A6" s="30" t="s">
        <v>265</v>
      </c>
      <c r="B6" s="172"/>
      <c r="C6" s="167"/>
      <c r="D6" s="167"/>
      <c r="E6" s="167"/>
      <c r="F6" s="167"/>
      <c r="G6" s="199"/>
      <c r="H6" s="199"/>
    </row>
    <row r="7" spans="1:8" ht="4.5" customHeight="1">
      <c r="A7" s="2"/>
      <c r="B7" s="29"/>
      <c r="C7" s="29"/>
      <c r="D7" s="29"/>
      <c r="E7" s="29"/>
      <c r="F7" s="29"/>
      <c r="G7" s="29"/>
      <c r="H7" s="29"/>
    </row>
    <row r="8" spans="1:8" ht="12.75" customHeight="1">
      <c r="A8" s="31" t="s">
        <v>204</v>
      </c>
      <c r="B8" s="41">
        <v>12565</v>
      </c>
      <c r="C8" s="41">
        <v>1404</v>
      </c>
      <c r="D8" s="41">
        <v>7498</v>
      </c>
      <c r="E8" s="41">
        <v>6674</v>
      </c>
      <c r="F8" s="41">
        <v>3176</v>
      </c>
      <c r="G8" s="41">
        <v>2212</v>
      </c>
      <c r="H8" s="69">
        <v>17187</v>
      </c>
    </row>
    <row r="9" spans="1:8" ht="12.75" customHeight="1">
      <c r="A9" s="31">
        <v>14</v>
      </c>
      <c r="B9" s="41">
        <v>12180</v>
      </c>
      <c r="C9" s="41">
        <v>1396</v>
      </c>
      <c r="D9" s="41">
        <v>7639</v>
      </c>
      <c r="E9" s="41">
        <v>6036</v>
      </c>
      <c r="F9" s="41">
        <v>3108</v>
      </c>
      <c r="G9" s="41">
        <v>2986</v>
      </c>
      <c r="H9" s="69">
        <v>20125</v>
      </c>
    </row>
    <row r="10" spans="1:8" ht="12.75" customHeight="1">
      <c r="A10" s="31">
        <v>15</v>
      </c>
      <c r="B10" s="41">
        <v>11709</v>
      </c>
      <c r="C10" s="41">
        <v>1442</v>
      </c>
      <c r="D10" s="41">
        <v>7522</v>
      </c>
      <c r="E10" s="41">
        <v>6185</v>
      </c>
      <c r="F10" s="41">
        <v>3188</v>
      </c>
      <c r="G10" s="41">
        <v>3040</v>
      </c>
      <c r="H10" s="41">
        <v>27170</v>
      </c>
    </row>
    <row r="11" spans="1:8" ht="12.75" customHeight="1">
      <c r="A11" s="31">
        <v>16</v>
      </c>
      <c r="B11" s="41">
        <v>11155</v>
      </c>
      <c r="C11" s="41">
        <v>1362</v>
      </c>
      <c r="D11" s="41">
        <v>7901</v>
      </c>
      <c r="E11" s="41">
        <v>5513</v>
      </c>
      <c r="F11" s="41">
        <v>2988</v>
      </c>
      <c r="G11" s="41">
        <v>2867</v>
      </c>
      <c r="H11" s="41">
        <v>22235</v>
      </c>
    </row>
    <row r="12" spans="1:8" s="33" customFormat="1" ht="12.75" customHeight="1">
      <c r="A12" s="32">
        <v>17</v>
      </c>
      <c r="B12" s="43">
        <v>11108</v>
      </c>
      <c r="C12" s="43">
        <v>1202</v>
      </c>
      <c r="D12" s="43">
        <v>1713</v>
      </c>
      <c r="E12" s="43">
        <v>5409</v>
      </c>
      <c r="F12" s="43">
        <v>4818</v>
      </c>
      <c r="G12" s="43">
        <v>3117</v>
      </c>
      <c r="H12" s="43">
        <v>31571</v>
      </c>
    </row>
    <row r="13" spans="1:8" ht="4.5" customHeight="1">
      <c r="A13" s="34"/>
      <c r="B13" s="35"/>
      <c r="C13" s="35"/>
      <c r="D13" s="35"/>
      <c r="E13" s="35"/>
      <c r="F13" s="35"/>
      <c r="G13" s="35"/>
      <c r="H13" s="35"/>
    </row>
    <row r="14" ht="4.5" customHeight="1"/>
    <row r="15" ht="12">
      <c r="A15" s="1" t="s">
        <v>134</v>
      </c>
    </row>
    <row r="16" ht="12">
      <c r="A16" s="71" t="s">
        <v>257</v>
      </c>
    </row>
    <row r="17" ht="12">
      <c r="A17" s="71" t="s">
        <v>193</v>
      </c>
    </row>
  </sheetData>
  <mergeCells count="8">
    <mergeCell ref="A1:H1"/>
    <mergeCell ref="B5:B6"/>
    <mergeCell ref="C5:C6"/>
    <mergeCell ref="D5:D6"/>
    <mergeCell ref="E5:E6"/>
    <mergeCell ref="H5:H6"/>
    <mergeCell ref="F5:F6"/>
    <mergeCell ref="G5:G6"/>
  </mergeCells>
  <printOptions horizontalCentered="1"/>
  <pageMargins left="0.3937007874015748" right="0.3937007874015748" top="0.7874015748031497" bottom="0.5905511811023623" header="0.5118110236220472" footer="0.5118110236220472"/>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F17"/>
  <sheetViews>
    <sheetView workbookViewId="0" topLeftCell="A1">
      <selection activeCell="A1" sqref="A1:F1"/>
    </sheetView>
  </sheetViews>
  <sheetFormatPr defaultColWidth="9.00390625" defaultRowHeight="13.5"/>
  <cols>
    <col min="1" max="1" width="13.50390625" style="3" customWidth="1"/>
    <col min="2" max="6" width="15.50390625" style="3" customWidth="1"/>
    <col min="7" max="7" width="11.125" style="3" customWidth="1"/>
    <col min="8" max="16384" width="8.875" style="3" customWidth="1"/>
  </cols>
  <sheetData>
    <row r="1" spans="1:6" s="36" customFormat="1" ht="18" customHeight="1">
      <c r="A1" s="170" t="s">
        <v>95</v>
      </c>
      <c r="B1" s="170"/>
      <c r="C1" s="170"/>
      <c r="D1" s="170"/>
      <c r="E1" s="170"/>
      <c r="F1" s="170"/>
    </row>
    <row r="3" ht="12">
      <c r="F3" s="26" t="s">
        <v>83</v>
      </c>
    </row>
    <row r="4" ht="4.5" customHeight="1">
      <c r="F4" s="26"/>
    </row>
    <row r="5" spans="1:6" ht="13.5" customHeight="1">
      <c r="A5" s="193" t="s">
        <v>258</v>
      </c>
      <c r="B5" s="171" t="s">
        <v>190</v>
      </c>
      <c r="C5" s="202" t="s">
        <v>96</v>
      </c>
      <c r="D5" s="202"/>
      <c r="E5" s="219" t="s">
        <v>97</v>
      </c>
      <c r="F5" s="219"/>
    </row>
    <row r="6" spans="1:6" ht="12.75" customHeight="1">
      <c r="A6" s="194"/>
      <c r="B6" s="222"/>
      <c r="C6" s="220" t="s">
        <v>98</v>
      </c>
      <c r="D6" s="221" t="s">
        <v>99</v>
      </c>
      <c r="E6" s="220" t="s">
        <v>100</v>
      </c>
      <c r="F6" s="57" t="s">
        <v>101</v>
      </c>
    </row>
    <row r="7" spans="1:6" ht="12">
      <c r="A7" s="30" t="s">
        <v>259</v>
      </c>
      <c r="B7" s="172"/>
      <c r="C7" s="167"/>
      <c r="D7" s="199"/>
      <c r="E7" s="167"/>
      <c r="F7" s="97" t="s">
        <v>102</v>
      </c>
    </row>
    <row r="8" spans="1:6" ht="4.5" customHeight="1">
      <c r="A8" s="2"/>
      <c r="B8" s="29"/>
      <c r="C8" s="29"/>
      <c r="D8" s="29"/>
      <c r="E8" s="29"/>
      <c r="F8" s="29"/>
    </row>
    <row r="9" spans="1:6" ht="12.75" customHeight="1">
      <c r="A9" s="115" t="s">
        <v>207</v>
      </c>
      <c r="B9" s="89">
        <v>327684</v>
      </c>
      <c r="C9" s="89">
        <v>241</v>
      </c>
      <c r="D9" s="89">
        <v>92</v>
      </c>
      <c r="E9" s="89">
        <v>4</v>
      </c>
      <c r="F9" s="113">
        <f>E9/B9*100000</f>
        <v>1.2206882240207029</v>
      </c>
    </row>
    <row r="10" spans="1:6" ht="12.75" customHeight="1">
      <c r="A10" s="31">
        <v>14</v>
      </c>
      <c r="B10" s="89">
        <v>327825</v>
      </c>
      <c r="C10" s="89">
        <v>179</v>
      </c>
      <c r="D10" s="89">
        <v>93</v>
      </c>
      <c r="E10" s="89">
        <v>1</v>
      </c>
      <c r="F10" s="113">
        <f>E10/B10*100000</f>
        <v>0.3050407992068939</v>
      </c>
    </row>
    <row r="11" spans="1:6" ht="12.75" customHeight="1">
      <c r="A11" s="31">
        <v>15</v>
      </c>
      <c r="B11" s="89">
        <v>327846</v>
      </c>
      <c r="C11" s="89">
        <v>204</v>
      </c>
      <c r="D11" s="89">
        <v>68</v>
      </c>
      <c r="E11" s="89">
        <v>3</v>
      </c>
      <c r="F11" s="113">
        <f>E11/B11*100000</f>
        <v>0.9150637799454622</v>
      </c>
    </row>
    <row r="12" spans="1:6" s="33" customFormat="1" ht="12.75" customHeight="1">
      <c r="A12" s="31">
        <v>16</v>
      </c>
      <c r="B12" s="89">
        <v>330705</v>
      </c>
      <c r="C12" s="89">
        <v>189</v>
      </c>
      <c r="D12" s="89">
        <v>82</v>
      </c>
      <c r="E12" s="89">
        <v>9</v>
      </c>
      <c r="F12" s="113">
        <f>E12/B12*100000</f>
        <v>2.7214587018641994</v>
      </c>
    </row>
    <row r="13" spans="1:6" s="33" customFormat="1" ht="12.75" customHeight="1">
      <c r="A13" s="32">
        <v>17</v>
      </c>
      <c r="B13" s="90">
        <v>329825</v>
      </c>
      <c r="C13" s="90">
        <v>162</v>
      </c>
      <c r="D13" s="90">
        <v>65</v>
      </c>
      <c r="E13" s="90">
        <v>4</v>
      </c>
      <c r="F13" s="134">
        <f>E13/B13*100000</f>
        <v>1.212764344728265</v>
      </c>
    </row>
    <row r="14" spans="1:6" ht="4.5" customHeight="1">
      <c r="A14" s="34"/>
      <c r="B14" s="35"/>
      <c r="C14" s="35"/>
      <c r="D14" s="35"/>
      <c r="E14" s="35"/>
      <c r="F14" s="91"/>
    </row>
    <row r="15" ht="5.25" customHeight="1"/>
    <row r="16" ht="12">
      <c r="A16" s="1" t="s">
        <v>73</v>
      </c>
    </row>
    <row r="17" ht="12">
      <c r="A17" s="71" t="s">
        <v>163</v>
      </c>
    </row>
  </sheetData>
  <mergeCells count="8">
    <mergeCell ref="A1:F1"/>
    <mergeCell ref="C5:D5"/>
    <mergeCell ref="E5:F5"/>
    <mergeCell ref="C6:C7"/>
    <mergeCell ref="D6:D7"/>
    <mergeCell ref="E6:E7"/>
    <mergeCell ref="B5:B7"/>
    <mergeCell ref="A5:A6"/>
  </mergeCells>
  <printOptions horizontalCentered="1"/>
  <pageMargins left="0.5905511811023623" right="0.5905511811023623" top="0.7874015748031497" bottom="0.5905511811023623" header="0.5118110236220472" footer="0.5118110236220472"/>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1:I19"/>
  <sheetViews>
    <sheetView workbookViewId="0" topLeftCell="A1">
      <selection activeCell="A1" sqref="A1:I1"/>
    </sheetView>
  </sheetViews>
  <sheetFormatPr defaultColWidth="9.00390625" defaultRowHeight="13.5"/>
  <cols>
    <col min="1" max="1" width="14.00390625" style="3" customWidth="1"/>
    <col min="2" max="2" width="11.75390625" style="3" customWidth="1"/>
    <col min="3" max="8" width="9.375" style="3" customWidth="1"/>
    <col min="9" max="9" width="9.50390625" style="3" customWidth="1"/>
    <col min="10" max="16384" width="8.875" style="3" customWidth="1"/>
  </cols>
  <sheetData>
    <row r="1" spans="1:9" s="36" customFormat="1" ht="18" customHeight="1">
      <c r="A1" s="170" t="s">
        <v>103</v>
      </c>
      <c r="B1" s="170"/>
      <c r="C1" s="170"/>
      <c r="D1" s="170"/>
      <c r="E1" s="170"/>
      <c r="F1" s="170"/>
      <c r="G1" s="170"/>
      <c r="H1" s="170"/>
      <c r="I1" s="170"/>
    </row>
    <row r="2" spans="1:9" s="36" customFormat="1" ht="12" customHeight="1">
      <c r="A2" s="86"/>
      <c r="B2" s="86"/>
      <c r="C2" s="86"/>
      <c r="D2" s="86"/>
      <c r="E2" s="86"/>
      <c r="F2" s="86"/>
      <c r="G2" s="86"/>
      <c r="H2" s="86"/>
      <c r="I2" s="86"/>
    </row>
    <row r="3" ht="12">
      <c r="I3" s="26" t="s">
        <v>83</v>
      </c>
    </row>
    <row r="4" ht="4.5" customHeight="1">
      <c r="I4" s="26"/>
    </row>
    <row r="5" spans="1:9" ht="16.5" customHeight="1">
      <c r="A5" s="27" t="s">
        <v>258</v>
      </c>
      <c r="B5" s="92" t="s">
        <v>137</v>
      </c>
      <c r="C5" s="223" t="s">
        <v>104</v>
      </c>
      <c r="D5" s="223" t="s">
        <v>105</v>
      </c>
      <c r="E5" s="148" t="s">
        <v>144</v>
      </c>
      <c r="F5" s="148" t="s">
        <v>141</v>
      </c>
      <c r="G5" s="148" t="s">
        <v>255</v>
      </c>
      <c r="H5" s="148" t="s">
        <v>142</v>
      </c>
      <c r="I5" s="225" t="s">
        <v>143</v>
      </c>
    </row>
    <row r="6" spans="1:9" ht="16.5" customHeight="1">
      <c r="A6" s="30" t="s">
        <v>259</v>
      </c>
      <c r="B6" s="59" t="s">
        <v>106</v>
      </c>
      <c r="C6" s="224"/>
      <c r="D6" s="224"/>
      <c r="E6" s="167"/>
      <c r="F6" s="167"/>
      <c r="G6" s="153"/>
      <c r="H6" s="167"/>
      <c r="I6" s="199"/>
    </row>
    <row r="7" spans="1:9" ht="4.5" customHeight="1">
      <c r="A7" s="2"/>
      <c r="B7" s="29"/>
      <c r="C7" s="29"/>
      <c r="D7" s="29"/>
      <c r="E7" s="29"/>
      <c r="F7" s="29"/>
      <c r="G7" s="29"/>
      <c r="H7" s="29"/>
      <c r="I7" s="29"/>
    </row>
    <row r="8" spans="1:9" ht="16.5" customHeight="1">
      <c r="A8" s="31" t="s">
        <v>204</v>
      </c>
      <c r="B8" s="89">
        <v>13100</v>
      </c>
      <c r="C8" s="89">
        <v>6693</v>
      </c>
      <c r="D8" s="89">
        <v>6146</v>
      </c>
      <c r="E8" s="89">
        <v>6087</v>
      </c>
      <c r="F8" s="89">
        <v>51264</v>
      </c>
      <c r="G8" s="89">
        <v>47868</v>
      </c>
      <c r="H8" s="89">
        <v>1413</v>
      </c>
      <c r="I8" s="89">
        <v>16</v>
      </c>
    </row>
    <row r="9" spans="1:9" ht="16.5" customHeight="1">
      <c r="A9" s="31">
        <v>14</v>
      </c>
      <c r="B9" s="89">
        <v>12408</v>
      </c>
      <c r="C9" s="89">
        <v>6642</v>
      </c>
      <c r="D9" s="89">
        <v>5746</v>
      </c>
      <c r="E9" s="89">
        <v>5690</v>
      </c>
      <c r="F9" s="89">
        <v>47502</v>
      </c>
      <c r="G9" s="89">
        <v>30963</v>
      </c>
      <c r="H9" s="89">
        <v>1184</v>
      </c>
      <c r="I9" s="89">
        <v>6</v>
      </c>
    </row>
    <row r="10" spans="1:9" ht="16.5" customHeight="1">
      <c r="A10" s="31">
        <v>15</v>
      </c>
      <c r="B10" s="89">
        <v>3188</v>
      </c>
      <c r="C10" s="89">
        <v>16</v>
      </c>
      <c r="D10" s="89">
        <v>3164</v>
      </c>
      <c r="E10" s="89">
        <v>3157</v>
      </c>
      <c r="F10" s="89">
        <v>47753</v>
      </c>
      <c r="G10" s="89">
        <v>31412</v>
      </c>
      <c r="H10" s="89">
        <v>999</v>
      </c>
      <c r="I10" s="89">
        <v>9</v>
      </c>
    </row>
    <row r="11" spans="1:9" s="33" customFormat="1" ht="16.5" customHeight="1">
      <c r="A11" s="31">
        <v>16</v>
      </c>
      <c r="B11" s="89">
        <v>3577</v>
      </c>
      <c r="C11" s="89">
        <v>24</v>
      </c>
      <c r="D11" s="89">
        <v>3550</v>
      </c>
      <c r="E11" s="89">
        <v>3538</v>
      </c>
      <c r="F11" s="89">
        <v>48038</v>
      </c>
      <c r="G11" s="89">
        <v>33074</v>
      </c>
      <c r="H11" s="89">
        <v>727</v>
      </c>
      <c r="I11" s="89">
        <v>7</v>
      </c>
    </row>
    <row r="12" spans="1:9" s="33" customFormat="1" ht="16.5" customHeight="1">
      <c r="A12" s="32">
        <v>17</v>
      </c>
      <c r="B12" s="90">
        <v>0</v>
      </c>
      <c r="C12" s="90">
        <v>0</v>
      </c>
      <c r="D12" s="90">
        <v>0</v>
      </c>
      <c r="E12" s="90">
        <v>2915</v>
      </c>
      <c r="F12" s="90">
        <v>18705</v>
      </c>
      <c r="G12" s="90">
        <v>14458</v>
      </c>
      <c r="H12" s="90">
        <v>244</v>
      </c>
      <c r="I12" s="90">
        <v>12</v>
      </c>
    </row>
    <row r="13" spans="1:9" ht="3" customHeight="1">
      <c r="A13" s="34"/>
      <c r="B13" s="35"/>
      <c r="C13" s="35"/>
      <c r="D13" s="35"/>
      <c r="E13" s="35"/>
      <c r="F13" s="35"/>
      <c r="G13" s="35"/>
      <c r="H13" s="35"/>
      <c r="I13" s="35"/>
    </row>
    <row r="14" ht="3" customHeight="1"/>
    <row r="15" ht="12">
      <c r="A15" s="1" t="s">
        <v>73</v>
      </c>
    </row>
    <row r="16" ht="12">
      <c r="A16" s="71" t="s">
        <v>273</v>
      </c>
    </row>
    <row r="17" ht="12">
      <c r="A17" s="71" t="s">
        <v>164</v>
      </c>
    </row>
    <row r="18" ht="12">
      <c r="A18" s="71" t="s">
        <v>252</v>
      </c>
    </row>
    <row r="19" ht="12">
      <c r="A19" s="71" t="s">
        <v>253</v>
      </c>
    </row>
  </sheetData>
  <mergeCells count="8">
    <mergeCell ref="A1:I1"/>
    <mergeCell ref="C5:C6"/>
    <mergeCell ref="D5:D6"/>
    <mergeCell ref="E5:E6"/>
    <mergeCell ref="F5:F6"/>
    <mergeCell ref="H5:H6"/>
    <mergeCell ref="I5:I6"/>
    <mergeCell ref="G5:G6"/>
  </mergeCells>
  <printOptions horizontalCentered="1"/>
  <pageMargins left="0.5905511811023623" right="0.5905511811023623" top="0.7874015748031497" bottom="0.5905511811023623" header="0.5118110236220472" footer="0.5118110236220472"/>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dimension ref="A1:J31"/>
  <sheetViews>
    <sheetView workbookViewId="0" topLeftCell="A1">
      <selection activeCell="A1" sqref="A1:J1"/>
    </sheetView>
  </sheetViews>
  <sheetFormatPr defaultColWidth="9.00390625" defaultRowHeight="13.5"/>
  <cols>
    <col min="1" max="1" width="9.875" style="3" customWidth="1"/>
    <col min="2" max="2" width="9.00390625" style="3" customWidth="1"/>
    <col min="3" max="3" width="9.50390625" style="3" customWidth="1"/>
    <col min="4" max="10" width="9.00390625" style="3" customWidth="1"/>
    <col min="11" max="16384" width="8.875" style="3" customWidth="1"/>
  </cols>
  <sheetData>
    <row r="1" spans="1:10" s="36" customFormat="1" ht="18" customHeight="1">
      <c r="A1" s="170" t="s">
        <v>107</v>
      </c>
      <c r="B1" s="170"/>
      <c r="C1" s="170"/>
      <c r="D1" s="170"/>
      <c r="E1" s="170"/>
      <c r="F1" s="170"/>
      <c r="G1" s="170"/>
      <c r="H1" s="170"/>
      <c r="I1" s="170"/>
      <c r="J1" s="170"/>
    </row>
    <row r="2" ht="12" customHeight="1">
      <c r="C2" s="58"/>
    </row>
    <row r="3" ht="12" customHeight="1">
      <c r="C3" s="58"/>
    </row>
    <row r="4" ht="4.5" customHeight="1"/>
    <row r="5" spans="1:10" ht="15" customHeight="1">
      <c r="A5" s="27" t="s">
        <v>258</v>
      </c>
      <c r="B5" s="171" t="s">
        <v>108</v>
      </c>
      <c r="C5" s="148" t="s">
        <v>145</v>
      </c>
      <c r="D5" s="165" t="s">
        <v>109</v>
      </c>
      <c r="E5" s="165" t="s">
        <v>110</v>
      </c>
      <c r="F5" s="165" t="s">
        <v>111</v>
      </c>
      <c r="G5" s="165" t="s">
        <v>112</v>
      </c>
      <c r="H5" s="165" t="s">
        <v>113</v>
      </c>
      <c r="I5" s="165" t="s">
        <v>8</v>
      </c>
      <c r="J5" s="225" t="s">
        <v>146</v>
      </c>
    </row>
    <row r="6" spans="1:10" ht="15" customHeight="1">
      <c r="A6" s="30" t="s">
        <v>259</v>
      </c>
      <c r="B6" s="172"/>
      <c r="C6" s="167"/>
      <c r="D6" s="167"/>
      <c r="E6" s="167"/>
      <c r="F6" s="167"/>
      <c r="G6" s="167"/>
      <c r="H6" s="167"/>
      <c r="I6" s="167"/>
      <c r="J6" s="199"/>
    </row>
    <row r="7" ht="4.5" customHeight="1">
      <c r="A7" s="2"/>
    </row>
    <row r="8" spans="1:7" ht="16.5" customHeight="1">
      <c r="A8" s="2"/>
      <c r="E8" s="226" t="s">
        <v>154</v>
      </c>
      <c r="F8" s="226"/>
      <c r="G8" s="226"/>
    </row>
    <row r="9" spans="1:10" ht="16.5" customHeight="1">
      <c r="A9" s="31" t="s">
        <v>204</v>
      </c>
      <c r="B9" s="93">
        <v>4092</v>
      </c>
      <c r="C9" s="93">
        <v>464</v>
      </c>
      <c r="D9" s="93">
        <v>430</v>
      </c>
      <c r="E9" s="93">
        <v>312</v>
      </c>
      <c r="F9" s="93">
        <v>329</v>
      </c>
      <c r="G9" s="93">
        <v>441</v>
      </c>
      <c r="H9" s="93">
        <v>377</v>
      </c>
      <c r="I9" s="93">
        <v>208</v>
      </c>
      <c r="J9" s="93">
        <v>583</v>
      </c>
    </row>
    <row r="10" spans="1:10" ht="16.5" customHeight="1">
      <c r="A10" s="31">
        <v>14</v>
      </c>
      <c r="B10" s="93">
        <v>4017</v>
      </c>
      <c r="C10" s="93">
        <v>462</v>
      </c>
      <c r="D10" s="93">
        <v>407</v>
      </c>
      <c r="E10" s="93">
        <v>304</v>
      </c>
      <c r="F10" s="93">
        <v>329</v>
      </c>
      <c r="G10" s="93">
        <v>428</v>
      </c>
      <c r="H10" s="93">
        <v>370</v>
      </c>
      <c r="I10" s="93">
        <v>195</v>
      </c>
      <c r="J10" s="93">
        <v>545</v>
      </c>
    </row>
    <row r="11" spans="1:10" ht="16.5" customHeight="1">
      <c r="A11" s="31">
        <v>15</v>
      </c>
      <c r="B11" s="93">
        <v>2111</v>
      </c>
      <c r="C11" s="93">
        <v>269</v>
      </c>
      <c r="D11" s="93">
        <v>227</v>
      </c>
      <c r="E11" s="93">
        <v>168</v>
      </c>
      <c r="F11" s="93">
        <v>185</v>
      </c>
      <c r="G11" s="93">
        <v>245</v>
      </c>
      <c r="H11" s="93">
        <v>200</v>
      </c>
      <c r="I11" s="93">
        <v>89</v>
      </c>
      <c r="J11" s="93">
        <v>303</v>
      </c>
    </row>
    <row r="12" spans="1:10" ht="16.5" customHeight="1">
      <c r="A12" s="31">
        <v>16</v>
      </c>
      <c r="B12" s="93">
        <v>2116</v>
      </c>
      <c r="C12" s="93">
        <v>257</v>
      </c>
      <c r="D12" s="93">
        <v>219</v>
      </c>
      <c r="E12" s="93">
        <v>168</v>
      </c>
      <c r="F12" s="93">
        <v>0</v>
      </c>
      <c r="G12" s="93">
        <v>251</v>
      </c>
      <c r="H12" s="93">
        <v>202</v>
      </c>
      <c r="I12" s="93">
        <v>94</v>
      </c>
      <c r="J12" s="93">
        <v>306</v>
      </c>
    </row>
    <row r="13" spans="1:10" s="33" customFormat="1" ht="16.5" customHeight="1">
      <c r="A13" s="32">
        <v>17</v>
      </c>
      <c r="B13" s="125">
        <v>2158</v>
      </c>
      <c r="C13" s="125">
        <v>273</v>
      </c>
      <c r="D13" s="125">
        <v>241</v>
      </c>
      <c r="E13" s="125">
        <v>175</v>
      </c>
      <c r="F13" s="125">
        <v>0</v>
      </c>
      <c r="G13" s="125">
        <v>259</v>
      </c>
      <c r="H13" s="125">
        <v>225</v>
      </c>
      <c r="I13" s="125">
        <v>115</v>
      </c>
      <c r="J13" s="125">
        <v>323</v>
      </c>
    </row>
    <row r="14" ht="8.25" customHeight="1">
      <c r="A14" s="2"/>
    </row>
    <row r="15" spans="1:7" ht="16.5" customHeight="1">
      <c r="A15" s="2"/>
      <c r="E15" s="226" t="s">
        <v>155</v>
      </c>
      <c r="F15" s="226"/>
      <c r="G15" s="226"/>
    </row>
    <row r="16" spans="1:10" ht="16.5" customHeight="1">
      <c r="A16" s="31" t="s">
        <v>204</v>
      </c>
      <c r="B16" s="93">
        <v>4911</v>
      </c>
      <c r="C16" s="93">
        <v>456</v>
      </c>
      <c r="D16" s="93">
        <v>419</v>
      </c>
      <c r="E16" s="93">
        <v>267</v>
      </c>
      <c r="F16" s="93">
        <v>301</v>
      </c>
      <c r="G16" s="93">
        <v>438</v>
      </c>
      <c r="H16" s="93">
        <v>396</v>
      </c>
      <c r="I16" s="93">
        <v>189</v>
      </c>
      <c r="J16" s="93">
        <v>555</v>
      </c>
    </row>
    <row r="17" spans="1:10" ht="16.5" customHeight="1">
      <c r="A17" s="31">
        <v>14</v>
      </c>
      <c r="B17" s="93">
        <v>4650</v>
      </c>
      <c r="C17" s="93">
        <v>451</v>
      </c>
      <c r="D17" s="93">
        <v>408</v>
      </c>
      <c r="E17" s="93">
        <v>238</v>
      </c>
      <c r="F17" s="93">
        <v>254</v>
      </c>
      <c r="G17" s="93">
        <v>413</v>
      </c>
      <c r="H17" s="93">
        <v>374</v>
      </c>
      <c r="I17" s="93">
        <v>176</v>
      </c>
      <c r="J17" s="93">
        <v>501</v>
      </c>
    </row>
    <row r="18" spans="1:10" ht="16.5" customHeight="1">
      <c r="A18" s="31">
        <v>15</v>
      </c>
      <c r="B18" s="93">
        <v>2401</v>
      </c>
      <c r="C18" s="93">
        <v>232</v>
      </c>
      <c r="D18" s="93">
        <v>200</v>
      </c>
      <c r="E18" s="93">
        <v>141</v>
      </c>
      <c r="F18" s="93">
        <v>162</v>
      </c>
      <c r="G18" s="93">
        <v>222</v>
      </c>
      <c r="H18" s="93">
        <v>189</v>
      </c>
      <c r="I18" s="93">
        <v>81</v>
      </c>
      <c r="J18" s="93">
        <v>272</v>
      </c>
    </row>
    <row r="19" spans="1:10" ht="16.5" customHeight="1">
      <c r="A19" s="31">
        <v>16</v>
      </c>
      <c r="B19" s="93">
        <v>2217</v>
      </c>
      <c r="C19" s="93">
        <v>204</v>
      </c>
      <c r="D19" s="93">
        <v>196</v>
      </c>
      <c r="E19" s="93">
        <v>116</v>
      </c>
      <c r="F19" s="93">
        <v>0</v>
      </c>
      <c r="G19" s="93">
        <v>200</v>
      </c>
      <c r="H19" s="93">
        <v>188</v>
      </c>
      <c r="I19" s="93">
        <v>73</v>
      </c>
      <c r="J19" s="93">
        <v>239</v>
      </c>
    </row>
    <row r="20" spans="1:10" s="33" customFormat="1" ht="16.5" customHeight="1">
      <c r="A20" s="32">
        <v>17</v>
      </c>
      <c r="B20" s="125">
        <v>2205</v>
      </c>
      <c r="C20" s="125">
        <v>183</v>
      </c>
      <c r="D20" s="125">
        <v>176</v>
      </c>
      <c r="E20" s="125">
        <v>126</v>
      </c>
      <c r="F20" s="125">
        <v>0</v>
      </c>
      <c r="G20" s="125">
        <v>187</v>
      </c>
      <c r="H20" s="125">
        <v>174</v>
      </c>
      <c r="I20" s="125">
        <v>58</v>
      </c>
      <c r="J20" s="125">
        <v>227</v>
      </c>
    </row>
    <row r="21" ht="6.75" customHeight="1">
      <c r="A21" s="2"/>
    </row>
    <row r="22" spans="1:7" ht="16.5" customHeight="1">
      <c r="A22" s="2"/>
      <c r="E22" s="226" t="s">
        <v>156</v>
      </c>
      <c r="F22" s="226"/>
      <c r="G22" s="226"/>
    </row>
    <row r="23" spans="1:10" ht="16.5" customHeight="1">
      <c r="A23" s="31" t="s">
        <v>204</v>
      </c>
      <c r="B23" s="93">
        <v>4531</v>
      </c>
      <c r="C23" s="93">
        <v>557</v>
      </c>
      <c r="D23" s="93">
        <v>491</v>
      </c>
      <c r="E23" s="93">
        <v>315</v>
      </c>
      <c r="F23" s="93">
        <v>341</v>
      </c>
      <c r="G23" s="93">
        <v>519</v>
      </c>
      <c r="H23" s="93">
        <v>425</v>
      </c>
      <c r="I23" s="93">
        <v>232</v>
      </c>
      <c r="J23" s="93">
        <v>630</v>
      </c>
    </row>
    <row r="24" spans="1:10" ht="16.5" customHeight="1">
      <c r="A24" s="31">
        <v>14</v>
      </c>
      <c r="B24" s="93">
        <v>4449</v>
      </c>
      <c r="C24" s="93">
        <v>560</v>
      </c>
      <c r="D24" s="93">
        <v>468</v>
      </c>
      <c r="E24" s="93">
        <v>271</v>
      </c>
      <c r="F24" s="93">
        <v>292</v>
      </c>
      <c r="G24" s="93">
        <v>497</v>
      </c>
      <c r="H24" s="93">
        <v>464</v>
      </c>
      <c r="I24" s="93">
        <v>218</v>
      </c>
      <c r="J24" s="93">
        <v>623</v>
      </c>
    </row>
    <row r="25" spans="1:10" ht="16.5" customHeight="1">
      <c r="A25" s="31">
        <v>15</v>
      </c>
      <c r="B25" s="93">
        <v>2725</v>
      </c>
      <c r="C25" s="93">
        <v>279</v>
      </c>
      <c r="D25" s="93">
        <v>258</v>
      </c>
      <c r="E25" s="93">
        <v>184</v>
      </c>
      <c r="F25" s="93">
        <v>206</v>
      </c>
      <c r="G25" s="93">
        <v>275</v>
      </c>
      <c r="H25" s="93">
        <v>259</v>
      </c>
      <c r="I25" s="93">
        <v>83</v>
      </c>
      <c r="J25" s="93">
        <v>346</v>
      </c>
    </row>
    <row r="26" spans="1:10" ht="16.5" customHeight="1">
      <c r="A26" s="31">
        <v>16</v>
      </c>
      <c r="B26" s="93">
        <v>2822</v>
      </c>
      <c r="C26" s="93">
        <v>284</v>
      </c>
      <c r="D26" s="93">
        <v>261</v>
      </c>
      <c r="E26" s="93">
        <v>165</v>
      </c>
      <c r="F26" s="93">
        <v>0</v>
      </c>
      <c r="G26" s="93">
        <v>293</v>
      </c>
      <c r="H26" s="93">
        <v>275</v>
      </c>
      <c r="I26" s="93">
        <v>85</v>
      </c>
      <c r="J26" s="93">
        <v>351</v>
      </c>
    </row>
    <row r="27" spans="1:10" s="33" customFormat="1" ht="16.5" customHeight="1">
      <c r="A27" s="32">
        <v>17</v>
      </c>
      <c r="B27" s="125">
        <v>2350</v>
      </c>
      <c r="C27" s="125">
        <v>229</v>
      </c>
      <c r="D27" s="125">
        <v>224</v>
      </c>
      <c r="E27" s="125">
        <v>156</v>
      </c>
      <c r="F27" s="125">
        <v>0</v>
      </c>
      <c r="G27" s="125">
        <v>235</v>
      </c>
      <c r="H27" s="125">
        <v>221</v>
      </c>
      <c r="I27" s="125">
        <v>65</v>
      </c>
      <c r="J27" s="125">
        <v>293</v>
      </c>
    </row>
    <row r="28" spans="1:10" ht="3.75" customHeight="1">
      <c r="A28" s="34"/>
      <c r="B28" s="35"/>
      <c r="C28" s="35"/>
      <c r="D28" s="35"/>
      <c r="E28" s="35"/>
      <c r="F28" s="35"/>
      <c r="G28" s="35"/>
      <c r="H28" s="35"/>
      <c r="I28" s="35"/>
      <c r="J28" s="35"/>
    </row>
    <row r="29" ht="3.75" customHeight="1"/>
    <row r="30" ht="12">
      <c r="A30" s="1" t="s">
        <v>134</v>
      </c>
    </row>
    <row r="31" ht="12">
      <c r="A31" s="71" t="s">
        <v>202</v>
      </c>
    </row>
  </sheetData>
  <mergeCells count="13">
    <mergeCell ref="E15:G15"/>
    <mergeCell ref="E22:G22"/>
    <mergeCell ref="G5:G6"/>
    <mergeCell ref="H5:H6"/>
    <mergeCell ref="A1:J1"/>
    <mergeCell ref="I5:I6"/>
    <mergeCell ref="E8:G8"/>
    <mergeCell ref="B5:B6"/>
    <mergeCell ref="D5:D6"/>
    <mergeCell ref="E5:E6"/>
    <mergeCell ref="F5:F6"/>
    <mergeCell ref="C5:C6"/>
    <mergeCell ref="J5:J6"/>
  </mergeCells>
  <printOptions horizontalCentered="1"/>
  <pageMargins left="0.3937007874015748" right="0.3937007874015748" top="0.7874015748031497" bottom="0.5905511811023623" header="0.5118110236220472" footer="0.5118110236220472"/>
  <pageSetup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dimension ref="A1:H56"/>
  <sheetViews>
    <sheetView workbookViewId="0" topLeftCell="A1">
      <selection activeCell="A1" sqref="A1:H1"/>
    </sheetView>
  </sheetViews>
  <sheetFormatPr defaultColWidth="9.00390625" defaultRowHeight="13.5"/>
  <cols>
    <col min="1" max="2" width="8.00390625" style="3" customWidth="1"/>
    <col min="3" max="3" width="10.625" style="3" customWidth="1"/>
    <col min="4" max="8" width="12.50390625" style="3" customWidth="1"/>
    <col min="9" max="16384" width="8.875" style="3" customWidth="1"/>
  </cols>
  <sheetData>
    <row r="1" spans="1:8" s="36" customFormat="1" ht="18" customHeight="1">
      <c r="A1" s="170" t="s">
        <v>114</v>
      </c>
      <c r="B1" s="170"/>
      <c r="C1" s="170"/>
      <c r="D1" s="170"/>
      <c r="E1" s="170"/>
      <c r="F1" s="170"/>
      <c r="G1" s="170"/>
      <c r="H1" s="170"/>
    </row>
    <row r="2" spans="1:8" s="36" customFormat="1" ht="12" customHeight="1">
      <c r="A2" s="86"/>
      <c r="B2" s="86"/>
      <c r="C2" s="86"/>
      <c r="D2" s="86"/>
      <c r="E2" s="86"/>
      <c r="F2" s="86"/>
      <c r="G2" s="86"/>
      <c r="H2" s="86"/>
    </row>
    <row r="3" spans="3:6" ht="12" customHeight="1">
      <c r="C3" s="58"/>
      <c r="D3" s="58"/>
      <c r="E3" s="58"/>
      <c r="F3" s="58"/>
    </row>
    <row r="4" spans="1:8" ht="12" customHeight="1">
      <c r="A4" s="200" t="s">
        <v>139</v>
      </c>
      <c r="B4" s="200"/>
      <c r="C4" s="200"/>
      <c r="D4" s="200"/>
      <c r="E4" s="200"/>
      <c r="F4" s="200"/>
      <c r="G4" s="200"/>
      <c r="H4" s="200"/>
    </row>
    <row r="5" ht="4.5" customHeight="1"/>
    <row r="6" spans="1:8" ht="18" customHeight="1">
      <c r="A6" s="28"/>
      <c r="B6" s="140" t="s">
        <v>13</v>
      </c>
      <c r="C6" s="171" t="s">
        <v>5</v>
      </c>
      <c r="D6" s="165" t="s">
        <v>0</v>
      </c>
      <c r="E6" s="165" t="s">
        <v>1</v>
      </c>
      <c r="F6" s="165" t="s">
        <v>2</v>
      </c>
      <c r="G6" s="165" t="s">
        <v>274</v>
      </c>
      <c r="H6" s="197" t="s">
        <v>3</v>
      </c>
    </row>
    <row r="7" spans="1:8" ht="18" customHeight="1">
      <c r="A7" s="139" t="s">
        <v>22</v>
      </c>
      <c r="B7" s="30"/>
      <c r="C7" s="172"/>
      <c r="D7" s="167"/>
      <c r="E7" s="167"/>
      <c r="F7" s="167"/>
      <c r="G7" s="167"/>
      <c r="H7" s="199"/>
    </row>
    <row r="8" spans="1:8" ht="3" customHeight="1">
      <c r="A8" s="29"/>
      <c r="B8" s="2"/>
      <c r="C8" s="29"/>
      <c r="D8" s="29"/>
      <c r="E8" s="29"/>
      <c r="F8" s="29"/>
      <c r="G8" s="29"/>
      <c r="H8" s="29"/>
    </row>
    <row r="9" spans="1:8" ht="15.75" customHeight="1">
      <c r="A9" s="227" t="s">
        <v>204</v>
      </c>
      <c r="B9" s="228"/>
      <c r="C9" s="73">
        <f>SUM(D9:H9)</f>
        <v>188</v>
      </c>
      <c r="D9" s="73">
        <v>78</v>
      </c>
      <c r="E9" s="73">
        <v>14</v>
      </c>
      <c r="F9" s="73">
        <v>33</v>
      </c>
      <c r="G9" s="73">
        <v>29</v>
      </c>
      <c r="H9" s="73">
        <v>34</v>
      </c>
    </row>
    <row r="10" spans="1:8" ht="15.75" customHeight="1">
      <c r="A10" s="227">
        <v>14</v>
      </c>
      <c r="B10" s="228"/>
      <c r="C10" s="73">
        <f>SUM(D10:H10)</f>
        <v>168</v>
      </c>
      <c r="D10" s="73">
        <v>66</v>
      </c>
      <c r="E10" s="73">
        <v>13</v>
      </c>
      <c r="F10" s="73">
        <v>34</v>
      </c>
      <c r="G10" s="73">
        <v>41</v>
      </c>
      <c r="H10" s="73">
        <v>14</v>
      </c>
    </row>
    <row r="11" spans="1:8" ht="15.75" customHeight="1">
      <c r="A11" s="227">
        <v>15</v>
      </c>
      <c r="B11" s="228"/>
      <c r="C11" s="73">
        <f>SUM(D11:H11)</f>
        <v>106</v>
      </c>
      <c r="D11" s="73">
        <v>48</v>
      </c>
      <c r="E11" s="73">
        <v>5</v>
      </c>
      <c r="F11" s="73">
        <v>9</v>
      </c>
      <c r="G11" s="73">
        <v>27</v>
      </c>
      <c r="H11" s="73">
        <v>17</v>
      </c>
    </row>
    <row r="12" spans="1:8" s="33" customFormat="1" ht="15.75" customHeight="1">
      <c r="A12" s="227">
        <v>16</v>
      </c>
      <c r="B12" s="228"/>
      <c r="C12" s="73">
        <f>SUM(D12:H12)</f>
        <v>140</v>
      </c>
      <c r="D12" s="73">
        <v>57</v>
      </c>
      <c r="E12" s="73">
        <v>7</v>
      </c>
      <c r="F12" s="73">
        <v>9</v>
      </c>
      <c r="G12" s="73">
        <v>24</v>
      </c>
      <c r="H12" s="73">
        <v>43</v>
      </c>
    </row>
    <row r="13" spans="1:8" s="33" customFormat="1" ht="15.75" customHeight="1">
      <c r="A13" s="235">
        <v>17</v>
      </c>
      <c r="B13" s="236"/>
      <c r="C13" s="94">
        <f>SUM(D13:H13)</f>
        <v>125</v>
      </c>
      <c r="D13" s="94">
        <v>42</v>
      </c>
      <c r="E13" s="94">
        <v>6</v>
      </c>
      <c r="F13" s="94">
        <v>10</v>
      </c>
      <c r="G13" s="94">
        <v>27</v>
      </c>
      <c r="H13" s="94">
        <v>40</v>
      </c>
    </row>
    <row r="14" spans="1:8" ht="3" customHeight="1">
      <c r="A14" s="35"/>
      <c r="B14" s="34"/>
      <c r="C14" s="35"/>
      <c r="D14" s="35"/>
      <c r="E14" s="35"/>
      <c r="F14" s="35"/>
      <c r="G14" s="35"/>
      <c r="H14" s="35"/>
    </row>
    <row r="15" ht="4.5" customHeight="1"/>
    <row r="16" ht="12">
      <c r="A16" s="1" t="s">
        <v>138</v>
      </c>
    </row>
    <row r="20" spans="1:8" ht="12.75" customHeight="1">
      <c r="A20" s="200" t="s">
        <v>149</v>
      </c>
      <c r="B20" s="200"/>
      <c r="C20" s="200"/>
      <c r="D20" s="200"/>
      <c r="E20" s="200"/>
      <c r="F20" s="200"/>
      <c r="G20" s="200"/>
      <c r="H20" s="200"/>
    </row>
    <row r="21" spans="3:4" ht="12" customHeight="1">
      <c r="C21" s="58"/>
      <c r="D21" s="58"/>
    </row>
    <row r="22" spans="1:6" ht="4.5" customHeight="1">
      <c r="A22" s="35"/>
      <c r="B22" s="35"/>
      <c r="C22" s="35"/>
      <c r="D22" s="35"/>
      <c r="E22" s="35"/>
      <c r="F22" s="35"/>
    </row>
    <row r="23" spans="1:8" ht="18" customHeight="1">
      <c r="A23" s="28"/>
      <c r="B23" s="233" t="s">
        <v>22</v>
      </c>
      <c r="C23" s="234"/>
      <c r="D23" s="165" t="s">
        <v>204</v>
      </c>
      <c r="E23" s="165">
        <v>14</v>
      </c>
      <c r="F23" s="165">
        <v>15</v>
      </c>
      <c r="G23" s="165">
        <v>16</v>
      </c>
      <c r="H23" s="229">
        <v>17</v>
      </c>
    </row>
    <row r="24" spans="1:8" ht="18" customHeight="1">
      <c r="A24" s="147" t="s">
        <v>115</v>
      </c>
      <c r="B24" s="147"/>
      <c r="C24" s="30"/>
      <c r="D24" s="167"/>
      <c r="E24" s="167"/>
      <c r="F24" s="167"/>
      <c r="G24" s="167"/>
      <c r="H24" s="230"/>
    </row>
    <row r="25" spans="1:3" ht="4.5" customHeight="1">
      <c r="A25" s="29"/>
      <c r="B25" s="29"/>
      <c r="C25" s="2"/>
    </row>
    <row r="26" spans="1:8" s="33" customFormat="1" ht="16.5" customHeight="1">
      <c r="A26" s="231" t="s">
        <v>188</v>
      </c>
      <c r="B26" s="231"/>
      <c r="C26" s="232"/>
      <c r="D26" s="33">
        <f>SUM(D28:D53)</f>
        <v>188</v>
      </c>
      <c r="E26" s="33">
        <f>SUM(E28:E53)</f>
        <v>168</v>
      </c>
      <c r="F26" s="18">
        <f>SUM(F28:F53)</f>
        <v>106</v>
      </c>
      <c r="G26" s="33">
        <f>SUM(G28:G53)</f>
        <v>140</v>
      </c>
      <c r="H26" s="132">
        <f>SUM(H28:H53)</f>
        <v>125</v>
      </c>
    </row>
    <row r="27" spans="1:3" ht="16.5" customHeight="1">
      <c r="A27" s="145"/>
      <c r="B27" s="145"/>
      <c r="C27" s="146"/>
    </row>
    <row r="28" spans="1:8" ht="16.5" customHeight="1">
      <c r="A28" s="145" t="s">
        <v>166</v>
      </c>
      <c r="B28" s="145"/>
      <c r="C28" s="146"/>
      <c r="D28" s="119">
        <v>2</v>
      </c>
      <c r="E28" s="95">
        <v>2</v>
      </c>
      <c r="F28" s="95">
        <v>1</v>
      </c>
      <c r="G28" s="95">
        <v>0</v>
      </c>
      <c r="H28" s="95">
        <v>1</v>
      </c>
    </row>
    <row r="29" spans="1:8" ht="16.5" customHeight="1">
      <c r="A29" s="145" t="s">
        <v>167</v>
      </c>
      <c r="B29" s="145"/>
      <c r="C29" s="146"/>
      <c r="D29" s="119">
        <v>3</v>
      </c>
      <c r="E29" s="95">
        <v>7</v>
      </c>
      <c r="F29" s="95">
        <v>2</v>
      </c>
      <c r="G29" s="95">
        <v>3</v>
      </c>
      <c r="H29" s="95">
        <v>3</v>
      </c>
    </row>
    <row r="30" spans="1:8" ht="16.5" customHeight="1">
      <c r="A30" s="145" t="s">
        <v>168</v>
      </c>
      <c r="B30" s="145"/>
      <c r="C30" s="146"/>
      <c r="D30" s="95">
        <v>1</v>
      </c>
      <c r="E30" s="95">
        <v>3</v>
      </c>
      <c r="F30" s="95">
        <v>3</v>
      </c>
      <c r="G30" s="95">
        <v>2</v>
      </c>
      <c r="H30" s="95">
        <v>0</v>
      </c>
    </row>
    <row r="31" spans="1:8" ht="16.5" customHeight="1">
      <c r="A31" s="145" t="s">
        <v>169</v>
      </c>
      <c r="B31" s="145"/>
      <c r="C31" s="146"/>
      <c r="D31" s="95">
        <v>2</v>
      </c>
      <c r="E31" s="95">
        <v>0</v>
      </c>
      <c r="F31" s="95">
        <v>2</v>
      </c>
      <c r="G31" s="95">
        <v>1</v>
      </c>
      <c r="H31" s="95">
        <v>1</v>
      </c>
    </row>
    <row r="32" spans="1:8" ht="16.5" customHeight="1">
      <c r="A32" s="145" t="s">
        <v>170</v>
      </c>
      <c r="B32" s="145"/>
      <c r="C32" s="146"/>
      <c r="D32" s="95">
        <v>8</v>
      </c>
      <c r="E32" s="95">
        <v>16</v>
      </c>
      <c r="F32" s="95">
        <v>9</v>
      </c>
      <c r="G32" s="95">
        <v>9</v>
      </c>
      <c r="H32" s="95">
        <v>8</v>
      </c>
    </row>
    <row r="33" spans="1:8" ht="16.5" customHeight="1">
      <c r="A33" s="145" t="s">
        <v>171</v>
      </c>
      <c r="B33" s="145"/>
      <c r="C33" s="146"/>
      <c r="D33" s="95">
        <v>9</v>
      </c>
      <c r="E33" s="95">
        <v>6</v>
      </c>
      <c r="F33" s="95">
        <v>2</v>
      </c>
      <c r="G33" s="95">
        <v>4</v>
      </c>
      <c r="H33" s="95">
        <v>4</v>
      </c>
    </row>
    <row r="34" spans="1:8" ht="16.5" customHeight="1">
      <c r="A34" s="145" t="s">
        <v>172</v>
      </c>
      <c r="B34" s="145"/>
      <c r="C34" s="146"/>
      <c r="D34" s="95">
        <v>3</v>
      </c>
      <c r="E34" s="95">
        <v>2</v>
      </c>
      <c r="F34" s="95">
        <v>3</v>
      </c>
      <c r="G34" s="95">
        <v>6</v>
      </c>
      <c r="H34" s="95">
        <v>0</v>
      </c>
    </row>
    <row r="35" spans="1:8" ht="16.5" customHeight="1">
      <c r="A35" s="145" t="s">
        <v>173</v>
      </c>
      <c r="B35" s="145"/>
      <c r="C35" s="146"/>
      <c r="D35" s="95">
        <v>17</v>
      </c>
      <c r="E35" s="96">
        <v>13</v>
      </c>
      <c r="F35" s="95">
        <v>7</v>
      </c>
      <c r="G35" s="95">
        <v>8</v>
      </c>
      <c r="H35" s="95">
        <v>7</v>
      </c>
    </row>
    <row r="36" spans="1:8" ht="16.5" customHeight="1">
      <c r="A36" s="145" t="s">
        <v>174</v>
      </c>
      <c r="B36" s="145"/>
      <c r="C36" s="146"/>
      <c r="D36" s="96">
        <v>19</v>
      </c>
      <c r="E36" s="95">
        <v>11</v>
      </c>
      <c r="F36" s="95">
        <v>11</v>
      </c>
      <c r="G36" s="95">
        <v>13</v>
      </c>
      <c r="H36" s="95">
        <v>11</v>
      </c>
    </row>
    <row r="37" spans="1:8" ht="16.5" customHeight="1">
      <c r="A37" s="145" t="s">
        <v>175</v>
      </c>
      <c r="B37" s="145"/>
      <c r="C37" s="146"/>
      <c r="D37" s="95">
        <v>17</v>
      </c>
      <c r="E37" s="95">
        <v>26</v>
      </c>
      <c r="F37" s="95">
        <v>9</v>
      </c>
      <c r="G37" s="95">
        <v>6</v>
      </c>
      <c r="H37" s="95">
        <v>12</v>
      </c>
    </row>
    <row r="38" spans="1:8" ht="16.5" customHeight="1">
      <c r="A38" s="145" t="s">
        <v>176</v>
      </c>
      <c r="B38" s="145"/>
      <c r="C38" s="146"/>
      <c r="D38" s="95">
        <v>2</v>
      </c>
      <c r="E38" s="95">
        <v>3</v>
      </c>
      <c r="F38" s="95">
        <v>1</v>
      </c>
      <c r="G38" s="95">
        <v>0</v>
      </c>
      <c r="H38" s="95">
        <v>2</v>
      </c>
    </row>
    <row r="39" spans="1:8" ht="16.5" customHeight="1">
      <c r="A39" s="145" t="s">
        <v>177</v>
      </c>
      <c r="B39" s="145"/>
      <c r="C39" s="146"/>
      <c r="D39" s="95">
        <v>9</v>
      </c>
      <c r="E39" s="95">
        <v>9</v>
      </c>
      <c r="F39" s="95">
        <v>2</v>
      </c>
      <c r="G39" s="95">
        <v>4</v>
      </c>
      <c r="H39" s="95">
        <v>3</v>
      </c>
    </row>
    <row r="40" spans="1:8" ht="16.5" customHeight="1">
      <c r="A40" s="145" t="s">
        <v>178</v>
      </c>
      <c r="B40" s="145"/>
      <c r="C40" s="146"/>
      <c r="D40" s="95">
        <v>6</v>
      </c>
      <c r="E40" s="95">
        <v>2</v>
      </c>
      <c r="F40" s="95">
        <v>3</v>
      </c>
      <c r="G40" s="95">
        <v>5</v>
      </c>
      <c r="H40" s="95">
        <v>1</v>
      </c>
    </row>
    <row r="41" spans="1:8" ht="16.5" customHeight="1">
      <c r="A41" s="145" t="s">
        <v>179</v>
      </c>
      <c r="B41" s="145"/>
      <c r="C41" s="146"/>
      <c r="D41" s="95">
        <v>19</v>
      </c>
      <c r="E41" s="95">
        <v>22</v>
      </c>
      <c r="F41" s="95">
        <v>9</v>
      </c>
      <c r="G41" s="95">
        <v>14</v>
      </c>
      <c r="H41" s="95">
        <v>13</v>
      </c>
    </row>
    <row r="42" spans="1:8" ht="16.5" customHeight="1">
      <c r="A42" s="145" t="s">
        <v>116</v>
      </c>
      <c r="B42" s="145"/>
      <c r="C42" s="146"/>
      <c r="D42" s="95">
        <v>7</v>
      </c>
      <c r="E42" s="95">
        <v>7</v>
      </c>
      <c r="F42" s="95">
        <v>4</v>
      </c>
      <c r="G42" s="95">
        <v>5</v>
      </c>
      <c r="H42" s="95">
        <v>9</v>
      </c>
    </row>
    <row r="43" spans="1:8" ht="16.5" customHeight="1">
      <c r="A43" s="145" t="s">
        <v>180</v>
      </c>
      <c r="B43" s="145"/>
      <c r="C43" s="146"/>
      <c r="D43" s="95">
        <v>10</v>
      </c>
      <c r="E43" s="95">
        <v>4</v>
      </c>
      <c r="F43" s="95">
        <v>6</v>
      </c>
      <c r="G43" s="95">
        <v>15</v>
      </c>
      <c r="H43" s="95">
        <v>3</v>
      </c>
    </row>
    <row r="44" spans="1:8" ht="16.5" customHeight="1">
      <c r="A44" s="145" t="s">
        <v>181</v>
      </c>
      <c r="B44" s="145"/>
      <c r="C44" s="146"/>
      <c r="D44" s="95">
        <v>17</v>
      </c>
      <c r="E44" s="95">
        <v>11</v>
      </c>
      <c r="F44" s="95">
        <v>7</v>
      </c>
      <c r="G44" s="95">
        <v>19</v>
      </c>
      <c r="H44" s="95">
        <v>17</v>
      </c>
    </row>
    <row r="45" spans="1:8" ht="16.5" customHeight="1">
      <c r="A45" s="145" t="s">
        <v>182</v>
      </c>
      <c r="B45" s="145"/>
      <c r="C45" s="146"/>
      <c r="D45" s="95">
        <v>18</v>
      </c>
      <c r="E45" s="95">
        <v>7</v>
      </c>
      <c r="F45" s="95">
        <v>9</v>
      </c>
      <c r="G45" s="95">
        <v>10</v>
      </c>
      <c r="H45" s="95">
        <v>11</v>
      </c>
    </row>
    <row r="46" spans="1:8" ht="16.5" customHeight="1">
      <c r="A46" s="145" t="s">
        <v>183</v>
      </c>
      <c r="B46" s="145"/>
      <c r="C46" s="146"/>
      <c r="D46" s="95">
        <v>6</v>
      </c>
      <c r="E46" s="95">
        <v>6</v>
      </c>
      <c r="F46" s="95">
        <v>5</v>
      </c>
      <c r="G46" s="95">
        <v>6</v>
      </c>
      <c r="H46" s="95">
        <v>5</v>
      </c>
    </row>
    <row r="47" spans="1:8" ht="16.5" customHeight="1">
      <c r="A47" s="145" t="s">
        <v>184</v>
      </c>
      <c r="B47" s="145"/>
      <c r="C47" s="146"/>
      <c r="D47" s="95">
        <v>0</v>
      </c>
      <c r="E47" s="95">
        <v>0</v>
      </c>
      <c r="F47" s="95">
        <v>0</v>
      </c>
      <c r="G47" s="95">
        <v>0</v>
      </c>
      <c r="H47" s="95">
        <v>0</v>
      </c>
    </row>
    <row r="48" spans="1:8" ht="16.5" customHeight="1">
      <c r="A48" s="145" t="s">
        <v>185</v>
      </c>
      <c r="B48" s="145"/>
      <c r="C48" s="146"/>
      <c r="D48" s="95">
        <v>1</v>
      </c>
      <c r="E48" s="95">
        <v>0</v>
      </c>
      <c r="F48" s="95">
        <v>0</v>
      </c>
      <c r="G48" s="95">
        <v>0</v>
      </c>
      <c r="H48" s="95">
        <v>0</v>
      </c>
    </row>
    <row r="49" spans="1:8" ht="16.5" customHeight="1">
      <c r="A49" s="145" t="s">
        <v>186</v>
      </c>
      <c r="B49" s="145"/>
      <c r="C49" s="146"/>
      <c r="D49" s="96">
        <v>9</v>
      </c>
      <c r="E49" s="96">
        <v>6</v>
      </c>
      <c r="F49" s="96">
        <v>6</v>
      </c>
      <c r="G49" s="96">
        <v>3</v>
      </c>
      <c r="H49" s="96">
        <v>4</v>
      </c>
    </row>
    <row r="50" spans="1:8" ht="16.5" customHeight="1">
      <c r="A50" s="145" t="s">
        <v>187</v>
      </c>
      <c r="B50" s="145"/>
      <c r="C50" s="146"/>
      <c r="D50" s="96">
        <v>3</v>
      </c>
      <c r="E50" s="96">
        <v>5</v>
      </c>
      <c r="F50" s="96">
        <v>5</v>
      </c>
      <c r="G50" s="96">
        <v>6</v>
      </c>
      <c r="H50" s="96">
        <v>2</v>
      </c>
    </row>
    <row r="51" spans="1:8" ht="16.5" customHeight="1">
      <c r="A51" s="145" t="s">
        <v>191</v>
      </c>
      <c r="B51" s="145"/>
      <c r="C51" s="146"/>
      <c r="D51" s="96">
        <v>0</v>
      </c>
      <c r="E51" s="96">
        <v>0</v>
      </c>
      <c r="F51" s="96">
        <v>0</v>
      </c>
      <c r="G51" s="96">
        <v>1</v>
      </c>
      <c r="H51" s="96">
        <v>5</v>
      </c>
    </row>
    <row r="52" spans="1:8" ht="16.5" customHeight="1">
      <c r="A52" s="145" t="s">
        <v>192</v>
      </c>
      <c r="B52" s="145"/>
      <c r="C52" s="146"/>
      <c r="D52" s="96">
        <v>0</v>
      </c>
      <c r="E52" s="96">
        <v>0</v>
      </c>
      <c r="F52" s="96">
        <v>0</v>
      </c>
      <c r="G52" s="96">
        <v>0</v>
      </c>
      <c r="H52" s="96">
        <v>3</v>
      </c>
    </row>
    <row r="53" spans="1:8" ht="16.5" customHeight="1">
      <c r="A53" s="145" t="s">
        <v>117</v>
      </c>
      <c r="B53" s="145"/>
      <c r="C53" s="146"/>
      <c r="D53" s="96">
        <v>0</v>
      </c>
      <c r="E53" s="96">
        <v>0</v>
      </c>
      <c r="F53" s="96">
        <v>0</v>
      </c>
      <c r="G53" s="96">
        <v>0</v>
      </c>
      <c r="H53" s="96">
        <v>0</v>
      </c>
    </row>
    <row r="54" spans="1:8" ht="4.5" customHeight="1">
      <c r="A54" s="35"/>
      <c r="B54" s="35"/>
      <c r="C54" s="34"/>
      <c r="G54" s="35"/>
      <c r="H54" s="35"/>
    </row>
    <row r="55" spans="1:6" ht="4.5" customHeight="1">
      <c r="A55" s="28"/>
      <c r="B55" s="28"/>
      <c r="C55" s="28"/>
      <c r="D55" s="28"/>
      <c r="E55" s="28"/>
      <c r="F55" s="28"/>
    </row>
    <row r="56" ht="12">
      <c r="A56" s="1" t="s">
        <v>138</v>
      </c>
    </row>
  </sheetData>
  <mergeCells count="49">
    <mergeCell ref="A51:C51"/>
    <mergeCell ref="A52:C52"/>
    <mergeCell ref="A13:B13"/>
    <mergeCell ref="A30:C30"/>
    <mergeCell ref="A31:C31"/>
    <mergeCell ref="A32:C32"/>
    <mergeCell ref="A39:C39"/>
    <mergeCell ref="A40:C40"/>
    <mergeCell ref="A33:C33"/>
    <mergeCell ref="A34:C34"/>
    <mergeCell ref="A12:B12"/>
    <mergeCell ref="A26:C26"/>
    <mergeCell ref="A28:C28"/>
    <mergeCell ref="A29:C29"/>
    <mergeCell ref="A27:C27"/>
    <mergeCell ref="B23:C23"/>
    <mergeCell ref="A9:B9"/>
    <mergeCell ref="A10:B10"/>
    <mergeCell ref="A11:B11"/>
    <mergeCell ref="H23:H24"/>
    <mergeCell ref="A20:H20"/>
    <mergeCell ref="D23:D24"/>
    <mergeCell ref="E23:E24"/>
    <mergeCell ref="F23:F24"/>
    <mergeCell ref="G23:G24"/>
    <mergeCell ref="A24:B24"/>
    <mergeCell ref="A1:H1"/>
    <mergeCell ref="C6:C7"/>
    <mergeCell ref="D6:D7"/>
    <mergeCell ref="E6:E7"/>
    <mergeCell ref="F6:F7"/>
    <mergeCell ref="G6:G7"/>
    <mergeCell ref="H6:H7"/>
    <mergeCell ref="A4:H4"/>
    <mergeCell ref="A35:C35"/>
    <mergeCell ref="A36:C36"/>
    <mergeCell ref="A53:C53"/>
    <mergeCell ref="A47:C47"/>
    <mergeCell ref="A48:C48"/>
    <mergeCell ref="A49:C49"/>
    <mergeCell ref="A50:C50"/>
    <mergeCell ref="A43:C43"/>
    <mergeCell ref="A44:C44"/>
    <mergeCell ref="A37:C37"/>
    <mergeCell ref="A38:C38"/>
    <mergeCell ref="A45:C45"/>
    <mergeCell ref="A46:C46"/>
    <mergeCell ref="A41:C41"/>
    <mergeCell ref="A42:C42"/>
  </mergeCells>
  <printOptions horizontalCentered="1"/>
  <pageMargins left="0.5905511811023623" right="0.5905511811023623" top="0.7874015748031497" bottom="0.5905511811023623"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H21"/>
  <sheetViews>
    <sheetView workbookViewId="0" topLeftCell="A1">
      <selection activeCell="A1" sqref="A1:H1"/>
    </sheetView>
  </sheetViews>
  <sheetFormatPr defaultColWidth="9.00390625" defaultRowHeight="13.5"/>
  <cols>
    <col min="1" max="1" width="12.50390625" style="3" customWidth="1"/>
    <col min="2" max="5" width="13.125" style="3" customWidth="1"/>
    <col min="6" max="8" width="9.00390625" style="3" customWidth="1"/>
    <col min="9" max="16384" width="8.875" style="3" customWidth="1"/>
  </cols>
  <sheetData>
    <row r="1" spans="1:8" s="36" customFormat="1" ht="12" customHeight="1">
      <c r="A1" s="200" t="s">
        <v>23</v>
      </c>
      <c r="B1" s="200"/>
      <c r="C1" s="200"/>
      <c r="D1" s="200"/>
      <c r="E1" s="200"/>
      <c r="F1" s="200"/>
      <c r="G1" s="200"/>
      <c r="H1" s="200"/>
    </row>
    <row r="2" ht="12" customHeight="1"/>
    <row r="3" ht="12" customHeight="1">
      <c r="H3" s="26" t="s">
        <v>24</v>
      </c>
    </row>
    <row r="4" ht="4.5" customHeight="1">
      <c r="H4" s="26"/>
    </row>
    <row r="5" spans="1:8" ht="12.75" customHeight="1">
      <c r="A5" s="193" t="s">
        <v>263</v>
      </c>
      <c r="B5" s="54"/>
      <c r="C5" s="202" t="s">
        <v>25</v>
      </c>
      <c r="D5" s="202"/>
      <c r="E5" s="202"/>
      <c r="F5" s="165" t="s">
        <v>26</v>
      </c>
      <c r="G5" s="165" t="s">
        <v>246</v>
      </c>
      <c r="H5" s="197" t="s">
        <v>247</v>
      </c>
    </row>
    <row r="6" spans="1:8" ht="12.75" customHeight="1">
      <c r="A6" s="194"/>
      <c r="B6" s="201" t="s">
        <v>17</v>
      </c>
      <c r="C6" s="203"/>
      <c r="D6" s="203"/>
      <c r="E6" s="203"/>
      <c r="F6" s="166"/>
      <c r="G6" s="166"/>
      <c r="H6" s="198"/>
    </row>
    <row r="7" spans="1:8" ht="12.75" customHeight="1">
      <c r="A7" s="195" t="s">
        <v>264</v>
      </c>
      <c r="B7" s="201"/>
      <c r="C7" s="203" t="s">
        <v>20</v>
      </c>
      <c r="D7" s="203" t="s">
        <v>14</v>
      </c>
      <c r="E7" s="203" t="s">
        <v>245</v>
      </c>
      <c r="F7" s="166"/>
      <c r="G7" s="166"/>
      <c r="H7" s="198"/>
    </row>
    <row r="8" spans="1:8" ht="12.75" customHeight="1">
      <c r="A8" s="196"/>
      <c r="B8" s="51"/>
      <c r="C8" s="203"/>
      <c r="D8" s="203"/>
      <c r="E8" s="203"/>
      <c r="F8" s="167"/>
      <c r="G8" s="167"/>
      <c r="H8" s="199"/>
    </row>
    <row r="9" spans="1:8" ht="4.5" customHeight="1">
      <c r="A9" s="2"/>
      <c r="B9" s="29"/>
      <c r="C9" s="29"/>
      <c r="D9" s="29"/>
      <c r="E9" s="29"/>
      <c r="F9" s="29"/>
      <c r="G9" s="29"/>
      <c r="H9" s="29"/>
    </row>
    <row r="10" spans="1:8" ht="20.25" customHeight="1">
      <c r="A10" s="31" t="s">
        <v>204</v>
      </c>
      <c r="B10" s="89">
        <f>SUM(C10,F10,G10,H10)</f>
        <v>155214</v>
      </c>
      <c r="C10" s="89">
        <f>SUM(D10:E10)</f>
        <v>110671</v>
      </c>
      <c r="D10" s="89">
        <v>109055</v>
      </c>
      <c r="E10" s="89">
        <v>1616</v>
      </c>
      <c r="F10" s="89">
        <v>23323</v>
      </c>
      <c r="G10" s="89">
        <v>21068</v>
      </c>
      <c r="H10" s="89">
        <v>152</v>
      </c>
    </row>
    <row r="11" spans="1:8" ht="20.25" customHeight="1">
      <c r="A11" s="31">
        <v>14</v>
      </c>
      <c r="B11" s="89">
        <f>SUM(C11,F11,G11,H11)</f>
        <v>151894</v>
      </c>
      <c r="C11" s="89">
        <f>SUM(D11:E11)</f>
        <v>116550</v>
      </c>
      <c r="D11" s="89">
        <v>113656</v>
      </c>
      <c r="E11" s="89">
        <v>2894</v>
      </c>
      <c r="F11" s="89">
        <v>10988</v>
      </c>
      <c r="G11" s="89">
        <v>24211</v>
      </c>
      <c r="H11" s="89">
        <v>145</v>
      </c>
    </row>
    <row r="12" spans="1:8" ht="20.25" customHeight="1">
      <c r="A12" s="31">
        <v>15</v>
      </c>
      <c r="B12" s="89">
        <f>SUM(C12,F12,G12,H12)</f>
        <v>155920</v>
      </c>
      <c r="C12" s="89">
        <f>SUM(D12:E12)</f>
        <v>120381</v>
      </c>
      <c r="D12" s="89">
        <v>117187</v>
      </c>
      <c r="E12" s="89">
        <v>3194</v>
      </c>
      <c r="F12" s="89">
        <v>11932</v>
      </c>
      <c r="G12" s="89">
        <v>23459</v>
      </c>
      <c r="H12" s="89">
        <v>148</v>
      </c>
    </row>
    <row r="13" spans="1:8" s="33" customFormat="1" ht="20.25" customHeight="1">
      <c r="A13" s="31">
        <v>16</v>
      </c>
      <c r="B13" s="89">
        <f>SUM(C13,F13,G13,H13)</f>
        <v>151954</v>
      </c>
      <c r="C13" s="89">
        <f>SUM(D13:E13)</f>
        <v>117756</v>
      </c>
      <c r="D13" s="89">
        <v>112959</v>
      </c>
      <c r="E13" s="89">
        <v>4797</v>
      </c>
      <c r="F13" s="89">
        <v>11115</v>
      </c>
      <c r="G13" s="89">
        <v>22948</v>
      </c>
      <c r="H13" s="89">
        <v>135</v>
      </c>
    </row>
    <row r="14" spans="1:8" s="33" customFormat="1" ht="20.25" customHeight="1">
      <c r="A14" s="32">
        <v>17</v>
      </c>
      <c r="B14" s="90">
        <f>SUM(C14,F14,G14,H14)</f>
        <v>145607</v>
      </c>
      <c r="C14" s="90">
        <f>SUM(D14:E14)</f>
        <v>117269</v>
      </c>
      <c r="D14" s="90">
        <v>110706</v>
      </c>
      <c r="E14" s="90">
        <v>6563</v>
      </c>
      <c r="F14" s="90">
        <v>5975</v>
      </c>
      <c r="G14" s="90">
        <v>22231</v>
      </c>
      <c r="H14" s="90">
        <v>132</v>
      </c>
    </row>
    <row r="15" spans="1:8" ht="4.5" customHeight="1">
      <c r="A15" s="34"/>
      <c r="B15" s="35"/>
      <c r="C15" s="35"/>
      <c r="D15" s="35"/>
      <c r="E15" s="35"/>
      <c r="F15" s="35"/>
      <c r="G15" s="35"/>
      <c r="H15" s="35"/>
    </row>
    <row r="16" ht="4.5" customHeight="1"/>
    <row r="17" ht="12">
      <c r="A17" s="1" t="s">
        <v>27</v>
      </c>
    </row>
    <row r="18" ht="12">
      <c r="A18" s="71" t="s">
        <v>159</v>
      </c>
    </row>
    <row r="19" ht="12">
      <c r="A19" s="71" t="s">
        <v>160</v>
      </c>
    </row>
    <row r="20" ht="12">
      <c r="A20" s="71" t="s">
        <v>250</v>
      </c>
    </row>
    <row r="21" ht="12">
      <c r="A21" s="71" t="s">
        <v>249</v>
      </c>
    </row>
  </sheetData>
  <mergeCells count="11">
    <mergeCell ref="F5:F8"/>
    <mergeCell ref="A5:A6"/>
    <mergeCell ref="A7:A8"/>
    <mergeCell ref="H5:H8"/>
    <mergeCell ref="A1:H1"/>
    <mergeCell ref="B6:B7"/>
    <mergeCell ref="C5:E6"/>
    <mergeCell ref="C7:C8"/>
    <mergeCell ref="D7:D8"/>
    <mergeCell ref="E7:E8"/>
    <mergeCell ref="G5:G8"/>
  </mergeCells>
  <printOptions horizontalCentered="1"/>
  <pageMargins left="0.5905511811023623" right="0.5905511811023623" top="0.7874015748031497" bottom="0.5905511811023623"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G21"/>
  <sheetViews>
    <sheetView workbookViewId="0" topLeftCell="A1">
      <selection activeCell="A1" sqref="A1:G1"/>
    </sheetView>
  </sheetViews>
  <sheetFormatPr defaultColWidth="9.00390625" defaultRowHeight="13.5"/>
  <cols>
    <col min="1" max="1" width="13.625" style="4" customWidth="1"/>
    <col min="2" max="5" width="12.75390625" style="4" customWidth="1"/>
    <col min="6" max="6" width="13.50390625" style="4" customWidth="1"/>
    <col min="7" max="7" width="12.75390625" style="4" customWidth="1"/>
    <col min="8" max="16384" width="8.875" style="4" customWidth="1"/>
  </cols>
  <sheetData>
    <row r="1" spans="1:7" s="23" customFormat="1" ht="18" customHeight="1">
      <c r="A1" s="174" t="s">
        <v>28</v>
      </c>
      <c r="B1" s="174"/>
      <c r="C1" s="174"/>
      <c r="D1" s="174"/>
      <c r="E1" s="174"/>
      <c r="F1" s="174"/>
      <c r="G1" s="174"/>
    </row>
    <row r="3" ht="12">
      <c r="G3" s="6" t="s">
        <v>29</v>
      </c>
    </row>
    <row r="4" ht="3" customHeight="1">
      <c r="G4" s="6"/>
    </row>
    <row r="5" spans="1:7" ht="18" customHeight="1">
      <c r="A5" s="7" t="s">
        <v>266</v>
      </c>
      <c r="B5" s="168" t="s">
        <v>30</v>
      </c>
      <c r="C5" s="179"/>
      <c r="D5" s="179" t="s">
        <v>120</v>
      </c>
      <c r="E5" s="179"/>
      <c r="F5" s="179" t="s">
        <v>31</v>
      </c>
      <c r="G5" s="169"/>
    </row>
    <row r="6" spans="1:7" ht="18" customHeight="1">
      <c r="A6" s="13" t="s">
        <v>265</v>
      </c>
      <c r="B6" s="60" t="s">
        <v>32</v>
      </c>
      <c r="C6" s="50" t="s">
        <v>19</v>
      </c>
      <c r="D6" s="50" t="s">
        <v>33</v>
      </c>
      <c r="E6" s="50" t="s">
        <v>34</v>
      </c>
      <c r="F6" s="50" t="s">
        <v>17</v>
      </c>
      <c r="G6" s="61" t="s">
        <v>35</v>
      </c>
    </row>
    <row r="7" spans="1:7" ht="4.5" customHeight="1">
      <c r="A7" s="10"/>
      <c r="B7" s="11"/>
      <c r="C7" s="11"/>
      <c r="D7" s="11"/>
      <c r="E7" s="11"/>
      <c r="F7" s="11"/>
      <c r="G7" s="11"/>
    </row>
    <row r="8" spans="1:7" ht="12">
      <c r="A8" s="15" t="s">
        <v>204</v>
      </c>
      <c r="B8" s="37">
        <v>143626</v>
      </c>
      <c r="C8" s="37">
        <v>326490</v>
      </c>
      <c r="D8" s="37">
        <v>21131</v>
      </c>
      <c r="E8" s="37">
        <v>40072</v>
      </c>
      <c r="F8" s="120">
        <v>129032</v>
      </c>
      <c r="G8" s="120">
        <f>F8/365</f>
        <v>353.5123287671233</v>
      </c>
    </row>
    <row r="9" spans="1:7" ht="12">
      <c r="A9" s="12"/>
      <c r="B9" s="37"/>
      <c r="C9" s="37"/>
      <c r="D9" s="37"/>
      <c r="E9" s="37"/>
      <c r="F9" s="121" t="s">
        <v>152</v>
      </c>
      <c r="G9" s="120"/>
    </row>
    <row r="10" spans="1:7" ht="12">
      <c r="A10" s="12">
        <v>14</v>
      </c>
      <c r="B10" s="37">
        <v>144742</v>
      </c>
      <c r="C10" s="37">
        <v>326677</v>
      </c>
      <c r="D10" s="37">
        <v>19907</v>
      </c>
      <c r="E10" s="37">
        <v>37903</v>
      </c>
      <c r="F10" s="120">
        <v>127508</v>
      </c>
      <c r="G10" s="120">
        <f>F10/365</f>
        <v>349.33698630136985</v>
      </c>
    </row>
    <row r="11" spans="1:7" ht="12">
      <c r="A11" s="12"/>
      <c r="B11" s="37"/>
      <c r="C11" s="37"/>
      <c r="D11" s="37"/>
      <c r="E11" s="37"/>
      <c r="F11" s="121" t="s">
        <v>158</v>
      </c>
      <c r="G11" s="120"/>
    </row>
    <row r="12" spans="1:7" ht="12">
      <c r="A12" s="12">
        <v>15</v>
      </c>
      <c r="B12" s="37">
        <v>145793</v>
      </c>
      <c r="C12" s="37">
        <v>326786</v>
      </c>
      <c r="D12" s="37">
        <v>18641</v>
      </c>
      <c r="E12" s="37">
        <v>36763</v>
      </c>
      <c r="F12" s="120">
        <v>122910</v>
      </c>
      <c r="G12" s="120">
        <f>F12/365</f>
        <v>336.73972602739724</v>
      </c>
    </row>
    <row r="13" spans="1:7" ht="12">
      <c r="A13" s="12"/>
      <c r="B13" s="11"/>
      <c r="C13" s="11"/>
      <c r="D13" s="11"/>
      <c r="E13" s="11"/>
      <c r="F13" s="121" t="s">
        <v>205</v>
      </c>
      <c r="G13" s="120"/>
    </row>
    <row r="14" spans="1:7" s="18" customFormat="1" ht="12">
      <c r="A14" s="12">
        <v>16</v>
      </c>
      <c r="B14" s="37">
        <v>147779</v>
      </c>
      <c r="C14" s="37">
        <v>329192</v>
      </c>
      <c r="D14" s="37">
        <v>17413</v>
      </c>
      <c r="E14" s="37">
        <v>33630</v>
      </c>
      <c r="F14" s="120">
        <v>118112</v>
      </c>
      <c r="G14" s="120">
        <f>F14/365</f>
        <v>323.5945205479452</v>
      </c>
    </row>
    <row r="15" spans="1:7" s="18" customFormat="1" ht="12">
      <c r="A15" s="22"/>
      <c r="B15" s="17"/>
      <c r="C15" s="17"/>
      <c r="D15" s="17"/>
      <c r="E15" s="17"/>
      <c r="F15" s="122" t="s">
        <v>206</v>
      </c>
      <c r="G15" s="17"/>
    </row>
    <row r="16" spans="1:7" s="18" customFormat="1" ht="12">
      <c r="A16" s="16">
        <v>17</v>
      </c>
      <c r="B16" s="129">
        <v>148525</v>
      </c>
      <c r="C16" s="129">
        <v>327646</v>
      </c>
      <c r="D16" s="129">
        <v>14569</v>
      </c>
      <c r="E16" s="129">
        <v>30473</v>
      </c>
      <c r="F16" s="130">
        <v>116435</v>
      </c>
      <c r="G16" s="130">
        <f>F16/365</f>
        <v>319</v>
      </c>
    </row>
    <row r="17" spans="1:7" s="18" customFormat="1" ht="12">
      <c r="A17" s="22"/>
      <c r="B17" s="17"/>
      <c r="C17" s="17"/>
      <c r="D17" s="17"/>
      <c r="E17" s="17"/>
      <c r="F17" s="131" t="s">
        <v>251</v>
      </c>
      <c r="G17" s="17"/>
    </row>
    <row r="18" spans="1:7" ht="4.5" customHeight="1">
      <c r="A18" s="19"/>
      <c r="B18" s="20"/>
      <c r="C18" s="20"/>
      <c r="D18" s="20"/>
      <c r="E18" s="20"/>
      <c r="F18" s="20"/>
      <c r="G18" s="20"/>
    </row>
    <row r="19" ht="4.5" customHeight="1"/>
    <row r="20" ht="12">
      <c r="A20" s="24" t="s">
        <v>36</v>
      </c>
    </row>
    <row r="21" ht="12">
      <c r="A21" s="25" t="s">
        <v>165</v>
      </c>
    </row>
  </sheetData>
  <mergeCells count="4">
    <mergeCell ref="A1:G1"/>
    <mergeCell ref="B5:C5"/>
    <mergeCell ref="D5:E5"/>
    <mergeCell ref="F5:G5"/>
  </mergeCells>
  <printOptions horizontalCentered="1"/>
  <pageMargins left="0.5905511811023623" right="0.5905511811023623" top="0.7874015748031497" bottom="0.5905511811023623"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G15"/>
  <sheetViews>
    <sheetView workbookViewId="0" topLeftCell="A1">
      <selection activeCell="A1" sqref="A1:G1"/>
    </sheetView>
  </sheetViews>
  <sheetFormatPr defaultColWidth="9.00390625" defaultRowHeight="13.5"/>
  <cols>
    <col min="1" max="1" width="15.375" style="3" customWidth="1"/>
    <col min="2" max="2" width="12.875" style="3" customWidth="1"/>
    <col min="3" max="3" width="12.50390625" style="3" customWidth="1"/>
    <col min="4" max="4" width="12.625" style="3" customWidth="1"/>
    <col min="5" max="7" width="12.50390625" style="3" customWidth="1"/>
    <col min="8" max="16384" width="8.875" style="3" customWidth="1"/>
  </cols>
  <sheetData>
    <row r="1" spans="1:7" s="36" customFormat="1" ht="17.25">
      <c r="A1" s="170" t="s">
        <v>161</v>
      </c>
      <c r="B1" s="170"/>
      <c r="C1" s="170"/>
      <c r="D1" s="170"/>
      <c r="E1" s="170"/>
      <c r="F1" s="170"/>
      <c r="G1" s="170"/>
    </row>
    <row r="3" ht="12">
      <c r="G3" s="26" t="s">
        <v>37</v>
      </c>
    </row>
    <row r="4" ht="4.5" customHeight="1">
      <c r="G4" s="26"/>
    </row>
    <row r="5" spans="1:7" ht="13.5" customHeight="1">
      <c r="A5" s="27" t="s">
        <v>266</v>
      </c>
      <c r="B5" s="171" t="s">
        <v>5</v>
      </c>
      <c r="C5" s="165" t="s">
        <v>38</v>
      </c>
      <c r="D5" s="165" t="s">
        <v>39</v>
      </c>
      <c r="E5" s="165" t="s">
        <v>40</v>
      </c>
      <c r="F5" s="165" t="s">
        <v>41</v>
      </c>
      <c r="G5" s="197" t="s">
        <v>121</v>
      </c>
    </row>
    <row r="6" spans="1:7" ht="13.5" customHeight="1">
      <c r="A6" s="30" t="s">
        <v>265</v>
      </c>
      <c r="B6" s="172"/>
      <c r="C6" s="167"/>
      <c r="D6" s="167"/>
      <c r="E6" s="167"/>
      <c r="F6" s="167"/>
      <c r="G6" s="199"/>
    </row>
    <row r="7" spans="1:7" ht="4.5" customHeight="1">
      <c r="A7" s="2"/>
      <c r="B7" s="29"/>
      <c r="C7" s="29"/>
      <c r="D7" s="29"/>
      <c r="E7" s="29"/>
      <c r="F7" s="29"/>
      <c r="G7" s="38"/>
    </row>
    <row r="8" spans="1:7" ht="27" customHeight="1">
      <c r="A8" s="31" t="s">
        <v>204</v>
      </c>
      <c r="B8" s="41">
        <f>SUM(C8:G8)</f>
        <v>11483</v>
      </c>
      <c r="C8" s="41">
        <v>3023</v>
      </c>
      <c r="D8" s="41">
        <v>1</v>
      </c>
      <c r="E8" s="41">
        <v>89</v>
      </c>
      <c r="F8" s="41">
        <v>8370</v>
      </c>
      <c r="G8" s="41">
        <v>0</v>
      </c>
    </row>
    <row r="9" spans="1:7" ht="27" customHeight="1">
      <c r="A9" s="31">
        <v>14</v>
      </c>
      <c r="B9" s="41">
        <f>SUM(C9:G9)</f>
        <v>11396</v>
      </c>
      <c r="C9" s="41">
        <v>3321</v>
      </c>
      <c r="D9" s="41">
        <v>0</v>
      </c>
      <c r="E9" s="41">
        <v>88</v>
      </c>
      <c r="F9" s="41">
        <v>7987</v>
      </c>
      <c r="G9" s="41">
        <v>0</v>
      </c>
    </row>
    <row r="10" spans="1:7" ht="27" customHeight="1">
      <c r="A10" s="31">
        <v>15</v>
      </c>
      <c r="B10" s="41">
        <f>SUM(C10:G10)</f>
        <v>10063</v>
      </c>
      <c r="C10" s="41">
        <v>3216</v>
      </c>
      <c r="D10" s="41">
        <v>2</v>
      </c>
      <c r="E10" s="41">
        <v>88</v>
      </c>
      <c r="F10" s="41">
        <v>6753</v>
      </c>
      <c r="G10" s="41">
        <v>4</v>
      </c>
    </row>
    <row r="11" spans="1:7" s="33" customFormat="1" ht="27" customHeight="1">
      <c r="A11" s="31">
        <v>16</v>
      </c>
      <c r="B11" s="126">
        <f>SUM(C11:G11)</f>
        <v>10169</v>
      </c>
      <c r="C11" s="126">
        <v>3412</v>
      </c>
      <c r="D11" s="126">
        <v>0</v>
      </c>
      <c r="E11" s="126">
        <v>82</v>
      </c>
      <c r="F11" s="126">
        <v>6669</v>
      </c>
      <c r="G11" s="126">
        <v>6</v>
      </c>
    </row>
    <row r="12" spans="1:7" s="33" customFormat="1" ht="27" customHeight="1">
      <c r="A12" s="32">
        <v>17</v>
      </c>
      <c r="B12" s="43">
        <f>SUM(C12:G12)</f>
        <v>10345</v>
      </c>
      <c r="C12" s="123">
        <v>3479</v>
      </c>
      <c r="D12" s="123">
        <v>3</v>
      </c>
      <c r="E12" s="123">
        <v>82</v>
      </c>
      <c r="F12" s="123">
        <v>6780</v>
      </c>
      <c r="G12" s="123">
        <v>1</v>
      </c>
    </row>
    <row r="13" spans="1:7" ht="4.5" customHeight="1">
      <c r="A13" s="34"/>
      <c r="B13" s="35"/>
      <c r="C13" s="35"/>
      <c r="D13" s="35"/>
      <c r="E13" s="35"/>
      <c r="F13" s="35"/>
      <c r="G13" s="35"/>
    </row>
    <row r="14" ht="4.5" customHeight="1"/>
    <row r="15" ht="12">
      <c r="A15" s="1" t="s">
        <v>150</v>
      </c>
    </row>
  </sheetData>
  <mergeCells count="7">
    <mergeCell ref="A1:G1"/>
    <mergeCell ref="F5:F6"/>
    <mergeCell ref="G5:G6"/>
    <mergeCell ref="B5:B6"/>
    <mergeCell ref="C5:C6"/>
    <mergeCell ref="D5:D6"/>
    <mergeCell ref="E5:E6"/>
  </mergeCells>
  <printOptions horizontalCentered="1"/>
  <pageMargins left="0.5905511811023623" right="0.5905511811023623" top="0.7874015748031497" bottom="0.5905511811023623"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H16"/>
  <sheetViews>
    <sheetView zoomScaleSheetLayoutView="100" workbookViewId="0" topLeftCell="A1">
      <selection activeCell="A1" sqref="A1:H1"/>
    </sheetView>
  </sheetViews>
  <sheetFormatPr defaultColWidth="9.00390625" defaultRowHeight="13.5"/>
  <cols>
    <col min="1" max="1" width="15.125" style="4" customWidth="1"/>
    <col min="2" max="8" width="10.875" style="4" customWidth="1"/>
    <col min="9" max="16384" width="8.875" style="4" customWidth="1"/>
  </cols>
  <sheetData>
    <row r="1" spans="1:8" s="23" customFormat="1" ht="17.25">
      <c r="A1" s="174" t="s">
        <v>157</v>
      </c>
      <c r="B1" s="174"/>
      <c r="C1" s="174"/>
      <c r="D1" s="174"/>
      <c r="E1" s="174"/>
      <c r="F1" s="174"/>
      <c r="G1" s="174"/>
      <c r="H1" s="174"/>
    </row>
    <row r="2" spans="1:8" s="23" customFormat="1" ht="12" customHeight="1">
      <c r="A2" s="55"/>
      <c r="B2" s="55"/>
      <c r="C2" s="55"/>
      <c r="D2" s="55"/>
      <c r="E2" s="55"/>
      <c r="F2" s="55"/>
      <c r="G2" s="55"/>
      <c r="H2" s="55"/>
    </row>
    <row r="3" ht="12" customHeight="1"/>
    <row r="4" ht="4.5" customHeight="1"/>
    <row r="5" spans="1:8" ht="14.25" customHeight="1">
      <c r="A5" s="7" t="s">
        <v>266</v>
      </c>
      <c r="B5" s="173" t="s">
        <v>5</v>
      </c>
      <c r="C5" s="179" t="s">
        <v>42</v>
      </c>
      <c r="D5" s="179"/>
      <c r="E5" s="179"/>
      <c r="F5" s="179" t="s">
        <v>43</v>
      </c>
      <c r="G5" s="179"/>
      <c r="H5" s="169"/>
    </row>
    <row r="6" spans="1:8" ht="14.25" customHeight="1">
      <c r="A6" s="13" t="s">
        <v>265</v>
      </c>
      <c r="B6" s="154"/>
      <c r="C6" s="50" t="s">
        <v>44</v>
      </c>
      <c r="D6" s="50" t="s">
        <v>45</v>
      </c>
      <c r="E6" s="50" t="s">
        <v>46</v>
      </c>
      <c r="F6" s="50" t="s">
        <v>44</v>
      </c>
      <c r="G6" s="50" t="s">
        <v>45</v>
      </c>
      <c r="H6" s="61" t="s">
        <v>46</v>
      </c>
    </row>
    <row r="7" spans="1:8" ht="4.5" customHeight="1">
      <c r="A7" s="10"/>
      <c r="B7" s="11"/>
      <c r="C7" s="11"/>
      <c r="D7" s="11"/>
      <c r="E7" s="11"/>
      <c r="F7" s="11"/>
      <c r="G7" s="11"/>
      <c r="H7" s="11"/>
    </row>
    <row r="8" spans="1:8" ht="27" customHeight="1">
      <c r="A8" s="15" t="s">
        <v>204</v>
      </c>
      <c r="B8" s="39">
        <f>SUM(C8,F8)</f>
        <v>2874</v>
      </c>
      <c r="C8" s="39">
        <f>SUM(D8:E8)</f>
        <v>2861</v>
      </c>
      <c r="D8" s="39">
        <v>2695</v>
      </c>
      <c r="E8" s="39">
        <v>166</v>
      </c>
      <c r="F8" s="39">
        <f>SUM(G8:H8)</f>
        <v>13</v>
      </c>
      <c r="G8" s="39">
        <v>9</v>
      </c>
      <c r="H8" s="39">
        <v>4</v>
      </c>
    </row>
    <row r="9" spans="1:8" ht="27" customHeight="1">
      <c r="A9" s="15">
        <v>14</v>
      </c>
      <c r="B9" s="39">
        <f>SUM(C9,F9)</f>
        <v>2923</v>
      </c>
      <c r="C9" s="39">
        <f>SUM(D9:E9)</f>
        <v>2919</v>
      </c>
      <c r="D9" s="39">
        <v>2740</v>
      </c>
      <c r="E9" s="39">
        <v>179</v>
      </c>
      <c r="F9" s="39">
        <f>SUM(G9:H9)</f>
        <v>4</v>
      </c>
      <c r="G9" s="39">
        <v>2</v>
      </c>
      <c r="H9" s="39">
        <v>2</v>
      </c>
    </row>
    <row r="10" spans="1:8" ht="27" customHeight="1">
      <c r="A10" s="15">
        <v>15</v>
      </c>
      <c r="B10" s="39">
        <f>SUM(C10,F10)</f>
        <v>3002</v>
      </c>
      <c r="C10" s="39">
        <f>SUM(D10:E10)</f>
        <v>2993</v>
      </c>
      <c r="D10" s="118">
        <v>2823</v>
      </c>
      <c r="E10" s="118">
        <v>170</v>
      </c>
      <c r="F10" s="39">
        <f>SUM(G10:H10)</f>
        <v>9</v>
      </c>
      <c r="G10" s="118">
        <v>4</v>
      </c>
      <c r="H10" s="118">
        <v>5</v>
      </c>
    </row>
    <row r="11" spans="1:8" s="18" customFormat="1" ht="27" customHeight="1">
      <c r="A11" s="15">
        <v>16</v>
      </c>
      <c r="B11" s="39">
        <f>SUM(C11,F11)</f>
        <v>3310</v>
      </c>
      <c r="C11" s="39">
        <f>SUM(D11:E11)</f>
        <v>3305</v>
      </c>
      <c r="D11" s="118">
        <v>3159</v>
      </c>
      <c r="E11" s="118">
        <v>146</v>
      </c>
      <c r="F11" s="39">
        <f>SUM(G11:H11)</f>
        <v>5</v>
      </c>
      <c r="G11" s="118">
        <v>4</v>
      </c>
      <c r="H11" s="118">
        <v>1</v>
      </c>
    </row>
    <row r="12" spans="1:8" s="18" customFormat="1" ht="27" customHeight="1">
      <c r="A12" s="16">
        <v>17</v>
      </c>
      <c r="B12" s="133">
        <f>SUM(C12,F12)</f>
        <v>3262</v>
      </c>
      <c r="C12" s="133">
        <f>SUM(D12:E12)</f>
        <v>3257</v>
      </c>
      <c r="D12" s="127">
        <v>3119</v>
      </c>
      <c r="E12" s="127">
        <v>138</v>
      </c>
      <c r="F12" s="133">
        <f>SUM(G12:H12)</f>
        <v>5</v>
      </c>
      <c r="G12" s="127">
        <v>4</v>
      </c>
      <c r="H12" s="127">
        <v>1</v>
      </c>
    </row>
    <row r="13" spans="1:8" ht="4.5" customHeight="1">
      <c r="A13" s="19"/>
      <c r="B13" s="20"/>
      <c r="C13" s="20"/>
      <c r="D13" s="20"/>
      <c r="E13" s="20"/>
      <c r="F13" s="20"/>
      <c r="G13" s="20"/>
      <c r="H13" s="20"/>
    </row>
    <row r="14" ht="3.75" customHeight="1"/>
    <row r="15" s="24" customFormat="1" ht="11.25">
      <c r="A15" s="24" t="s">
        <v>122</v>
      </c>
    </row>
    <row r="16" s="24" customFormat="1" ht="11.25">
      <c r="A16" s="25" t="s">
        <v>241</v>
      </c>
    </row>
  </sheetData>
  <mergeCells count="4">
    <mergeCell ref="A1:H1"/>
    <mergeCell ref="B5:B6"/>
    <mergeCell ref="C5:E5"/>
    <mergeCell ref="F5:H5"/>
  </mergeCells>
  <printOptions horizontalCentered="1"/>
  <pageMargins left="0.5905511811023623" right="0.5905511811023623" top="0.7874015748031497" bottom="0.5905511811023623"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N15"/>
  <sheetViews>
    <sheetView workbookViewId="0" topLeftCell="A1">
      <selection activeCell="A1" sqref="A1:N1"/>
    </sheetView>
  </sheetViews>
  <sheetFormatPr defaultColWidth="9.00390625" defaultRowHeight="13.5"/>
  <cols>
    <col min="1" max="1" width="9.125" style="3" customWidth="1"/>
    <col min="2" max="3" width="7.75390625" style="3" customWidth="1"/>
    <col min="4" max="4" width="7.375" style="3" customWidth="1"/>
    <col min="5" max="5" width="4.75390625" style="3" customWidth="1"/>
    <col min="6" max="6" width="6.125" style="3" customWidth="1"/>
    <col min="7" max="7" width="6.375" style="3" customWidth="1"/>
    <col min="8" max="8" width="6.125" style="3" customWidth="1"/>
    <col min="9" max="9" width="7.375" style="3" customWidth="1"/>
    <col min="10" max="10" width="5.75390625" style="3" customWidth="1"/>
    <col min="11" max="11" width="5.25390625" style="3" customWidth="1"/>
    <col min="12" max="12" width="6.125" style="3" customWidth="1"/>
    <col min="13" max="13" width="5.50390625" style="3" customWidth="1"/>
    <col min="14" max="14" width="6.50390625" style="3" customWidth="1"/>
    <col min="15" max="16384" width="8.875" style="3" customWidth="1"/>
  </cols>
  <sheetData>
    <row r="1" spans="1:14" s="36" customFormat="1" ht="17.25">
      <c r="A1" s="170" t="s">
        <v>148</v>
      </c>
      <c r="B1" s="170"/>
      <c r="C1" s="170"/>
      <c r="D1" s="170"/>
      <c r="E1" s="170"/>
      <c r="F1" s="170"/>
      <c r="G1" s="170"/>
      <c r="H1" s="170"/>
      <c r="I1" s="170"/>
      <c r="J1" s="170"/>
      <c r="K1" s="170"/>
      <c r="L1" s="170"/>
      <c r="M1" s="170"/>
      <c r="N1" s="170"/>
    </row>
    <row r="4" ht="4.5" customHeight="1"/>
    <row r="5" spans="1:14" ht="24" customHeight="1">
      <c r="A5" s="27" t="s">
        <v>258</v>
      </c>
      <c r="B5" s="156" t="s">
        <v>5</v>
      </c>
      <c r="C5" s="202" t="s">
        <v>47</v>
      </c>
      <c r="D5" s="202"/>
      <c r="E5" s="202"/>
      <c r="F5" s="202"/>
      <c r="G5" s="202"/>
      <c r="H5" s="202"/>
      <c r="I5" s="202" t="s">
        <v>48</v>
      </c>
      <c r="J5" s="202"/>
      <c r="K5" s="202"/>
      <c r="L5" s="202"/>
      <c r="M5" s="202"/>
      <c r="N5" s="155"/>
    </row>
    <row r="6" spans="1:14" ht="24">
      <c r="A6" s="30" t="s">
        <v>259</v>
      </c>
      <c r="B6" s="157"/>
      <c r="C6" s="50" t="s">
        <v>44</v>
      </c>
      <c r="D6" s="46" t="s">
        <v>49</v>
      </c>
      <c r="E6" s="46" t="s">
        <v>50</v>
      </c>
      <c r="F6" s="46" t="s">
        <v>51</v>
      </c>
      <c r="G6" s="114" t="s">
        <v>147</v>
      </c>
      <c r="H6" s="46" t="s">
        <v>52</v>
      </c>
      <c r="I6" s="50" t="s">
        <v>44</v>
      </c>
      <c r="J6" s="46" t="s">
        <v>49</v>
      </c>
      <c r="K6" s="46" t="s">
        <v>50</v>
      </c>
      <c r="L6" s="46" t="s">
        <v>51</v>
      </c>
      <c r="M6" s="114" t="s">
        <v>147</v>
      </c>
      <c r="N6" s="45" t="s">
        <v>52</v>
      </c>
    </row>
    <row r="7" spans="1:14" ht="4.5" customHeight="1">
      <c r="A7" s="2"/>
      <c r="B7" s="29"/>
      <c r="C7" s="29"/>
      <c r="D7" s="29"/>
      <c r="E7" s="29"/>
      <c r="F7" s="29"/>
      <c r="G7" s="29"/>
      <c r="H7" s="29"/>
      <c r="I7" s="29"/>
      <c r="J7" s="29"/>
      <c r="K7" s="29"/>
      <c r="L7" s="29"/>
      <c r="M7" s="29"/>
      <c r="N7" s="29"/>
    </row>
    <row r="8" spans="1:14" ht="27" customHeight="1">
      <c r="A8" s="56" t="s">
        <v>204</v>
      </c>
      <c r="B8" s="39">
        <f>SUM(C8,I8)</f>
        <v>3659</v>
      </c>
      <c r="C8" s="41">
        <f>SUM(D8:H8)</f>
        <v>2668</v>
      </c>
      <c r="D8" s="41">
        <v>2479</v>
      </c>
      <c r="E8" s="41">
        <v>23</v>
      </c>
      <c r="F8" s="41">
        <v>116</v>
      </c>
      <c r="G8" s="41">
        <v>38</v>
      </c>
      <c r="H8" s="41">
        <v>12</v>
      </c>
      <c r="I8" s="41">
        <f>SUM(J8:N8)</f>
        <v>991</v>
      </c>
      <c r="J8" s="41">
        <v>908</v>
      </c>
      <c r="K8" s="41">
        <v>2</v>
      </c>
      <c r="L8" s="41">
        <v>51</v>
      </c>
      <c r="M8" s="41">
        <v>28</v>
      </c>
      <c r="N8" s="41">
        <v>2</v>
      </c>
    </row>
    <row r="9" spans="1:14" ht="27" customHeight="1">
      <c r="A9" s="40">
        <v>14</v>
      </c>
      <c r="B9" s="41">
        <f>SUM(C9,I9)</f>
        <v>3796</v>
      </c>
      <c r="C9" s="41">
        <f>SUM(D9:H9)</f>
        <v>2750</v>
      </c>
      <c r="D9" s="41">
        <v>2483</v>
      </c>
      <c r="E9" s="41">
        <v>11</v>
      </c>
      <c r="F9" s="41">
        <v>121</v>
      </c>
      <c r="G9" s="41">
        <v>28</v>
      </c>
      <c r="H9" s="41">
        <v>107</v>
      </c>
      <c r="I9" s="41">
        <f>SUM(J9:N9)</f>
        <v>1046</v>
      </c>
      <c r="J9" s="41">
        <v>956</v>
      </c>
      <c r="K9" s="41">
        <v>5</v>
      </c>
      <c r="L9" s="41">
        <v>57</v>
      </c>
      <c r="M9" s="41">
        <v>27</v>
      </c>
      <c r="N9" s="41">
        <v>1</v>
      </c>
    </row>
    <row r="10" spans="1:14" ht="27" customHeight="1">
      <c r="A10" s="40">
        <v>15</v>
      </c>
      <c r="B10" s="41">
        <f>SUM(C10,I10)</f>
        <v>3896</v>
      </c>
      <c r="C10" s="41">
        <f>SUM(D10:H10)</f>
        <v>2885</v>
      </c>
      <c r="D10" s="41">
        <v>2602</v>
      </c>
      <c r="E10" s="41">
        <v>13</v>
      </c>
      <c r="F10" s="41">
        <v>123</v>
      </c>
      <c r="G10" s="41">
        <v>37</v>
      </c>
      <c r="H10" s="41">
        <v>110</v>
      </c>
      <c r="I10" s="41">
        <f>SUM(J10:N10)</f>
        <v>1011</v>
      </c>
      <c r="J10" s="41">
        <v>927</v>
      </c>
      <c r="K10" s="41">
        <v>4</v>
      </c>
      <c r="L10" s="41">
        <v>51</v>
      </c>
      <c r="M10" s="41">
        <v>26</v>
      </c>
      <c r="N10" s="41">
        <v>3</v>
      </c>
    </row>
    <row r="11" spans="1:14" s="33" customFormat="1" ht="27" customHeight="1">
      <c r="A11" s="40">
        <v>16</v>
      </c>
      <c r="B11" s="41">
        <f>SUM(C11,I11)</f>
        <v>4013</v>
      </c>
      <c r="C11" s="41">
        <f>SUM(D11:H11)</f>
        <v>2986</v>
      </c>
      <c r="D11" s="41">
        <v>2710</v>
      </c>
      <c r="E11" s="41">
        <v>13</v>
      </c>
      <c r="F11" s="41">
        <v>99</v>
      </c>
      <c r="G11" s="41">
        <v>55</v>
      </c>
      <c r="H11" s="41">
        <v>109</v>
      </c>
      <c r="I11" s="41">
        <f>SUM(J11:N11)</f>
        <v>1027</v>
      </c>
      <c r="J11" s="41">
        <v>949</v>
      </c>
      <c r="K11" s="41">
        <v>5</v>
      </c>
      <c r="L11" s="41">
        <v>48</v>
      </c>
      <c r="M11" s="41">
        <v>25</v>
      </c>
      <c r="N11" s="41">
        <v>0</v>
      </c>
    </row>
    <row r="12" spans="1:14" s="33" customFormat="1" ht="27" customHeight="1">
      <c r="A12" s="42">
        <v>17</v>
      </c>
      <c r="B12" s="43">
        <f>SUM(C12,I12)</f>
        <v>4086</v>
      </c>
      <c r="C12" s="43">
        <f>SUM(D12:H12)</f>
        <v>3102</v>
      </c>
      <c r="D12" s="43">
        <v>2864</v>
      </c>
      <c r="E12" s="43">
        <v>14</v>
      </c>
      <c r="F12" s="43">
        <v>105</v>
      </c>
      <c r="G12" s="43">
        <v>36</v>
      </c>
      <c r="H12" s="43">
        <v>83</v>
      </c>
      <c r="I12" s="43">
        <f>SUM(J12:N12)</f>
        <v>984</v>
      </c>
      <c r="J12" s="43">
        <v>922</v>
      </c>
      <c r="K12" s="43">
        <v>1</v>
      </c>
      <c r="L12" s="43">
        <v>37</v>
      </c>
      <c r="M12" s="43">
        <v>24</v>
      </c>
      <c r="N12" s="43">
        <v>0</v>
      </c>
    </row>
    <row r="13" spans="1:14" ht="4.5" customHeight="1">
      <c r="A13" s="34"/>
      <c r="B13" s="35"/>
      <c r="C13" s="35"/>
      <c r="D13" s="35"/>
      <c r="E13" s="35"/>
      <c r="F13" s="35"/>
      <c r="G13" s="35"/>
      <c r="H13" s="35"/>
      <c r="I13" s="35"/>
      <c r="J13" s="35"/>
      <c r="K13" s="35"/>
      <c r="L13" s="35"/>
      <c r="M13" s="35"/>
      <c r="N13" s="35"/>
    </row>
    <row r="14" ht="4.5" customHeight="1"/>
    <row r="15" ht="12">
      <c r="A15" s="1" t="s">
        <v>53</v>
      </c>
    </row>
  </sheetData>
  <mergeCells count="4">
    <mergeCell ref="A1:N1"/>
    <mergeCell ref="C5:H5"/>
    <mergeCell ref="I5:N5"/>
    <mergeCell ref="B5:B6"/>
  </mergeCells>
  <printOptions horizontalCentered="1"/>
  <pageMargins left="0.5905511811023623" right="0.5905511811023623" top="0.7874015748031497" bottom="0.5905511811023623" header="0.5118110236220472" footer="0.5118110236220472"/>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N19"/>
  <sheetViews>
    <sheetView workbookViewId="0" topLeftCell="A1">
      <selection activeCell="A1" sqref="A1:F1"/>
    </sheetView>
  </sheetViews>
  <sheetFormatPr defaultColWidth="9.00390625" defaultRowHeight="13.5"/>
  <cols>
    <col min="1" max="1" width="16.875" style="3" customWidth="1"/>
    <col min="2" max="6" width="14.875" style="3" customWidth="1"/>
    <col min="7" max="16384" width="8.875" style="3" customWidth="1"/>
  </cols>
  <sheetData>
    <row r="1" spans="1:6" s="36" customFormat="1" ht="17.25">
      <c r="A1" s="170" t="s">
        <v>4</v>
      </c>
      <c r="B1" s="170"/>
      <c r="C1" s="170"/>
      <c r="D1" s="170"/>
      <c r="E1" s="170"/>
      <c r="F1" s="170"/>
    </row>
    <row r="3" ht="12">
      <c r="F3" s="26" t="s">
        <v>199</v>
      </c>
    </row>
    <row r="4" ht="4.5" customHeight="1"/>
    <row r="5" spans="1:6" ht="12.75" customHeight="1">
      <c r="A5" s="27" t="s">
        <v>266</v>
      </c>
      <c r="B5" s="171" t="s">
        <v>5</v>
      </c>
      <c r="C5" s="165" t="s">
        <v>6</v>
      </c>
      <c r="D5" s="165" t="s">
        <v>7</v>
      </c>
      <c r="E5" s="165" t="s">
        <v>8</v>
      </c>
      <c r="F5" s="197" t="s">
        <v>9</v>
      </c>
    </row>
    <row r="6" spans="1:14" ht="12.75" customHeight="1">
      <c r="A6" s="30" t="s">
        <v>267</v>
      </c>
      <c r="B6" s="172"/>
      <c r="C6" s="167"/>
      <c r="D6" s="167"/>
      <c r="E6" s="167"/>
      <c r="F6" s="199"/>
      <c r="J6" s="29"/>
      <c r="K6" s="29"/>
      <c r="L6" s="29"/>
      <c r="M6" s="29"/>
      <c r="N6" s="29"/>
    </row>
    <row r="7" spans="1:6" ht="4.5" customHeight="1">
      <c r="A7" s="2"/>
      <c r="B7" s="29"/>
      <c r="C7" s="29"/>
      <c r="D7" s="29"/>
      <c r="E7" s="29"/>
      <c r="F7" s="29"/>
    </row>
    <row r="8" spans="1:6" ht="15" customHeight="1">
      <c r="A8" s="116" t="s">
        <v>207</v>
      </c>
      <c r="B8" s="38">
        <f>SUM(C8:F8)</f>
        <v>705</v>
      </c>
      <c r="C8" s="38">
        <v>71</v>
      </c>
      <c r="D8" s="38">
        <v>272</v>
      </c>
      <c r="E8" s="38">
        <v>173</v>
      </c>
      <c r="F8" s="38">
        <v>189</v>
      </c>
    </row>
    <row r="9" spans="1:6" ht="15" customHeight="1">
      <c r="A9" s="31">
        <v>14</v>
      </c>
      <c r="B9" s="38">
        <f>SUM(C9:F9)</f>
        <v>713</v>
      </c>
      <c r="C9" s="38">
        <v>71</v>
      </c>
      <c r="D9" s="38">
        <v>280</v>
      </c>
      <c r="E9" s="38">
        <v>171</v>
      </c>
      <c r="F9" s="38">
        <v>191</v>
      </c>
    </row>
    <row r="10" spans="1:6" ht="15" customHeight="1">
      <c r="A10" s="31">
        <v>15</v>
      </c>
      <c r="B10" s="38">
        <f>SUM(C10:F10)</f>
        <v>723</v>
      </c>
      <c r="C10" s="38">
        <v>69</v>
      </c>
      <c r="D10" s="38">
        <v>287</v>
      </c>
      <c r="E10" s="38">
        <v>175</v>
      </c>
      <c r="F10" s="38">
        <v>192</v>
      </c>
    </row>
    <row r="11" spans="1:6" s="33" customFormat="1" ht="15" customHeight="1">
      <c r="A11" s="31">
        <v>16</v>
      </c>
      <c r="B11" s="38">
        <f>SUM(C11:F11)</f>
        <v>711</v>
      </c>
      <c r="C11" s="38">
        <v>69</v>
      </c>
      <c r="D11" s="38">
        <v>284</v>
      </c>
      <c r="E11" s="38">
        <v>173</v>
      </c>
      <c r="F11" s="38">
        <v>185</v>
      </c>
    </row>
    <row r="12" spans="1:6" s="33" customFormat="1" ht="15" customHeight="1">
      <c r="A12" s="32">
        <v>17</v>
      </c>
      <c r="B12" s="44">
        <f>SUM(C12:F12)</f>
        <v>726</v>
      </c>
      <c r="C12" s="44">
        <v>68</v>
      </c>
      <c r="D12" s="44">
        <v>295</v>
      </c>
      <c r="E12" s="44">
        <v>178</v>
      </c>
      <c r="F12" s="44">
        <v>185</v>
      </c>
    </row>
    <row r="13" spans="1:6" ht="3" customHeight="1">
      <c r="A13" s="34"/>
      <c r="B13" s="35"/>
      <c r="C13" s="35"/>
      <c r="D13" s="35"/>
      <c r="E13" s="35"/>
      <c r="F13" s="35"/>
    </row>
    <row r="14" ht="3" customHeight="1"/>
    <row r="15" ht="12">
      <c r="A15" s="24" t="s">
        <v>198</v>
      </c>
    </row>
    <row r="16" ht="12">
      <c r="A16" s="71" t="s">
        <v>200</v>
      </c>
    </row>
    <row r="17" ht="12">
      <c r="G17" s="29"/>
    </row>
    <row r="18" spans="2:6" ht="12">
      <c r="B18" s="29"/>
      <c r="C18" s="29"/>
      <c r="D18" s="29"/>
      <c r="E18" s="29"/>
      <c r="F18" s="29"/>
    </row>
    <row r="19" spans="2:6" ht="12">
      <c r="B19" s="38"/>
      <c r="C19" s="38"/>
      <c r="D19" s="38"/>
      <c r="E19" s="38"/>
      <c r="F19" s="38"/>
    </row>
  </sheetData>
  <mergeCells count="6">
    <mergeCell ref="A1:F1"/>
    <mergeCell ref="D5:D6"/>
    <mergeCell ref="E5:E6"/>
    <mergeCell ref="F5:F6"/>
    <mergeCell ref="B5:B6"/>
    <mergeCell ref="C5:C6"/>
  </mergeCells>
  <printOptions horizontalCentered="1"/>
  <pageMargins left="0.5905511811023623" right="0.5905511811023623" top="0.7874015748031497" bottom="0.5905511811023623" header="0.5118110236220472" footer="0.5118110236220472"/>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A1:J18"/>
  <sheetViews>
    <sheetView zoomScaleSheetLayoutView="100" workbookViewId="0" topLeftCell="A1">
      <selection activeCell="A1" sqref="A1:J1"/>
    </sheetView>
  </sheetViews>
  <sheetFormatPr defaultColWidth="9.00390625" defaultRowHeight="13.5"/>
  <cols>
    <col min="1" max="1" width="10.625" style="3" customWidth="1"/>
    <col min="2" max="10" width="8.625" style="3" customWidth="1"/>
    <col min="11" max="16384" width="8.875" style="3" customWidth="1"/>
  </cols>
  <sheetData>
    <row r="1" spans="1:10" s="36" customFormat="1" ht="18" customHeight="1">
      <c r="A1" s="170" t="s">
        <v>55</v>
      </c>
      <c r="B1" s="170"/>
      <c r="C1" s="170"/>
      <c r="D1" s="170"/>
      <c r="E1" s="170"/>
      <c r="F1" s="170"/>
      <c r="G1" s="170"/>
      <c r="H1" s="170"/>
      <c r="I1" s="170"/>
      <c r="J1" s="170"/>
    </row>
    <row r="2" ht="12" customHeight="1"/>
    <row r="3" ht="12" customHeight="1">
      <c r="J3" s="26" t="s">
        <v>56</v>
      </c>
    </row>
    <row r="4" ht="4.5" customHeight="1">
      <c r="J4" s="26"/>
    </row>
    <row r="5" spans="1:10" ht="13.5" customHeight="1">
      <c r="A5" s="27" t="s">
        <v>258</v>
      </c>
      <c r="B5" s="156" t="s">
        <v>6</v>
      </c>
      <c r="C5" s="202"/>
      <c r="D5" s="202"/>
      <c r="E5" s="202"/>
      <c r="F5" s="202"/>
      <c r="G5" s="202"/>
      <c r="H5" s="202"/>
      <c r="I5" s="202"/>
      <c r="J5" s="155" t="s">
        <v>7</v>
      </c>
    </row>
    <row r="6" spans="1:10" ht="13.5" customHeight="1">
      <c r="A6" s="30" t="s">
        <v>268</v>
      </c>
      <c r="B6" s="62" t="s">
        <v>5</v>
      </c>
      <c r="C6" s="46" t="s">
        <v>57</v>
      </c>
      <c r="D6" s="46" t="s">
        <v>58</v>
      </c>
      <c r="E6" s="46" t="s">
        <v>59</v>
      </c>
      <c r="F6" s="46" t="s">
        <v>195</v>
      </c>
      <c r="G6" s="46" t="s">
        <v>196</v>
      </c>
      <c r="H6" s="46" t="s">
        <v>197</v>
      </c>
      <c r="I6" s="46" t="s">
        <v>3</v>
      </c>
      <c r="J6" s="158"/>
    </row>
    <row r="7" spans="1:10" ht="4.5" customHeight="1">
      <c r="A7" s="2"/>
      <c r="B7" s="29"/>
      <c r="C7" s="29"/>
      <c r="D7" s="29"/>
      <c r="E7" s="29"/>
      <c r="F7" s="29"/>
      <c r="G7" s="29"/>
      <c r="H7" s="29"/>
      <c r="I7" s="29"/>
      <c r="J7" s="29"/>
    </row>
    <row r="8" spans="1:10" ht="15" customHeight="1">
      <c r="A8" s="115" t="s">
        <v>207</v>
      </c>
      <c r="B8" s="141">
        <f>SUM(C8:I8)</f>
        <v>10883</v>
      </c>
      <c r="C8" s="141">
        <v>2033</v>
      </c>
      <c r="D8" s="141">
        <v>178</v>
      </c>
      <c r="E8" s="141">
        <v>6</v>
      </c>
      <c r="F8" s="141">
        <v>0</v>
      </c>
      <c r="G8" s="141">
        <v>0</v>
      </c>
      <c r="H8" s="141">
        <v>0</v>
      </c>
      <c r="I8" s="141">
        <v>8666</v>
      </c>
      <c r="J8" s="141">
        <v>1243</v>
      </c>
    </row>
    <row r="9" spans="1:10" ht="15" customHeight="1">
      <c r="A9" s="31">
        <v>14</v>
      </c>
      <c r="B9" s="141">
        <f>SUM(C9:I9)</f>
        <v>10855</v>
      </c>
      <c r="C9" s="141">
        <v>2009</v>
      </c>
      <c r="D9" s="141">
        <v>178</v>
      </c>
      <c r="E9" s="141">
        <v>6</v>
      </c>
      <c r="F9" s="141">
        <v>0</v>
      </c>
      <c r="G9" s="141">
        <v>0</v>
      </c>
      <c r="H9" s="141">
        <v>0</v>
      </c>
      <c r="I9" s="141">
        <v>8662</v>
      </c>
      <c r="J9" s="141">
        <v>1167</v>
      </c>
    </row>
    <row r="10" spans="1:10" ht="15" customHeight="1">
      <c r="A10" s="31">
        <v>15</v>
      </c>
      <c r="B10" s="141">
        <f>SUM(C10:I10)</f>
        <v>10632</v>
      </c>
      <c r="C10" s="141">
        <v>2009</v>
      </c>
      <c r="D10" s="141">
        <v>178</v>
      </c>
      <c r="E10" s="141">
        <v>6</v>
      </c>
      <c r="F10" s="141">
        <v>0</v>
      </c>
      <c r="G10" s="141">
        <v>0</v>
      </c>
      <c r="H10" s="141">
        <v>0</v>
      </c>
      <c r="I10" s="141">
        <v>8439</v>
      </c>
      <c r="J10" s="141">
        <v>1158</v>
      </c>
    </row>
    <row r="11" spans="1:10" s="33" customFormat="1" ht="15" customHeight="1">
      <c r="A11" s="31">
        <v>16</v>
      </c>
      <c r="B11" s="141">
        <f>SUM(C11:I11)</f>
        <v>10632</v>
      </c>
      <c r="C11" s="141">
        <v>2009</v>
      </c>
      <c r="D11" s="141">
        <v>178</v>
      </c>
      <c r="E11" s="141">
        <v>0</v>
      </c>
      <c r="F11" s="141">
        <v>6</v>
      </c>
      <c r="G11" s="141">
        <v>4219</v>
      </c>
      <c r="H11" s="141">
        <v>4220</v>
      </c>
      <c r="I11" s="141">
        <v>0</v>
      </c>
      <c r="J11" s="141">
        <v>1044</v>
      </c>
    </row>
    <row r="12" spans="1:10" s="33" customFormat="1" ht="15" customHeight="1">
      <c r="A12" s="32">
        <v>17</v>
      </c>
      <c r="B12" s="142">
        <f>SUM(C12:I12)</f>
        <v>10474</v>
      </c>
      <c r="C12" s="142">
        <v>2007</v>
      </c>
      <c r="D12" s="142">
        <v>126</v>
      </c>
      <c r="E12" s="142">
        <v>0</v>
      </c>
      <c r="F12" s="142">
        <v>8</v>
      </c>
      <c r="G12" s="142">
        <v>4044</v>
      </c>
      <c r="H12" s="142">
        <v>4289</v>
      </c>
      <c r="I12" s="142">
        <v>0</v>
      </c>
      <c r="J12" s="142">
        <v>938</v>
      </c>
    </row>
    <row r="13" spans="1:10" ht="4.5" customHeight="1">
      <c r="A13" s="34"/>
      <c r="B13" s="35"/>
      <c r="C13" s="35"/>
      <c r="D13" s="35"/>
      <c r="E13" s="35"/>
      <c r="F13" s="35"/>
      <c r="G13" s="35"/>
      <c r="H13" s="35"/>
      <c r="I13" s="35"/>
      <c r="J13" s="35"/>
    </row>
    <row r="14" ht="4.5" customHeight="1"/>
    <row r="15" ht="12">
      <c r="A15" s="24" t="s">
        <v>73</v>
      </c>
    </row>
    <row r="16" ht="12">
      <c r="A16" s="71" t="s">
        <v>201</v>
      </c>
    </row>
    <row r="18" spans="1:10" ht="17.25">
      <c r="A18" s="170"/>
      <c r="B18" s="170"/>
      <c r="C18" s="170"/>
      <c r="D18" s="170"/>
      <c r="E18" s="170"/>
      <c r="F18" s="170"/>
      <c r="G18" s="170"/>
      <c r="H18" s="170"/>
      <c r="I18" s="170"/>
      <c r="J18" s="170"/>
    </row>
  </sheetData>
  <mergeCells count="4">
    <mergeCell ref="B5:I5"/>
    <mergeCell ref="J5:J6"/>
    <mergeCell ref="A1:J1"/>
    <mergeCell ref="A18:J18"/>
  </mergeCells>
  <printOptions horizontalCentered="1"/>
  <pageMargins left="0.5905511811023623" right="0.5905511811023623" top="0.7874015748031497" bottom="0.5905511811023623" header="0.5118110236220472" footer="0.5118110236220472"/>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1:K55"/>
  <sheetViews>
    <sheetView workbookViewId="0" topLeftCell="A1">
      <selection activeCell="A1" sqref="A1:I1"/>
    </sheetView>
  </sheetViews>
  <sheetFormatPr defaultColWidth="9.00390625" defaultRowHeight="13.5"/>
  <cols>
    <col min="1" max="1" width="22.25390625" style="64" bestFit="1" customWidth="1"/>
    <col min="2" max="9" width="8.625" style="3" customWidth="1"/>
    <col min="10" max="11" width="7.625" style="3" customWidth="1"/>
    <col min="12" max="16384" width="8.875" style="3" customWidth="1"/>
  </cols>
  <sheetData>
    <row r="1" spans="1:9" s="36" customFormat="1" ht="18" customHeight="1">
      <c r="A1" s="170" t="s">
        <v>276</v>
      </c>
      <c r="B1" s="170"/>
      <c r="C1" s="170"/>
      <c r="D1" s="170"/>
      <c r="E1" s="170"/>
      <c r="F1" s="170"/>
      <c r="G1" s="170"/>
      <c r="H1" s="170"/>
      <c r="I1" s="170"/>
    </row>
    <row r="2" spans="1:11" ht="12" customHeight="1">
      <c r="A2" s="63"/>
      <c r="B2" s="63"/>
      <c r="C2" s="63"/>
      <c r="D2" s="63"/>
      <c r="E2" s="63"/>
      <c r="F2" s="63"/>
      <c r="G2" s="63"/>
      <c r="H2" s="63"/>
      <c r="I2" s="63"/>
      <c r="J2" s="63"/>
      <c r="K2" s="63"/>
    </row>
    <row r="3" spans="1:11" ht="12" customHeight="1">
      <c r="A3" s="63"/>
      <c r="B3" s="63"/>
      <c r="C3" s="63"/>
      <c r="D3" s="63"/>
      <c r="E3" s="63"/>
      <c r="F3" s="63"/>
      <c r="G3" s="63"/>
      <c r="H3" s="63"/>
      <c r="I3" s="63"/>
      <c r="J3" s="63"/>
      <c r="K3" s="63"/>
    </row>
    <row r="4" ht="4.5" customHeight="1"/>
    <row r="5" spans="1:9" ht="15" customHeight="1">
      <c r="A5" s="65" t="s">
        <v>269</v>
      </c>
      <c r="B5" s="202" t="s">
        <v>208</v>
      </c>
      <c r="C5" s="202"/>
      <c r="D5" s="197"/>
      <c r="E5" s="159"/>
      <c r="F5" s="159"/>
      <c r="G5" s="159"/>
      <c r="H5" s="159"/>
      <c r="I5" s="159"/>
    </row>
    <row r="6" spans="1:9" ht="15" customHeight="1">
      <c r="A6" s="66" t="s">
        <v>270</v>
      </c>
      <c r="B6" s="46" t="s">
        <v>60</v>
      </c>
      <c r="C6" s="46" t="s">
        <v>61</v>
      </c>
      <c r="D6" s="53"/>
      <c r="E6" s="59"/>
      <c r="F6" s="59"/>
      <c r="G6" s="59"/>
      <c r="H6" s="59"/>
      <c r="I6" s="59"/>
    </row>
    <row r="7" spans="1:3" ht="4.5" customHeight="1">
      <c r="A7" s="67"/>
      <c r="B7" s="29"/>
      <c r="C7" s="29"/>
    </row>
    <row r="8" spans="1:3" s="33" customFormat="1" ht="15.75" customHeight="1">
      <c r="A8" s="87" t="s">
        <v>5</v>
      </c>
      <c r="B8" s="104">
        <f>SUM(B10:B49)</f>
        <v>184697</v>
      </c>
      <c r="C8" s="104">
        <f>SUM(C10:C49)</f>
        <v>170942</v>
      </c>
    </row>
    <row r="9" spans="1:3" ht="6" customHeight="1">
      <c r="A9" s="88"/>
      <c r="B9" s="68"/>
      <c r="C9" s="68"/>
    </row>
    <row r="10" spans="1:3" ht="15.75" customHeight="1">
      <c r="A10" s="88" t="s">
        <v>209</v>
      </c>
      <c r="B10" s="102">
        <v>396</v>
      </c>
      <c r="C10" s="102">
        <v>9734</v>
      </c>
    </row>
    <row r="11" spans="1:3" ht="15.75" customHeight="1">
      <c r="A11" s="88" t="s">
        <v>210</v>
      </c>
      <c r="B11" s="102">
        <v>26</v>
      </c>
      <c r="C11" s="102">
        <v>2421</v>
      </c>
    </row>
    <row r="12" spans="1:3" ht="15.75" customHeight="1">
      <c r="A12" s="88" t="s">
        <v>211</v>
      </c>
      <c r="B12" s="102">
        <v>0</v>
      </c>
      <c r="C12" s="102">
        <v>1</v>
      </c>
    </row>
    <row r="13" spans="1:3" ht="15.75" customHeight="1">
      <c r="A13" s="88" t="s">
        <v>212</v>
      </c>
      <c r="B13" s="102">
        <v>0</v>
      </c>
      <c r="C13" s="102">
        <v>176</v>
      </c>
    </row>
    <row r="14" spans="1:3" ht="15.75" customHeight="1">
      <c r="A14" s="88" t="s">
        <v>213</v>
      </c>
      <c r="B14" s="102">
        <v>10783</v>
      </c>
      <c r="C14" s="102">
        <v>2251</v>
      </c>
    </row>
    <row r="15" spans="1:3" ht="15.75" customHeight="1">
      <c r="A15" s="88" t="s">
        <v>214</v>
      </c>
      <c r="B15" s="102">
        <v>475</v>
      </c>
      <c r="C15" s="102">
        <v>998</v>
      </c>
    </row>
    <row r="16" spans="1:3" ht="15.75" customHeight="1">
      <c r="A16" s="88" t="s">
        <v>215</v>
      </c>
      <c r="B16" s="102">
        <v>2812</v>
      </c>
      <c r="C16" s="102">
        <v>3884</v>
      </c>
    </row>
    <row r="17" spans="1:3" ht="15.75" customHeight="1">
      <c r="A17" s="88" t="s">
        <v>216</v>
      </c>
      <c r="B17" s="102">
        <v>352</v>
      </c>
      <c r="C17" s="102">
        <v>1432</v>
      </c>
    </row>
    <row r="18" spans="1:3" ht="15.75" customHeight="1">
      <c r="A18" s="88" t="s">
        <v>217</v>
      </c>
      <c r="B18" s="102">
        <v>5</v>
      </c>
      <c r="C18" s="102">
        <v>6</v>
      </c>
    </row>
    <row r="19" spans="1:3" ht="15.75" customHeight="1">
      <c r="A19" s="88" t="s">
        <v>218</v>
      </c>
      <c r="B19" s="102">
        <v>701</v>
      </c>
      <c r="C19" s="102">
        <v>3197</v>
      </c>
    </row>
    <row r="20" spans="1:3" ht="15.75" customHeight="1">
      <c r="A20" s="88" t="s">
        <v>219</v>
      </c>
      <c r="B20" s="102">
        <v>843</v>
      </c>
      <c r="C20" s="102">
        <v>3293</v>
      </c>
    </row>
    <row r="21" spans="1:3" ht="15.75" customHeight="1">
      <c r="A21" s="88" t="s">
        <v>66</v>
      </c>
      <c r="B21" s="103">
        <v>9</v>
      </c>
      <c r="C21" s="102">
        <v>334</v>
      </c>
    </row>
    <row r="22" spans="1:3" ht="15.75" customHeight="1">
      <c r="A22" s="88" t="s">
        <v>220</v>
      </c>
      <c r="B22" s="102">
        <v>4785</v>
      </c>
      <c r="C22" s="102">
        <v>2948</v>
      </c>
    </row>
    <row r="23" spans="1:3" ht="15.75" customHeight="1">
      <c r="A23" s="88" t="s">
        <v>162</v>
      </c>
      <c r="B23" s="102">
        <v>10762</v>
      </c>
      <c r="C23" s="102">
        <v>3592</v>
      </c>
    </row>
    <row r="24" spans="1:3" ht="15.75" customHeight="1">
      <c r="A24" s="88" t="s">
        <v>64</v>
      </c>
      <c r="B24" s="102">
        <v>1321</v>
      </c>
      <c r="C24" s="102">
        <v>7673</v>
      </c>
    </row>
    <row r="25" spans="1:3" ht="15.75" customHeight="1">
      <c r="A25" s="88" t="s">
        <v>221</v>
      </c>
      <c r="B25" s="103">
        <v>5815</v>
      </c>
      <c r="C25" s="103">
        <v>11227</v>
      </c>
    </row>
    <row r="26" spans="1:3" ht="15.75" customHeight="1">
      <c r="A26" s="88" t="s">
        <v>222</v>
      </c>
      <c r="B26" s="103">
        <v>1855</v>
      </c>
      <c r="C26" s="103">
        <v>10157</v>
      </c>
    </row>
    <row r="27" spans="1:3" ht="15.75" customHeight="1">
      <c r="A27" s="88" t="s">
        <v>62</v>
      </c>
      <c r="B27" s="103">
        <v>17706</v>
      </c>
      <c r="C27" s="103">
        <v>6485</v>
      </c>
    </row>
    <row r="28" spans="1:3" ht="15.75" customHeight="1">
      <c r="A28" s="88" t="s">
        <v>223</v>
      </c>
      <c r="B28" s="103">
        <v>3530</v>
      </c>
      <c r="C28" s="103">
        <v>1619</v>
      </c>
    </row>
    <row r="29" spans="1:3" ht="15.75" customHeight="1">
      <c r="A29" s="88" t="s">
        <v>67</v>
      </c>
      <c r="B29" s="103">
        <v>13618</v>
      </c>
      <c r="C29" s="103">
        <v>6567</v>
      </c>
    </row>
    <row r="30" spans="1:3" ht="15.75" customHeight="1">
      <c r="A30" s="88" t="s">
        <v>224</v>
      </c>
      <c r="B30" s="103">
        <v>9478</v>
      </c>
      <c r="C30" s="103">
        <v>2490</v>
      </c>
    </row>
    <row r="31" spans="1:3" ht="15.75" customHeight="1">
      <c r="A31" s="88" t="s">
        <v>225</v>
      </c>
      <c r="B31" s="103">
        <v>1297</v>
      </c>
      <c r="C31" s="103">
        <v>1416</v>
      </c>
    </row>
    <row r="32" spans="1:3" ht="15.75" customHeight="1">
      <c r="A32" s="88" t="s">
        <v>226</v>
      </c>
      <c r="B32" s="103">
        <v>5827</v>
      </c>
      <c r="C32" s="103">
        <v>5504</v>
      </c>
    </row>
    <row r="33" spans="1:3" ht="15.75" customHeight="1">
      <c r="A33" s="88" t="s">
        <v>227</v>
      </c>
      <c r="B33" s="103">
        <v>30151</v>
      </c>
      <c r="C33" s="103">
        <v>8844</v>
      </c>
    </row>
    <row r="34" spans="1:3" ht="15.75" customHeight="1">
      <c r="A34" s="88" t="s">
        <v>228</v>
      </c>
      <c r="B34" s="103">
        <v>5165</v>
      </c>
      <c r="C34" s="103">
        <v>6504</v>
      </c>
    </row>
    <row r="35" spans="1:3" ht="15.75" customHeight="1">
      <c r="A35" s="88" t="s">
        <v>229</v>
      </c>
      <c r="B35" s="103">
        <v>4394</v>
      </c>
      <c r="C35" s="103">
        <v>3656</v>
      </c>
    </row>
    <row r="36" spans="1:3" ht="15.75" customHeight="1">
      <c r="A36" s="88" t="s">
        <v>230</v>
      </c>
      <c r="B36" s="103">
        <v>8021</v>
      </c>
      <c r="C36" s="103">
        <v>8645</v>
      </c>
    </row>
    <row r="37" spans="1:3" ht="15.75" customHeight="1">
      <c r="A37" s="88" t="s">
        <v>231</v>
      </c>
      <c r="B37" s="103">
        <v>83</v>
      </c>
      <c r="C37" s="103">
        <v>1697</v>
      </c>
    </row>
    <row r="38" spans="1:3" ht="15.75" customHeight="1">
      <c r="A38" s="88" t="s">
        <v>232</v>
      </c>
      <c r="B38" s="103">
        <v>908</v>
      </c>
      <c r="C38" s="103">
        <v>1685</v>
      </c>
    </row>
    <row r="39" spans="1:3" ht="15.75" customHeight="1">
      <c r="A39" s="88" t="s">
        <v>233</v>
      </c>
      <c r="B39" s="103">
        <v>1567</v>
      </c>
      <c r="C39" s="103">
        <v>13535</v>
      </c>
    </row>
    <row r="40" spans="1:3" ht="15.75" customHeight="1">
      <c r="A40" s="88" t="s">
        <v>234</v>
      </c>
      <c r="B40" s="103">
        <v>163</v>
      </c>
      <c r="C40" s="103">
        <v>3</v>
      </c>
    </row>
    <row r="41" spans="1:3" ht="15.75" customHeight="1">
      <c r="A41" s="88" t="s">
        <v>235</v>
      </c>
      <c r="B41" s="103">
        <v>0</v>
      </c>
      <c r="C41" s="103">
        <v>15</v>
      </c>
    </row>
    <row r="42" spans="1:3" ht="15.75" customHeight="1">
      <c r="A42" s="88" t="s">
        <v>236</v>
      </c>
      <c r="B42" s="103">
        <v>6909</v>
      </c>
      <c r="C42" s="103">
        <v>14452</v>
      </c>
    </row>
    <row r="43" spans="1:3" ht="15.75" customHeight="1">
      <c r="A43" s="88" t="s">
        <v>237</v>
      </c>
      <c r="B43" s="103">
        <v>1300</v>
      </c>
      <c r="C43" s="103">
        <v>2543</v>
      </c>
    </row>
    <row r="44" spans="1:3" ht="15.75" customHeight="1">
      <c r="A44" s="88" t="s">
        <v>238</v>
      </c>
      <c r="B44" s="103">
        <v>8851</v>
      </c>
      <c r="C44" s="103">
        <v>5787</v>
      </c>
    </row>
    <row r="45" spans="1:3" ht="15.75" customHeight="1">
      <c r="A45" s="88" t="s">
        <v>239</v>
      </c>
      <c r="B45" s="103">
        <v>4810</v>
      </c>
      <c r="C45" s="103">
        <v>227</v>
      </c>
    </row>
    <row r="46" spans="1:3" ht="15.75" customHeight="1">
      <c r="A46" s="88" t="s">
        <v>65</v>
      </c>
      <c r="B46" s="103">
        <v>1588</v>
      </c>
      <c r="C46" s="103">
        <v>5540</v>
      </c>
    </row>
    <row r="47" spans="1:3" ht="15.75" customHeight="1">
      <c r="A47" s="88" t="s">
        <v>63</v>
      </c>
      <c r="B47" s="103">
        <v>16471</v>
      </c>
      <c r="C47" s="103">
        <v>8105</v>
      </c>
    </row>
    <row r="48" spans="1:3" ht="15.75" customHeight="1">
      <c r="A48" s="88" t="s">
        <v>68</v>
      </c>
      <c r="B48" s="103">
        <v>1854</v>
      </c>
      <c r="C48" s="103">
        <v>1889</v>
      </c>
    </row>
    <row r="49" spans="1:9" ht="15.75" customHeight="1">
      <c r="A49" s="88" t="s">
        <v>240</v>
      </c>
      <c r="B49" s="103">
        <v>66</v>
      </c>
      <c r="C49" s="103">
        <v>410</v>
      </c>
      <c r="D49" s="29"/>
      <c r="E49" s="29"/>
      <c r="F49" s="29"/>
      <c r="G49" s="29"/>
      <c r="H49" s="29"/>
      <c r="I49" s="29"/>
    </row>
    <row r="50" spans="1:9" ht="4.5" customHeight="1">
      <c r="A50" s="70"/>
      <c r="B50" s="20"/>
      <c r="C50" s="35"/>
      <c r="D50" s="35"/>
      <c r="E50" s="35"/>
      <c r="F50" s="35"/>
      <c r="G50" s="35"/>
      <c r="H50" s="35"/>
      <c r="I50" s="35"/>
    </row>
    <row r="51" ht="4.5" customHeight="1"/>
    <row r="52" ht="12">
      <c r="A52" s="1" t="s">
        <v>275</v>
      </c>
    </row>
    <row r="53" ht="12">
      <c r="A53" s="143" t="s">
        <v>277</v>
      </c>
    </row>
    <row r="54" ht="12">
      <c r="A54" s="71"/>
    </row>
    <row r="55" ht="12">
      <c r="A55" s="71"/>
    </row>
  </sheetData>
  <mergeCells count="5">
    <mergeCell ref="A1:I1"/>
    <mergeCell ref="B5:C5"/>
    <mergeCell ref="D5:E5"/>
    <mergeCell ref="F5:G5"/>
    <mergeCell ref="H5:I5"/>
  </mergeCells>
  <printOptions horizontalCentered="1"/>
  <pageMargins left="0.5905511811023623" right="0.5905511811023623" top="0.7874015748031497" bottom="0.5905511811023623"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情報システム課</cp:lastModifiedBy>
  <cp:lastPrinted>2007-03-14T03:50:53Z</cp:lastPrinted>
  <dcterms:created xsi:type="dcterms:W3CDTF">1997-01-08T22:48:59Z</dcterms:created>
  <dcterms:modified xsi:type="dcterms:W3CDTF">2007-04-12T04:34:40Z</dcterms:modified>
  <cp:category/>
  <cp:version/>
  <cp:contentType/>
  <cp:contentStatus/>
</cp:coreProperties>
</file>