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7320" tabRatio="864" activeTab="0"/>
  </bookViews>
  <sheets>
    <sheet name="●61" sheetId="1" r:id="rId1"/>
    <sheet name="●62" sheetId="2" r:id="rId2"/>
    <sheet name="●63" sheetId="3" r:id="rId3"/>
  </sheets>
  <externalReferences>
    <externalReference r:id="rId6"/>
    <externalReference r:id="rId7"/>
  </externalReferences>
  <definedNames>
    <definedName name="_xlnm.Print_Area" localSheetId="1">'●62'!$A$1:$K$47</definedName>
    <definedName name="平成８年" localSheetId="1">'[2]23●'!#REF!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<sst xmlns="http://schemas.openxmlformats.org/spreadsheetml/2006/main" count="150" uniqueCount="135">
  <si>
    <t>農業</t>
  </si>
  <si>
    <t>林業</t>
  </si>
  <si>
    <t>電気・ガス・水道業</t>
  </si>
  <si>
    <t>水産業</t>
  </si>
  <si>
    <t>鉱業</t>
  </si>
  <si>
    <t>製造業</t>
  </si>
  <si>
    <t>建設業</t>
  </si>
  <si>
    <t>サ  ー  ビ  ス  業</t>
  </si>
  <si>
    <t>第１次～第３次産業合計</t>
  </si>
  <si>
    <t>輸 入 税</t>
  </si>
  <si>
    <t>&lt;県統計課:市町村経済統計書&gt;</t>
  </si>
  <si>
    <t>(単位：百万円)</t>
  </si>
  <si>
    <t>構成比(%)</t>
  </si>
  <si>
    <t>a　受取</t>
  </si>
  <si>
    <t>b　支払</t>
  </si>
  <si>
    <t>a　非金融法人企業</t>
  </si>
  <si>
    <t>a　農林水産業</t>
  </si>
  <si>
    <t>4．市民分配所得</t>
  </si>
  <si>
    <t>&lt;市企画調整課&gt;</t>
  </si>
  <si>
    <t>産業</t>
  </si>
  <si>
    <t>小　計</t>
  </si>
  <si>
    <t>輸入税</t>
  </si>
  <si>
    <t>その他</t>
  </si>
  <si>
    <t>帰属利子</t>
  </si>
  <si>
    <t>総　計</t>
  </si>
  <si>
    <t>市町村</t>
  </si>
  <si>
    <t>（控除）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</si>
  <si>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</si>
  <si>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</si>
  <si>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</si>
  <si>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</si>
  <si>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</si>
  <si>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</si>
  <si>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</si>
  <si>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</si>
  <si>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</si>
  <si>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</si>
  <si>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</si>
  <si>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</si>
  <si>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</si>
  <si>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</si>
  <si>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</si>
  <si>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</si>
  <si>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</si>
  <si>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</si>
  <si>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</si>
  <si>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</si>
  <si>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</si>
  <si>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</si>
  <si>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</si>
  <si>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</si>
  <si>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</si>
  <si>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</si>
  <si>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</si>
  <si>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</si>
  <si>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</si>
  <si>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</si>
  <si>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</si>
  <si>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</si>
  <si>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</si>
  <si>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</si>
  <si>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</si>
  <si>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</si>
  <si>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</si>
  <si>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</si>
  <si>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</si>
  <si>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</si>
  <si>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</si>
  <si>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</si>
  <si>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</si>
  <si>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</si>
  <si>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</si>
  <si>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</si>
  <si>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</si>
  <si>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</si>
  <si>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</si>
  <si>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</si>
  <si>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</si>
  <si>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</si>
  <si>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</si>
  <si>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</si>
  <si>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（単位：百万円）</t>
  </si>
  <si>
    <t>第１次産業　計</t>
  </si>
  <si>
    <t>第２次産業　計</t>
  </si>
  <si>
    <t>第３次産業　計</t>
  </si>
  <si>
    <t>卸 売 ・ 小売業</t>
  </si>
  <si>
    <t>不   動   産   業</t>
  </si>
  <si>
    <t>（控除） 帰属利子</t>
  </si>
  <si>
    <t>総　　　　計</t>
  </si>
  <si>
    <t>（単位：百万円）</t>
  </si>
  <si>
    <t>(1)賃金・俸給</t>
  </si>
  <si>
    <t>(1)一般政府</t>
  </si>
  <si>
    <t>(1)民間法人企業</t>
  </si>
  <si>
    <t>(2)公的企業</t>
  </si>
  <si>
    <t>(3)個人企業</t>
  </si>
  <si>
    <t>c　持ち家</t>
  </si>
  <si>
    <t>対前年度
増加率(%)</t>
  </si>
  <si>
    <t>1．雇用者報酬</t>
  </si>
  <si>
    <t>(2)雇主の社会負担</t>
  </si>
  <si>
    <t>a　雇主の現実社会負担</t>
  </si>
  <si>
    <t>b　雇主の帰属社会負担</t>
  </si>
  <si>
    <t>2．財産所得　(非企業部門）</t>
  </si>
  <si>
    <t>(2)家計</t>
  </si>
  <si>
    <t xml:space="preserve"> ①利子</t>
  </si>
  <si>
    <t xml:space="preserve"> ②配当（受取）</t>
  </si>
  <si>
    <t>(3)対家計民間非営利団体</t>
  </si>
  <si>
    <r>
      <t>3．企業所得</t>
    </r>
    <r>
      <rPr>
        <sz val="8"/>
        <rFont val="ＭＳ ゴシック"/>
        <family val="3"/>
      </rPr>
      <t>（法人企業の分配所得受払後）</t>
    </r>
  </si>
  <si>
    <t>b　金融機関</t>
  </si>
  <si>
    <r>
      <t>b　その他の産業</t>
    </r>
    <r>
      <rPr>
        <sz val="8"/>
        <rFont val="ＭＳ 明朝"/>
        <family val="1"/>
      </rPr>
      <t>（非農林水・非金融）</t>
    </r>
  </si>
  <si>
    <t>（参考）民間法人企業所得</t>
  </si>
  <si>
    <t>(法人企業の分配所得受払前）</t>
  </si>
  <si>
    <t xml:space="preserve"> </t>
  </si>
  <si>
    <t xml:space="preserve"> ③保険契約者に帰属する財産所得</t>
  </si>
  <si>
    <t xml:space="preserve"> ④賃貸料(受取）</t>
  </si>
  <si>
    <t>金 融 ・ 保険業</t>
  </si>
  <si>
    <t>61　市　内　総　生　産</t>
  </si>
  <si>
    <t>62　市　民　分　配　所　得</t>
  </si>
  <si>
    <t>産業の計</t>
  </si>
  <si>
    <t>第 １ 次</t>
  </si>
  <si>
    <t>第 ２ 次</t>
  </si>
  <si>
    <t>第 ３ 次</t>
  </si>
  <si>
    <t>5．推計人口</t>
  </si>
  <si>
    <t>6．一人当たり市民所得（千円）</t>
  </si>
  <si>
    <t>対家計民間非営利サービス生産者</t>
  </si>
  <si>
    <t>運輸・通信業</t>
  </si>
  <si>
    <t>平成11年度</t>
  </si>
  <si>
    <t>　　63　県下産業別市町村内総生産（平成15年度）　</t>
  </si>
  <si>
    <t>政府サービス生産者</t>
  </si>
  <si>
    <t>（控除） そ の 他</t>
  </si>
  <si>
    <t>-</t>
  </si>
  <si>
    <t>　産　業</t>
  </si>
  <si>
    <t>年　度　</t>
  </si>
  <si>
    <t>年　度　</t>
  </si>
  <si>
    <t xml:space="preserve">　項  目　　　　　　  　　　 </t>
  </si>
  <si>
    <t>構成比
(%)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</si>
</sst>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0;&quot;△ &quot;0"/>
    <numFmt numFmtId="198" formatCode="#,##0_);[Red]\(#,##0\)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0.0000000000_ "/>
    <numFmt numFmtId="208" formatCode="#,##0.00;&quot;△ &quot;#,##0.00"/>
    <numFmt numFmtId="209" formatCode="#,##0.000;&quot;△ &quot;#,##0.000"/>
    <numFmt numFmtId="210" formatCode="#,##0.0000;&quot;△ &quot;#,##0.0000"/>
    <numFmt numFmtId="211" formatCode="#,##0.00000;&quot;△ &quot;#,##0.00000"/>
    <numFmt numFmtId="212" formatCode="_ &quot;\&quot;* #,##0.0_ ;_ &quot;\&quot;* \-#,##0.0_ ;_ &quot;\&quot;* &quot;-&quot;?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Narrow"/>
      <family val="2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8" fontId="6" fillId="0" borderId="0" xfId="17" applyFont="1" applyBorder="1" applyAlignment="1" applyProtection="1">
      <alignment horizontal="center" vertical="center"/>
      <protection locked="0"/>
    </xf>
    <xf numFmtId="0" fontId="6" fillId="0" borderId="0" xfId="21" applyFont="1" applyAlignment="1">
      <alignment horizontal="right" vertical="center"/>
      <protection/>
    </xf>
    <xf numFmtId="38" fontId="6" fillId="0" borderId="1" xfId="17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6" fillId="0" borderId="0" xfId="17" applyFont="1" applyBorder="1" applyAlignment="1" applyProtection="1">
      <alignment horizontal="left"/>
      <protection locked="0"/>
    </xf>
    <xf numFmtId="38" fontId="11" fillId="0" borderId="0" xfId="17" applyFont="1" applyAlignment="1">
      <alignment vertical="center"/>
    </xf>
    <xf numFmtId="38" fontId="12" fillId="0" borderId="0" xfId="17" applyFont="1" applyAlignment="1">
      <alignment vertical="center"/>
    </xf>
    <xf numFmtId="177" fontId="12" fillId="0" borderId="0" xfId="17" applyNumberFormat="1" applyFont="1" applyAlignment="1">
      <alignment vertical="center"/>
    </xf>
    <xf numFmtId="177" fontId="12" fillId="0" borderId="0" xfId="21" applyNumberFormat="1" applyFont="1" applyAlignment="1">
      <alignment vertical="center"/>
      <protection/>
    </xf>
    <xf numFmtId="177" fontId="12" fillId="0" borderId="0" xfId="17" applyNumberFormat="1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96" fontId="6" fillId="0" borderId="0" xfId="0" applyNumberFormat="1" applyFont="1" applyBorder="1" applyAlignment="1" applyProtection="1">
      <alignment horizontal="right" vertical="center"/>
      <protection/>
    </xf>
    <xf numFmtId="196" fontId="7" fillId="0" borderId="0" xfId="0" applyNumberFormat="1" applyFont="1" applyBorder="1" applyAlignment="1" applyProtection="1">
      <alignment horizontal="right" vertical="center"/>
      <protection/>
    </xf>
    <xf numFmtId="0" fontId="7" fillId="0" borderId="6" xfId="21" applyFont="1" applyBorder="1" applyAlignment="1">
      <alignment vertical="center"/>
      <protection/>
    </xf>
    <xf numFmtId="0" fontId="8" fillId="0" borderId="20" xfId="21" applyFont="1" applyBorder="1" applyAlignment="1">
      <alignment horizontal="distributed" vertical="center" wrapText="1"/>
      <protection/>
    </xf>
    <xf numFmtId="181" fontId="11" fillId="0" borderId="0" xfId="21" applyNumberFormat="1" applyFont="1" applyAlignment="1">
      <alignment vertical="center"/>
      <protection/>
    </xf>
    <xf numFmtId="181" fontId="12" fillId="0" borderId="0" xfId="21" applyNumberFormat="1" applyFont="1" applyAlignment="1">
      <alignment vertical="center"/>
      <protection/>
    </xf>
    <xf numFmtId="0" fontId="13" fillId="0" borderId="1" xfId="21" applyFont="1" applyBorder="1" applyAlignment="1">
      <alignment horizontal="center" vertical="center" wrapText="1"/>
      <protection/>
    </xf>
    <xf numFmtId="38" fontId="12" fillId="0" borderId="1" xfId="17" applyFont="1" applyBorder="1" applyAlignment="1">
      <alignment vertical="center"/>
    </xf>
    <xf numFmtId="181" fontId="12" fillId="0" borderId="1" xfId="21" applyNumberFormat="1" applyFont="1" applyBorder="1" applyAlignment="1">
      <alignment vertical="center"/>
      <protection/>
    </xf>
    <xf numFmtId="196" fontId="12" fillId="0" borderId="1" xfId="17" applyNumberFormat="1" applyFont="1" applyBorder="1" applyAlignment="1">
      <alignment horizontal="center" vertical="center"/>
    </xf>
    <xf numFmtId="38" fontId="6" fillId="0" borderId="1" xfId="17" applyFont="1" applyBorder="1" applyAlignment="1">
      <alignment horizontal="right" vertical="center"/>
    </xf>
    <xf numFmtId="181" fontId="12" fillId="0" borderId="0" xfId="17" applyNumberFormat="1" applyFont="1" applyAlignment="1">
      <alignment horizontal="right" vertical="center"/>
    </xf>
    <xf numFmtId="38" fontId="11" fillId="0" borderId="0" xfId="17" applyNumberFormat="1" applyFont="1" applyAlignment="1">
      <alignment vertical="center"/>
    </xf>
    <xf numFmtId="181" fontId="11" fillId="0" borderId="0" xfId="17" applyNumberFormat="1" applyFont="1" applyAlignment="1">
      <alignment horizontal="right" vertical="center"/>
    </xf>
    <xf numFmtId="0" fontId="8" fillId="0" borderId="21" xfId="21" applyFont="1" applyBorder="1" applyAlignment="1">
      <alignment horizontal="center" vertical="center" wrapText="1" shrinkToFit="1"/>
      <protection/>
    </xf>
    <xf numFmtId="0" fontId="6" fillId="0" borderId="7" xfId="0" applyFont="1" applyBorder="1" applyAlignment="1" applyProtection="1">
      <alignment/>
      <protection/>
    </xf>
    <xf numFmtId="0" fontId="7" fillId="0" borderId="22" xfId="21" applyFont="1" applyBorder="1" applyAlignment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181" fontId="12" fillId="0" borderId="0" xfId="21" applyNumberFormat="1" applyFont="1" applyAlignment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38" fontId="12" fillId="0" borderId="0" xfId="17" applyFont="1" applyBorder="1" applyAlignment="1">
      <alignment vertical="center"/>
    </xf>
    <xf numFmtId="181" fontId="12" fillId="0" borderId="0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0" xfId="21" applyFont="1" applyBorder="1" applyAlignment="1">
      <alignment vertical="center"/>
      <protection/>
    </xf>
    <xf numFmtId="0" fontId="6" fillId="0" borderId="17" xfId="21" applyFont="1" applyBorder="1" applyAlignment="1">
      <alignment vertical="center"/>
      <protection/>
    </xf>
    <xf numFmtId="0" fontId="6" fillId="0" borderId="0" xfId="21" applyFont="1" applyBorder="1" applyAlignment="1">
      <alignment horizontal="left"/>
      <protection/>
    </xf>
    <xf numFmtId="0" fontId="6" fillId="0" borderId="17" xfId="21" applyFont="1" applyBorder="1" applyAlignment="1">
      <alignment horizontal="left"/>
      <protection/>
    </xf>
    <xf numFmtId="0" fontId="7" fillId="0" borderId="0" xfId="21" applyFont="1" applyBorder="1" applyAlignment="1">
      <alignment vertical="center"/>
      <protection/>
    </xf>
    <xf numFmtId="0" fontId="7" fillId="0" borderId="17" xfId="2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7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17" xfId="21" applyFont="1" applyBorder="1" applyAlignment="1">
      <alignment horizontal="center" vertical="center" wrapText="1"/>
      <protection/>
    </xf>
    <xf numFmtId="38" fontId="5" fillId="0" borderId="0" xfId="17" applyFont="1" applyBorder="1" applyAlignment="1" applyProtection="1">
      <alignment horizontal="center" vertical="center"/>
      <protection locked="0"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right" vertical="center"/>
      <protection/>
    </xf>
    <xf numFmtId="0" fontId="0" fillId="0" borderId="6" xfId="0" applyBorder="1" applyAlignment="1">
      <alignment/>
    </xf>
    <xf numFmtId="0" fontId="7" fillId="0" borderId="27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●１～6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1381125</xdr:colOff>
      <xdr:row>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6383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237172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8105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0"/>
  <sheetViews>
    <sheetView tabSelected="1" zoomScaleSheetLayoutView="75" workbookViewId="0" topLeftCell="A1">
      <selection activeCell="A1" sqref="A1:H1"/>
    </sheetView>
  </sheetViews>
  <sheetFormatPr defaultColWidth="10.625" defaultRowHeight="13.5"/>
  <cols>
    <col min="1" max="1" width="3.625" style="23" customWidth="1"/>
    <col min="2" max="2" width="18.25390625" style="22" customWidth="1"/>
    <col min="3" max="7" width="12.00390625" style="23" customWidth="1"/>
    <col min="8" max="8" width="8.00390625" style="30" customWidth="1"/>
    <col min="9" max="16384" width="10.625" style="23" customWidth="1"/>
  </cols>
  <sheetData>
    <row r="1" spans="1:8" s="20" customFormat="1" ht="18" customHeight="1">
      <c r="A1" s="98" t="s">
        <v>115</v>
      </c>
      <c r="B1" s="98"/>
      <c r="C1" s="98"/>
      <c r="D1" s="98"/>
      <c r="E1" s="98"/>
      <c r="F1" s="98"/>
      <c r="G1" s="98"/>
      <c r="H1" s="98"/>
    </row>
    <row r="2" spans="1:8" ht="12" customHeight="1">
      <c r="A2" s="21"/>
      <c r="C2" s="21"/>
      <c r="D2" s="21"/>
      <c r="E2" s="21"/>
      <c r="F2" s="21"/>
      <c r="G2" s="21"/>
      <c r="H2" s="21"/>
    </row>
    <row r="3" ht="12" customHeight="1">
      <c r="H3" s="24" t="s">
        <v>81</v>
      </c>
    </row>
    <row r="4" ht="3.75" customHeight="1">
      <c r="H4" s="24"/>
    </row>
    <row r="5" spans="1:8" ht="15" customHeight="1">
      <c r="A5" s="25"/>
      <c r="B5" s="26" t="s">
        <v>131</v>
      </c>
      <c r="C5" s="99" t="s">
        <v>125</v>
      </c>
      <c r="D5" s="101">
        <v>12</v>
      </c>
      <c r="E5" s="101">
        <v>13</v>
      </c>
      <c r="F5" s="101">
        <v>14</v>
      </c>
      <c r="G5" s="103">
        <v>15</v>
      </c>
      <c r="H5" s="27"/>
    </row>
    <row r="6" spans="1:8" ht="33" customHeight="1">
      <c r="A6" s="87" t="s">
        <v>130</v>
      </c>
      <c r="B6" s="28"/>
      <c r="C6" s="100"/>
      <c r="D6" s="102"/>
      <c r="E6" s="102"/>
      <c r="F6" s="102"/>
      <c r="G6" s="89"/>
      <c r="H6" s="88" t="s">
        <v>134</v>
      </c>
    </row>
    <row r="7" ht="6.75" customHeight="1">
      <c r="B7" s="29"/>
    </row>
    <row r="8" spans="1:8" ht="30.75" customHeight="1">
      <c r="A8" s="91" t="s">
        <v>82</v>
      </c>
      <c r="B8" s="93"/>
      <c r="C8" s="31">
        <f>SUM(C9:C11)</f>
        <v>4342</v>
      </c>
      <c r="D8" s="31">
        <f>SUM(D9:D11)</f>
        <v>4136</v>
      </c>
      <c r="E8" s="31">
        <f>SUM(E9:E11)</f>
        <v>4156</v>
      </c>
      <c r="F8" s="31">
        <f>SUM(F9:F11)</f>
        <v>4009</v>
      </c>
      <c r="G8" s="31">
        <f>SUM(G9:G11)</f>
        <v>3709</v>
      </c>
      <c r="H8" s="72">
        <f aca="true" t="shared" si="0" ref="H8:H25">+G8/$G$25*100</f>
        <v>0.332266687689022</v>
      </c>
    </row>
    <row r="9" spans="2:8" ht="30.75" customHeight="1">
      <c r="B9" s="29" t="s">
        <v>0</v>
      </c>
      <c r="C9" s="32">
        <v>3733</v>
      </c>
      <c r="D9" s="32">
        <v>3554</v>
      </c>
      <c r="E9" s="31">
        <v>3393</v>
      </c>
      <c r="F9" s="31">
        <v>3345</v>
      </c>
      <c r="G9" s="31">
        <v>3195</v>
      </c>
      <c r="H9" s="72">
        <f t="shared" si="0"/>
        <v>0.2862205627302306</v>
      </c>
    </row>
    <row r="10" spans="2:8" ht="30.75" customHeight="1">
      <c r="B10" s="29" t="s">
        <v>1</v>
      </c>
      <c r="C10" s="32">
        <v>88</v>
      </c>
      <c r="D10" s="32">
        <v>72</v>
      </c>
      <c r="E10" s="31">
        <v>132</v>
      </c>
      <c r="F10" s="31">
        <v>124</v>
      </c>
      <c r="G10" s="31">
        <v>111</v>
      </c>
      <c r="H10" s="72">
        <f t="shared" si="0"/>
        <v>0.00994381297748219</v>
      </c>
    </row>
    <row r="11" spans="2:8" ht="30.75" customHeight="1">
      <c r="B11" s="29" t="s">
        <v>3</v>
      </c>
      <c r="C11" s="32">
        <v>521</v>
      </c>
      <c r="D11" s="32">
        <v>510</v>
      </c>
      <c r="E11" s="31">
        <v>631</v>
      </c>
      <c r="F11" s="31">
        <v>540</v>
      </c>
      <c r="G11" s="31">
        <v>403</v>
      </c>
      <c r="H11" s="72">
        <f t="shared" si="0"/>
        <v>0.03610231198130921</v>
      </c>
    </row>
    <row r="12" spans="1:8" ht="30.75" customHeight="1">
      <c r="A12" s="91" t="s">
        <v>83</v>
      </c>
      <c r="B12" s="93"/>
      <c r="C12" s="31">
        <f>SUM(C13:C15)</f>
        <v>168195</v>
      </c>
      <c r="D12" s="31">
        <f>SUM(D13:D15)</f>
        <v>168021</v>
      </c>
      <c r="E12" s="31">
        <f>SUM(E13:E15)</f>
        <v>149125</v>
      </c>
      <c r="F12" s="31">
        <f>SUM(F13:F15)</f>
        <v>119821</v>
      </c>
      <c r="G12" s="31">
        <f>SUM(G13:G15)</f>
        <v>119376</v>
      </c>
      <c r="H12" s="72">
        <f t="shared" si="0"/>
        <v>10.694167729728955</v>
      </c>
    </row>
    <row r="13" spans="2:8" ht="30.75" customHeight="1">
      <c r="B13" s="29" t="s">
        <v>4</v>
      </c>
      <c r="C13" s="32">
        <v>450</v>
      </c>
      <c r="D13" s="32">
        <v>409</v>
      </c>
      <c r="E13" s="31">
        <v>459</v>
      </c>
      <c r="F13" s="31">
        <v>336</v>
      </c>
      <c r="G13" s="31">
        <v>295</v>
      </c>
      <c r="H13" s="72">
        <f t="shared" si="0"/>
        <v>0.026427250705921137</v>
      </c>
    </row>
    <row r="14" spans="2:8" ht="30.75" customHeight="1">
      <c r="B14" s="29" t="s">
        <v>5</v>
      </c>
      <c r="C14" s="32">
        <v>87672</v>
      </c>
      <c r="D14" s="32">
        <v>86105</v>
      </c>
      <c r="E14" s="31">
        <v>74672</v>
      </c>
      <c r="F14" s="31">
        <v>66031</v>
      </c>
      <c r="G14" s="31">
        <v>61116</v>
      </c>
      <c r="H14" s="72">
        <f t="shared" si="0"/>
        <v>5.475009675061275</v>
      </c>
    </row>
    <row r="15" spans="2:8" ht="30.75" customHeight="1">
      <c r="B15" s="29" t="s">
        <v>6</v>
      </c>
      <c r="C15" s="32">
        <v>80073</v>
      </c>
      <c r="D15" s="32">
        <v>81507</v>
      </c>
      <c r="E15" s="31">
        <v>73994</v>
      </c>
      <c r="F15" s="31">
        <v>53454</v>
      </c>
      <c r="G15" s="31">
        <v>57965</v>
      </c>
      <c r="H15" s="72">
        <f t="shared" si="0"/>
        <v>5.192730803961759</v>
      </c>
    </row>
    <row r="16" spans="1:8" ht="30.75" customHeight="1">
      <c r="A16" s="91" t="s">
        <v>84</v>
      </c>
      <c r="B16" s="93"/>
      <c r="C16" s="31">
        <f>C17+C18+C19+C20+C21+C22+C23+C24</f>
        <v>980221</v>
      </c>
      <c r="D16" s="31">
        <f>D17+D18+D19+D20+D21+D22+D23+D24</f>
        <v>986205</v>
      </c>
      <c r="E16" s="31">
        <f>E17+E18+E19+E20+E21+E22+E23+E24</f>
        <v>992774</v>
      </c>
      <c r="F16" s="31">
        <f>F17+F18+F19+F20+F21+F22+F23+F24</f>
        <v>986414</v>
      </c>
      <c r="G16" s="31">
        <f>G17+G18+G19+G20+G21+G22+G23+G24</f>
        <v>993187</v>
      </c>
      <c r="H16" s="72">
        <f t="shared" si="0"/>
        <v>88.97356558258203</v>
      </c>
    </row>
    <row r="17" spans="2:8" ht="30.75" customHeight="1">
      <c r="B17" s="29" t="s">
        <v>2</v>
      </c>
      <c r="C17" s="32">
        <v>24097</v>
      </c>
      <c r="D17" s="32">
        <v>24374</v>
      </c>
      <c r="E17" s="31">
        <v>25096</v>
      </c>
      <c r="F17" s="31">
        <v>24665</v>
      </c>
      <c r="G17" s="31">
        <v>24657</v>
      </c>
      <c r="H17" s="72">
        <f t="shared" si="0"/>
        <v>2.208870239511517</v>
      </c>
    </row>
    <row r="18" spans="2:8" ht="30.75" customHeight="1">
      <c r="B18" s="29" t="s">
        <v>85</v>
      </c>
      <c r="C18" s="32">
        <v>172124</v>
      </c>
      <c r="D18" s="32">
        <v>169671</v>
      </c>
      <c r="E18" s="31">
        <v>161906</v>
      </c>
      <c r="F18" s="31">
        <v>152261</v>
      </c>
      <c r="G18" s="31">
        <v>151946</v>
      </c>
      <c r="H18" s="72">
        <f t="shared" si="0"/>
        <v>13.611915375464045</v>
      </c>
    </row>
    <row r="19" spans="2:8" ht="30.75" customHeight="1">
      <c r="B19" s="29" t="s">
        <v>114</v>
      </c>
      <c r="C19" s="32">
        <v>93135</v>
      </c>
      <c r="D19" s="32">
        <v>95392</v>
      </c>
      <c r="E19" s="31">
        <v>103208</v>
      </c>
      <c r="F19" s="31">
        <v>104326</v>
      </c>
      <c r="G19" s="31">
        <v>108038</v>
      </c>
      <c r="H19" s="72">
        <f t="shared" si="0"/>
        <v>9.678465463614602</v>
      </c>
    </row>
    <row r="20" spans="2:8" ht="30.75" customHeight="1">
      <c r="B20" s="29" t="s">
        <v>86</v>
      </c>
      <c r="C20" s="32">
        <v>108865</v>
      </c>
      <c r="D20" s="32">
        <v>111822</v>
      </c>
      <c r="E20" s="31">
        <v>112980</v>
      </c>
      <c r="F20" s="31">
        <v>114837</v>
      </c>
      <c r="G20" s="31">
        <v>117631</v>
      </c>
      <c r="H20" s="72">
        <f t="shared" si="0"/>
        <v>10.537843823010878</v>
      </c>
    </row>
    <row r="21" spans="2:8" ht="30.75" customHeight="1">
      <c r="B21" s="29" t="s">
        <v>124</v>
      </c>
      <c r="C21" s="32">
        <v>67744</v>
      </c>
      <c r="D21" s="32">
        <v>66065</v>
      </c>
      <c r="E21" s="31">
        <v>65828</v>
      </c>
      <c r="F21" s="31">
        <v>63042</v>
      </c>
      <c r="G21" s="31">
        <v>60067</v>
      </c>
      <c r="H21" s="72">
        <f t="shared" si="0"/>
        <v>5.381036163229034</v>
      </c>
    </row>
    <row r="22" spans="2:8" ht="30.75" customHeight="1">
      <c r="B22" s="29" t="s">
        <v>7</v>
      </c>
      <c r="C22" s="32">
        <v>329626</v>
      </c>
      <c r="D22" s="32">
        <v>332916</v>
      </c>
      <c r="E22" s="31">
        <v>332315</v>
      </c>
      <c r="F22" s="31">
        <v>330838</v>
      </c>
      <c r="G22" s="31">
        <v>337143</v>
      </c>
      <c r="H22" s="72">
        <f t="shared" si="0"/>
        <v>30.20258503303854</v>
      </c>
    </row>
    <row r="23" spans="2:8" ht="30.75" customHeight="1">
      <c r="B23" s="29" t="s">
        <v>127</v>
      </c>
      <c r="C23" s="32">
        <v>155814</v>
      </c>
      <c r="D23" s="32">
        <v>159497</v>
      </c>
      <c r="E23" s="31">
        <v>164161</v>
      </c>
      <c r="F23" s="31">
        <v>167632</v>
      </c>
      <c r="G23" s="31">
        <v>165247</v>
      </c>
      <c r="H23" s="72">
        <f t="shared" si="0"/>
        <v>14.803470838648645</v>
      </c>
    </row>
    <row r="24" spans="2:8" ht="30.75" customHeight="1">
      <c r="B24" s="29" t="s">
        <v>123</v>
      </c>
      <c r="C24" s="32">
        <v>28816</v>
      </c>
      <c r="D24" s="32">
        <v>26468</v>
      </c>
      <c r="E24" s="31">
        <v>27280</v>
      </c>
      <c r="F24" s="31">
        <v>28813</v>
      </c>
      <c r="G24" s="31">
        <v>28458</v>
      </c>
      <c r="H24" s="72">
        <f t="shared" si="0"/>
        <v>2.5493786460647585</v>
      </c>
    </row>
    <row r="25" spans="1:8" s="34" customFormat="1" ht="30.75" customHeight="1">
      <c r="A25" s="96" t="s">
        <v>8</v>
      </c>
      <c r="B25" s="97"/>
      <c r="C25" s="33">
        <f>C16+C12+C8</f>
        <v>1152758</v>
      </c>
      <c r="D25" s="33">
        <f>D16+D12+D8</f>
        <v>1158362</v>
      </c>
      <c r="E25" s="33">
        <f>E16+E12+E8</f>
        <v>1146055</v>
      </c>
      <c r="F25" s="33">
        <f>F16+F12+F8</f>
        <v>1110244</v>
      </c>
      <c r="G25" s="33">
        <f>G16+G12+G8</f>
        <v>1116272</v>
      </c>
      <c r="H25" s="73">
        <f t="shared" si="0"/>
        <v>100</v>
      </c>
    </row>
    <row r="26" spans="1:8" ht="30.75" customHeight="1">
      <c r="A26" s="91" t="s">
        <v>9</v>
      </c>
      <c r="B26" s="93"/>
      <c r="C26" s="32">
        <v>9478</v>
      </c>
      <c r="D26" s="32">
        <v>10402</v>
      </c>
      <c r="E26" s="31">
        <v>9691</v>
      </c>
      <c r="F26" s="31">
        <v>8921</v>
      </c>
      <c r="G26" s="31">
        <v>9856</v>
      </c>
      <c r="H26" s="72">
        <v>0</v>
      </c>
    </row>
    <row r="27" spans="1:8" ht="30.75" customHeight="1">
      <c r="A27" s="91" t="s">
        <v>128</v>
      </c>
      <c r="B27" s="92"/>
      <c r="C27" s="32">
        <v>5628</v>
      </c>
      <c r="D27" s="32">
        <v>5883</v>
      </c>
      <c r="E27" s="31">
        <v>5910</v>
      </c>
      <c r="F27" s="31">
        <v>5409</v>
      </c>
      <c r="G27" s="31">
        <v>5770</v>
      </c>
      <c r="H27" s="72">
        <v>0</v>
      </c>
    </row>
    <row r="28" spans="1:8" ht="30.75" customHeight="1">
      <c r="A28" s="91" t="s">
        <v>87</v>
      </c>
      <c r="B28" s="93"/>
      <c r="C28" s="32">
        <v>67277</v>
      </c>
      <c r="D28" s="32">
        <v>66669</v>
      </c>
      <c r="E28" s="31">
        <v>77964</v>
      </c>
      <c r="F28" s="31">
        <v>78762</v>
      </c>
      <c r="G28" s="31">
        <v>75676</v>
      </c>
      <c r="H28" s="72">
        <v>0</v>
      </c>
    </row>
    <row r="29" spans="1:8" ht="30.75" customHeight="1">
      <c r="A29" s="94" t="s">
        <v>88</v>
      </c>
      <c r="B29" s="95"/>
      <c r="C29" s="31">
        <f>C25+C26-C27-C28</f>
        <v>1089331</v>
      </c>
      <c r="D29" s="31">
        <f>D25+D26-D27-D28</f>
        <v>1096212</v>
      </c>
      <c r="E29" s="31">
        <f>E25+E26-E27-E28</f>
        <v>1071872</v>
      </c>
      <c r="F29" s="31">
        <f>F25+F26-F27-F28</f>
        <v>1034994</v>
      </c>
      <c r="G29" s="31">
        <f>G25+G26-G27-G28</f>
        <v>1044682</v>
      </c>
      <c r="H29" s="72">
        <v>0</v>
      </c>
    </row>
    <row r="30" spans="1:8" ht="6.75" customHeight="1">
      <c r="A30" s="35"/>
      <c r="B30" s="36"/>
      <c r="C30" s="35"/>
      <c r="D30" s="35"/>
      <c r="E30" s="35"/>
      <c r="F30" s="35"/>
      <c r="G30" s="35"/>
      <c r="H30" s="37"/>
    </row>
    <row r="31" ht="4.5" customHeight="1"/>
    <row r="32" spans="1:8" s="40" customFormat="1" ht="11.25">
      <c r="A32" s="38" t="s">
        <v>10</v>
      </c>
      <c r="B32" s="39"/>
      <c r="H32" s="41"/>
    </row>
    <row r="33" spans="1:8" s="40" customFormat="1" ht="11.25">
      <c r="A33" s="42"/>
      <c r="B33" s="39"/>
      <c r="H33" s="41"/>
    </row>
    <row r="40" spans="2:246" ht="12">
      <c r="B40" s="43"/>
      <c r="C40" s="44"/>
      <c r="D40" s="44"/>
      <c r="E40" s="44"/>
      <c r="F40" s="44"/>
      <c r="G40" s="44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</row>
  </sheetData>
  <mergeCells count="14">
    <mergeCell ref="A1:H1"/>
    <mergeCell ref="C5:C6"/>
    <mergeCell ref="D5:D6"/>
    <mergeCell ref="E5:E6"/>
    <mergeCell ref="F5:F6"/>
    <mergeCell ref="G5:G6"/>
    <mergeCell ref="A27:B27"/>
    <mergeCell ref="A28:B28"/>
    <mergeCell ref="A29:B29"/>
    <mergeCell ref="A8:B8"/>
    <mergeCell ref="A12:B12"/>
    <mergeCell ref="A16:B16"/>
    <mergeCell ref="A26:B26"/>
    <mergeCell ref="A25:B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C8:F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1:K49"/>
  <sheetViews>
    <sheetView zoomScaleSheetLayoutView="75" workbookViewId="0" topLeftCell="A1">
      <selection activeCell="A1" sqref="A1:K1"/>
    </sheetView>
  </sheetViews>
  <sheetFormatPr defaultColWidth="9.00390625" defaultRowHeight="13.5"/>
  <cols>
    <col min="1" max="1" width="1.12109375" style="15" customWidth="1"/>
    <col min="2" max="2" width="1.25" style="15" customWidth="1"/>
    <col min="3" max="3" width="2.25390625" style="15" customWidth="1"/>
    <col min="4" max="4" width="26.50390625" style="15" customWidth="1"/>
    <col min="5" max="7" width="9.50390625" style="15" bestFit="1" customWidth="1"/>
    <col min="8" max="8" width="9.25390625" style="15" bestFit="1" customWidth="1"/>
    <col min="9" max="9" width="9.25390625" style="15" customWidth="1"/>
    <col min="10" max="10" width="8.625" style="18" customWidth="1"/>
    <col min="11" max="11" width="6.75390625" style="15" customWidth="1"/>
    <col min="12" max="12" width="8.375" style="15" bestFit="1" customWidth="1"/>
    <col min="13" max="16384" width="7.125" style="15" customWidth="1"/>
  </cols>
  <sheetData>
    <row r="1" spans="1:11" s="14" customFormat="1" ht="18" customHeight="1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2">
      <c r="A2" s="1"/>
    </row>
    <row r="3" spans="1:11" ht="12.75" customHeight="1">
      <c r="A3" s="1"/>
      <c r="K3" s="2" t="s">
        <v>11</v>
      </c>
    </row>
    <row r="4" spans="1:11" ht="4.5" customHeight="1">
      <c r="A4" s="3"/>
      <c r="B4" s="13"/>
      <c r="C4" s="13"/>
      <c r="D4" s="13"/>
      <c r="K4" s="2"/>
    </row>
    <row r="5" spans="1:11" ht="15" customHeight="1">
      <c r="A5" s="120" t="s">
        <v>132</v>
      </c>
      <c r="B5" s="121"/>
      <c r="C5" s="121"/>
      <c r="D5" s="121"/>
      <c r="E5" s="118" t="s">
        <v>125</v>
      </c>
      <c r="F5" s="118">
        <v>12</v>
      </c>
      <c r="G5" s="118">
        <v>13</v>
      </c>
      <c r="H5" s="118">
        <v>14</v>
      </c>
      <c r="I5" s="122">
        <v>15</v>
      </c>
      <c r="J5" s="74"/>
      <c r="K5" s="74"/>
    </row>
    <row r="6" spans="1:11" ht="33" customHeight="1">
      <c r="A6" s="64" t="s">
        <v>133</v>
      </c>
      <c r="B6" s="11"/>
      <c r="C6" s="11"/>
      <c r="E6" s="119"/>
      <c r="F6" s="119"/>
      <c r="G6" s="119"/>
      <c r="H6" s="119"/>
      <c r="I6" s="123"/>
      <c r="J6" s="75" t="s">
        <v>96</v>
      </c>
      <c r="K6" s="86" t="s">
        <v>12</v>
      </c>
    </row>
    <row r="7" spans="1:4" ht="3.75" customHeight="1">
      <c r="A7" s="16"/>
      <c r="B7" s="16"/>
      <c r="C7" s="16"/>
      <c r="D7" s="17"/>
    </row>
    <row r="8" spans="1:11" s="18" customFormat="1" ht="18.75" customHeight="1">
      <c r="A8" s="111" t="s">
        <v>97</v>
      </c>
      <c r="B8" s="111"/>
      <c r="C8" s="111"/>
      <c r="D8" s="112"/>
      <c r="E8" s="65">
        <v>617903</v>
      </c>
      <c r="F8" s="65">
        <v>628243</v>
      </c>
      <c r="G8" s="65">
        <v>605444</v>
      </c>
      <c r="H8" s="65">
        <v>593801</v>
      </c>
      <c r="I8" s="65">
        <v>572453</v>
      </c>
      <c r="J8" s="76">
        <f>IF(H8&lt;0,(I8-H8)/H8*100*-1,(I8-H8)/H8*100)</f>
        <v>-3.595143827645962</v>
      </c>
      <c r="K8" s="76">
        <f>I8/$I$40*100</f>
        <v>83.41330496805263</v>
      </c>
    </row>
    <row r="9" spans="1:11" ht="18.75" customHeight="1">
      <c r="A9" s="12"/>
      <c r="B9" s="107" t="s">
        <v>90</v>
      </c>
      <c r="C9" s="107"/>
      <c r="D9" s="108"/>
      <c r="E9" s="66">
        <v>525345</v>
      </c>
      <c r="F9" s="66">
        <v>532398</v>
      </c>
      <c r="G9" s="67">
        <v>508905</v>
      </c>
      <c r="H9" s="68">
        <v>495632</v>
      </c>
      <c r="I9" s="68">
        <v>473716</v>
      </c>
      <c r="J9" s="77">
        <f aca="true" t="shared" si="0" ref="J9:J44">IF(H9&lt;0,(I9-H9)/H9*100*-1,(I9-H9)/H9*100)</f>
        <v>-4.421829099008942</v>
      </c>
      <c r="K9" s="77">
        <f aca="true" t="shared" si="1" ref="K9:K40">I9/$I$40*100</f>
        <v>69.02613345767429</v>
      </c>
    </row>
    <row r="10" spans="1:11" ht="18.75" customHeight="1">
      <c r="A10" s="12"/>
      <c r="B10" s="107" t="s">
        <v>98</v>
      </c>
      <c r="C10" s="107"/>
      <c r="D10" s="108"/>
      <c r="E10" s="66">
        <v>92558</v>
      </c>
      <c r="F10" s="66">
        <v>95845</v>
      </c>
      <c r="G10" s="66">
        <v>96539</v>
      </c>
      <c r="H10" s="66">
        <v>98169</v>
      </c>
      <c r="I10" s="66">
        <v>98737</v>
      </c>
      <c r="J10" s="77">
        <f t="shared" si="0"/>
        <v>0.5785940571870958</v>
      </c>
      <c r="K10" s="77">
        <f t="shared" si="1"/>
        <v>14.38717151037834</v>
      </c>
    </row>
    <row r="11" spans="1:11" ht="18.75" customHeight="1">
      <c r="A11" s="12"/>
      <c r="B11" s="12"/>
      <c r="C11" s="107" t="s">
        <v>99</v>
      </c>
      <c r="D11" s="108"/>
      <c r="E11" s="66">
        <v>76107</v>
      </c>
      <c r="F11" s="66">
        <v>77318</v>
      </c>
      <c r="G11" s="67">
        <v>77019</v>
      </c>
      <c r="H11" s="68">
        <v>76317</v>
      </c>
      <c r="I11" s="68">
        <v>74265</v>
      </c>
      <c r="J11" s="77">
        <f t="shared" si="0"/>
        <v>-2.6887849365148</v>
      </c>
      <c r="K11" s="77">
        <f t="shared" si="1"/>
        <v>10.821306017179452</v>
      </c>
    </row>
    <row r="12" spans="1:11" ht="18.75" customHeight="1">
      <c r="A12" s="12"/>
      <c r="B12" s="12"/>
      <c r="C12" s="107" t="s">
        <v>100</v>
      </c>
      <c r="D12" s="108"/>
      <c r="E12" s="66">
        <v>16451</v>
      </c>
      <c r="F12" s="66">
        <v>18527</v>
      </c>
      <c r="G12" s="67">
        <v>19520</v>
      </c>
      <c r="H12" s="68">
        <v>21852</v>
      </c>
      <c r="I12" s="68">
        <v>24472</v>
      </c>
      <c r="J12" s="77">
        <f t="shared" si="0"/>
        <v>11.989749222039173</v>
      </c>
      <c r="K12" s="77">
        <f t="shared" si="1"/>
        <v>3.5658654931988893</v>
      </c>
    </row>
    <row r="13" spans="1:11" s="18" customFormat="1" ht="18.75" customHeight="1">
      <c r="A13" s="111" t="s">
        <v>101</v>
      </c>
      <c r="B13" s="111"/>
      <c r="C13" s="111"/>
      <c r="D13" s="112"/>
      <c r="E13" s="65">
        <v>38515</v>
      </c>
      <c r="F13" s="65">
        <v>30194</v>
      </c>
      <c r="G13" s="65">
        <v>19126</v>
      </c>
      <c r="H13" s="65">
        <v>13900</v>
      </c>
      <c r="I13" s="65">
        <v>11082</v>
      </c>
      <c r="J13" s="76">
        <f t="shared" si="0"/>
        <v>-20.27338129496403</v>
      </c>
      <c r="K13" s="76">
        <f t="shared" si="1"/>
        <v>1.6147810312042372</v>
      </c>
    </row>
    <row r="14" spans="1:11" ht="18.75" customHeight="1">
      <c r="A14" s="12"/>
      <c r="B14" s="12"/>
      <c r="C14" s="107" t="s">
        <v>13</v>
      </c>
      <c r="D14" s="108"/>
      <c r="E14" s="66">
        <v>93839</v>
      </c>
      <c r="F14" s="66">
        <v>84990</v>
      </c>
      <c r="G14" s="66">
        <v>71164</v>
      </c>
      <c r="H14" s="66">
        <v>63644</v>
      </c>
      <c r="I14" s="66">
        <v>57896</v>
      </c>
      <c r="J14" s="77">
        <f t="shared" si="0"/>
        <v>-9.031487650053423</v>
      </c>
      <c r="K14" s="77">
        <f t="shared" si="1"/>
        <v>8.43614533320705</v>
      </c>
    </row>
    <row r="15" spans="1:11" ht="18.75" customHeight="1">
      <c r="A15" s="12"/>
      <c r="B15" s="12"/>
      <c r="C15" s="107" t="s">
        <v>14</v>
      </c>
      <c r="D15" s="108"/>
      <c r="E15" s="66">
        <v>55324</v>
      </c>
      <c r="F15" s="66">
        <v>54796</v>
      </c>
      <c r="G15" s="66">
        <v>52038</v>
      </c>
      <c r="H15" s="66">
        <v>49744</v>
      </c>
      <c r="I15" s="66">
        <v>46814</v>
      </c>
      <c r="J15" s="77">
        <f t="shared" si="0"/>
        <v>-5.890157606947572</v>
      </c>
      <c r="K15" s="77">
        <f t="shared" si="1"/>
        <v>6.821364302002812</v>
      </c>
    </row>
    <row r="16" spans="1:11" ht="18.75" customHeight="1">
      <c r="A16" s="12"/>
      <c r="B16" s="107" t="s">
        <v>91</v>
      </c>
      <c r="C16" s="107"/>
      <c r="D16" s="108"/>
      <c r="E16" s="67">
        <v>-27177</v>
      </c>
      <c r="F16" s="67">
        <v>-27378</v>
      </c>
      <c r="G16" s="67">
        <v>-25096</v>
      </c>
      <c r="H16" s="67">
        <v>-25095</v>
      </c>
      <c r="I16" s="67">
        <v>-24881</v>
      </c>
      <c r="J16" s="77">
        <f t="shared" si="0"/>
        <v>0.8527595138473799</v>
      </c>
      <c r="K16" s="77">
        <f t="shared" si="1"/>
        <v>-3.625461725085059</v>
      </c>
    </row>
    <row r="17" spans="1:11" ht="18.75" customHeight="1">
      <c r="A17" s="12"/>
      <c r="B17" s="12"/>
      <c r="C17" s="107" t="s">
        <v>13</v>
      </c>
      <c r="D17" s="108"/>
      <c r="E17" s="66">
        <v>15913</v>
      </c>
      <c r="F17" s="66">
        <v>15253</v>
      </c>
      <c r="G17" s="68">
        <v>14086</v>
      </c>
      <c r="H17" s="68">
        <v>11881</v>
      </c>
      <c r="I17" s="68">
        <v>9361</v>
      </c>
      <c r="J17" s="77">
        <f t="shared" si="0"/>
        <v>-21.210335830317316</v>
      </c>
      <c r="K17" s="77">
        <f t="shared" si="1"/>
        <v>1.36401057869544</v>
      </c>
    </row>
    <row r="18" spans="1:11" ht="18.75" customHeight="1">
      <c r="A18" s="12"/>
      <c r="B18" s="12"/>
      <c r="C18" s="107" t="s">
        <v>14</v>
      </c>
      <c r="D18" s="108"/>
      <c r="E18" s="66">
        <v>43090</v>
      </c>
      <c r="F18" s="66">
        <v>42631</v>
      </c>
      <c r="G18" s="68">
        <v>39182</v>
      </c>
      <c r="H18" s="68">
        <v>36976</v>
      </c>
      <c r="I18" s="68">
        <v>34242</v>
      </c>
      <c r="J18" s="77">
        <f t="shared" si="0"/>
        <v>-7.393985287754219</v>
      </c>
      <c r="K18" s="77">
        <f t="shared" si="1"/>
        <v>4.989472303780499</v>
      </c>
    </row>
    <row r="19" spans="1:11" ht="18.75" customHeight="1">
      <c r="A19" s="12"/>
      <c r="B19" s="107" t="s">
        <v>102</v>
      </c>
      <c r="C19" s="107"/>
      <c r="D19" s="108"/>
      <c r="E19" s="67">
        <v>65114</v>
      </c>
      <c r="F19" s="67">
        <v>57055</v>
      </c>
      <c r="G19" s="67">
        <v>44051</v>
      </c>
      <c r="H19" s="67">
        <v>38659</v>
      </c>
      <c r="I19" s="67">
        <v>35548</v>
      </c>
      <c r="J19" s="77">
        <f t="shared" si="0"/>
        <v>-8.047285237590211</v>
      </c>
      <c r="K19" s="77">
        <f t="shared" si="1"/>
        <v>5.179772252052719</v>
      </c>
    </row>
    <row r="20" spans="1:11" ht="18.75" customHeight="1">
      <c r="A20" s="12"/>
      <c r="B20" s="113" t="s">
        <v>103</v>
      </c>
      <c r="C20" s="113"/>
      <c r="D20" s="114"/>
      <c r="E20" s="66">
        <v>20110</v>
      </c>
      <c r="F20" s="66">
        <v>15195</v>
      </c>
      <c r="G20" s="66">
        <v>2259</v>
      </c>
      <c r="H20" s="67">
        <v>-4279</v>
      </c>
      <c r="I20" s="67">
        <v>-5266</v>
      </c>
      <c r="J20" s="77">
        <f t="shared" si="0"/>
        <v>-23.06613694788502</v>
      </c>
      <c r="K20" s="77">
        <f t="shared" si="1"/>
        <v>-0.7673196995417355</v>
      </c>
    </row>
    <row r="21" spans="1:11" ht="18.75" customHeight="1">
      <c r="A21" s="12"/>
      <c r="B21" s="12"/>
      <c r="C21" s="107" t="s">
        <v>13</v>
      </c>
      <c r="D21" s="108"/>
      <c r="E21" s="66">
        <v>30580</v>
      </c>
      <c r="F21" s="66">
        <v>25688</v>
      </c>
      <c r="G21" s="68">
        <v>13541</v>
      </c>
      <c r="H21" s="68">
        <v>7181</v>
      </c>
      <c r="I21" s="68">
        <v>6098</v>
      </c>
      <c r="J21" s="77">
        <f t="shared" si="0"/>
        <v>-15.0814649770227</v>
      </c>
      <c r="K21" s="77">
        <f t="shared" si="1"/>
        <v>0.8885521321316946</v>
      </c>
    </row>
    <row r="22" spans="1:11" ht="18.75" customHeight="1">
      <c r="A22" s="12"/>
      <c r="B22" s="12"/>
      <c r="C22" s="107" t="s">
        <v>14</v>
      </c>
      <c r="D22" s="108"/>
      <c r="E22" s="66">
        <v>10470</v>
      </c>
      <c r="F22" s="66">
        <v>10493</v>
      </c>
      <c r="G22" s="68">
        <v>11282</v>
      </c>
      <c r="H22" s="68">
        <v>11460</v>
      </c>
      <c r="I22" s="68">
        <v>11364</v>
      </c>
      <c r="J22" s="77">
        <f t="shared" si="0"/>
        <v>-0.8376963350785341</v>
      </c>
      <c r="K22" s="77">
        <f t="shared" si="1"/>
        <v>1.6558718316734302</v>
      </c>
    </row>
    <row r="23" spans="1:11" ht="18.75" customHeight="1">
      <c r="A23" s="12"/>
      <c r="B23" s="107" t="s">
        <v>104</v>
      </c>
      <c r="C23" s="107"/>
      <c r="D23" s="108"/>
      <c r="E23" s="66">
        <v>3866</v>
      </c>
      <c r="F23" s="66">
        <v>4807</v>
      </c>
      <c r="G23" s="67">
        <v>4563</v>
      </c>
      <c r="H23" s="68">
        <v>5655</v>
      </c>
      <c r="I23" s="68">
        <v>6527</v>
      </c>
      <c r="J23" s="77">
        <f t="shared" si="0"/>
        <v>15.419982316534039</v>
      </c>
      <c r="K23" s="77">
        <f t="shared" si="1"/>
        <v>0.9510626051858921</v>
      </c>
    </row>
    <row r="24" spans="1:11" ht="18.75" customHeight="1">
      <c r="A24" s="12"/>
      <c r="B24" s="107" t="s">
        <v>112</v>
      </c>
      <c r="C24" s="107"/>
      <c r="D24" s="108"/>
      <c r="E24" s="66">
        <v>27133</v>
      </c>
      <c r="F24" s="66">
        <v>23854</v>
      </c>
      <c r="G24" s="69">
        <v>21937</v>
      </c>
      <c r="H24" s="68">
        <v>22806</v>
      </c>
      <c r="I24" s="68">
        <v>22142</v>
      </c>
      <c r="J24" s="77">
        <f t="shared" si="0"/>
        <v>-2.9115145137244585</v>
      </c>
      <c r="K24" s="77">
        <f t="shared" si="1"/>
        <v>3.226356397123644</v>
      </c>
    </row>
    <row r="25" spans="1:11" ht="18.75" customHeight="1">
      <c r="A25" s="12"/>
      <c r="B25" s="107" t="s">
        <v>113</v>
      </c>
      <c r="C25" s="107"/>
      <c r="D25" s="108"/>
      <c r="E25" s="66">
        <v>14005</v>
      </c>
      <c r="F25" s="66">
        <v>13199</v>
      </c>
      <c r="G25" s="67">
        <v>15292</v>
      </c>
      <c r="H25" s="68">
        <v>14477</v>
      </c>
      <c r="I25" s="68">
        <v>12145</v>
      </c>
      <c r="J25" s="77">
        <f t="shared" si="0"/>
        <v>-16.108309732679423</v>
      </c>
      <c r="K25" s="77">
        <f t="shared" si="1"/>
        <v>1.769672949284918</v>
      </c>
    </row>
    <row r="26" spans="1:11" ht="18.75" customHeight="1">
      <c r="A26" s="12"/>
      <c r="B26" s="107" t="s">
        <v>105</v>
      </c>
      <c r="C26" s="107"/>
      <c r="D26" s="108"/>
      <c r="E26" s="67">
        <v>578</v>
      </c>
      <c r="F26" s="67">
        <v>517</v>
      </c>
      <c r="G26" s="67">
        <v>171</v>
      </c>
      <c r="H26" s="67">
        <v>336</v>
      </c>
      <c r="I26" s="67">
        <v>415</v>
      </c>
      <c r="J26" s="77">
        <f t="shared" si="0"/>
        <v>23.511904761904763</v>
      </c>
      <c r="K26" s="77">
        <f t="shared" si="1"/>
        <v>0.0604705042365781</v>
      </c>
    </row>
    <row r="27" spans="1:11" ht="18.75" customHeight="1">
      <c r="A27" s="12"/>
      <c r="B27" s="12"/>
      <c r="C27" s="107" t="s">
        <v>13</v>
      </c>
      <c r="D27" s="108"/>
      <c r="E27" s="66">
        <v>2342</v>
      </c>
      <c r="F27" s="66">
        <v>2189</v>
      </c>
      <c r="G27" s="67">
        <v>1745</v>
      </c>
      <c r="H27" s="68">
        <v>1644</v>
      </c>
      <c r="I27" s="68">
        <v>1623</v>
      </c>
      <c r="J27" s="77">
        <f t="shared" si="0"/>
        <v>-1.2773722627737227</v>
      </c>
      <c r="K27" s="77">
        <f t="shared" si="1"/>
        <v>0.23649067078546088</v>
      </c>
    </row>
    <row r="28" spans="1:11" ht="18.75" customHeight="1">
      <c r="A28" s="12"/>
      <c r="B28" s="12"/>
      <c r="C28" s="107" t="s">
        <v>14</v>
      </c>
      <c r="D28" s="108"/>
      <c r="E28" s="66">
        <v>1764</v>
      </c>
      <c r="F28" s="66">
        <v>1672</v>
      </c>
      <c r="G28" s="67">
        <v>1574</v>
      </c>
      <c r="H28" s="68">
        <v>1308</v>
      </c>
      <c r="I28" s="68">
        <v>1208</v>
      </c>
      <c r="J28" s="77">
        <f t="shared" si="0"/>
        <v>-7.64525993883792</v>
      </c>
      <c r="K28" s="77">
        <f t="shared" si="1"/>
        <v>0.17602016654888275</v>
      </c>
    </row>
    <row r="29" spans="1:11" s="18" customFormat="1" ht="18.75" customHeight="1">
      <c r="A29" s="111" t="s">
        <v>106</v>
      </c>
      <c r="B29" s="111"/>
      <c r="C29" s="111"/>
      <c r="D29" s="112"/>
      <c r="E29" s="65">
        <v>113929</v>
      </c>
      <c r="F29" s="65">
        <v>108310</v>
      </c>
      <c r="G29" s="65">
        <v>114056</v>
      </c>
      <c r="H29" s="65">
        <v>98424</v>
      </c>
      <c r="I29" s="65">
        <v>102750</v>
      </c>
      <c r="J29" s="76">
        <f t="shared" si="0"/>
        <v>4.395269446476469</v>
      </c>
      <c r="K29" s="76">
        <f t="shared" si="1"/>
        <v>14.97191400074313</v>
      </c>
    </row>
    <row r="30" spans="1:11" ht="18.75" customHeight="1">
      <c r="A30" s="12"/>
      <c r="B30" s="107" t="s">
        <v>92</v>
      </c>
      <c r="C30" s="107"/>
      <c r="D30" s="108"/>
      <c r="E30" s="66">
        <v>39598</v>
      </c>
      <c r="F30" s="66">
        <v>36784</v>
      </c>
      <c r="G30" s="66">
        <v>42538</v>
      </c>
      <c r="H30" s="66">
        <v>24042</v>
      </c>
      <c r="I30" s="66">
        <v>7345</v>
      </c>
      <c r="J30" s="77">
        <f t="shared" si="0"/>
        <v>-69.44929706347226</v>
      </c>
      <c r="K30" s="77">
        <f t="shared" si="1"/>
        <v>1.0702550689582317</v>
      </c>
    </row>
    <row r="31" spans="1:11" ht="18.75" customHeight="1">
      <c r="A31" s="12"/>
      <c r="B31" s="12"/>
      <c r="C31" s="107" t="s">
        <v>15</v>
      </c>
      <c r="D31" s="108"/>
      <c r="E31" s="66">
        <v>26431</v>
      </c>
      <c r="F31" s="66">
        <v>25301</v>
      </c>
      <c r="G31" s="67">
        <v>27674</v>
      </c>
      <c r="H31" s="68">
        <v>11313</v>
      </c>
      <c r="I31" s="68">
        <v>17544</v>
      </c>
      <c r="J31" s="77">
        <f t="shared" si="0"/>
        <v>55.078228586581815</v>
      </c>
      <c r="K31" s="77">
        <f t="shared" si="1"/>
        <v>2.556372352594039</v>
      </c>
    </row>
    <row r="32" spans="1:11" ht="18.75" customHeight="1">
      <c r="A32" s="12"/>
      <c r="B32" s="12"/>
      <c r="C32" s="107" t="s">
        <v>107</v>
      </c>
      <c r="D32" s="108"/>
      <c r="E32" s="66">
        <v>13167</v>
      </c>
      <c r="F32" s="66">
        <v>11483</v>
      </c>
      <c r="G32" s="67">
        <v>14864</v>
      </c>
      <c r="H32" s="68">
        <v>12729</v>
      </c>
      <c r="I32" s="68">
        <v>-10199</v>
      </c>
      <c r="J32" s="77">
        <f t="shared" si="0"/>
        <v>-180.12412601146988</v>
      </c>
      <c r="K32" s="77">
        <f t="shared" si="1"/>
        <v>-1.4861172836358072</v>
      </c>
    </row>
    <row r="33" spans="1:11" ht="18.75" customHeight="1">
      <c r="A33" s="12"/>
      <c r="B33" s="107" t="s">
        <v>93</v>
      </c>
      <c r="C33" s="107"/>
      <c r="D33" s="108"/>
      <c r="E33" s="67">
        <v>-23810</v>
      </c>
      <c r="F33" s="67">
        <v>-27287</v>
      </c>
      <c r="G33" s="67">
        <v>-14941</v>
      </c>
      <c r="H33" s="67">
        <v>-16264</v>
      </c>
      <c r="I33" s="67">
        <v>-12324</v>
      </c>
      <c r="J33" s="77">
        <f t="shared" si="0"/>
        <v>24.225282833251352</v>
      </c>
      <c r="K33" s="77">
        <f t="shared" si="1"/>
        <v>-1.7957554077387674</v>
      </c>
    </row>
    <row r="34" spans="1:11" ht="18.75" customHeight="1">
      <c r="A34" s="12"/>
      <c r="B34" s="12"/>
      <c r="C34" s="107" t="s">
        <v>15</v>
      </c>
      <c r="D34" s="108"/>
      <c r="E34" s="67">
        <v>-23157</v>
      </c>
      <c r="F34" s="67">
        <v>-28762</v>
      </c>
      <c r="G34" s="67">
        <v>-27984</v>
      </c>
      <c r="H34" s="68">
        <v>-31116</v>
      </c>
      <c r="I34" s="68">
        <v>-25161</v>
      </c>
      <c r="J34" s="77">
        <f t="shared" si="0"/>
        <v>19.13806401851138</v>
      </c>
      <c r="K34" s="77">
        <f t="shared" si="1"/>
        <v>-3.666261101437449</v>
      </c>
    </row>
    <row r="35" spans="1:11" ht="18.75" customHeight="1">
      <c r="A35" s="12"/>
      <c r="B35" s="12"/>
      <c r="C35" s="107" t="s">
        <v>107</v>
      </c>
      <c r="D35" s="108"/>
      <c r="E35" s="67">
        <v>-653</v>
      </c>
      <c r="F35" s="67">
        <v>1475</v>
      </c>
      <c r="G35" s="67">
        <v>13043</v>
      </c>
      <c r="H35" s="68">
        <v>14852</v>
      </c>
      <c r="I35" s="68">
        <v>12837</v>
      </c>
      <c r="J35" s="77">
        <f t="shared" si="0"/>
        <v>-13.567196337193643</v>
      </c>
      <c r="K35" s="77">
        <f t="shared" si="1"/>
        <v>1.870505693698682</v>
      </c>
    </row>
    <row r="36" spans="1:11" ht="18.75" customHeight="1">
      <c r="A36" s="12"/>
      <c r="B36" s="107" t="s">
        <v>94</v>
      </c>
      <c r="C36" s="107"/>
      <c r="D36" s="108"/>
      <c r="E36" s="66">
        <v>98141</v>
      </c>
      <c r="F36" s="66">
        <v>98813</v>
      </c>
      <c r="G36" s="67">
        <v>86459</v>
      </c>
      <c r="H36" s="67">
        <v>90646</v>
      </c>
      <c r="I36" s="67">
        <v>107729</v>
      </c>
      <c r="J36" s="77">
        <f t="shared" si="0"/>
        <v>18.845839860556453</v>
      </c>
      <c r="K36" s="77">
        <f t="shared" si="1"/>
        <v>15.697414339523666</v>
      </c>
    </row>
    <row r="37" spans="1:11" ht="18.75" customHeight="1">
      <c r="A37" s="12"/>
      <c r="B37" s="12"/>
      <c r="C37" s="107" t="s">
        <v>16</v>
      </c>
      <c r="D37" s="108"/>
      <c r="E37" s="66">
        <v>22207</v>
      </c>
      <c r="F37" s="66">
        <v>22004</v>
      </c>
      <c r="G37" s="67">
        <v>16063</v>
      </c>
      <c r="H37" s="68">
        <v>14785</v>
      </c>
      <c r="I37" s="68">
        <v>18589</v>
      </c>
      <c r="J37" s="77">
        <f t="shared" si="0"/>
        <v>25.728779168075754</v>
      </c>
      <c r="K37" s="77">
        <f t="shared" si="1"/>
        <v>2.7086414536234944</v>
      </c>
    </row>
    <row r="38" spans="1:11" ht="18.75" customHeight="1">
      <c r="A38" s="12"/>
      <c r="B38" s="12"/>
      <c r="C38" s="107" t="s">
        <v>108</v>
      </c>
      <c r="D38" s="108"/>
      <c r="E38" s="66">
        <v>42565</v>
      </c>
      <c r="F38" s="66">
        <v>41483</v>
      </c>
      <c r="G38" s="67">
        <v>33562</v>
      </c>
      <c r="H38" s="68">
        <v>36877</v>
      </c>
      <c r="I38" s="68">
        <v>47937</v>
      </c>
      <c r="J38" s="77">
        <f t="shared" si="0"/>
        <v>29.991593676275187</v>
      </c>
      <c r="K38" s="77">
        <f t="shared" si="1"/>
        <v>6.984998943587577</v>
      </c>
    </row>
    <row r="39" spans="1:11" ht="18.75" customHeight="1">
      <c r="A39" s="12"/>
      <c r="B39" s="12"/>
      <c r="C39" s="107" t="s">
        <v>95</v>
      </c>
      <c r="D39" s="108"/>
      <c r="E39" s="66">
        <v>33369</v>
      </c>
      <c r="F39" s="66">
        <v>35326</v>
      </c>
      <c r="G39" s="67">
        <v>36834</v>
      </c>
      <c r="H39" s="68">
        <v>38984</v>
      </c>
      <c r="I39" s="68">
        <v>41203</v>
      </c>
      <c r="J39" s="77">
        <f t="shared" si="0"/>
        <v>5.692078801559615</v>
      </c>
      <c r="K39" s="77">
        <f t="shared" si="1"/>
        <v>6.003773942312596</v>
      </c>
    </row>
    <row r="40" spans="1:11" s="18" customFormat="1" ht="18.75" customHeight="1">
      <c r="A40" s="111" t="s">
        <v>17</v>
      </c>
      <c r="B40" s="111"/>
      <c r="C40" s="111"/>
      <c r="D40" s="112"/>
      <c r="E40" s="65">
        <v>770347</v>
      </c>
      <c r="F40" s="65">
        <v>766747</v>
      </c>
      <c r="G40" s="65">
        <v>738626</v>
      </c>
      <c r="H40" s="65">
        <v>706125</v>
      </c>
      <c r="I40" s="65">
        <v>686285</v>
      </c>
      <c r="J40" s="76">
        <f t="shared" si="0"/>
        <v>-2.8097008320056647</v>
      </c>
      <c r="K40" s="76">
        <f t="shared" si="1"/>
        <v>100</v>
      </c>
    </row>
    <row r="41" spans="1:11" ht="18.75" customHeight="1">
      <c r="A41" s="107" t="s">
        <v>121</v>
      </c>
      <c r="B41" s="107"/>
      <c r="C41" s="107"/>
      <c r="D41" s="108"/>
      <c r="E41" s="66">
        <v>328923</v>
      </c>
      <c r="F41" s="67">
        <v>330654</v>
      </c>
      <c r="G41" s="68">
        <v>332385</v>
      </c>
      <c r="H41" s="68">
        <v>334116</v>
      </c>
      <c r="I41" s="68">
        <v>335847</v>
      </c>
      <c r="J41" s="77">
        <f t="shared" si="0"/>
        <v>0.5180835398484358</v>
      </c>
      <c r="K41" s="83" t="s">
        <v>129</v>
      </c>
    </row>
    <row r="42" spans="1:11" s="18" customFormat="1" ht="18.75" customHeight="1">
      <c r="A42" s="111" t="s">
        <v>122</v>
      </c>
      <c r="B42" s="111"/>
      <c r="C42" s="111"/>
      <c r="D42" s="112"/>
      <c r="E42" s="65">
        <f>ROUND((E40*1000/E41),0)</f>
        <v>2342</v>
      </c>
      <c r="F42" s="65">
        <f>ROUND((F40*1000/F41),0)</f>
        <v>2319</v>
      </c>
      <c r="G42" s="65">
        <f>ROUND((G40*1000/G41),0)</f>
        <v>2222</v>
      </c>
      <c r="H42" s="65">
        <f>ROUND((H40*1000/H41),0)</f>
        <v>2113</v>
      </c>
      <c r="I42" s="84">
        <f>ROUND((I40*1000/I41),0)</f>
        <v>2043</v>
      </c>
      <c r="J42" s="76">
        <f t="shared" si="0"/>
        <v>-3.3128253667770937</v>
      </c>
      <c r="K42" s="85" t="s">
        <v>129</v>
      </c>
    </row>
    <row r="43" spans="1:11" s="18" customFormat="1" ht="15" customHeight="1">
      <c r="A43" s="109" t="s">
        <v>109</v>
      </c>
      <c r="B43" s="109"/>
      <c r="C43" s="109"/>
      <c r="D43" s="110"/>
      <c r="E43" s="104">
        <v>42431</v>
      </c>
      <c r="F43" s="104">
        <v>38966</v>
      </c>
      <c r="G43" s="104">
        <v>42897</v>
      </c>
      <c r="H43" s="106">
        <v>23952</v>
      </c>
      <c r="I43" s="106">
        <v>14160</v>
      </c>
      <c r="J43" s="90">
        <f t="shared" si="0"/>
        <v>-40.88176352705411</v>
      </c>
      <c r="K43" s="105" t="s">
        <v>129</v>
      </c>
    </row>
    <row r="44" spans="1:11" ht="13.5" customHeight="1">
      <c r="A44" s="115" t="s">
        <v>110</v>
      </c>
      <c r="B44" s="115"/>
      <c r="C44" s="115"/>
      <c r="D44" s="116"/>
      <c r="E44" s="104"/>
      <c r="F44" s="104"/>
      <c r="G44" s="104"/>
      <c r="H44" s="106"/>
      <c r="I44" s="106"/>
      <c r="J44" s="90" t="e">
        <f t="shared" si="0"/>
        <v>#DIV/0!</v>
      </c>
      <c r="K44" s="105"/>
    </row>
    <row r="45" spans="1:11" ht="3.75" customHeight="1">
      <c r="A45" s="78"/>
      <c r="B45" s="78"/>
      <c r="C45" s="78"/>
      <c r="D45" s="78"/>
      <c r="E45" s="79"/>
      <c r="F45" s="79"/>
      <c r="G45" s="79"/>
      <c r="H45" s="82"/>
      <c r="I45" s="82"/>
      <c r="J45" s="80"/>
      <c r="K45" s="81"/>
    </row>
    <row r="46" spans="1:11" ht="4.5" customHeight="1">
      <c r="A46" s="10"/>
      <c r="B46" s="10"/>
      <c r="C46" s="10"/>
      <c r="D46" s="10"/>
      <c r="E46" s="10"/>
      <c r="F46" s="10"/>
      <c r="G46" s="10"/>
      <c r="H46" s="10"/>
      <c r="I46" s="10"/>
      <c r="J46" s="74"/>
      <c r="K46" s="10"/>
    </row>
    <row r="47" ht="12">
      <c r="A47" s="19" t="s">
        <v>18</v>
      </c>
    </row>
    <row r="49" ht="12">
      <c r="D49" s="15" t="s">
        <v>111</v>
      </c>
    </row>
  </sheetData>
  <mergeCells count="51">
    <mergeCell ref="A1:K1"/>
    <mergeCell ref="F5:F6"/>
    <mergeCell ref="G5:G6"/>
    <mergeCell ref="H5:H6"/>
    <mergeCell ref="E5:E6"/>
    <mergeCell ref="A5:D5"/>
    <mergeCell ref="I5:I6"/>
    <mergeCell ref="A44:D44"/>
    <mergeCell ref="C39:D39"/>
    <mergeCell ref="A40:D40"/>
    <mergeCell ref="A41:D41"/>
    <mergeCell ref="B23:D23"/>
    <mergeCell ref="B33:D33"/>
    <mergeCell ref="C34:D34"/>
    <mergeCell ref="C27:D27"/>
    <mergeCell ref="C28:D28"/>
    <mergeCell ref="A29:D29"/>
    <mergeCell ref="B30:D30"/>
    <mergeCell ref="C31:D31"/>
    <mergeCell ref="C32:D32"/>
    <mergeCell ref="B24:D24"/>
    <mergeCell ref="C18:D18"/>
    <mergeCell ref="B19:D19"/>
    <mergeCell ref="C22:D22"/>
    <mergeCell ref="B20:D20"/>
    <mergeCell ref="C21:D21"/>
    <mergeCell ref="B16:D16"/>
    <mergeCell ref="C17:D17"/>
    <mergeCell ref="C14:D14"/>
    <mergeCell ref="C15:D15"/>
    <mergeCell ref="B10:D10"/>
    <mergeCell ref="A13:D13"/>
    <mergeCell ref="A8:D8"/>
    <mergeCell ref="B9:D9"/>
    <mergeCell ref="C11:D11"/>
    <mergeCell ref="C12:D12"/>
    <mergeCell ref="E43:E44"/>
    <mergeCell ref="H43:H44"/>
    <mergeCell ref="B25:D25"/>
    <mergeCell ref="B26:D26"/>
    <mergeCell ref="A43:D43"/>
    <mergeCell ref="A42:D42"/>
    <mergeCell ref="C35:D35"/>
    <mergeCell ref="B36:D36"/>
    <mergeCell ref="C37:D37"/>
    <mergeCell ref="C38:D38"/>
    <mergeCell ref="J43:J44"/>
    <mergeCell ref="F43:F44"/>
    <mergeCell ref="G43:G44"/>
    <mergeCell ref="K43:K44"/>
    <mergeCell ref="I43:I4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75" workbookViewId="0" topLeftCell="A1">
      <selection activeCell="A1" sqref="A1:I1"/>
    </sheetView>
  </sheetViews>
  <sheetFormatPr defaultColWidth="9.00390625" defaultRowHeight="13.5"/>
  <cols>
    <col min="1" max="1" width="10.375" style="48" customWidth="1"/>
    <col min="2" max="3" width="9.875" style="7" customWidth="1"/>
    <col min="4" max="5" width="11.25390625" style="7" customWidth="1"/>
    <col min="6" max="6" width="8.75390625" style="7" customWidth="1"/>
    <col min="7" max="7" width="8.625" style="7" customWidth="1"/>
    <col min="8" max="8" width="9.125" style="7" customWidth="1"/>
    <col min="9" max="9" width="11.875" style="7" customWidth="1"/>
    <col min="10" max="16384" width="8.875" style="7" customWidth="1"/>
  </cols>
  <sheetData>
    <row r="1" spans="1:9" s="46" customFormat="1" ht="18" customHeight="1">
      <c r="A1" s="124" t="s">
        <v>126</v>
      </c>
      <c r="B1" s="124"/>
      <c r="C1" s="124"/>
      <c r="D1" s="124"/>
      <c r="E1" s="124"/>
      <c r="F1" s="124"/>
      <c r="G1" s="124"/>
      <c r="H1" s="124"/>
      <c r="I1" s="124"/>
    </row>
    <row r="2" spans="1:9" ht="12" customHeight="1">
      <c r="A2" s="47"/>
      <c r="B2" s="47"/>
      <c r="C2" s="47"/>
      <c r="D2" s="47"/>
      <c r="E2" s="47"/>
      <c r="F2" s="47"/>
      <c r="G2" s="47"/>
      <c r="H2" s="47"/>
      <c r="I2" s="47"/>
    </row>
    <row r="3" ht="12" customHeight="1">
      <c r="I3" s="49" t="s">
        <v>89</v>
      </c>
    </row>
    <row r="4" ht="3" customHeight="1"/>
    <row r="5" spans="1:9" ht="16.5" customHeight="1">
      <c r="A5" s="4" t="s">
        <v>19</v>
      </c>
      <c r="B5" s="5" t="s">
        <v>118</v>
      </c>
      <c r="C5" s="6" t="s">
        <v>119</v>
      </c>
      <c r="D5" s="6" t="s">
        <v>120</v>
      </c>
      <c r="E5" s="125" t="s">
        <v>20</v>
      </c>
      <c r="F5" s="125" t="s">
        <v>21</v>
      </c>
      <c r="G5" s="6" t="s">
        <v>22</v>
      </c>
      <c r="H5" s="6" t="s">
        <v>23</v>
      </c>
      <c r="I5" s="127" t="s">
        <v>24</v>
      </c>
    </row>
    <row r="6" spans="1:9" ht="16.5" customHeight="1">
      <c r="A6" s="8" t="s">
        <v>25</v>
      </c>
      <c r="B6" s="70" t="s">
        <v>117</v>
      </c>
      <c r="C6" s="71" t="s">
        <v>117</v>
      </c>
      <c r="D6" s="71" t="s">
        <v>117</v>
      </c>
      <c r="E6" s="126"/>
      <c r="F6" s="126"/>
      <c r="G6" s="9" t="s">
        <v>26</v>
      </c>
      <c r="H6" s="9" t="s">
        <v>26</v>
      </c>
      <c r="I6" s="128"/>
    </row>
    <row r="7" ht="6" customHeight="1">
      <c r="A7" s="50"/>
    </row>
    <row r="8" spans="1:10" ht="22.5" customHeight="1">
      <c r="A8" s="50" t="s">
        <v>27</v>
      </c>
      <c r="B8" s="51">
        <f>SUM(B9:B61)</f>
        <v>106067</v>
      </c>
      <c r="C8" s="51">
        <f aca="true" t="shared" si="0" ref="C8:H8">SUM(C9:C61)</f>
        <v>434679</v>
      </c>
      <c r="D8" s="51">
        <f t="shared" si="0"/>
        <v>1941463</v>
      </c>
      <c r="E8" s="51">
        <f t="shared" si="0"/>
        <v>2482209</v>
      </c>
      <c r="F8" s="51">
        <f t="shared" si="0"/>
        <v>19291</v>
      </c>
      <c r="G8" s="51">
        <f t="shared" si="0"/>
        <v>12451</v>
      </c>
      <c r="H8" s="51">
        <f t="shared" si="0"/>
        <v>112770</v>
      </c>
      <c r="I8" s="51">
        <f>SUM(I9:I61)</f>
        <v>2376279</v>
      </c>
      <c r="J8" s="52"/>
    </row>
    <row r="9" spans="1:10" s="56" customFormat="1" ht="12.75" customHeight="1">
      <c r="A9" s="53" t="s">
        <v>28</v>
      </c>
      <c r="B9" s="54">
        <v>3709</v>
      </c>
      <c r="C9" s="54">
        <v>119376</v>
      </c>
      <c r="D9" s="54">
        <v>993187</v>
      </c>
      <c r="E9" s="54">
        <f>SUM(B9:D9)</f>
        <v>1116272</v>
      </c>
      <c r="F9" s="54">
        <v>9856</v>
      </c>
      <c r="G9" s="54">
        <v>5770</v>
      </c>
      <c r="H9" s="54">
        <v>75676</v>
      </c>
      <c r="I9" s="54">
        <f>E9+F9-G9-H9</f>
        <v>1044682</v>
      </c>
      <c r="J9" s="55"/>
    </row>
    <row r="10" spans="1:10" ht="12.75" customHeight="1">
      <c r="A10" s="50" t="s">
        <v>29</v>
      </c>
      <c r="B10" s="51">
        <v>7910</v>
      </c>
      <c r="C10" s="51">
        <v>9195</v>
      </c>
      <c r="D10" s="51">
        <v>33144</v>
      </c>
      <c r="E10" s="51">
        <f aca="true" t="shared" si="1" ref="E10:E61">SUM(B10:D10)</f>
        <v>50249</v>
      </c>
      <c r="F10" s="51">
        <v>0</v>
      </c>
      <c r="G10" s="51">
        <v>186</v>
      </c>
      <c r="H10" s="51">
        <v>1977</v>
      </c>
      <c r="I10" s="51">
        <f aca="true" t="shared" si="2" ref="I10:I61">E10+F10-G10-H10</f>
        <v>48086</v>
      </c>
      <c r="J10" s="52"/>
    </row>
    <row r="11" spans="1:10" ht="12.75" customHeight="1">
      <c r="A11" s="50" t="s">
        <v>30</v>
      </c>
      <c r="B11" s="51">
        <v>6241</v>
      </c>
      <c r="C11" s="51">
        <v>8398</v>
      </c>
      <c r="D11" s="51">
        <v>47315</v>
      </c>
      <c r="E11" s="51">
        <f t="shared" si="1"/>
        <v>61954</v>
      </c>
      <c r="F11" s="51">
        <v>0</v>
      </c>
      <c r="G11" s="51">
        <v>264</v>
      </c>
      <c r="H11" s="51">
        <v>2295</v>
      </c>
      <c r="I11" s="51">
        <f t="shared" si="2"/>
        <v>59395</v>
      </c>
      <c r="J11" s="52"/>
    </row>
    <row r="12" spans="1:10" ht="12.75" customHeight="1">
      <c r="A12" s="50" t="s">
        <v>31</v>
      </c>
      <c r="B12" s="51">
        <v>5920</v>
      </c>
      <c r="C12" s="51">
        <v>56321</v>
      </c>
      <c r="D12" s="51">
        <v>131155</v>
      </c>
      <c r="E12" s="51">
        <f t="shared" si="1"/>
        <v>193396</v>
      </c>
      <c r="F12" s="51">
        <v>1101</v>
      </c>
      <c r="G12" s="51">
        <v>1006</v>
      </c>
      <c r="H12" s="51">
        <v>3277</v>
      </c>
      <c r="I12" s="51">
        <f t="shared" si="2"/>
        <v>190214</v>
      </c>
      <c r="J12" s="52"/>
    </row>
    <row r="13" spans="1:10" ht="12.75" customHeight="1">
      <c r="A13" s="50" t="s">
        <v>32</v>
      </c>
      <c r="B13" s="51">
        <v>7399</v>
      </c>
      <c r="C13" s="51">
        <v>12565</v>
      </c>
      <c r="D13" s="51">
        <v>51402</v>
      </c>
      <c r="E13" s="51">
        <f t="shared" si="1"/>
        <v>71366</v>
      </c>
      <c r="F13" s="51">
        <v>731</v>
      </c>
      <c r="G13" s="51">
        <v>310</v>
      </c>
      <c r="H13" s="51">
        <v>2069</v>
      </c>
      <c r="I13" s="51">
        <f t="shared" si="2"/>
        <v>69718</v>
      </c>
      <c r="J13" s="52"/>
    </row>
    <row r="14" spans="1:10" ht="12.75" customHeight="1">
      <c r="A14" s="50" t="s">
        <v>33</v>
      </c>
      <c r="B14" s="51">
        <v>5362</v>
      </c>
      <c r="C14" s="51">
        <v>19605</v>
      </c>
      <c r="D14" s="51">
        <v>66105</v>
      </c>
      <c r="E14" s="51">
        <f t="shared" si="1"/>
        <v>91072</v>
      </c>
      <c r="F14" s="51">
        <v>3636</v>
      </c>
      <c r="G14" s="51">
        <v>427</v>
      </c>
      <c r="H14" s="51">
        <v>3031</v>
      </c>
      <c r="I14" s="51">
        <f t="shared" si="2"/>
        <v>91250</v>
      </c>
      <c r="J14" s="52"/>
    </row>
    <row r="15" spans="1:10" ht="12.75" customHeight="1">
      <c r="A15" s="50" t="s">
        <v>34</v>
      </c>
      <c r="B15" s="51">
        <v>2700</v>
      </c>
      <c r="C15" s="51">
        <v>16145</v>
      </c>
      <c r="D15" s="51">
        <v>92609</v>
      </c>
      <c r="E15" s="51">
        <f t="shared" si="1"/>
        <v>111454</v>
      </c>
      <c r="F15" s="51">
        <v>0</v>
      </c>
      <c r="G15" s="51">
        <v>545</v>
      </c>
      <c r="H15" s="51">
        <v>4826</v>
      </c>
      <c r="I15" s="51">
        <f t="shared" si="2"/>
        <v>106083</v>
      </c>
      <c r="J15" s="52"/>
    </row>
    <row r="16" spans="1:10" ht="12.75" customHeight="1">
      <c r="A16" s="50" t="s">
        <v>35</v>
      </c>
      <c r="B16" s="51">
        <v>3982</v>
      </c>
      <c r="C16" s="51">
        <v>13445</v>
      </c>
      <c r="D16" s="51">
        <v>55746</v>
      </c>
      <c r="E16" s="51">
        <f t="shared" si="1"/>
        <v>73173</v>
      </c>
      <c r="F16" s="51">
        <v>1</v>
      </c>
      <c r="G16" s="51">
        <v>340</v>
      </c>
      <c r="H16" s="51">
        <v>2556</v>
      </c>
      <c r="I16" s="51">
        <f t="shared" si="2"/>
        <v>70278</v>
      </c>
      <c r="J16" s="52"/>
    </row>
    <row r="17" spans="1:10" ht="12.75" customHeight="1">
      <c r="A17" s="50" t="s">
        <v>36</v>
      </c>
      <c r="B17" s="51">
        <v>3680</v>
      </c>
      <c r="C17" s="51">
        <v>10263</v>
      </c>
      <c r="D17" s="51">
        <v>36739</v>
      </c>
      <c r="E17" s="51">
        <f t="shared" si="1"/>
        <v>50682</v>
      </c>
      <c r="F17" s="51">
        <v>0</v>
      </c>
      <c r="G17" s="51">
        <v>217</v>
      </c>
      <c r="H17" s="51">
        <v>1734</v>
      </c>
      <c r="I17" s="51">
        <f t="shared" si="2"/>
        <v>48731</v>
      </c>
      <c r="J17" s="52"/>
    </row>
    <row r="18" spans="1:10" ht="12.75" customHeight="1">
      <c r="A18" s="50" t="s">
        <v>37</v>
      </c>
      <c r="B18" s="51">
        <v>1190</v>
      </c>
      <c r="C18" s="51">
        <v>1791</v>
      </c>
      <c r="D18" s="51">
        <v>5514</v>
      </c>
      <c r="E18" s="51">
        <f t="shared" si="1"/>
        <v>8495</v>
      </c>
      <c r="F18" s="51">
        <v>0</v>
      </c>
      <c r="G18" s="51">
        <v>30</v>
      </c>
      <c r="H18" s="51">
        <v>338</v>
      </c>
      <c r="I18" s="51">
        <f t="shared" si="2"/>
        <v>8127</v>
      </c>
      <c r="J18" s="52"/>
    </row>
    <row r="19" spans="1:10" ht="12.75" customHeight="1">
      <c r="A19" s="50" t="s">
        <v>38</v>
      </c>
      <c r="B19" s="51">
        <v>1240</v>
      </c>
      <c r="C19" s="51">
        <v>1884</v>
      </c>
      <c r="D19" s="51">
        <v>7054</v>
      </c>
      <c r="E19" s="51">
        <f t="shared" si="1"/>
        <v>10178</v>
      </c>
      <c r="F19" s="51">
        <v>131</v>
      </c>
      <c r="G19" s="51">
        <v>44</v>
      </c>
      <c r="H19" s="51">
        <v>333</v>
      </c>
      <c r="I19" s="51">
        <f t="shared" si="2"/>
        <v>9932</v>
      </c>
      <c r="J19" s="52"/>
    </row>
    <row r="20" spans="1:10" ht="12.75" customHeight="1">
      <c r="A20" s="50" t="s">
        <v>39</v>
      </c>
      <c r="B20" s="51">
        <v>712</v>
      </c>
      <c r="C20" s="51">
        <v>1511</v>
      </c>
      <c r="D20" s="51">
        <v>7297</v>
      </c>
      <c r="E20" s="51">
        <f t="shared" si="1"/>
        <v>9520</v>
      </c>
      <c r="F20" s="51">
        <v>0</v>
      </c>
      <c r="G20" s="51">
        <v>42</v>
      </c>
      <c r="H20" s="51">
        <v>434</v>
      </c>
      <c r="I20" s="51">
        <f t="shared" si="2"/>
        <v>9044</v>
      </c>
      <c r="J20" s="52"/>
    </row>
    <row r="21" spans="1:10" ht="12.75" customHeight="1">
      <c r="A21" s="50" t="s">
        <v>40</v>
      </c>
      <c r="B21" s="51">
        <v>1628</v>
      </c>
      <c r="C21" s="51">
        <v>3959</v>
      </c>
      <c r="D21" s="51">
        <v>4989</v>
      </c>
      <c r="E21" s="51">
        <f t="shared" si="1"/>
        <v>10576</v>
      </c>
      <c r="F21" s="51">
        <v>0</v>
      </c>
      <c r="G21" s="51">
        <v>37</v>
      </c>
      <c r="H21" s="51">
        <v>209</v>
      </c>
      <c r="I21" s="51">
        <f t="shared" si="2"/>
        <v>10330</v>
      </c>
      <c r="J21" s="52"/>
    </row>
    <row r="22" spans="1:10" ht="12.75" customHeight="1">
      <c r="A22" s="50" t="s">
        <v>41</v>
      </c>
      <c r="B22" s="51">
        <v>1092</v>
      </c>
      <c r="C22" s="51">
        <v>1137</v>
      </c>
      <c r="D22" s="51">
        <v>4045</v>
      </c>
      <c r="E22" s="51">
        <f t="shared" si="1"/>
        <v>6274</v>
      </c>
      <c r="F22" s="51">
        <v>0</v>
      </c>
      <c r="G22" s="51">
        <v>33</v>
      </c>
      <c r="H22" s="51">
        <v>58</v>
      </c>
      <c r="I22" s="51">
        <f t="shared" si="2"/>
        <v>6183</v>
      </c>
      <c r="J22" s="52"/>
    </row>
    <row r="23" spans="1:10" ht="12.75" customHeight="1">
      <c r="A23" s="50" t="s">
        <v>42</v>
      </c>
      <c r="B23" s="51">
        <v>685</v>
      </c>
      <c r="C23" s="51">
        <v>2187</v>
      </c>
      <c r="D23" s="51">
        <v>2782</v>
      </c>
      <c r="E23" s="51">
        <f t="shared" si="1"/>
        <v>5654</v>
      </c>
      <c r="F23" s="51">
        <v>0</v>
      </c>
      <c r="G23" s="51">
        <v>23</v>
      </c>
      <c r="H23" s="51">
        <v>49</v>
      </c>
      <c r="I23" s="51">
        <f t="shared" si="2"/>
        <v>5582</v>
      </c>
      <c r="J23" s="52"/>
    </row>
    <row r="24" spans="1:10" ht="12.75" customHeight="1">
      <c r="A24" s="50" t="s">
        <v>43</v>
      </c>
      <c r="B24" s="51">
        <v>2658</v>
      </c>
      <c r="C24" s="51">
        <v>1190</v>
      </c>
      <c r="D24" s="51">
        <v>9721</v>
      </c>
      <c r="E24" s="51">
        <f t="shared" si="1"/>
        <v>13569</v>
      </c>
      <c r="F24" s="51">
        <v>96</v>
      </c>
      <c r="G24" s="51">
        <v>64</v>
      </c>
      <c r="H24" s="51">
        <v>119</v>
      </c>
      <c r="I24" s="51">
        <f t="shared" si="2"/>
        <v>13482</v>
      </c>
      <c r="J24" s="52"/>
    </row>
    <row r="25" spans="1:10" ht="12.75" customHeight="1">
      <c r="A25" s="50" t="s">
        <v>44</v>
      </c>
      <c r="B25" s="51">
        <v>116</v>
      </c>
      <c r="C25" s="51">
        <v>1739</v>
      </c>
      <c r="D25" s="51">
        <v>9608</v>
      </c>
      <c r="E25" s="51">
        <f t="shared" si="1"/>
        <v>11463</v>
      </c>
      <c r="F25" s="51">
        <v>26</v>
      </c>
      <c r="G25" s="51">
        <v>46</v>
      </c>
      <c r="H25" s="51">
        <v>521</v>
      </c>
      <c r="I25" s="51">
        <f t="shared" si="2"/>
        <v>10922</v>
      </c>
      <c r="J25" s="52"/>
    </row>
    <row r="26" spans="1:10" ht="12.75" customHeight="1">
      <c r="A26" s="50" t="s">
        <v>45</v>
      </c>
      <c r="B26" s="51">
        <v>2412</v>
      </c>
      <c r="C26" s="51">
        <v>37273</v>
      </c>
      <c r="D26" s="51">
        <v>11096</v>
      </c>
      <c r="E26" s="51">
        <f t="shared" si="1"/>
        <v>50781</v>
      </c>
      <c r="F26" s="51">
        <v>23</v>
      </c>
      <c r="G26" s="51">
        <v>227</v>
      </c>
      <c r="H26" s="51">
        <v>173</v>
      </c>
      <c r="I26" s="51">
        <f t="shared" si="2"/>
        <v>50404</v>
      </c>
      <c r="J26" s="52"/>
    </row>
    <row r="27" spans="1:10" ht="12.75" customHeight="1">
      <c r="A27" s="50" t="s">
        <v>46</v>
      </c>
      <c r="B27" s="51">
        <v>3277</v>
      </c>
      <c r="C27" s="51">
        <v>9527</v>
      </c>
      <c r="D27" s="51">
        <v>40479</v>
      </c>
      <c r="E27" s="51">
        <f t="shared" si="1"/>
        <v>53283</v>
      </c>
      <c r="F27" s="51">
        <v>239</v>
      </c>
      <c r="G27" s="51">
        <v>283</v>
      </c>
      <c r="H27" s="51">
        <v>1829</v>
      </c>
      <c r="I27" s="51">
        <f t="shared" si="2"/>
        <v>51410</v>
      </c>
      <c r="J27" s="52"/>
    </row>
    <row r="28" spans="1:10" ht="12.75" customHeight="1">
      <c r="A28" s="50" t="s">
        <v>47</v>
      </c>
      <c r="B28" s="51">
        <v>2567</v>
      </c>
      <c r="C28" s="51">
        <v>3794</v>
      </c>
      <c r="D28" s="51">
        <v>25909</v>
      </c>
      <c r="E28" s="51">
        <f t="shared" si="1"/>
        <v>32270</v>
      </c>
      <c r="F28" s="51">
        <v>0</v>
      </c>
      <c r="G28" s="51">
        <v>145</v>
      </c>
      <c r="H28" s="51">
        <v>794</v>
      </c>
      <c r="I28" s="51">
        <f t="shared" si="2"/>
        <v>31331</v>
      </c>
      <c r="J28" s="52"/>
    </row>
    <row r="29" spans="1:10" ht="12.75" customHeight="1">
      <c r="A29" s="50" t="s">
        <v>48</v>
      </c>
      <c r="B29" s="51">
        <v>1141</v>
      </c>
      <c r="C29" s="51">
        <v>598</v>
      </c>
      <c r="D29" s="51">
        <v>7909</v>
      </c>
      <c r="E29" s="51">
        <f t="shared" si="1"/>
        <v>9648</v>
      </c>
      <c r="F29" s="51">
        <v>0</v>
      </c>
      <c r="G29" s="51">
        <v>43</v>
      </c>
      <c r="H29" s="51">
        <v>176</v>
      </c>
      <c r="I29" s="51">
        <f t="shared" si="2"/>
        <v>9429</v>
      </c>
      <c r="J29" s="52"/>
    </row>
    <row r="30" spans="1:10" ht="12.75" customHeight="1">
      <c r="A30" s="50" t="s">
        <v>49</v>
      </c>
      <c r="B30" s="51">
        <v>1586</v>
      </c>
      <c r="C30" s="51">
        <v>2743</v>
      </c>
      <c r="D30" s="51">
        <v>8130</v>
      </c>
      <c r="E30" s="51">
        <f t="shared" si="1"/>
        <v>12459</v>
      </c>
      <c r="F30" s="51">
        <v>13</v>
      </c>
      <c r="G30" s="51">
        <v>58</v>
      </c>
      <c r="H30" s="51">
        <v>189</v>
      </c>
      <c r="I30" s="51">
        <f t="shared" si="2"/>
        <v>12225</v>
      </c>
      <c r="J30" s="52"/>
    </row>
    <row r="31" spans="1:10" ht="12.75" customHeight="1">
      <c r="A31" s="50" t="s">
        <v>50</v>
      </c>
      <c r="B31" s="51">
        <v>431</v>
      </c>
      <c r="C31" s="51">
        <v>1445</v>
      </c>
      <c r="D31" s="51">
        <v>2736</v>
      </c>
      <c r="E31" s="51">
        <f t="shared" si="1"/>
        <v>4612</v>
      </c>
      <c r="F31" s="51">
        <v>0</v>
      </c>
      <c r="G31" s="51">
        <v>17</v>
      </c>
      <c r="H31" s="51">
        <v>43</v>
      </c>
      <c r="I31" s="51">
        <f t="shared" si="2"/>
        <v>4552</v>
      </c>
      <c r="J31" s="52"/>
    </row>
    <row r="32" spans="1:10" ht="12.75" customHeight="1">
      <c r="A32" s="50" t="s">
        <v>51</v>
      </c>
      <c r="B32" s="51">
        <v>1165</v>
      </c>
      <c r="C32" s="51">
        <v>1739</v>
      </c>
      <c r="D32" s="51">
        <v>4836</v>
      </c>
      <c r="E32" s="51">
        <f t="shared" si="1"/>
        <v>7740</v>
      </c>
      <c r="F32" s="51">
        <v>0</v>
      </c>
      <c r="G32" s="51">
        <v>36</v>
      </c>
      <c r="H32" s="51">
        <v>130</v>
      </c>
      <c r="I32" s="51">
        <f t="shared" si="2"/>
        <v>7574</v>
      </c>
      <c r="J32" s="52"/>
    </row>
    <row r="33" spans="1:10" ht="12.75" customHeight="1">
      <c r="A33" s="50" t="s">
        <v>52</v>
      </c>
      <c r="B33" s="51">
        <v>1371</v>
      </c>
      <c r="C33" s="51">
        <v>1402</v>
      </c>
      <c r="D33" s="51">
        <v>10423</v>
      </c>
      <c r="E33" s="51">
        <f t="shared" si="1"/>
        <v>13196</v>
      </c>
      <c r="F33" s="51">
        <v>0</v>
      </c>
      <c r="G33" s="51">
        <v>58</v>
      </c>
      <c r="H33" s="51">
        <v>616</v>
      </c>
      <c r="I33" s="51">
        <f t="shared" si="2"/>
        <v>12522</v>
      </c>
      <c r="J33" s="52"/>
    </row>
    <row r="34" spans="1:10" ht="12.75" customHeight="1">
      <c r="A34" s="50" t="s">
        <v>53</v>
      </c>
      <c r="B34" s="51">
        <v>1355</v>
      </c>
      <c r="C34" s="51">
        <v>8457</v>
      </c>
      <c r="D34" s="51">
        <v>10476</v>
      </c>
      <c r="E34" s="51">
        <f t="shared" si="1"/>
        <v>20288</v>
      </c>
      <c r="F34" s="51">
        <v>0</v>
      </c>
      <c r="G34" s="51">
        <v>577</v>
      </c>
      <c r="H34" s="51">
        <v>455</v>
      </c>
      <c r="I34" s="51">
        <f t="shared" si="2"/>
        <v>19256</v>
      </c>
      <c r="J34" s="52"/>
    </row>
    <row r="35" spans="1:10" ht="12.75" customHeight="1">
      <c r="A35" s="50" t="s">
        <v>54</v>
      </c>
      <c r="B35" s="51">
        <v>306</v>
      </c>
      <c r="C35" s="51">
        <v>487</v>
      </c>
      <c r="D35" s="51">
        <v>1924</v>
      </c>
      <c r="E35" s="51">
        <f t="shared" si="1"/>
        <v>2717</v>
      </c>
      <c r="F35" s="51">
        <v>0</v>
      </c>
      <c r="G35" s="51">
        <v>7</v>
      </c>
      <c r="H35" s="51">
        <v>48</v>
      </c>
      <c r="I35" s="51">
        <f t="shared" si="2"/>
        <v>2662</v>
      </c>
      <c r="J35" s="52"/>
    </row>
    <row r="36" spans="1:10" ht="12.75" customHeight="1">
      <c r="A36" s="50" t="s">
        <v>55</v>
      </c>
      <c r="B36" s="51">
        <v>395</v>
      </c>
      <c r="C36" s="51">
        <v>948</v>
      </c>
      <c r="D36" s="51">
        <v>2000</v>
      </c>
      <c r="E36" s="51">
        <f t="shared" si="1"/>
        <v>3343</v>
      </c>
      <c r="F36" s="51">
        <v>0</v>
      </c>
      <c r="G36" s="51">
        <v>18</v>
      </c>
      <c r="H36" s="51">
        <v>41</v>
      </c>
      <c r="I36" s="51">
        <f t="shared" si="2"/>
        <v>3284</v>
      </c>
      <c r="J36" s="52"/>
    </row>
    <row r="37" spans="1:10" ht="12.75" customHeight="1">
      <c r="A37" s="50" t="s">
        <v>56</v>
      </c>
      <c r="B37" s="51">
        <v>2146</v>
      </c>
      <c r="C37" s="51">
        <v>2269</v>
      </c>
      <c r="D37" s="51">
        <v>10577</v>
      </c>
      <c r="E37" s="51">
        <f t="shared" si="1"/>
        <v>14992</v>
      </c>
      <c r="F37" s="51">
        <v>0</v>
      </c>
      <c r="G37" s="51">
        <v>66</v>
      </c>
      <c r="H37" s="51">
        <v>377</v>
      </c>
      <c r="I37" s="51">
        <f t="shared" si="2"/>
        <v>14549</v>
      </c>
      <c r="J37" s="52"/>
    </row>
    <row r="38" spans="1:10" ht="12.75" customHeight="1">
      <c r="A38" s="50" t="s">
        <v>57</v>
      </c>
      <c r="B38" s="51">
        <v>298</v>
      </c>
      <c r="C38" s="51">
        <v>731</v>
      </c>
      <c r="D38" s="51">
        <v>1424</v>
      </c>
      <c r="E38" s="51">
        <f t="shared" si="1"/>
        <v>2453</v>
      </c>
      <c r="F38" s="51">
        <v>0</v>
      </c>
      <c r="G38" s="51">
        <v>8</v>
      </c>
      <c r="H38" s="51">
        <v>18</v>
      </c>
      <c r="I38" s="51">
        <f t="shared" si="2"/>
        <v>2427</v>
      </c>
      <c r="J38" s="52"/>
    </row>
    <row r="39" spans="1:10" ht="12.75" customHeight="1">
      <c r="A39" s="50" t="s">
        <v>58</v>
      </c>
      <c r="B39" s="51">
        <v>1173</v>
      </c>
      <c r="C39" s="51">
        <v>1345</v>
      </c>
      <c r="D39" s="51">
        <v>2723</v>
      </c>
      <c r="E39" s="51">
        <f t="shared" si="1"/>
        <v>5241</v>
      </c>
      <c r="F39" s="51">
        <v>0</v>
      </c>
      <c r="G39" s="51">
        <v>27</v>
      </c>
      <c r="H39" s="51">
        <v>22</v>
      </c>
      <c r="I39" s="51">
        <f t="shared" si="2"/>
        <v>5192</v>
      </c>
      <c r="J39" s="52"/>
    </row>
    <row r="40" spans="1:10" ht="12.75" customHeight="1">
      <c r="A40" s="50" t="s">
        <v>59</v>
      </c>
      <c r="B40" s="51">
        <v>725</v>
      </c>
      <c r="C40" s="51">
        <v>18142</v>
      </c>
      <c r="D40" s="51">
        <v>42118</v>
      </c>
      <c r="E40" s="51">
        <f t="shared" si="1"/>
        <v>60985</v>
      </c>
      <c r="F40" s="51">
        <v>1690</v>
      </c>
      <c r="G40" s="51">
        <v>292</v>
      </c>
      <c r="H40" s="51">
        <v>1831</v>
      </c>
      <c r="I40" s="51">
        <f t="shared" si="2"/>
        <v>60552</v>
      </c>
      <c r="J40" s="52"/>
    </row>
    <row r="41" spans="1:10" ht="12.75" customHeight="1">
      <c r="A41" s="50" t="s">
        <v>60</v>
      </c>
      <c r="B41" s="51">
        <v>612</v>
      </c>
      <c r="C41" s="51">
        <v>1829</v>
      </c>
      <c r="D41" s="51">
        <v>4116</v>
      </c>
      <c r="E41" s="51">
        <f t="shared" si="1"/>
        <v>6557</v>
      </c>
      <c r="F41" s="51">
        <v>0</v>
      </c>
      <c r="G41" s="51">
        <v>23</v>
      </c>
      <c r="H41" s="51">
        <v>228</v>
      </c>
      <c r="I41" s="51">
        <f t="shared" si="2"/>
        <v>6306</v>
      </c>
      <c r="J41" s="52"/>
    </row>
    <row r="42" spans="1:10" ht="12.75" customHeight="1">
      <c r="A42" s="50" t="s">
        <v>61</v>
      </c>
      <c r="B42" s="51">
        <v>4231</v>
      </c>
      <c r="C42" s="51">
        <v>9210</v>
      </c>
      <c r="D42" s="51">
        <v>21098</v>
      </c>
      <c r="E42" s="51">
        <f t="shared" si="1"/>
        <v>34539</v>
      </c>
      <c r="F42" s="51">
        <v>1205</v>
      </c>
      <c r="G42" s="51">
        <v>133</v>
      </c>
      <c r="H42" s="51">
        <v>687</v>
      </c>
      <c r="I42" s="51">
        <f t="shared" si="2"/>
        <v>34924</v>
      </c>
      <c r="J42" s="52"/>
    </row>
    <row r="43" spans="1:10" ht="12.75" customHeight="1">
      <c r="A43" s="50" t="s">
        <v>62</v>
      </c>
      <c r="B43" s="51">
        <v>265</v>
      </c>
      <c r="C43" s="51">
        <v>1731</v>
      </c>
      <c r="D43" s="51">
        <v>5088</v>
      </c>
      <c r="E43" s="51">
        <f t="shared" si="1"/>
        <v>7084</v>
      </c>
      <c r="F43" s="51">
        <v>0</v>
      </c>
      <c r="G43" s="51">
        <v>27</v>
      </c>
      <c r="H43" s="51">
        <v>100</v>
      </c>
      <c r="I43" s="51">
        <f t="shared" si="2"/>
        <v>6957</v>
      </c>
      <c r="J43" s="52"/>
    </row>
    <row r="44" spans="1:10" ht="12.75" customHeight="1">
      <c r="A44" s="50" t="s">
        <v>63</v>
      </c>
      <c r="B44" s="51">
        <v>544</v>
      </c>
      <c r="C44" s="51">
        <v>2045</v>
      </c>
      <c r="D44" s="51">
        <v>4846</v>
      </c>
      <c r="E44" s="51">
        <f t="shared" si="1"/>
        <v>7435</v>
      </c>
      <c r="F44" s="51">
        <v>0</v>
      </c>
      <c r="G44" s="51">
        <v>29</v>
      </c>
      <c r="H44" s="51">
        <v>180</v>
      </c>
      <c r="I44" s="51">
        <f t="shared" si="2"/>
        <v>7226</v>
      </c>
      <c r="J44" s="52"/>
    </row>
    <row r="45" spans="1:10" ht="12.75" customHeight="1">
      <c r="A45" s="50" t="s">
        <v>64</v>
      </c>
      <c r="B45" s="51">
        <v>1506</v>
      </c>
      <c r="C45" s="51">
        <v>2713</v>
      </c>
      <c r="D45" s="51">
        <v>10955</v>
      </c>
      <c r="E45" s="51">
        <f t="shared" si="1"/>
        <v>15174</v>
      </c>
      <c r="F45" s="51">
        <v>0</v>
      </c>
      <c r="G45" s="51">
        <v>67</v>
      </c>
      <c r="H45" s="51">
        <v>463</v>
      </c>
      <c r="I45" s="51">
        <f t="shared" si="2"/>
        <v>14644</v>
      </c>
      <c r="J45" s="52"/>
    </row>
    <row r="46" spans="1:10" ht="12.75" customHeight="1">
      <c r="A46" s="50" t="s">
        <v>65</v>
      </c>
      <c r="B46" s="51">
        <v>1331</v>
      </c>
      <c r="C46" s="51">
        <v>5132</v>
      </c>
      <c r="D46" s="51">
        <v>24566</v>
      </c>
      <c r="E46" s="51">
        <f t="shared" si="1"/>
        <v>31029</v>
      </c>
      <c r="F46" s="51">
        <v>0</v>
      </c>
      <c r="G46" s="51">
        <v>139</v>
      </c>
      <c r="H46" s="51">
        <v>658</v>
      </c>
      <c r="I46" s="51">
        <f t="shared" si="2"/>
        <v>30232</v>
      </c>
      <c r="J46" s="52"/>
    </row>
    <row r="47" spans="1:10" ht="12.75" customHeight="1">
      <c r="A47" s="50" t="s">
        <v>66</v>
      </c>
      <c r="B47" s="51">
        <v>648</v>
      </c>
      <c r="C47" s="51">
        <v>3293</v>
      </c>
      <c r="D47" s="51">
        <v>13593</v>
      </c>
      <c r="E47" s="51">
        <f t="shared" si="1"/>
        <v>17534</v>
      </c>
      <c r="F47" s="51">
        <v>535</v>
      </c>
      <c r="G47" s="51">
        <v>78</v>
      </c>
      <c r="H47" s="51">
        <v>530</v>
      </c>
      <c r="I47" s="51">
        <f t="shared" si="2"/>
        <v>17461</v>
      </c>
      <c r="J47" s="52"/>
    </row>
    <row r="48" spans="1:10" ht="12.75" customHeight="1">
      <c r="A48" s="50" t="s">
        <v>67</v>
      </c>
      <c r="B48" s="51">
        <v>5002</v>
      </c>
      <c r="C48" s="51">
        <v>5904</v>
      </c>
      <c r="D48" s="51">
        <v>28005</v>
      </c>
      <c r="E48" s="51">
        <f t="shared" si="1"/>
        <v>38911</v>
      </c>
      <c r="F48" s="51">
        <v>0</v>
      </c>
      <c r="G48" s="51">
        <v>157</v>
      </c>
      <c r="H48" s="51">
        <v>1017</v>
      </c>
      <c r="I48" s="51">
        <f t="shared" si="2"/>
        <v>37737</v>
      </c>
      <c r="J48" s="52"/>
    </row>
    <row r="49" spans="1:10" ht="12.75" customHeight="1">
      <c r="A49" s="50" t="s">
        <v>68</v>
      </c>
      <c r="B49" s="51">
        <v>983</v>
      </c>
      <c r="C49" s="51">
        <v>4323</v>
      </c>
      <c r="D49" s="51">
        <v>8261</v>
      </c>
      <c r="E49" s="51">
        <f t="shared" si="1"/>
        <v>13567</v>
      </c>
      <c r="F49" s="51">
        <v>0</v>
      </c>
      <c r="G49" s="51">
        <v>55</v>
      </c>
      <c r="H49" s="51">
        <v>256</v>
      </c>
      <c r="I49" s="51">
        <f t="shared" si="2"/>
        <v>13256</v>
      </c>
      <c r="J49" s="52"/>
    </row>
    <row r="50" spans="1:10" ht="12.75" customHeight="1">
      <c r="A50" s="50" t="s">
        <v>69</v>
      </c>
      <c r="B50" s="51">
        <v>691</v>
      </c>
      <c r="C50" s="51">
        <v>1128</v>
      </c>
      <c r="D50" s="51">
        <v>2520</v>
      </c>
      <c r="E50" s="51">
        <f t="shared" si="1"/>
        <v>4339</v>
      </c>
      <c r="F50" s="51">
        <v>0</v>
      </c>
      <c r="G50" s="51">
        <v>14</v>
      </c>
      <c r="H50" s="51">
        <v>50</v>
      </c>
      <c r="I50" s="51">
        <f t="shared" si="2"/>
        <v>4275</v>
      </c>
      <c r="J50" s="52"/>
    </row>
    <row r="51" spans="1:10" ht="12.75" customHeight="1">
      <c r="A51" s="50" t="s">
        <v>70</v>
      </c>
      <c r="B51" s="51">
        <v>774</v>
      </c>
      <c r="C51" s="51">
        <v>2121</v>
      </c>
      <c r="D51" s="51">
        <v>4125</v>
      </c>
      <c r="E51" s="51">
        <f t="shared" si="1"/>
        <v>7020</v>
      </c>
      <c r="F51" s="51">
        <v>0</v>
      </c>
      <c r="G51" s="51">
        <v>25</v>
      </c>
      <c r="H51" s="51">
        <v>144</v>
      </c>
      <c r="I51" s="51">
        <f t="shared" si="2"/>
        <v>6851</v>
      </c>
      <c r="J51" s="52"/>
    </row>
    <row r="52" spans="1:10" ht="12.75" customHeight="1">
      <c r="A52" s="50" t="s">
        <v>71</v>
      </c>
      <c r="B52" s="51">
        <v>566</v>
      </c>
      <c r="C52" s="51">
        <v>1183</v>
      </c>
      <c r="D52" s="51">
        <v>5619</v>
      </c>
      <c r="E52" s="51">
        <f t="shared" si="1"/>
        <v>7368</v>
      </c>
      <c r="F52" s="51">
        <v>8</v>
      </c>
      <c r="G52" s="51">
        <v>32</v>
      </c>
      <c r="H52" s="51">
        <v>175</v>
      </c>
      <c r="I52" s="51">
        <f t="shared" si="2"/>
        <v>7169</v>
      </c>
      <c r="J52" s="52"/>
    </row>
    <row r="53" spans="1:10" ht="12.75" customHeight="1">
      <c r="A53" s="50" t="s">
        <v>72</v>
      </c>
      <c r="B53" s="51">
        <v>203</v>
      </c>
      <c r="C53" s="51">
        <v>4643</v>
      </c>
      <c r="D53" s="51">
        <v>3922</v>
      </c>
      <c r="E53" s="51">
        <f t="shared" si="1"/>
        <v>8768</v>
      </c>
      <c r="F53" s="51">
        <v>0</v>
      </c>
      <c r="G53" s="51">
        <v>76</v>
      </c>
      <c r="H53" s="51">
        <v>79</v>
      </c>
      <c r="I53" s="51">
        <f t="shared" si="2"/>
        <v>8613</v>
      </c>
      <c r="J53" s="52"/>
    </row>
    <row r="54" spans="1:10" ht="12.75" customHeight="1">
      <c r="A54" s="50" t="s">
        <v>73</v>
      </c>
      <c r="B54" s="51">
        <v>436</v>
      </c>
      <c r="C54" s="51">
        <v>4583</v>
      </c>
      <c r="D54" s="51">
        <v>10511</v>
      </c>
      <c r="E54" s="51">
        <f t="shared" si="1"/>
        <v>15530</v>
      </c>
      <c r="F54" s="51">
        <v>0</v>
      </c>
      <c r="G54" s="51">
        <v>65</v>
      </c>
      <c r="H54" s="51">
        <v>187</v>
      </c>
      <c r="I54" s="51">
        <f t="shared" si="2"/>
        <v>15278</v>
      </c>
      <c r="J54" s="52"/>
    </row>
    <row r="55" spans="1:10" ht="12.75" customHeight="1">
      <c r="A55" s="50" t="s">
        <v>74</v>
      </c>
      <c r="B55" s="51">
        <v>3574</v>
      </c>
      <c r="C55" s="51">
        <v>2611</v>
      </c>
      <c r="D55" s="51">
        <v>6575</v>
      </c>
      <c r="E55" s="51">
        <f t="shared" si="1"/>
        <v>12760</v>
      </c>
      <c r="F55" s="51">
        <v>0</v>
      </c>
      <c r="G55" s="51">
        <v>42</v>
      </c>
      <c r="H55" s="51">
        <v>277</v>
      </c>
      <c r="I55" s="51">
        <f t="shared" si="2"/>
        <v>12441</v>
      </c>
      <c r="J55" s="52"/>
    </row>
    <row r="56" spans="1:10" ht="12.75" customHeight="1">
      <c r="A56" s="50" t="s">
        <v>75</v>
      </c>
      <c r="B56" s="51">
        <v>957</v>
      </c>
      <c r="C56" s="51">
        <v>1652</v>
      </c>
      <c r="D56" s="51">
        <v>5790</v>
      </c>
      <c r="E56" s="51">
        <f t="shared" si="1"/>
        <v>8399</v>
      </c>
      <c r="F56" s="51">
        <v>0</v>
      </c>
      <c r="G56" s="51">
        <v>29</v>
      </c>
      <c r="H56" s="51">
        <v>243</v>
      </c>
      <c r="I56" s="51">
        <f t="shared" si="2"/>
        <v>8127</v>
      </c>
      <c r="J56" s="52"/>
    </row>
    <row r="57" spans="1:10" ht="12.75" customHeight="1">
      <c r="A57" s="50" t="s">
        <v>76</v>
      </c>
      <c r="B57" s="51">
        <v>2350</v>
      </c>
      <c r="C57" s="51">
        <v>2356</v>
      </c>
      <c r="D57" s="51">
        <v>15552</v>
      </c>
      <c r="E57" s="51">
        <f t="shared" si="1"/>
        <v>20258</v>
      </c>
      <c r="F57" s="51">
        <v>0</v>
      </c>
      <c r="G57" s="51">
        <v>84</v>
      </c>
      <c r="H57" s="51">
        <v>333</v>
      </c>
      <c r="I57" s="51">
        <f t="shared" si="2"/>
        <v>19841</v>
      </c>
      <c r="J57" s="52"/>
    </row>
    <row r="58" spans="1:10" ht="12.75" customHeight="1">
      <c r="A58" s="50" t="s">
        <v>77</v>
      </c>
      <c r="B58" s="51">
        <v>1714</v>
      </c>
      <c r="C58" s="51">
        <v>2016</v>
      </c>
      <c r="D58" s="51">
        <v>11261</v>
      </c>
      <c r="E58" s="51">
        <f t="shared" si="1"/>
        <v>14991</v>
      </c>
      <c r="F58" s="51">
        <v>0</v>
      </c>
      <c r="G58" s="51">
        <v>55</v>
      </c>
      <c r="H58" s="51">
        <v>661</v>
      </c>
      <c r="I58" s="51">
        <f t="shared" si="2"/>
        <v>14275</v>
      </c>
      <c r="J58" s="52"/>
    </row>
    <row r="59" spans="1:10" ht="12.75" customHeight="1">
      <c r="A59" s="50" t="s">
        <v>78</v>
      </c>
      <c r="B59" s="51">
        <v>750</v>
      </c>
      <c r="C59" s="51">
        <v>1256</v>
      </c>
      <c r="D59" s="51">
        <v>5246</v>
      </c>
      <c r="E59" s="51">
        <f t="shared" si="1"/>
        <v>7252</v>
      </c>
      <c r="F59" s="51">
        <v>0</v>
      </c>
      <c r="G59" s="51">
        <v>22</v>
      </c>
      <c r="H59" s="51">
        <v>87</v>
      </c>
      <c r="I59" s="51">
        <f t="shared" si="2"/>
        <v>7143</v>
      </c>
      <c r="J59" s="52"/>
    </row>
    <row r="60" spans="1:10" ht="12.75" customHeight="1">
      <c r="A60" s="50" t="s">
        <v>79</v>
      </c>
      <c r="B60" s="51">
        <v>1598</v>
      </c>
      <c r="C60" s="51">
        <v>1636</v>
      </c>
      <c r="D60" s="51">
        <v>5959</v>
      </c>
      <c r="E60" s="51">
        <f t="shared" si="1"/>
        <v>9193</v>
      </c>
      <c r="F60" s="51">
        <v>0</v>
      </c>
      <c r="G60" s="51">
        <v>35</v>
      </c>
      <c r="H60" s="51">
        <v>125</v>
      </c>
      <c r="I60" s="51">
        <f t="shared" si="2"/>
        <v>9033</v>
      </c>
      <c r="J60" s="52"/>
    </row>
    <row r="61" spans="1:10" ht="12.75" customHeight="1">
      <c r="A61" s="50" t="s">
        <v>80</v>
      </c>
      <c r="B61" s="51">
        <v>760</v>
      </c>
      <c r="C61" s="51">
        <v>1703</v>
      </c>
      <c r="D61" s="51">
        <v>2683</v>
      </c>
      <c r="E61" s="51">
        <f t="shared" si="1"/>
        <v>5146</v>
      </c>
      <c r="F61" s="51">
        <v>0</v>
      </c>
      <c r="G61" s="51">
        <v>18</v>
      </c>
      <c r="H61" s="51">
        <v>46</v>
      </c>
      <c r="I61" s="51">
        <f t="shared" si="2"/>
        <v>5082</v>
      </c>
      <c r="J61" s="52"/>
    </row>
    <row r="62" spans="1:10" ht="6" customHeight="1">
      <c r="A62" s="57"/>
      <c r="B62" s="58"/>
      <c r="C62" s="59"/>
      <c r="D62" s="59"/>
      <c r="E62" s="59"/>
      <c r="F62" s="59"/>
      <c r="G62" s="59"/>
      <c r="H62" s="59"/>
      <c r="I62" s="59"/>
      <c r="J62" s="52"/>
    </row>
    <row r="63" spans="1:10" ht="3" customHeight="1">
      <c r="A63" s="7"/>
      <c r="B63" s="52"/>
      <c r="C63" s="60"/>
      <c r="D63" s="52"/>
      <c r="E63" s="52"/>
      <c r="F63" s="52"/>
      <c r="G63" s="52"/>
      <c r="H63" s="52"/>
      <c r="I63" s="52"/>
      <c r="J63" s="52"/>
    </row>
    <row r="64" spans="1:10" s="63" customFormat="1" ht="11.25">
      <c r="A64" s="61" t="s">
        <v>10</v>
      </c>
      <c r="B64" s="62"/>
      <c r="C64" s="62"/>
      <c r="D64" s="62"/>
      <c r="E64" s="62"/>
      <c r="F64" s="62"/>
      <c r="G64" s="62"/>
      <c r="H64" s="62"/>
      <c r="I64" s="62"/>
      <c r="J64" s="62"/>
    </row>
  </sheetData>
  <mergeCells count="4">
    <mergeCell ref="A1:I1"/>
    <mergeCell ref="E5:E6"/>
    <mergeCell ref="F5:F6"/>
    <mergeCell ref="I5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2007-03-06T05:43:57Z</cp:lastPrinted>
  <dcterms:created xsi:type="dcterms:W3CDTF">1997-01-08T22:48:59Z</dcterms:created>
  <dcterms:modified xsi:type="dcterms:W3CDTF">2007-04-12T02:52:36Z</dcterms:modified>
  <cp:category/>
  <cp:version/>
  <cp:contentType/>
  <cp:contentStatus/>
</cp:coreProperties>
</file>