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4205" windowHeight="3435" tabRatio="847" activeTab="0"/>
  </bookViews>
  <sheets>
    <sheet name="●17章図ｐ147" sheetId="1" r:id="rId1"/>
    <sheet name="●144" sheetId="2" r:id="rId2"/>
    <sheet name="●144-2" sheetId="3" r:id="rId3"/>
    <sheet name="●144-3" sheetId="4" r:id="rId4"/>
    <sheet name="●144-4" sheetId="5" r:id="rId5"/>
    <sheet name="●144-5" sheetId="6" r:id="rId6"/>
    <sheet name="●144-6" sheetId="7" r:id="rId7"/>
    <sheet name="●145" sheetId="8" r:id="rId8"/>
    <sheet name="●146" sheetId="9" r:id="rId9"/>
    <sheet name="●147" sheetId="10" r:id="rId10"/>
    <sheet name="●148" sheetId="11" r:id="rId11"/>
    <sheet name="●149" sheetId="12" r:id="rId12"/>
    <sheet name="●150" sheetId="13" r:id="rId13"/>
    <sheet name="●151" sheetId="14" r:id="rId14"/>
    <sheet name="●152" sheetId="15" r:id="rId15"/>
    <sheet name="●153" sheetId="16" r:id="rId16"/>
    <sheet name="●154" sheetId="17" r:id="rId17"/>
    <sheet name="●155" sheetId="18" r:id="rId18"/>
    <sheet name="●156" sheetId="19" r:id="rId19"/>
    <sheet name="●157" sheetId="20" r:id="rId20"/>
    <sheet name="●158" sheetId="21" r:id="rId21"/>
    <sheet name="●159" sheetId="22" r:id="rId22"/>
  </sheets>
  <externalReferences>
    <externalReference r:id="rId25"/>
  </externalReferences>
  <definedNames>
    <definedName name="_xlnm.Print_Area" localSheetId="1">'●144'!$A:$AG</definedName>
    <definedName name="_xlnm.Print_Area" localSheetId="2">'●144-2'!$A$1:$AG$72</definedName>
    <definedName name="_xlnm.Print_Area" localSheetId="3">'●144-3'!$A:$AK</definedName>
    <definedName name="_xlnm.Print_Area" localSheetId="4">'●144-4'!$A:$N</definedName>
    <definedName name="_xlnm.Print_Area" localSheetId="5">'●144-5'!$A:$AK</definedName>
    <definedName name="_xlnm.Print_Area" localSheetId="8">'●146'!$A$1:$J$157</definedName>
    <definedName name="_xlnm.Print_Area" localSheetId="12">'●150'!$A:$H</definedName>
    <definedName name="_xlnm.Print_Area" localSheetId="16">'●154'!$A:$K</definedName>
    <definedName name="_xlnm.Print_Area" localSheetId="0">'●17章図ｐ147'!$A$1:$G$59</definedName>
    <definedName name="平成８年">'[1]23'!#REF!</definedName>
  </definedNames>
  <calcPr fullCalcOnLoad="1"/>
</workbook>
</file>

<file path=xl/comments11.xml><?xml version="1.0" encoding="utf-8"?>
<comments xmlns="http://schemas.openxmlformats.org/spreadsheetml/2006/main">
  <authors>
    <author>企画調整課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課の増減があるので，確認
</t>
        </r>
      </text>
    </comment>
  </commentList>
</comments>
</file>

<file path=xl/sharedStrings.xml><?xml version="1.0" encoding="utf-8"?>
<sst xmlns="http://schemas.openxmlformats.org/spreadsheetml/2006/main" count="3108" uniqueCount="978">
  <si>
    <t>病院事業清算等</t>
  </si>
  <si>
    <t>(市　議　会　</t>
  </si>
  <si>
    <t>自由党</t>
  </si>
  <si>
    <t>公政連</t>
  </si>
  <si>
    <t>(補)</t>
  </si>
  <si>
    <t>公明党</t>
  </si>
  <si>
    <t>新党さきがけ</t>
  </si>
  <si>
    <t>社民党</t>
  </si>
  <si>
    <t>民主党</t>
  </si>
  <si>
    <t>新社会党</t>
  </si>
  <si>
    <t>(市　教　育　</t>
  </si>
  <si>
    <t>清流クラブ</t>
  </si>
  <si>
    <t xml:space="preserve">     に分割）選挙，比例代表選出議員選挙である。</t>
  </si>
  <si>
    <t>出資及び出捐金（円）</t>
  </si>
  <si>
    <t>公明党</t>
  </si>
  <si>
    <t>&lt;市税務管理課&gt;&lt;財政課＞</t>
  </si>
  <si>
    <t xml:space="preserve">     が可能となったため当日有権者数が同一となった。</t>
  </si>
  <si>
    <t>朝倉ふれあい
センター</t>
  </si>
  <si>
    <t>第７１</t>
  </si>
  <si>
    <t>第７２</t>
  </si>
  <si>
    <t>第７３</t>
  </si>
  <si>
    <t>第７４</t>
  </si>
  <si>
    <t>第７５</t>
  </si>
  <si>
    <t>第７６</t>
  </si>
  <si>
    <t>第７７</t>
  </si>
  <si>
    <t>第７８</t>
  </si>
  <si>
    <t>第７９</t>
  </si>
  <si>
    <t>第８０</t>
  </si>
  <si>
    <t>第８１</t>
  </si>
  <si>
    <t>河ノ瀬集会所</t>
  </si>
  <si>
    <t>種崎保育園</t>
  </si>
  <si>
    <t>高知市農協
薊野出張所</t>
  </si>
  <si>
    <t>介良潮見台
小学校</t>
  </si>
  <si>
    <t>御畳瀬ふれあい
センター</t>
  </si>
  <si>
    <t>登録者数</t>
  </si>
  <si>
    <t>※市税統計より(税務管理課からもらう）</t>
  </si>
  <si>
    <t>委　員　選　挙)</t>
  </si>
  <si>
    <t>&lt;市選挙管理委員会事務局&gt;</t>
  </si>
  <si>
    <t>当日有権者数</t>
  </si>
  <si>
    <t>投票者数</t>
  </si>
  <si>
    <t>政党別得票数</t>
  </si>
  <si>
    <t>総数</t>
  </si>
  <si>
    <t>男</t>
  </si>
  <si>
    <t>女</t>
  </si>
  <si>
    <t>自由</t>
  </si>
  <si>
    <t>民社党</t>
  </si>
  <si>
    <t>日本</t>
  </si>
  <si>
    <t>無所属</t>
  </si>
  <si>
    <t>公明党</t>
  </si>
  <si>
    <t>その他</t>
  </si>
  <si>
    <t>民主党</t>
  </si>
  <si>
    <t>社会党</t>
  </si>
  <si>
    <t>共産党</t>
  </si>
  <si>
    <t>(知　事</t>
  </si>
  <si>
    <t>　選　挙)</t>
  </si>
  <si>
    <t>昭和</t>
  </si>
  <si>
    <t>年</t>
  </si>
  <si>
    <t>月</t>
  </si>
  <si>
    <t>日</t>
  </si>
  <si>
    <t>(決)</t>
  </si>
  <si>
    <t>平成</t>
  </si>
  <si>
    <t>(県　議　会　</t>
  </si>
  <si>
    <t>議　員　選　挙)</t>
  </si>
  <si>
    <t>改革推進室</t>
  </si>
  <si>
    <t>秘書広報課</t>
  </si>
  <si>
    <t>子育て支援課</t>
  </si>
  <si>
    <t>保育課</t>
  </si>
  <si>
    <t>ごみ減量推進課</t>
  </si>
  <si>
    <t>(補)</t>
  </si>
  <si>
    <t>元</t>
  </si>
  <si>
    <t>社会民主党</t>
  </si>
  <si>
    <t>(県　教　育　</t>
  </si>
  <si>
    <t>無　投</t>
  </si>
  <si>
    <t>　票</t>
  </si>
  <si>
    <t>政党別得票数</t>
  </si>
  <si>
    <t>日本</t>
  </si>
  <si>
    <t>新進党</t>
  </si>
  <si>
    <t>社会</t>
  </si>
  <si>
    <t>新</t>
  </si>
  <si>
    <t>新党</t>
  </si>
  <si>
    <t>(衆　議　院　</t>
  </si>
  <si>
    <t>‐</t>
  </si>
  <si>
    <t>（第１選挙区）</t>
  </si>
  <si>
    <t>（第２選挙区）</t>
  </si>
  <si>
    <t>高知</t>
  </si>
  <si>
    <t>鏡</t>
  </si>
  <si>
    <t>土佐山</t>
  </si>
  <si>
    <t>無投票</t>
  </si>
  <si>
    <t>下島町，玉水町，縄手町，鏡川町，旭町二丁目</t>
  </si>
  <si>
    <t>朝倉甲1番地～12番地，鴨部，神田(船岡の一部，松の本の一部，本村)</t>
  </si>
  <si>
    <t>神田(松の本，高神，高座，本村の一部，治国谷，吉野，豊田)</t>
  </si>
  <si>
    <t>朝倉(南城山)，若草町，若草南町，鵜来巣，槙山町，大谷公園町，朝倉南町，朝倉西町一丁目，朝倉西町二丁目</t>
  </si>
  <si>
    <t>朝倉(北城山)，朝倉乙770番地，933番地～936番地，朝倉本町一丁目，朝倉本町二丁目，朝倉横町，朝倉東町</t>
  </si>
  <si>
    <t>朝倉(曙町東，曙町西，宮の前奥，米田)，朝倉乙880番地～891番地，988番地～999番地，曙町一丁目，曙町二丁目</t>
  </si>
  <si>
    <t>上町一丁目，上町二丁目，上町三丁目，上町四丁目，上町五丁目，通町，水通町，本丁筋</t>
  </si>
  <si>
    <t>布師田</t>
  </si>
  <si>
    <t>相生町，北本町二丁目，北本町三丁目，北本町四丁目，江陽町，北金田，南金田，海老ノ丸，高埇，北久保，札場，南川添，北川添，南久保，北御座，南御座，杉井流，比島町一丁目，比島町二丁目1番～4番，新本町二丁目4番，5番，栄田町12番～14番</t>
  </si>
  <si>
    <t>東秦泉寺，秦南町一丁目，秦南町二丁目，薊野西町一丁目31番(同番14号，16号～19号を除く。)，33番，34番，薊野北町一丁目1番，2番，薊野北町三丁目1番2号～5号，1番17-3号，17-4号，18号，2番5号</t>
  </si>
  <si>
    <t>東久万，一ツ橋町一丁目，一ツ橋町二丁目，三園町，愛宕町四丁目，吉田町</t>
  </si>
  <si>
    <t>大津甲</t>
  </si>
  <si>
    <t>大津乙</t>
  </si>
  <si>
    <t>浦戸</t>
  </si>
  <si>
    <t>19,399（本場）</t>
  </si>
  <si>
    <t>156　地方債借入額，現債額（平成18年度）</t>
  </si>
  <si>
    <t>実 質 公 債 費 比 率（％）
(３か年平均）</t>
  </si>
  <si>
    <t>&lt;市選挙管理委員会事務局&gt;</t>
  </si>
  <si>
    <t>（衆議院比例代表</t>
  </si>
  <si>
    <t>政党等の名称</t>
  </si>
  <si>
    <t>新進党</t>
  </si>
  <si>
    <t>社会民主党</t>
  </si>
  <si>
    <t>新社会党</t>
  </si>
  <si>
    <t>民主党</t>
  </si>
  <si>
    <t>自由民主党</t>
  </si>
  <si>
    <t>日本共産党</t>
  </si>
  <si>
    <t>計</t>
  </si>
  <si>
    <t>略称</t>
  </si>
  <si>
    <t>新進</t>
  </si>
  <si>
    <t>民主</t>
  </si>
  <si>
    <t>自民党</t>
  </si>
  <si>
    <t>名簿登載者数</t>
  </si>
  <si>
    <t>得</t>
  </si>
  <si>
    <t>第１選挙区</t>
  </si>
  <si>
    <t>第２選挙区</t>
  </si>
  <si>
    <t>票</t>
  </si>
  <si>
    <t>高　知　県</t>
  </si>
  <si>
    <t>数</t>
  </si>
  <si>
    <t>四  　　国</t>
  </si>
  <si>
    <t>当　選　者　数</t>
  </si>
  <si>
    <t>公明党</t>
  </si>
  <si>
    <t>政党自由連合</t>
  </si>
  <si>
    <t>自由党</t>
  </si>
  <si>
    <t>略称</t>
  </si>
  <si>
    <t>民主</t>
  </si>
  <si>
    <t>公明</t>
  </si>
  <si>
    <t>自連</t>
  </si>
  <si>
    <t>自由</t>
  </si>
  <si>
    <t>投　票　者　数</t>
  </si>
  <si>
    <t>18,677（本場）</t>
  </si>
  <si>
    <t>有　効
投票数</t>
  </si>
  <si>
    <t>当選
者数</t>
  </si>
  <si>
    <t>当選者
総得票数</t>
  </si>
  <si>
    <t>落選
者数</t>
  </si>
  <si>
    <t>落選者
総得票数</t>
  </si>
  <si>
    <t>総　数</t>
  </si>
  <si>
    <t>自由</t>
  </si>
  <si>
    <t>社会</t>
  </si>
  <si>
    <t>新党</t>
  </si>
  <si>
    <t>(参議院地方選</t>
  </si>
  <si>
    <t>出議員選挙)</t>
  </si>
  <si>
    <t>元</t>
  </si>
  <si>
    <t>(参議院全国選</t>
  </si>
  <si>
    <t>（最高裁判所判官国民審査）</t>
  </si>
  <si>
    <t>投票区</t>
  </si>
  <si>
    <t>投　　　　　票　　　　　　区　　　　　　域</t>
  </si>
  <si>
    <t>第１</t>
  </si>
  <si>
    <t>第２</t>
  </si>
  <si>
    <t>第３</t>
  </si>
  <si>
    <t>第４</t>
  </si>
  <si>
    <t>第５</t>
  </si>
  <si>
    <t>福寿園</t>
  </si>
  <si>
    <t>第６</t>
  </si>
  <si>
    <t>第７</t>
  </si>
  <si>
    <t>23,124（本場）</t>
  </si>
  <si>
    <t>　　　　　　　　　　　　　　　　　　　　　　</t>
  </si>
  <si>
    <t>&lt;市選挙管理委員会事務局&gt;</t>
  </si>
  <si>
    <t>尾立公民館</t>
  </si>
  <si>
    <t>旭小学校</t>
  </si>
  <si>
    <t>旭東小学校</t>
  </si>
  <si>
    <t xml:space="preserve">     選出議員選挙と当日有権者数が同一にならなかったが，平成19年からは地方（高知県）選出議員選挙も在外者投票</t>
  </si>
  <si>
    <t>神田みどり       保　育　園</t>
  </si>
  <si>
    <t>横内小学校</t>
  </si>
  <si>
    <t>福寿園</t>
  </si>
  <si>
    <t>愛育会保育園</t>
  </si>
  <si>
    <t>石立保育園</t>
  </si>
  <si>
    <t>鴨田小学校</t>
  </si>
  <si>
    <t>西部中学校</t>
  </si>
  <si>
    <t>神田小学校</t>
  </si>
  <si>
    <t>朝倉第二小学校</t>
  </si>
  <si>
    <t>針木保育園</t>
  </si>
  <si>
    <t>朝倉小学校</t>
  </si>
  <si>
    <t>行川地区公民館</t>
  </si>
  <si>
    <t>第四小学校</t>
  </si>
  <si>
    <t>城西中学校</t>
  </si>
  <si>
    <t>小高坂小学校</t>
  </si>
  <si>
    <t>高知市役所</t>
  </si>
  <si>
    <t>追手前小学校</t>
  </si>
  <si>
    <t>愛宕中学校</t>
  </si>
  <si>
    <t>江ノ口小学校</t>
  </si>
  <si>
    <t>秦小学校</t>
  </si>
  <si>
    <t>一ツ橋小学校</t>
  </si>
  <si>
    <t>初月小学校</t>
  </si>
  <si>
    <t>県立高知ろう学校</t>
  </si>
  <si>
    <t>円行寺公民館</t>
  </si>
  <si>
    <t>一宮小学校</t>
  </si>
  <si>
    <t>一宮東小学校</t>
  </si>
  <si>
    <t>ひなぎく保育園</t>
  </si>
  <si>
    <t>久重小学校</t>
  </si>
  <si>
    <t>布師田小学校</t>
  </si>
  <si>
    <t>潮江中学校</t>
  </si>
  <si>
    <t>潮江小学校</t>
  </si>
  <si>
    <t>潮江南小学校</t>
  </si>
  <si>
    <t>潮江東小学校</t>
  </si>
  <si>
    <t>港孕保育園</t>
  </si>
  <si>
    <t>自民みらいの会</t>
  </si>
  <si>
    <t>-</t>
  </si>
  <si>
    <t>吉原公民館</t>
  </si>
  <si>
    <t>柿ノ又公民館</t>
  </si>
  <si>
    <t>梅ノ木公民館</t>
  </si>
  <si>
    <t>土佐山庁舎</t>
  </si>
  <si>
    <t>桑尾部落公会堂</t>
  </si>
  <si>
    <t>中切部落公会堂</t>
  </si>
  <si>
    <t>新堀小学校</t>
  </si>
  <si>
    <t>港公民館</t>
  </si>
  <si>
    <t>常盤保育所</t>
  </si>
  <si>
    <t>高須小学校</t>
  </si>
  <si>
    <t>新木保育園</t>
  </si>
  <si>
    <t>関公民館</t>
  </si>
  <si>
    <t>配当割交付金</t>
  </si>
  <si>
    <t>株式等譲渡所得割交付金</t>
  </si>
  <si>
    <t>へき地診療所事業</t>
  </si>
  <si>
    <t>病院事業清算等</t>
  </si>
  <si>
    <t>-</t>
  </si>
  <si>
    <t>△204,098</t>
  </si>
  <si>
    <t>大津小学校</t>
  </si>
  <si>
    <t>介良小学校</t>
  </si>
  <si>
    <t>中野公民館</t>
  </si>
  <si>
    <t>水分公民館</t>
  </si>
  <si>
    <t>三里文化会館</t>
  </si>
  <si>
    <t>横浜保育園</t>
  </si>
  <si>
    <t>横浜新町小学校</t>
  </si>
  <si>
    <t>瀬戸東町公民館</t>
  </si>
  <si>
    <t>長浜小学校</t>
  </si>
  <si>
    <t>長浜市民会館</t>
  </si>
  <si>
    <t>浦戸小学校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</si>
  <si>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</si>
  <si>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</si>
  <si>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</si>
  <si>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</si>
  <si>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</si>
  <si>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</si>
  <si>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</si>
  <si>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</si>
  <si>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</si>
  <si>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</si>
  <si>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</si>
  <si>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</si>
  <si>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</si>
  <si>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</si>
  <si>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</si>
  <si>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</si>
  <si>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</si>
  <si>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</si>
  <si>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</si>
  <si>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</si>
  <si>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</si>
  <si>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</si>
  <si>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</si>
  <si>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</si>
  <si>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(増1)</t>
  </si>
  <si>
    <t>(増2)</t>
  </si>
  <si>
    <t>　　の　　概　　況</t>
  </si>
  <si>
    <t>第３２</t>
  </si>
  <si>
    <t>第３３</t>
  </si>
  <si>
    <t>第３４</t>
  </si>
  <si>
    <t>第３５</t>
  </si>
  <si>
    <t>第３６</t>
  </si>
  <si>
    <t>第３８</t>
  </si>
  <si>
    <t>第３９</t>
  </si>
  <si>
    <t>第４０</t>
  </si>
  <si>
    <t>第４１</t>
  </si>
  <si>
    <t>第４２</t>
  </si>
  <si>
    <t>第４３</t>
  </si>
  <si>
    <t>第４４</t>
  </si>
  <si>
    <t>　　146　投票区別選挙人名簿登録者数</t>
  </si>
  <si>
    <t>　　146　投票区別選挙人名簿登録者数（つづき）</t>
  </si>
  <si>
    <t>第４５</t>
  </si>
  <si>
    <t>第４６</t>
  </si>
  <si>
    <t>第４７</t>
  </si>
  <si>
    <t>第４８</t>
  </si>
  <si>
    <t>第４９</t>
  </si>
  <si>
    <t>第５０</t>
  </si>
  <si>
    <t>第５１</t>
  </si>
  <si>
    <t>第５２</t>
  </si>
  <si>
    <t>第５３</t>
  </si>
  <si>
    <t>第５４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</si>
  <si>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</si>
  <si>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</si>
  <si>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</si>
  <si>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</si>
  <si>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</si>
  <si>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</si>
  <si>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</si>
  <si>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</si>
  <si>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</si>
  <si>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</si>
  <si>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</si>
  <si>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第６６</t>
  </si>
  <si>
    <t>第６７</t>
  </si>
  <si>
    <t>調停額</t>
  </si>
  <si>
    <t>収入済額</t>
  </si>
  <si>
    <t>収入済</t>
  </si>
  <si>
    <t>額　　計</t>
  </si>
  <si>
    <t>現年度分</t>
  </si>
  <si>
    <t>過年度分</t>
  </si>
  <si>
    <t>-</t>
  </si>
  <si>
    <t>18　年　度　収　入　状　況　　　　　　　　　　　　　　　（千円・％）</t>
  </si>
  <si>
    <t>区　分</t>
  </si>
  <si>
    <t>総　　　数</t>
  </si>
  <si>
    <t>会派別</t>
  </si>
  <si>
    <t>党派別</t>
  </si>
  <si>
    <t>年　度</t>
  </si>
  <si>
    <t>新風クラブ</t>
  </si>
  <si>
    <t>課名等</t>
  </si>
  <si>
    <t>職員数</t>
  </si>
  <si>
    <t>健康福祉部</t>
  </si>
  <si>
    <t>都市整備部</t>
  </si>
  <si>
    <t>145　行政・法律相談件数</t>
  </si>
  <si>
    <t>投 　 票  　所</t>
  </si>
  <si>
    <t>第６８</t>
  </si>
  <si>
    <t>第６９</t>
  </si>
  <si>
    <t>管財課</t>
  </si>
  <si>
    <t>契約課</t>
  </si>
  <si>
    <t>商工観光部</t>
  </si>
  <si>
    <t>商工労政総務課</t>
  </si>
  <si>
    <t>農林水産部</t>
  </si>
  <si>
    <t>（平成19年4月1日現在）</t>
  </si>
  <si>
    <t>平成14年</t>
  </si>
  <si>
    <t>平成19年12月2日現在</t>
  </si>
  <si>
    <t>平成15年度</t>
  </si>
  <si>
    <t>平成14年度</t>
  </si>
  <si>
    <t>平成9年度</t>
  </si>
  <si>
    <t>18　年　度　借　入　額</t>
  </si>
  <si>
    <t>18　年　度　末　現　在　高</t>
  </si>
  <si>
    <t>157  市民一人当たりの歳入歳出状況（平成18年度一般会計）</t>
  </si>
  <si>
    <t>農業水産課</t>
  </si>
  <si>
    <t>森林政策課</t>
  </si>
  <si>
    <t>中山間振興課</t>
  </si>
  <si>
    <t>市場課</t>
  </si>
  <si>
    <t>地籍調査課</t>
  </si>
  <si>
    <t>交通安全課</t>
  </si>
  <si>
    <t>起債額</t>
  </si>
  <si>
    <t>一般会計
起 債 額</t>
  </si>
  <si>
    <t>健康福祉総務課</t>
  </si>
  <si>
    <t>都市整備総務課</t>
  </si>
  <si>
    <t>（市長部局）</t>
  </si>
  <si>
    <t>都市計画課</t>
  </si>
  <si>
    <t>部長・副部長級</t>
  </si>
  <si>
    <t>介護保険課</t>
  </si>
  <si>
    <t>建築指導課</t>
  </si>
  <si>
    <t>開発指導課</t>
  </si>
  <si>
    <t>企画財政部</t>
  </si>
  <si>
    <t>弥右衛門都市整備課</t>
  </si>
  <si>
    <t>企画調整課</t>
  </si>
  <si>
    <t>地域保健課</t>
  </si>
  <si>
    <t>27,109（本場）</t>
  </si>
  <si>
    <t>潮江西部都市整備課</t>
  </si>
  <si>
    <t>行政管理課</t>
  </si>
  <si>
    <t>生活食品課</t>
  </si>
  <si>
    <t>高知駅周辺都市整備課</t>
  </si>
  <si>
    <t>財政課</t>
  </si>
  <si>
    <t>健康づくり課</t>
  </si>
  <si>
    <t>みどり課</t>
  </si>
  <si>
    <t>住宅課</t>
  </si>
  <si>
    <t>生活福祉課</t>
  </si>
  <si>
    <t>元気いきがい課</t>
  </si>
  <si>
    <t>建設下水道部</t>
  </si>
  <si>
    <t>誠和園</t>
  </si>
  <si>
    <t>建設下水道総務課</t>
  </si>
  <si>
    <t>道路管理課</t>
  </si>
  <si>
    <t>道路維持課</t>
  </si>
  <si>
    <t>道路建設課</t>
  </si>
  <si>
    <t>環境部</t>
  </si>
  <si>
    <t>総務部</t>
  </si>
  <si>
    <t>自由党,新社会党</t>
  </si>
  <si>
    <t>当選者
総得票数</t>
  </si>
  <si>
    <t>落選者
総得票数</t>
  </si>
  <si>
    <t>環境政策課</t>
  </si>
  <si>
    <t>下水道保全課</t>
  </si>
  <si>
    <t>総務課</t>
  </si>
  <si>
    <t>環境保全課</t>
  </si>
  <si>
    <t>下水道建設課</t>
  </si>
  <si>
    <t>人事課</t>
  </si>
  <si>
    <t>廃棄物対策課</t>
  </si>
  <si>
    <t>河川水路課</t>
  </si>
  <si>
    <t>環境業務課</t>
  </si>
  <si>
    <t>工事検査事務所</t>
  </si>
  <si>
    <t>清掃工場</t>
  </si>
  <si>
    <t>鉱産税</t>
  </si>
  <si>
    <t>東部環境センター</t>
  </si>
  <si>
    <t>出納課</t>
  </si>
  <si>
    <t>市民税課</t>
  </si>
  <si>
    <t>資産税課</t>
  </si>
  <si>
    <t>（市長部局以外）</t>
  </si>
  <si>
    <t>市民生活部</t>
  </si>
  <si>
    <t>水道局</t>
  </si>
  <si>
    <t>男女共同参画課</t>
  </si>
  <si>
    <t>消防局</t>
  </si>
  <si>
    <t>千円</t>
  </si>
  <si>
    <t>149　一般会計歳入</t>
  </si>
  <si>
    <t>150　一般会計歳出</t>
  </si>
  <si>
    <t>個人市民税</t>
  </si>
  <si>
    <t>法人市民税</t>
  </si>
  <si>
    <t>第３７</t>
  </si>
  <si>
    <t>152　市 税 の 変 遷 お　よ　び　税　目　別　収　入　状　況</t>
  </si>
  <si>
    <t>個人市民税</t>
  </si>
  <si>
    <t>法人市民税</t>
  </si>
  <si>
    <t>入湯税</t>
  </si>
  <si>
    <t>152　市税収入状況</t>
  </si>
  <si>
    <t>社会民主党</t>
  </si>
  <si>
    <t>社民党</t>
  </si>
  <si>
    <t>　</t>
  </si>
  <si>
    <t>　</t>
  </si>
  <si>
    <t>中央窓口センター</t>
  </si>
  <si>
    <t>観光課</t>
  </si>
  <si>
    <t>教育委員会事務局</t>
  </si>
  <si>
    <t>斎場</t>
  </si>
  <si>
    <t>監査委員会事務局</t>
  </si>
  <si>
    <t>市民相談センター</t>
  </si>
  <si>
    <t>耕地課</t>
  </si>
  <si>
    <t>公平委員会</t>
  </si>
  <si>
    <t>まちづくり推進課</t>
  </si>
  <si>
    <t>公営事業課</t>
  </si>
  <si>
    <t>選挙管理委員会　</t>
  </si>
  <si>
    <t>情報政策課</t>
  </si>
  <si>
    <t>農業委員会</t>
  </si>
  <si>
    <t>区分</t>
  </si>
  <si>
    <t>総  数</t>
  </si>
  <si>
    <t>行政相談</t>
  </si>
  <si>
    <t>法　　律　　相　　談</t>
  </si>
  <si>
    <t>年度</t>
  </si>
  <si>
    <t>家庭</t>
  </si>
  <si>
    <t>不動産</t>
  </si>
  <si>
    <t>損害賠償</t>
  </si>
  <si>
    <t>市町村合併対策課</t>
  </si>
  <si>
    <t>防災対策課</t>
  </si>
  <si>
    <t>保険医療課</t>
  </si>
  <si>
    <t>産業政策課</t>
  </si>
  <si>
    <t>公共建築課</t>
  </si>
  <si>
    <t>議会事務局</t>
  </si>
  <si>
    <t>民事</t>
  </si>
  <si>
    <t>労事</t>
  </si>
  <si>
    <t>刑事</t>
  </si>
  <si>
    <t>(単位：千円）</t>
  </si>
  <si>
    <t>年　　度</t>
  </si>
  <si>
    <t>区　　分</t>
  </si>
  <si>
    <t>総額</t>
  </si>
  <si>
    <t>一般会計</t>
  </si>
  <si>
    <t>地方譲与税</t>
  </si>
  <si>
    <t>ゴルフ場利用税交付金</t>
  </si>
  <si>
    <t>交通安全対策特別交付金</t>
  </si>
  <si>
    <t>寄付金</t>
  </si>
  <si>
    <t>繰入金</t>
  </si>
  <si>
    <t>繰越金</t>
  </si>
  <si>
    <t>諸収入</t>
  </si>
  <si>
    <t>市債</t>
  </si>
  <si>
    <t>特別会計</t>
  </si>
  <si>
    <t>下水道事業</t>
  </si>
  <si>
    <t>中央卸売市場事業</t>
  </si>
  <si>
    <t>国民健康保険事業</t>
  </si>
  <si>
    <t>老人医療事業</t>
  </si>
  <si>
    <t>収益事業</t>
  </si>
  <si>
    <t>駐車場事業</t>
  </si>
  <si>
    <t>国民宿舎運営事業</t>
  </si>
  <si>
    <t>-</t>
  </si>
  <si>
    <t>産業立地推進事業</t>
  </si>
  <si>
    <t>都市開発資金事業</t>
  </si>
  <si>
    <t>地方譲与税</t>
  </si>
  <si>
    <t>公共用地先行取得事業</t>
  </si>
  <si>
    <t>国民体育大会事業</t>
  </si>
  <si>
    <t>住宅新築資金等貸付事業</t>
  </si>
  <si>
    <t>母子寡婦福祉資金
　　　　貸付事業</t>
  </si>
  <si>
    <t>介護保険事業</t>
  </si>
  <si>
    <t>企業会計</t>
  </si>
  <si>
    <t>病院事業</t>
  </si>
  <si>
    <t xml:space="preserve"> 収益的収入</t>
  </si>
  <si>
    <t xml:space="preserve"> 資本的収入</t>
  </si>
  <si>
    <t>水道事業</t>
  </si>
  <si>
    <t>&lt;市財政課&gt;</t>
  </si>
  <si>
    <t>150　歳 出 決 算 の 推 移</t>
  </si>
  <si>
    <t>議会費</t>
  </si>
  <si>
    <t>民生費</t>
  </si>
  <si>
    <t>農林水産業費</t>
  </si>
  <si>
    <t>商工費</t>
  </si>
  <si>
    <t>土木費</t>
  </si>
  <si>
    <t>消防費</t>
  </si>
  <si>
    <t>公債費</t>
  </si>
  <si>
    <t>下水処理場管理課</t>
  </si>
  <si>
    <t>151　年 度 別 一 般 会 計 決 算 額</t>
  </si>
  <si>
    <t>（単位：千円）</t>
  </si>
  <si>
    <t>歳入額</t>
  </si>
  <si>
    <t>歳出額</t>
  </si>
  <si>
    <t>差引額</t>
  </si>
  <si>
    <t>昭和元年度</t>
  </si>
  <si>
    <t>(増3)</t>
  </si>
  <si>
    <t>(注１) (決)は決戦投票，(補)は補欠選挙，(増1)は旧介良村，大津村，(増2)は旧鏡村，土佐山村，(増3)は旧春野町が</t>
  </si>
  <si>
    <t>高知市に編入合併された時の増員選挙を示す。</t>
  </si>
  <si>
    <t>第８５</t>
  </si>
  <si>
    <t>第８６</t>
  </si>
  <si>
    <t>第８７</t>
  </si>
  <si>
    <t>春野西諸木　　公会堂</t>
  </si>
  <si>
    <t>春野公民館　　秋山分館</t>
  </si>
  <si>
    <t>春野公民館　　甲殿分館</t>
  </si>
  <si>
    <t>春野町東諸木3163番地，春野町西諸木</t>
  </si>
  <si>
    <t>春野町秋山</t>
  </si>
  <si>
    <t>春野町東諸木2854番地，2855番地，2857番地，春野町甲殿</t>
  </si>
  <si>
    <t xml:space="preserve"> １区合計 </t>
  </si>
  <si>
    <t xml:space="preserve"> 2区合計 </t>
  </si>
  <si>
    <t xml:space="preserve"> 市内合計 </t>
  </si>
  <si>
    <t>平成元年度</t>
  </si>
  <si>
    <t>市税調定額</t>
  </si>
  <si>
    <t>17年度</t>
  </si>
  <si>
    <t>平成14年度</t>
  </si>
  <si>
    <t>市税収入額</t>
  </si>
  <si>
    <t>収納率</t>
  </si>
  <si>
    <t>前年比</t>
  </si>
  <si>
    <t>歳入決算に</t>
  </si>
  <si>
    <t>（千円）</t>
  </si>
  <si>
    <t>利子割交付金</t>
  </si>
  <si>
    <t>特定公共投資資金</t>
  </si>
  <si>
    <t>共済組合等</t>
  </si>
  <si>
    <t>一人当たり</t>
  </si>
  <si>
    <t>一世帯当たり</t>
  </si>
  <si>
    <t>（36</t>
  </si>
  <si>
    <t>（56</t>
  </si>
  <si>
    <t>（2</t>
  </si>
  <si>
    <t>（8</t>
  </si>
  <si>
    <t>（11</t>
  </si>
  <si>
    <t>（4</t>
  </si>
  <si>
    <t>（5</t>
  </si>
  <si>
    <t>（12</t>
  </si>
  <si>
    <t>（14</t>
  </si>
  <si>
    <t>（220</t>
  </si>
  <si>
    <t>（28</t>
  </si>
  <si>
    <t>（8</t>
  </si>
  <si>
    <t>（18</t>
  </si>
  <si>
    <t>（23</t>
  </si>
  <si>
    <t>（10</t>
  </si>
  <si>
    <t>（3</t>
  </si>
  <si>
    <t>（41</t>
  </si>
  <si>
    <t>（42</t>
  </si>
  <si>
    <t>（47</t>
  </si>
  <si>
    <t>（185</t>
  </si>
  <si>
    <t>（16</t>
  </si>
  <si>
    <t>（7</t>
  </si>
  <si>
    <t>（13</t>
  </si>
  <si>
    <t>（63</t>
  </si>
  <si>
    <t>（61</t>
  </si>
  <si>
    <t>（27</t>
  </si>
  <si>
    <t>（58</t>
  </si>
  <si>
    <t>（94</t>
  </si>
  <si>
    <t>（17</t>
  </si>
  <si>
    <t>（332</t>
  </si>
  <si>
    <t>（19</t>
  </si>
  <si>
    <t>（24</t>
  </si>
  <si>
    <t>（6</t>
  </si>
  <si>
    <t>（9</t>
  </si>
  <si>
    <t>（144</t>
  </si>
  <si>
    <t>（62</t>
  </si>
  <si>
    <t>（5</t>
  </si>
  <si>
    <t>－</t>
  </si>
  <si>
    <t>（194</t>
  </si>
  <si>
    <t>（20</t>
  </si>
  <si>
    <t>（26</t>
  </si>
  <si>
    <t>（205</t>
  </si>
  <si>
    <t>（22</t>
  </si>
  <si>
    <t>（34</t>
  </si>
  <si>
    <t>（49</t>
  </si>
  <si>
    <t>（15</t>
  </si>
  <si>
    <t>（37</t>
  </si>
  <si>
    <t>（962</t>
  </si>
  <si>
    <t>（335</t>
  </si>
  <si>
    <t>（390</t>
  </si>
  <si>
    <t>（1</t>
  </si>
  <si>
    <t>（3,021</t>
  </si>
  <si>
    <t>)</t>
  </si>
  <si>
    <t>（5</t>
  </si>
  <si>
    <t>)</t>
  </si>
  <si>
    <t>（98</t>
  </si>
  <si>
    <t>（8</t>
  </si>
  <si>
    <t>（16</t>
  </si>
  <si>
    <t>（43</t>
  </si>
  <si>
    <t>（7</t>
  </si>
  <si>
    <t>（774</t>
  </si>
  <si>
    <t>（268</t>
  </si>
  <si>
    <t>)</t>
  </si>
  <si>
    <t>（51</t>
  </si>
  <si>
    <t>)</t>
  </si>
  <si>
    <t>)</t>
  </si>
  <si>
    <t>（11</t>
  </si>
  <si>
    <t>（2,059</t>
  </si>
  <si>
    <t>)</t>
  </si>
  <si>
    <t>（59</t>
  </si>
  <si>
    <t>春野地区農業委員会</t>
  </si>
  <si>
    <t>（2</t>
  </si>
  <si>
    <t>153　市 営 競 輪 の 実 施 状 況</t>
  </si>
  <si>
    <t>(単位：千円)</t>
  </si>
  <si>
    <t>開催回数</t>
  </si>
  <si>
    <t>開催日数</t>
  </si>
  <si>
    <t>入　場　人　員</t>
  </si>
  <si>
    <t>車　券　販　売　金　額</t>
  </si>
  <si>
    <t>1日平均</t>
  </si>
  <si>
    <t>　区　　分</t>
  </si>
  <si>
    <t>年　　度　</t>
  </si>
  <si>
    <t>　　区　分</t>
  </si>
  <si>
    <t>総  額</t>
  </si>
  <si>
    <t>購入金額（円）</t>
  </si>
  <si>
    <t>&lt;市民相談センター&gt;</t>
  </si>
  <si>
    <t>154　高 知 競 馬 の 実 施 状 況</t>
  </si>
  <si>
    <t>(単位：千円)</t>
  </si>
  <si>
    <t>開　催
回　数</t>
  </si>
  <si>
    <t>開　催
日　数</t>
  </si>
  <si>
    <t>入場人員</t>
  </si>
  <si>
    <t>出走馬</t>
  </si>
  <si>
    <t>入場料</t>
  </si>
  <si>
    <t>購入金額(円)</t>
  </si>
  <si>
    <t>市民クラブ</t>
  </si>
  <si>
    <t>&lt;県競馬組合&gt;　</t>
  </si>
  <si>
    <t>155　年 度 別 地 方 債 の 状 況 (過去10年間）</t>
  </si>
  <si>
    <t>人　口</t>
  </si>
  <si>
    <t>全　会　計</t>
  </si>
  <si>
    <t>人口一人</t>
  </si>
  <si>
    <t>比率
(%)</t>
  </si>
  <si>
    <t>一般会計
公債費額</t>
  </si>
  <si>
    <t>当たり現</t>
  </si>
  <si>
    <t>歳  入</t>
  </si>
  <si>
    <t>歳  出</t>
  </si>
  <si>
    <t>現債額</t>
  </si>
  <si>
    <t>債額(円)</t>
  </si>
  <si>
    <t>決算額</t>
  </si>
  <si>
    <t>&lt;市財政課&gt;　</t>
  </si>
  <si>
    <t xml:space="preserve">借　　入　　先 </t>
  </si>
  <si>
    <t>一般会計等</t>
  </si>
  <si>
    <t>政府資金</t>
  </si>
  <si>
    <t>（財政融資資金）</t>
  </si>
  <si>
    <t>（郵便貯金資金）</t>
  </si>
  <si>
    <t>（簡易保険資金）</t>
  </si>
  <si>
    <t>公営企業金融公庫</t>
  </si>
  <si>
    <t>同和・人権啓発課</t>
  </si>
  <si>
    <t>推進事務所</t>
  </si>
  <si>
    <t>中心市街地活性化</t>
  </si>
  <si>
    <t>会計管理者</t>
  </si>
  <si>
    <t>)</t>
  </si>
  <si>
    <t>春野環境センター</t>
  </si>
  <si>
    <t>春野地域振興課</t>
  </si>
  <si>
    <t>-</t>
  </si>
  <si>
    <t>立木(㎥）</t>
  </si>
  <si>
    <t>&lt;市管財課&gt;</t>
  </si>
  <si>
    <t>立木（㎥）</t>
  </si>
  <si>
    <t>市中銀行</t>
  </si>
  <si>
    <t>共済組合等</t>
  </si>
  <si>
    <t>高知県</t>
  </si>
  <si>
    <t>小　　　計</t>
  </si>
  <si>
    <t>下水道事業</t>
  </si>
  <si>
    <t>税務管理課</t>
  </si>
  <si>
    <t>（簡易保険資金）</t>
  </si>
  <si>
    <t>(財政融資資金）</t>
  </si>
  <si>
    <t>市中銀行</t>
  </si>
  <si>
    <t>（国土交通省）</t>
  </si>
  <si>
    <t>公営企業金融公庫</t>
  </si>
  <si>
    <t>149  歳 入 決 算 の 推 移</t>
  </si>
  <si>
    <t>20,100（本場）</t>
  </si>
  <si>
    <t xml:space="preserve"> 収益的支出</t>
  </si>
  <si>
    <t xml:space="preserve"> 資本的支出</t>
  </si>
  <si>
    <t>国民宿舎運営事業</t>
  </si>
  <si>
    <t>産業立地推進事業</t>
  </si>
  <si>
    <t>売得金</t>
  </si>
  <si>
    <t>母子寡婦福祉資金貸付事業</t>
  </si>
  <si>
    <t>（厚生労働省）</t>
  </si>
  <si>
    <t>合          計</t>
  </si>
  <si>
    <t>(単位：円）</t>
  </si>
  <si>
    <t>歳　　　　　　入</t>
  </si>
  <si>
    <t>歳　　　　　　出</t>
  </si>
  <si>
    <t>款別</t>
  </si>
  <si>
    <t>利子割交付金</t>
  </si>
  <si>
    <t>ｺﾞﾙﾌ場利用税交付金</t>
  </si>
  <si>
    <t>地方交付税</t>
  </si>
  <si>
    <t>交通安全対策特別交付金</t>
  </si>
  <si>
    <t>分担金及び負担金</t>
  </si>
  <si>
    <t>公債費</t>
  </si>
  <si>
    <t>…</t>
  </si>
  <si>
    <t>(各年度7月1日現在)</t>
  </si>
  <si>
    <t>&lt;市議会事務局&gt;</t>
  </si>
  <si>
    <t>&lt;市人事課&gt;</t>
  </si>
  <si>
    <t>総額</t>
  </si>
  <si>
    <t>144  戦　　後　　選　　挙</t>
  </si>
  <si>
    <t>(対調定)</t>
  </si>
  <si>
    <t>年</t>
  </si>
  <si>
    <t>月</t>
  </si>
  <si>
    <t>日</t>
  </si>
  <si>
    <t>歳入決算額</t>
  </si>
  <si>
    <t>対する割合</t>
  </si>
  <si>
    <t>（％）</t>
  </si>
  <si>
    <t>147　市議会議員数</t>
  </si>
  <si>
    <t>148　職　　員　　数</t>
  </si>
  <si>
    <t>基準財政需要額</t>
  </si>
  <si>
    <t>基準財政収入額</t>
  </si>
  <si>
    <t>普通交付税交付額</t>
  </si>
  <si>
    <t>財政力指数</t>
  </si>
  <si>
    <t>&lt;市公営事業課&gt;　</t>
  </si>
  <si>
    <t>158　財　政　力　状　況</t>
  </si>
  <si>
    <t>その２　普通財産</t>
  </si>
  <si>
    <t>その３　基　　金</t>
  </si>
  <si>
    <t>年　月　日</t>
  </si>
  <si>
    <t>144　戦　　後　　選　　挙</t>
  </si>
  <si>
    <t>　　の　　概　　況（つづき）</t>
  </si>
  <si>
    <t>議　員　選　挙)</t>
  </si>
  <si>
    <t>選出議員選挙）</t>
  </si>
  <si>
    <t>144　戦　　後　　選　　挙</t>
  </si>
  <si>
    <t>市民負担額（円）</t>
  </si>
  <si>
    <t>市場公募</t>
  </si>
  <si>
    <t>高知市障害者福祉センター</t>
  </si>
  <si>
    <t>朝倉総合市民会館</t>
  </si>
  <si>
    <t>江陽小学校</t>
  </si>
  <si>
    <t>高知市農協秦東事業所</t>
  </si>
  <si>
    <t>みづきコミュニティセンター</t>
  </si>
  <si>
    <t>桜井幼稚園</t>
  </si>
  <si>
    <t>田渕保育園</t>
  </si>
  <si>
    <t>昭和小学校</t>
  </si>
  <si>
    <t>十津南市営住宅集会室</t>
  </si>
  <si>
    <t>中山間地域構造改善センター</t>
  </si>
  <si>
    <t>鏡公民館畑川分館</t>
  </si>
  <si>
    <t>土佐山西川複合集会所</t>
  </si>
  <si>
    <t>尾立，蓮台，宗安寺</t>
  </si>
  <si>
    <t>旭上町，水源町，長尾山町，上本宮町，本宮町，塚ノ原(第4投票区に属する区域を除く。)，大谷，佐々木町(第4投票区に属する区域を除く。)，鳥越，岩ケ淵，旭町三丁目</t>
  </si>
  <si>
    <t>(注２) 市教育委員については，昭和28年以後は任命制となっている。</t>
  </si>
  <si>
    <t>(注３) 政党別得票数，当選者総得票数，落選者総得票数については，按分票がある場合は小数点以下を四捨五入した。</t>
  </si>
  <si>
    <t>(注１) (決)は決戦投票，(補)は補欠選挙を指す。</t>
  </si>
  <si>
    <t>(注２) 政党別得票数，当選者総得票数，落選者総得票数については，按分票がある場合は小数点以下を四捨五入した。</t>
  </si>
  <si>
    <t>(注３) 県教育委員については，昭和31年以後は任命制となっている。</t>
  </si>
  <si>
    <t>(注１) 昭和21年衆議院選挙は１人２名連記式による。</t>
  </si>
  <si>
    <t>(注２) 平成８年から衆議院選挙については，高知県小選挙区（高知市は第１選挙区と第２選挙区</t>
  </si>
  <si>
    <t>(注３) 第１選挙区は在外投票を含む。</t>
  </si>
  <si>
    <t>(注４) 政党別得票数については，按分票がある場合は小数点以下を四捨五入した。</t>
  </si>
  <si>
    <t>(注) 平成8年から衆議院選挙については，高知県小選挙区（高知市は第１選挙区と第2選挙区</t>
  </si>
  <si>
    <t xml:space="preserve">   に分割）選挙と比例代表選出議員選挙になっている。</t>
  </si>
  <si>
    <t>(注１) 昭和58年から参議院選挙については，高知県選出議員選挙と比例代表選出議員選挙になっている。</t>
  </si>
  <si>
    <t>(注２) ※比例代表については，平成13年から非拘束名簿式のため個々の得票数の記入は省略する。</t>
  </si>
  <si>
    <t>(注３) 政党別得票数については，按分票がある場合は小数点以下を四捨五入した。</t>
  </si>
  <si>
    <t>(注４) 平成13年から参議院全国（比例代表）選出議員選挙については，在外者投票が可能になったので，地方（高知県）</t>
  </si>
  <si>
    <t>　(注) 帯屋町窓口センター受付分を含む。</t>
  </si>
  <si>
    <t>(注１) ( )は女性議員数で内数</t>
  </si>
  <si>
    <t>(注２) 平成19年度から自民党は自民みらいの会に名称変更</t>
  </si>
  <si>
    <t>(注１) 各部の人員については部長・副部長等を除く。</t>
  </si>
  <si>
    <t>(注２) （　）内の数は，平成20年1月1日付，旧春野町との合併後の職員数</t>
  </si>
  <si>
    <t>(注１) 記念競輪の場外発売を含む。</t>
  </si>
  <si>
    <t>(注２) 15年度は全日本選抜競輪を実施した。</t>
  </si>
  <si>
    <t>(注１) 市税調定額及び収入額は，過年度繰越分を含む。</t>
  </si>
  <si>
    <t>(注２) 市民負担額は，市税調定額を翌年度5月末現在の住民基本台帳上の人口，世帯数で除した数値</t>
  </si>
  <si>
    <t>(注３) 入場人員及び一人当たり購入金額は，高知競輪本場の数値</t>
  </si>
  <si>
    <t>(注) 基準となる人口は，各年度末現在の住民基本台帳人口による。</t>
  </si>
  <si>
    <t>(注) 基準となる人口は，年度末現在の住民基本台帳人口による。</t>
  </si>
  <si>
    <t>17年度</t>
  </si>
  <si>
    <t>18年度</t>
  </si>
  <si>
    <t>(注) 16年度の基準財政需要額，基準財政収入額は，旧鏡村・土佐山村を含めた数値</t>
  </si>
  <si>
    <t>旭天神町，北端町，元町，南元町，山手町，福井町1番地～602番地，800番地～999番地，1300番地～1399番地(1338番地，1386番地，1389番地，1390番地を除く。)，2000番地～2095番地(2030番地，2031番地，2039番地を除く。)，2152番地，2154番地，2331番地，2340番地，2341番地，2343番地，福井東町39番</t>
  </si>
  <si>
    <t>横内，口細山，西塚ノ原，塚ノ原203番地～205番地，206番地2～10,209番地，210番地，301番地～306番地，307番地2～4,312番地～398番地1,402番地～445番地，福井町1389番地，1390番地，1591番地14,1594番地7,1594番地8,1595番地～1609番地，1648番地～1727番地，1728番地3～12,1739番地～1821番地，1825番地，1836番地～1839番地，1840番地1,1840番地3,1840番地4,1842番地3,1842番地4,1843番地，1859番地，1860番地，1864番地，1873番地～1878番地，1891番地～1905番地，1911番地～1915番地，1922番地，1923番地，1929番地～1970番地，2181番地9,2181番地10,2188番地～2190番地，2241番地2～6,2242番地～2252番地，2253番地4,2253番地12,2254番地，2256番地～2275番地，2281番地～2284番地，2286番地，2287番地，2288番地4～6,2289番地，2298番地2～11,2300番地～2330番地，2394番地2～12,2409番地，2417番地～2422番地，2430番地，2441番地，2448番地，2454番地，2463番地3～6,3001番地～3124番地，佐々木町151番地10～29,151番地38,151番地39,161番地，162番地</t>
  </si>
  <si>
    <t>福井町(第3投票区及び第4投票区に属する投票区域を除く。)，福井扇町，福井東町(第3投票区に属する投票区域を除く。)</t>
  </si>
  <si>
    <t>井口町，中須賀町，赤石町，旭駅前町，平和町，旭町一丁目</t>
  </si>
  <si>
    <t>東城山町，城山町，石立町，東石立町</t>
  </si>
  <si>
    <t>鴨部高町，鴨部一丁目，鴨部二丁目，鴨部三丁目，鴨部上町</t>
  </si>
  <si>
    <t>朝倉甲13番地，16番地～18番地，20番地，22番地～27番地，29番地，30番地，45番地，46番地，48番地～51番地，53番地～55番地，57番地～70番地，80番地，82番地，83番地，86番地，87番地，89番地～93番地，98番地～122番地，124番地～137番地，140番地，142番地～144番地，173番地～191番地，195番地～210番地，212番地～222番地，225番地～229番地，234番地～246番地，248番地，252番地～254番地，256番地～259番地，266番地，268番地，273番地，274番地，278番地，283番地，284番地，286番地～297番地，298番地，298番地5,298番地6,823番地3，朝倉己1127番地2,1130番地12，神田(西山，船岡)</t>
  </si>
  <si>
    <t>針木北一丁目，針木北二丁目，針木本町，針木西，針木南，針木東町</t>
  </si>
  <si>
    <t>朝倉甲(第9，第12投票区に属する区域を除く。)，朝倉戊，朝倉己(第12投票区に属する区域を除く。)</t>
  </si>
  <si>
    <t>行川，領家，唐岩，針原，上里</t>
  </si>
  <si>
    <t>西町，宮前町，大膳町，越前町一丁目，越前町二丁目，桜馬場，山ノ端町</t>
  </si>
  <si>
    <t>三ノ丸，新屋敷一丁目，新屋敷二丁目，城北町，八反町一丁目，八反町二丁目，宝町，小津町，北八反町</t>
  </si>
  <si>
    <t>唐人町1番1号～5番11号，与力町，鷹匠町一丁目，鷹匠町二丁目，本町三丁目(第23投票区に属する区域を除く。)，本町四丁目，本町五丁目，升形，丸の内一丁目，丸の内二丁目</t>
  </si>
  <si>
    <t>本町一丁目，本町二丁目，本町三丁目1番，2番，3番4号，36号，39号，43号，49号，50号，4番1号～4号，17号～23号，永国寺町，廿代町，追手筋一丁目，追手筋二丁目，帯屋町一丁目，帯屋町二丁目</t>
  </si>
  <si>
    <t>入明町，幸町，伊勢崎町，洞ケ島町，相模町，寿町，中水道，大川筋二丁目</t>
  </si>
  <si>
    <t>愛宕町一丁目，愛宕町二丁目，愛宕町三丁目，昭和町，新本町一丁目，北本町一丁目，駅前町，和泉町，大川筋一丁目</t>
  </si>
  <si>
    <t>比島町二丁目(1番～4番を除く。)，比島町三丁目，比島町四丁目，塩田町，新本町二丁目(4番，5番を除く。)，栄田町(12番～14番を除く。)</t>
  </si>
  <si>
    <t>中秦泉寺，北秦泉寺，西秦泉寺，宇津野3番地4，3番地14，3番地37，6番地12，7番地4～15，20番地14，20番地27～200，22番地3～21，前里，三谷，七ツ淵，愛宕山，愛宕山南町</t>
  </si>
  <si>
    <t>中久万，西久万，南久万(第32投票区に属する区域を除く。)，万々(第32投票区に属する区域を除く。)</t>
  </si>
  <si>
    <t>南久万1番地，5番地，11番地，12番地，14番地，16番地～24番地，26番地，31番地，32番地，39番地，45番地，48番地15,48番地23,52番地，54番地，193番地～196番地，200番地，204番地，206番地，207番地，211番地，213番地，214番地，216番地，219番地，220番地，228番地，万々124番地，129番地7,642番地，中万々，南万々</t>
  </si>
  <si>
    <t>宇津野(第28投票区に属する投票区域を除く。)，加賀野井一丁目，加賀野井二丁目，円行寺2番地，9番地，11番地，17番地，23番地，32番地，33番地，36番地，51番地，52番地，92番地，94番地，1327番地，1333番地，1769番地，1773番地，みづき一丁目，みづき二丁目，みづき三丁目，みづき山</t>
  </si>
  <si>
    <t>円行寺(第33投票区に属する区域を除く。)，柴巻</t>
  </si>
  <si>
    <t>一宮(第36投票区に属する区域を除く。)，一宮西町一丁目，一宮西町二丁目，一宮西町三丁目，一宮西町四丁目，一宮しなね一丁目，一宮しなね二丁目，一宮南町一丁目，一宮南町二丁目，一宮中町一丁目，一宮中町二丁目，一宮中町三丁目，薊野東町5番37号，7番25号～29号，8番13号～33号，9番～13番，薊野中町34番12号，34番13号，薊野南町12番～15番，19番～21番，22番7号～13号，24番～28番</t>
  </si>
  <si>
    <t>一宮1519番地，1596番地，2635番地，2726番地，2760番地，2795番地，2854番地，2865番地，2886番地，2914番地，2928番地，2950番地，3045番地，3172番地，4777番地，一宮東町一丁目，一宮東町二丁目，一宮東町三丁目，一宮東町四丁目，一宮東町五丁目，一宮徳谷</t>
  </si>
  <si>
    <t>薊野(第39投票区に属する区域を除く。)，薊野西町二丁目26番，薊野西町三丁目30番～36番，薊野北町二丁目，薊野北町三丁目(第29投票区に属する区域を除く。)，薊野北町四丁目，薊野東町(第35投票区に属する区域を除く。)，薊野中町(第35投票区に属する区域を除く。)，薊野南町(第35投票区に属する区域を除く。)</t>
  </si>
  <si>
    <t>薊野西町一丁目(第29投票区に属する区域を除く。)，薊野西町二丁目(第37投票区に属する区域を除く。)，薊野西町三丁目(第37投票区に属する区域を除く。)，薊野北町一丁目(第29投票区に属する区域を除く。)</t>
  </si>
  <si>
    <t>久礼野，重倉，薊野460番地～509番地，572番地～596番地，1717番地～1736番地</t>
  </si>
  <si>
    <t>河ノ瀬町，南河ノ瀬町，大原町，幸崎，小石木町</t>
  </si>
  <si>
    <t>筆山町，北高見町1番地～55番地，146番地～236番地，240番地～247番地，天神町，塩屋崎町一丁目，塩屋崎町二丁目，土居町，梅ノ辻</t>
  </si>
  <si>
    <t>百石町一丁目，百石町二丁目，百石町三丁目，桟橋通一丁目11番～14番，桟橋通二丁目8番～12番，桟橋通三丁目26番～34番</t>
  </si>
  <si>
    <t>百石町四丁目，竹島町，北竹島町，高見町，北高見町72番地～145番地，248番地～317番地，北中山</t>
  </si>
  <si>
    <t>役知町，桟橋通一丁目1番～10番，桟橋通二丁目1番～7番，桟橋通三丁目1番～25番，新田町，北新田町，南新田町，潮新町一丁目，潮新町二丁目，仲田町</t>
  </si>
  <si>
    <t>南竹島町，六泉寺町，孕東町，孕西町，深谷町，南中山</t>
  </si>
  <si>
    <t>桟橋通四丁目，桟橋通五丁目，桟橋通六丁目，萩町一丁目，萩町二丁目，南ノ丸町</t>
  </si>
  <si>
    <t>はりまや町一丁目，はりまや町二丁目，はりまや町三丁目，南はりまや町一丁目，南はりまや町二丁目，堺町，唐人町6番1号～10番4号</t>
  </si>
  <si>
    <t>桜井町一丁目，桜井町二丁目</t>
  </si>
  <si>
    <t>城見町，中宝永町，菜園場町，農人町，九反田</t>
  </si>
  <si>
    <t>宝永町，知寄町一丁目，知寄町二丁目，知寄町三丁目，弥生町，丸池町，日の出町，東雲町，小倉町</t>
  </si>
  <si>
    <t>南宝永町，二葉町，稲荷町，若松町，青柳町，弘化台，中の島</t>
  </si>
  <si>
    <t>高須，葛島一丁目，葛島二丁目，葛島三丁目，葛島四丁目，高須新町一丁目，高須新町二丁目，高須新町三丁目，高須新町四丁目，高須砂地，高須本町，高須一丁目(第54投票区に属する区域を除く。)，高須西町，高須絶海，高須大谷，高須大島</t>
  </si>
  <si>
    <t>高須新木，高須一丁目14番14号，15号，17号，18号，22号，28―2号，28―3号，28―6号～10号，15番～18番，高須二丁目，高須三丁目，高須東町</t>
  </si>
  <si>
    <t>介良乙(第58投票区に属する区域を除く。)，介良丙</t>
  </si>
  <si>
    <t>介良甲(1283番地202を除く。)，介良乙1番地～12番地，69番地～98番地，105番地～114番地，242番地～331番地，530番地～604番地，687番地～750番地，3670番地～3753番地，3822番地～3841番地，介良</t>
  </si>
  <si>
    <t>潮見台一丁目，潮見台二丁目，潮見台三丁目，介良甲1283番地202</t>
  </si>
  <si>
    <t>五台山，吸江，屋頭</t>
  </si>
  <si>
    <t>仁井田1番地～70番地，262番地～311番地，313番地～316番地，380番地，972番地～1200番地，1207番地，1217番地～1251番地，2731番地～2765番地，2772番地～3185番地，3374番地～3401番地，3651番地，3653番地～3679番地，3696番地～3762番地5,3762番地45,3762番地46,3762番地53～3762番地62,3762番地64,3883番地～3946番地，4285番地～4309番地，池</t>
  </si>
  <si>
    <t>第９１</t>
  </si>
  <si>
    <t>春野公民館　　西畑分館</t>
  </si>
  <si>
    <t>春野町西畑（第90投票区に属する区域を除く。），春野町森山3066番地</t>
  </si>
  <si>
    <t>第９２</t>
  </si>
  <si>
    <t>春野公民館　　森山分館</t>
  </si>
  <si>
    <t>春野町森山（第91投票区，第93投票区及び第97投票区に属する区域を除く。）</t>
  </si>
  <si>
    <t>第９３</t>
  </si>
  <si>
    <t>春野公民館　　弘岡下分館</t>
  </si>
  <si>
    <t>春野町森山2107番地，春野町弘岡下（第94投票区及び第95投票区に属する区域を除く。）</t>
  </si>
  <si>
    <t>第９４</t>
  </si>
  <si>
    <t>春野公民館　　弘岡中分館</t>
  </si>
  <si>
    <t>春野町弘岡中（第95投票区，第96投票区及び第97投票区に属する区域を除く。），　春野町弘岡下3498番地，4446番地，4448番地，4515番地</t>
  </si>
  <si>
    <t>第９５</t>
  </si>
  <si>
    <t>弘岡中　　　　　集会所</t>
  </si>
  <si>
    <t>春野町弘岡中２番地，14番地，24番地，54番地，57番地，60番地，62番地，76番地，77番地，82番地，86番地，109番地，114番地，118番地，121番地，124番地，125番地，129番地，130番地，135番地，139番地，141番地，144番地，148番地～152番地，156番地，157番地，159番地，161番地～163番地，168番地，169番地，172番地，173番地，175番地，176番地，178番地，181番地，223番地，225番地，234番地，243番地，247番地，248番地，253番地～257番地，270番地，271番地，284番地，287番地，288番地，292番地，294番地，296番地，297番地，299番地，300番地，311番地，325番地，354番地，356番地，357番地，369番地，371番地，375番地，416番地，433番地，435番地，436番地，460番地，463番地，479番地，2079番地，2081番地，2084番地，2085番地，2455番地，2457番地，2538番地，2640番地，2896番地，2899番地，2902番地，2907番地，2909番地，2910番地，2912番地，2913番地，2921番地，2922番地，2927番地，2929番地，2931番地，2947番地，2949番地～2951番地
春野町弘岡下9番地，16番地，20番地，25番地，30番地，31番地，35番地，37番地～39番地，41番地，47番地，59番地，79番地，81番地～84番地，87番地～89番地，91番地，92番地，95番地～98番地，102番地，104番地，106番地，119番地，120番地，122番地，163番地，164番地，170番地，171番地，176番地，177番地，179番地，4327番地，4881番地，4882番地，4885番地～4889番地，4893番地</t>
  </si>
  <si>
    <t>第９６</t>
  </si>
  <si>
    <t>春野町弘岡上（第97投票区に属する区域を除く。），春野町弘岡中1468番地，1515番地，1527番地</t>
  </si>
  <si>
    <t>第９７</t>
  </si>
  <si>
    <t>春野公民館　　弘岡上分館</t>
  </si>
  <si>
    <t>春野公民館　　新川分館</t>
  </si>
  <si>
    <t>春野町森山79番地，95番地，121番地，124番地，126番地，127番地，130番地，137番地，155番地，158番地，160番地，162番地，164番地，167番地～172番地，175番地，178番地～181番地，183番地，185番地，186番地，190番地，192番地，195番地～198番地，201番地，206番地，208番地，210番地～212番地，220番地，222番地，255番地，258番地～262番地，273番地，275番地，276番地，280番地，283番地，297番地～299番地，307番地，312番地，313番地，320番地，359番地，360番地，854番地，861番地～865番地，867番地～869番地，871番地，875番地～877番地，927番地
春野町弘岡上626番地，631番地，632番地
春野町弘岡中2593番地，2596番地，2597番地，2600番地～2605番地，2607番地，2609番地～2612番地</t>
  </si>
  <si>
    <t>第９８</t>
  </si>
  <si>
    <t>春野公民館　　平和分館</t>
  </si>
  <si>
    <t>春野町平和</t>
  </si>
  <si>
    <t>第９９</t>
  </si>
  <si>
    <t>春野公民館　　南ヶ丘分館</t>
  </si>
  <si>
    <t>春野町南ケ丘一丁目，春野町南ケ丘二丁目，春野町南ケ丘三丁目，春野町南ケ丘四丁目，春野町南ケ丘五丁目，春野町南ケ丘六丁目，春野町南ケ丘七丁目，春野町南ケ丘八丁目，春野町南ケ丘九丁目</t>
  </si>
  <si>
    <t>仁井田無番地，71番地～131番地，150番地，161番地，185番地～222番地，229番地，312番地，438番地，643番地～669番地，676番地～693番地，701番地～926番地，1252番地～1631番地，1633番地，1649番地～2132番地，2158番地～2237番地，3310番地～3367番地，3402番地～3471番地，3509番地～3527番地，3652番地，3762番地6～3762番地44,3762番地47～3762番地52,3762番地63,3762番地65～3762番地91,3763番地～3882番地，3947番地～4284番地，4310番地～4327番地，4329番地，4330番地，4332番地～4335番地，4338番地，4339番地，4345番地～4351番地，4353番地～4356番地，4358番地，4359番地，4361番地～4367番地，4475番地，4476番地，4478番地，4480番地～4483番地，4485番地，4487番地～4496番地，4498番地，4501番地～4511番地，4513番地，4517番地，4519番地，4520番地，4525番地～4528番地，4530番地～4538番地，4544番地，4554番地，4558番地，4559番地，4575番地，4576番地，4578番地，4582番地，4584番地，4586番地，4587番地，4589番地～4591番地，4613番地，4614番地，4617番地，4619番地～4624番地，4628番地～4633番地，4635番地～4637番地，4640番地，4641番地，4644番地，4650番地，4652番地，4662番地，4674番地，4676番地</t>
  </si>
  <si>
    <t>種崎，仁井田670番地～675番地，1632番地，1635番地～1648番地，3472番地～3508番地，4328番地，4331番地，4336番地，4337番地，4340番地～4344番地，4352番地，4357番地，4360番地，4479番地，4484番地，4486番地，4497番地，4499番地，4500番地，4512番地，4514番地，4515番地，4521番地～4524番地，4529番地，4539番地～4543番地，4545番地～4550番地，4553番地，4555番地，4557番地，4560番地，4574番地，4580番地，4581番地，4585番地，4588番地，4615番地，4616番地，4618番地，4626番地，4627番地，4634番地，4638番地，4639番地，4642番地，4643番地，4645番地，4648番地，4649番地，4654番地，4656番地～4661番地，4663番地～4665番地，4671番地，4675番地，4677番地～4682番地</t>
  </si>
  <si>
    <t>横浜(第66投票区に属する区域を除く。)，横浜西町(第67投票区に属する区域を除く。)，横浜東町(第67投票区に属する区域を除く。)</t>
  </si>
  <si>
    <t>横浜新町一丁目，横浜新町二丁目，横浜新町三丁目，横浜新町四丁目，横浜新町五丁目，横浜1121番地～1135番地，1145番地～1208番地，長浜941番地～943番地，951番地，957番地2～1328番地，2204番地，2207番地～2212番地，2218番地，2221番地～2519番地，6120番地～6136番地，6308番地，6310番地～6318番地，6325番地～6338番地，6347番地～6387番地，6458番地～6460番地，6463番地～6496番地，6643番地～6646番地，6652番地，長浜蒔絵台一丁目，長浜蒔絵台二丁目，横浜南町11番～21番</t>
  </si>
  <si>
    <t>瀬戸，瀬戸一丁目，瀬戸二丁目，瀬戸西町一丁目，瀬戸西町二丁目，瀬戸西町三丁目，瀬戸東町一丁目，瀬戸東町二丁目，瀬戸東町三丁目，瀬戸南町一丁目1番～8番，瀬戸南町二丁目1番，2番，12番～15番，横浜南町1番～10番，横浜東町11番～13番，横浜西町20番，35番，37番～54番，長浜331番地～333番地，352番地，353番地，6220番地，6228番地</t>
  </si>
  <si>
    <t>長浜1番地～53番地，54番地2,6及び11,55番地(同番地2,7～20を除く。)，56番地～97番地，419番地～864番地，867番地，869番地，870番地，911番地～933番地(928番地，930番地を除く。)，1329番地～1363番地，1365番地～1372番地，1415番地～1522番地，1540番地，1541番地，1555番地～2206番地(2204番地を除く。)，2213番地～2220番地(2218番地を除く。)，2520番地～2685番地，2785番地，2800番地～3016番地，3018番地～3075番地，4550番地～6033番地，6158番地，6159番地，6161番地～6165番地，6244番地～6253番地，6271番地～6287番地，6305番地，6388番地，6389番地，6397番地～6457番地，6461番地，6462番地，6551番地～6553番地，6556番地～6563番地，6598番地～6634番地，6649番地～6656番地(6652番地を除く。)，長浜宮田，瀬戸南町一丁目(第67投票区に属する区域を除く。)，瀬戸南町二丁目(第67投票区に属する区域を除く。)</t>
  </si>
  <si>
    <t>長浜2686番地～2789番地(2785番地を除く。)，3017番地，3082番地～4549番地，6554番地，6555番地，6564番地～6597番地，6647番地，6661番地～6692番地</t>
  </si>
  <si>
    <t>長浜54番地(同番地2,6及び11を除く。)，55番地2,55番地7～20,98番地～265番地，6166番地～6179番地，御畳瀬</t>
  </si>
  <si>
    <t>鏡大河内，鏡小浜，鏡大利，鏡今井，鏡草峰，鏡白岩，鏡的渕1番地，5番地，12番地，819番地2</t>
  </si>
  <si>
    <t>鏡狩山，鏡吉原</t>
  </si>
  <si>
    <t>鏡的渕400番地～799番地，1000番地～1999番地，鏡敷ノ山，鏡柿ノ又，鏡横矢800番地～999番地</t>
  </si>
  <si>
    <t>鏡増原，鏡葛山，鏡梅ノ木，鏡小山</t>
  </si>
  <si>
    <t>鏡的渕(第72投票区及び第74投票区に属する区域を除く。)，鏡去坂，鏡竹奈路，鏡横矢(第74投票区に属する区域を除く。)</t>
  </si>
  <si>
    <t>土佐山梶谷(第78投票区に属する区域を除く。)，土佐山，土佐山高川，土佐山都網1247番地～1727番地，1946番地</t>
  </si>
  <si>
    <t>土佐山菖蒲，土佐山西川，土佐山梶谷1569番地</t>
  </si>
  <si>
    <t>土佐山桑尾</t>
  </si>
  <si>
    <t>土佐山都網(第77投票区に属する区域を除く。)，土佐山弘瀬</t>
  </si>
  <si>
    <t>土佐山東川，土佐山中切</t>
  </si>
  <si>
    <t>仁井田2709番地～2730番地，2766番地～2771番地，3613番地～3618番地，3634番地，3636番地～3650番地，3680番地～3695番地，4516番地，4551番地，4552番地，4556番地，4561番地～4573番地，4577番地，4579番地，4583番地，4592番地～4612番地，4646番地，4647番地，4651番地，4653番地，4655番地，4666番地～4670番地，4672番地，4673番地，十津一丁目，十津二丁目，十津三丁目，十津四丁目，十津五丁目，十津六丁目</t>
  </si>
  <si>
    <t>五台山ふれあい
センター</t>
  </si>
  <si>
    <t>高知市保健福祉
センター</t>
  </si>
  <si>
    <t>弘瀬
あすなろの里</t>
  </si>
  <si>
    <t>起 債 制 限 比 率（％）
(３か年平均）</t>
  </si>
  <si>
    <t>経 常 収 支 比 率（％）</t>
  </si>
  <si>
    <t>出議員選挙)</t>
  </si>
  <si>
    <t>&lt;市財政課&gt;</t>
  </si>
  <si>
    <t>159  市　有　財　産</t>
  </si>
  <si>
    <t>その１　行政財産</t>
  </si>
  <si>
    <t>（各年度末現在）</t>
  </si>
  <si>
    <t>土地（㎡）</t>
  </si>
  <si>
    <t>建物（㎡）</t>
  </si>
  <si>
    <t>自動車（台）</t>
  </si>
  <si>
    <t>船舶（隻・ｔ）</t>
  </si>
  <si>
    <t>第８２</t>
  </si>
  <si>
    <t>春野町東諸木（第84投票区，第85投票区及び第87投票区に属する区域を除く）</t>
  </si>
  <si>
    <t>第８３</t>
  </si>
  <si>
    <t>春野町内ノ谷</t>
  </si>
  <si>
    <t>春野公民館　　内ノ谷分館</t>
  </si>
  <si>
    <t>春野公民館　　諸木分館</t>
  </si>
  <si>
    <t>第８４</t>
  </si>
  <si>
    <t>戸原地区避難施設兼集会所</t>
  </si>
  <si>
    <t>春野町東諸木1082番地，1286番地，1287番地，1290番地，1291番地，1293番地～1297番地，1299番地，1306番地，1308番地，1311番地，1320番地，1321番地，1324番地，1326番地，1328番地，1329番地，1334番地～1336番地，1338番地，1341番地，1350番地，1351番地，1354番地，1358番地，1362番地，1365番地，1366番地，1368番地，1369番地，1371番地，1372番地，1374番地，1376番地，1378番地，1382番地，1383番地，1386番地～1388番地，1392番地，1393番地，1395番地～1398番地，1405番地，1410番地，1413番地，1417番地，1426番地，1429番地～1431番地，1435番地～1438番地，1440番地，1441番地，1445番地～1450番地，2418番地，2602番地，2610番地，2618番地，2620番地，2621番地，2626番地，2631番地，2632番地，2635番地，2639番地，2650番地～2654番地，2656番地，2657番地，2659番地～2661番地，2663番地，2667番地，2669番地，2670番地，2674番地～2676番地，2678番地，2679番地，2683番地～2686番地，2690番地，2692番地，2694番地，2695番地，2697番地，2699番地，2701番地，2709番地，2710番地，2713番地～2715番地，2717番地，2718番地，2720番地，2722番地，2723番地，2737番地，2739番地～2742番地，2752番地，2753番地，2759番地～2761番地，2763番地，2764番地，2766番地，2768番地，2769番地，2774番地，2780番地，2783番地，2788番地，2790番地，2791番地，2795番地，2796番地，2808番地，2813番地，2832番地，2838番地，2850番地，2858番地，2900番地，4284番地，4286番地，4338番地，4360番地</t>
  </si>
  <si>
    <t>第８８</t>
  </si>
  <si>
    <t>春野公民館　　芳原分館</t>
  </si>
  <si>
    <t>春野町芳原</t>
  </si>
  <si>
    <t>第８９</t>
  </si>
  <si>
    <t>春野公民館　　西分分館</t>
  </si>
  <si>
    <t>春野町西分</t>
  </si>
  <si>
    <t>第９０</t>
  </si>
  <si>
    <t>春野町仁ノ，春野町西畑1750番地，1751番地，1753番地，1755番地，1806番地，1809番地，1863番地，1870番地，1874番地，1879番地，1885番地，1908番地，1913番地</t>
  </si>
  <si>
    <t>春野公民館　　仁ノ分館</t>
  </si>
  <si>
    <t>山林（㎡）</t>
  </si>
  <si>
    <t>土地(㎡）</t>
  </si>
  <si>
    <t>有価証券（円）</t>
  </si>
  <si>
    <t>現金（円）</t>
  </si>
  <si>
    <t>債権(円）</t>
  </si>
  <si>
    <t>-</t>
  </si>
  <si>
    <t>有効
投票数</t>
  </si>
  <si>
    <t>当選者数</t>
  </si>
  <si>
    <t>落選者数</t>
  </si>
  <si>
    <t>　　の　　概　　況（つづき）</t>
  </si>
  <si>
    <t>さきがけ</t>
  </si>
  <si>
    <t>…</t>
  </si>
  <si>
    <t>-</t>
  </si>
  <si>
    <t>※</t>
  </si>
  <si>
    <t>144　戦後選挙の概況（つづき）</t>
  </si>
  <si>
    <t>有　効
投票数</t>
  </si>
  <si>
    <t>&lt;市選挙管理委員会事務局&gt;</t>
  </si>
  <si>
    <t>科　目</t>
  </si>
  <si>
    <t>現年度金額</t>
  </si>
  <si>
    <t>繰越分金額</t>
  </si>
  <si>
    <t>合　計</t>
  </si>
  <si>
    <t>構成比</t>
  </si>
  <si>
    <t>固定資産税</t>
  </si>
  <si>
    <t>軽自動車税</t>
  </si>
  <si>
    <t>市たばこ税</t>
  </si>
  <si>
    <t>特別土地保有税</t>
  </si>
  <si>
    <t>入湯税</t>
  </si>
  <si>
    <t>事業所税</t>
  </si>
  <si>
    <t>総　額</t>
  </si>
  <si>
    <t>科目</t>
  </si>
  <si>
    <t>金額</t>
  </si>
  <si>
    <t>自主財源</t>
  </si>
  <si>
    <t>市税</t>
  </si>
  <si>
    <t>依存財源</t>
  </si>
  <si>
    <t>利子割交付金</t>
  </si>
  <si>
    <t>財源割合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</si>
  <si>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</si>
  <si>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</si>
  <si>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</si>
  <si>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</si>
  <si>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</si>
  <si>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</si>
  <si>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財産収入・寄付金・繰越金</t>
  </si>
  <si>
    <t>交通安全対策特別交付金</t>
  </si>
  <si>
    <t>その他内訳</t>
  </si>
  <si>
    <t>分担金及び負担金</t>
  </si>
  <si>
    <t>使用料及び手数料</t>
  </si>
  <si>
    <t>国庫支出金</t>
  </si>
  <si>
    <t>総合あんしんｾﾝﾀｰ建設課</t>
  </si>
  <si>
    <t>固定資産評価審査委員会</t>
  </si>
  <si>
    <t>県支出金</t>
  </si>
  <si>
    <t>財産収入</t>
  </si>
  <si>
    <t>寄付金</t>
  </si>
  <si>
    <t>繰入金</t>
  </si>
  <si>
    <t>その他</t>
  </si>
  <si>
    <t>繰越金</t>
  </si>
  <si>
    <t>月</t>
  </si>
  <si>
    <t>第７０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</si>
  <si>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</si>
  <si>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</si>
  <si>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</si>
  <si>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</si>
  <si>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</si>
  <si>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</si>
  <si>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</si>
  <si>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</si>
  <si>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</si>
  <si>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</si>
  <si>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</si>
  <si>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</si>
  <si>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</si>
  <si>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</si>
  <si>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当日有権者数</t>
  </si>
  <si>
    <t>投票者数</t>
  </si>
  <si>
    <t>有　効
投票数</t>
  </si>
  <si>
    <t>当選　者数</t>
  </si>
  <si>
    <t>当選者　総得票数</t>
  </si>
  <si>
    <t>落選　者数</t>
  </si>
  <si>
    <t>落選者　総得票数</t>
  </si>
  <si>
    <t>政党別得票数</t>
  </si>
  <si>
    <t>総数</t>
  </si>
  <si>
    <t>男</t>
  </si>
  <si>
    <t>女</t>
  </si>
  <si>
    <t>自　由</t>
  </si>
  <si>
    <t>民社党</t>
  </si>
  <si>
    <t>日　本</t>
  </si>
  <si>
    <t>無所属</t>
  </si>
  <si>
    <t>公明党</t>
  </si>
  <si>
    <t>民主党</t>
  </si>
  <si>
    <t>社会党</t>
  </si>
  <si>
    <t>共産党</t>
  </si>
  <si>
    <t>(　市　長</t>
  </si>
  <si>
    <t>　選　挙　)</t>
  </si>
  <si>
    <t>昭和</t>
  </si>
  <si>
    <t>年</t>
  </si>
  <si>
    <t>月</t>
  </si>
  <si>
    <t>日</t>
  </si>
  <si>
    <t>-</t>
  </si>
  <si>
    <t>(決)</t>
  </si>
  <si>
    <t>平成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</si>
</sst>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_ * #,##0.00_ ;_ * \-#,##0.00_ ;_ * &quot;-&quot;_ ;_ @_ "/>
    <numFmt numFmtId="179" formatCode="_ * #,##0.0_ ;_ * \-#,##0.0_ ;_ * &quot;-&quot;?_ ;_ @_ "/>
    <numFmt numFmtId="180" formatCode="#,##0_ "/>
    <numFmt numFmtId="181" formatCode="#,##0,"/>
    <numFmt numFmtId="182" formatCode="#,##0;&quot;△ &quot;#,##0"/>
    <numFmt numFmtId="183" formatCode="#,##0.0;&quot;△ &quot;#,##0.0"/>
    <numFmt numFmtId="184" formatCode="0.0%"/>
    <numFmt numFmtId="185" formatCode="0.00_ "/>
    <numFmt numFmtId="186" formatCode="0.0_);[Red]\(0.0\)"/>
    <numFmt numFmtId="187" formatCode="0.0_ "/>
    <numFmt numFmtId="188" formatCode="#,##0_);[Red]\(#,##0\)"/>
    <numFmt numFmtId="189" formatCode="0_ "/>
    <numFmt numFmtId="190" formatCode="#,##0_ ;[Red]\-#,##0\ "/>
    <numFmt numFmtId="191" formatCode="0_);\(0\)"/>
    <numFmt numFmtId="192" formatCode="[&lt;=99999999]####\-####;\(00\)\ ####\-####"/>
    <numFmt numFmtId="193" formatCode="\(0\)"/>
    <numFmt numFmtId="194" formatCode="\(#,##0\);[Red]\(#,##0\)\ "/>
    <numFmt numFmtId="195" formatCode="#,##0.0;[Red]\-#,##0.0"/>
    <numFmt numFmtId="196" formatCode="0.000%"/>
    <numFmt numFmtId="197" formatCode="#,##0.0_);[Red]\(#,##0.0\)"/>
    <numFmt numFmtId="198" formatCode="#,##0.0_ "/>
    <numFmt numFmtId="199" formatCode="[&lt;=999]000;[&lt;=99999]000\-00;000\-0000"/>
    <numFmt numFmtId="200" formatCode="\(\)"/>
    <numFmt numFmtId="201" formatCode="#,##0_);\(#,##0\)"/>
    <numFmt numFmtId="202" formatCode="\(0,\)"/>
    <numFmt numFmtId="203" formatCode="\(#,#00\)"/>
    <numFmt numFmtId="204" formatCode="\(#,##0\)"/>
    <numFmt numFmtId="205" formatCode="\(#,##0\)_ ;\(\ \-#,##0\)_ ;\ &quot;(-)&quot;_ ;\ @\ "/>
    <numFmt numFmtId="206" formatCode="\(#,##0\)_ ;\(\ \-#,##0\)_ ;\ &quot;(-)&quot;\ ;\ @\ "/>
    <numFmt numFmtId="207" formatCode="\(#,##0\)_ ;\(\ \-#,##0\)_ ;\ &quot;(-)&quot;;\ @\ "/>
    <numFmt numFmtId="208" formatCode="#,##0;&quot;△ &quot;#,##0;&quot;-&quot;;@"/>
    <numFmt numFmtId="209" formatCode="#,##0.0_ ;[Red]\-#,##0.0\ "/>
    <numFmt numFmtId="210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9.5"/>
      <name val="ＭＳ 明朝"/>
      <family val="1"/>
    </font>
    <font>
      <b/>
      <sz val="9"/>
      <name val="ＭＳ Ｐゴシック"/>
      <family val="3"/>
    </font>
    <font>
      <sz val="9.5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明朝"/>
      <family val="1"/>
    </font>
    <font>
      <b/>
      <sz val="10"/>
      <color indexed="9"/>
      <name val="ＭＳ 明朝"/>
      <family val="1"/>
    </font>
    <font>
      <b/>
      <sz val="11"/>
      <color indexed="9"/>
      <name val="ＭＳ 明朝"/>
      <family val="1"/>
    </font>
    <font>
      <sz val="8"/>
      <color indexed="9"/>
      <name val="ＭＳ 明朝"/>
      <family val="1"/>
    </font>
    <font>
      <sz val="10"/>
      <color indexed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4" fillId="0" borderId="0" xfId="17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38" fontId="12" fillId="0" borderId="0" xfId="17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Border="1" applyAlignment="1">
      <alignment horizontal="right" vertical="center"/>
    </xf>
    <xf numFmtId="38" fontId="15" fillId="0" borderId="0" xfId="17" applyFont="1" applyBorder="1" applyAlignment="1">
      <alignment horizontal="center" vertical="center"/>
    </xf>
    <xf numFmtId="38" fontId="16" fillId="0" borderId="0" xfId="17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8" fontId="16" fillId="0" borderId="0" xfId="17" applyFont="1" applyBorder="1" applyAlignment="1">
      <alignment vertical="center"/>
    </xf>
    <xf numFmtId="38" fontId="16" fillId="0" borderId="0" xfId="17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12" fillId="0" borderId="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41" fontId="12" fillId="0" borderId="0" xfId="17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41" fontId="12" fillId="0" borderId="0" xfId="17" applyNumberFormat="1" applyFont="1" applyBorder="1" applyAlignment="1">
      <alignment horizontal="right" vertical="center"/>
    </xf>
    <xf numFmtId="41" fontId="15" fillId="0" borderId="0" xfId="17" applyNumberFormat="1" applyFont="1" applyBorder="1" applyAlignment="1">
      <alignment horizontal="center" vertical="center"/>
    </xf>
    <xf numFmtId="38" fontId="18" fillId="0" borderId="0" xfId="17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6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58" fontId="4" fillId="0" borderId="0" xfId="0" applyNumberFormat="1" applyFont="1" applyBorder="1" applyAlignment="1">
      <alignment/>
    </xf>
    <xf numFmtId="58" fontId="5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41" fontId="4" fillId="0" borderId="0" xfId="0" applyNumberFormat="1" applyFont="1" applyBorder="1" applyAlignment="1">
      <alignment horizontal="distributed" vertical="center"/>
    </xf>
    <xf numFmtId="41" fontId="4" fillId="0" borderId="0" xfId="17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distributed" vertical="center"/>
    </xf>
    <xf numFmtId="41" fontId="4" fillId="0" borderId="10" xfId="0" applyNumberFormat="1" applyFont="1" applyBorder="1" applyAlignment="1">
      <alignment horizontal="distributed" vertical="center"/>
    </xf>
    <xf numFmtId="41" fontId="5" fillId="0" borderId="9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distributed" vertical="center"/>
    </xf>
    <xf numFmtId="41" fontId="4" fillId="0" borderId="8" xfId="0" applyNumberFormat="1" applyFont="1" applyBorder="1" applyAlignment="1">
      <alignment horizontal="distributed" vertical="center"/>
    </xf>
    <xf numFmtId="41" fontId="4" fillId="0" borderId="15" xfId="17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41" fontId="4" fillId="0" borderId="18" xfId="0" applyNumberFormat="1" applyFont="1" applyBorder="1" applyAlignment="1">
      <alignment horizontal="center" vertical="distributed"/>
    </xf>
    <xf numFmtId="41" fontId="4" fillId="0" borderId="0" xfId="17" applyNumberFormat="1" applyFont="1" applyAlignment="1">
      <alignment/>
    </xf>
    <xf numFmtId="41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distributed"/>
    </xf>
    <xf numFmtId="38" fontId="4" fillId="0" borderId="0" xfId="17" applyFont="1" applyAlignment="1">
      <alignment/>
    </xf>
    <xf numFmtId="0" fontId="4" fillId="0" borderId="4" xfId="0" applyFont="1" applyBorder="1" applyAlignment="1">
      <alignment horizontal="center" vertical="distributed"/>
    </xf>
    <xf numFmtId="0" fontId="5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38" fontId="4" fillId="0" borderId="15" xfId="17" applyFont="1" applyBorder="1" applyAlignment="1">
      <alignment/>
    </xf>
    <xf numFmtId="41" fontId="4" fillId="0" borderId="5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38" fontId="4" fillId="0" borderId="0" xfId="17" applyFont="1" applyBorder="1" applyAlignment="1">
      <alignment/>
    </xf>
    <xf numFmtId="41" fontId="4" fillId="0" borderId="9" xfId="0" applyNumberFormat="1" applyFont="1" applyBorder="1" applyAlignment="1">
      <alignment/>
    </xf>
    <xf numFmtId="41" fontId="4" fillId="0" borderId="4" xfId="0" applyNumberFormat="1" applyFont="1" applyBorder="1" applyAlignment="1">
      <alignment horizontal="center" vertical="distributed"/>
    </xf>
    <xf numFmtId="41" fontId="4" fillId="0" borderId="9" xfId="17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0" fontId="4" fillId="0" borderId="2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19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12" fillId="0" borderId="5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5" xfId="0" applyFont="1" applyBorder="1" applyAlignment="1">
      <alignment vertical="center"/>
    </xf>
    <xf numFmtId="38" fontId="12" fillId="0" borderId="0" xfId="17" applyFont="1" applyBorder="1" applyAlignment="1" quotePrefix="1">
      <alignment horizontal="right" vertical="center"/>
    </xf>
    <xf numFmtId="0" fontId="12" fillId="0" borderId="0" xfId="0" applyFont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1" xfId="0" applyFont="1" applyBorder="1" applyAlignment="1">
      <alignment/>
    </xf>
    <xf numFmtId="0" fontId="12" fillId="0" borderId="11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12" xfId="0" applyFont="1" applyBorder="1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1" fontId="4" fillId="0" borderId="0" xfId="17" applyNumberFormat="1" applyFont="1" applyBorder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17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12" fillId="0" borderId="9" xfId="17" applyFont="1" applyBorder="1" applyAlignment="1" applyProtection="1">
      <alignment vertical="center"/>
      <protection locked="0"/>
    </xf>
    <xf numFmtId="38" fontId="12" fillId="0" borderId="4" xfId="17" applyFont="1" applyBorder="1" applyAlignment="1" applyProtection="1">
      <alignment vertical="center"/>
      <protection locked="0"/>
    </xf>
    <xf numFmtId="0" fontId="4" fillId="0" borderId="21" xfId="0" applyFont="1" applyFill="1" applyBorder="1" applyAlignment="1">
      <alignment horizontal="center" vertical="center"/>
    </xf>
    <xf numFmtId="38" fontId="12" fillId="0" borderId="22" xfId="17" applyFont="1" applyBorder="1" applyAlignment="1" applyProtection="1">
      <alignment vertical="center"/>
      <protection locked="0"/>
    </xf>
    <xf numFmtId="38" fontId="12" fillId="0" borderId="23" xfId="17" applyFont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 horizontal="center" vertical="center"/>
    </xf>
    <xf numFmtId="38" fontId="12" fillId="0" borderId="25" xfId="17" applyFont="1" applyBorder="1" applyAlignment="1" applyProtection="1">
      <alignment vertical="center"/>
      <protection locked="0"/>
    </xf>
    <xf numFmtId="38" fontId="12" fillId="0" borderId="26" xfId="17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38" fontId="12" fillId="0" borderId="0" xfId="17" applyFont="1" applyBorder="1" applyAlignment="1" applyProtection="1">
      <alignment vertical="center"/>
      <protection locked="0"/>
    </xf>
    <xf numFmtId="38" fontId="12" fillId="0" borderId="0" xfId="17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 wrapText="1"/>
    </xf>
    <xf numFmtId="38" fontId="12" fillId="0" borderId="8" xfId="17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5" fillId="0" borderId="13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14" fillId="0" borderId="5" xfId="0" applyFont="1" applyBorder="1" applyAlignment="1">
      <alignment horizontal="distributed" vertical="distributed"/>
    </xf>
    <xf numFmtId="0" fontId="14" fillId="0" borderId="0" xfId="0" applyFont="1" applyAlignment="1">
      <alignment/>
    </xf>
    <xf numFmtId="0" fontId="4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9" fillId="0" borderId="0" xfId="0" applyFont="1" applyAlignment="1">
      <alignment vertical="center"/>
    </xf>
    <xf numFmtId="38" fontId="16" fillId="0" borderId="0" xfId="17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/>
    </xf>
    <xf numFmtId="0" fontId="19" fillId="0" borderId="5" xfId="0" applyFont="1" applyBorder="1" applyAlignment="1">
      <alignment horizontal="distributed" vertical="center"/>
    </xf>
    <xf numFmtId="189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17" fillId="0" borderId="5" xfId="0" applyFont="1" applyBorder="1" applyAlignment="1">
      <alignment/>
    </xf>
    <xf numFmtId="189" fontId="4" fillId="0" borderId="0" xfId="0" applyNumberFormat="1" applyFont="1" applyAlignment="1">
      <alignment/>
    </xf>
    <xf numFmtId="0" fontId="12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1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4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6" xfId="0" applyFont="1" applyBorder="1" applyAlignment="1">
      <alignment/>
    </xf>
    <xf numFmtId="38" fontId="17" fillId="0" borderId="0" xfId="17" applyFont="1" applyAlignment="1">
      <alignment horizontal="right" vertical="center"/>
    </xf>
    <xf numFmtId="0" fontId="12" fillId="0" borderId="13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/>
    </xf>
    <xf numFmtId="38" fontId="4" fillId="0" borderId="0" xfId="17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Fill="1" applyAlignment="1">
      <alignment/>
    </xf>
    <xf numFmtId="38" fontId="4" fillId="0" borderId="29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" xfId="17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88" fontId="4" fillId="0" borderId="0" xfId="0" applyNumberFormat="1" applyFont="1" applyBorder="1" applyAlignment="1">
      <alignment/>
    </xf>
    <xf numFmtId="0" fontId="12" fillId="0" borderId="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0" xfId="17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38" fontId="4" fillId="0" borderId="0" xfId="17" applyNumberFormat="1" applyFont="1" applyBorder="1" applyAlignment="1">
      <alignment vertical="center"/>
    </xf>
    <xf numFmtId="38" fontId="4" fillId="0" borderId="0" xfId="17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38" fontId="12" fillId="0" borderId="0" xfId="17" applyFont="1" applyAlignment="1">
      <alignment vertical="center"/>
    </xf>
    <xf numFmtId="0" fontId="7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1" fontId="23" fillId="0" borderId="0" xfId="0" applyNumberFormat="1" applyFont="1" applyAlignment="1">
      <alignment horizontal="center" vertical="center"/>
    </xf>
    <xf numFmtId="41" fontId="2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41" fontId="4" fillId="0" borderId="1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4" fillId="0" borderId="20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 vertical="distributed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41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41" fontId="14" fillId="0" borderId="2" xfId="0" applyNumberFormat="1" applyFont="1" applyBorder="1" applyAlignment="1">
      <alignment/>
    </xf>
    <xf numFmtId="0" fontId="14" fillId="0" borderId="0" xfId="0" applyNumberFormat="1" applyFont="1" applyBorder="1" applyAlignment="1">
      <alignment horizontal="distributed" vertical="center"/>
    </xf>
    <xf numFmtId="41" fontId="14" fillId="0" borderId="5" xfId="0" applyNumberFormat="1" applyFont="1" applyBorder="1" applyAlignment="1">
      <alignment horizontal="distributed" vertical="center"/>
    </xf>
    <xf numFmtId="41" fontId="4" fillId="0" borderId="0" xfId="17" applyNumberFormat="1" applyFont="1" applyBorder="1" applyAlignment="1">
      <alignment vertical="center"/>
    </xf>
    <xf numFmtId="41" fontId="4" fillId="0" borderId="2" xfId="0" applyNumberFormat="1" applyFont="1" applyBorder="1" applyAlignment="1">
      <alignment/>
    </xf>
    <xf numFmtId="38" fontId="4" fillId="0" borderId="13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177" fontId="4" fillId="0" borderId="0" xfId="17" applyNumberFormat="1" applyFont="1" applyBorder="1" applyAlignment="1">
      <alignment horizontal="center" vertical="center"/>
    </xf>
    <xf numFmtId="178" fontId="4" fillId="0" borderId="0" xfId="17" applyNumberFormat="1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41" fontId="4" fillId="0" borderId="0" xfId="17" applyNumberFormat="1" applyFont="1" applyBorder="1" applyAlignment="1" quotePrefix="1">
      <alignment vertical="center"/>
    </xf>
    <xf numFmtId="0" fontId="4" fillId="0" borderId="0" xfId="0" applyFont="1" applyBorder="1" applyAlignment="1">
      <alignment horizontal="center"/>
    </xf>
    <xf numFmtId="177" fontId="4" fillId="0" borderId="0" xfId="17" applyNumberFormat="1" applyFont="1" applyBorder="1" applyAlignment="1">
      <alignment/>
    </xf>
    <xf numFmtId="177" fontId="4" fillId="0" borderId="0" xfId="17" applyNumberFormat="1" applyFont="1" applyBorder="1" applyAlignment="1">
      <alignment horizontal="center"/>
    </xf>
    <xf numFmtId="0" fontId="4" fillId="0" borderId="30" xfId="0" applyFont="1" applyBorder="1" applyAlignment="1">
      <alignment vertical="top"/>
    </xf>
    <xf numFmtId="0" fontId="24" fillId="0" borderId="10" xfId="0" applyFont="1" applyBorder="1" applyAlignment="1">
      <alignment vertical="center"/>
    </xf>
    <xf numFmtId="0" fontId="4" fillId="0" borderId="6" xfId="0" applyFont="1" applyBorder="1" applyAlignment="1">
      <alignment horizontal="right" vertical="top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77" fontId="4" fillId="0" borderId="13" xfId="17" applyNumberFormat="1" applyFont="1" applyBorder="1" applyAlignment="1">
      <alignment/>
    </xf>
    <xf numFmtId="0" fontId="4" fillId="0" borderId="9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4" fillId="0" borderId="31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1" fontId="4" fillId="0" borderId="0" xfId="17" applyNumberFormat="1" applyFont="1" applyBorder="1" applyAlignment="1">
      <alignment/>
    </xf>
    <xf numFmtId="41" fontId="4" fillId="0" borderId="0" xfId="17" applyNumberFormat="1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8" fontId="14" fillId="0" borderId="0" xfId="17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38" fontId="4" fillId="0" borderId="22" xfId="17" applyFont="1" applyBorder="1" applyAlignment="1">
      <alignment horizontal="center" vertical="center"/>
    </xf>
    <xf numFmtId="38" fontId="4" fillId="0" borderId="23" xfId="17" applyFont="1" applyBorder="1" applyAlignment="1">
      <alignment horizontal="center" vertical="center"/>
    </xf>
    <xf numFmtId="38" fontId="4" fillId="0" borderId="23" xfId="17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7" fontId="4" fillId="0" borderId="0" xfId="17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indent="1"/>
    </xf>
    <xf numFmtId="0" fontId="4" fillId="0" borderId="23" xfId="0" applyFont="1" applyBorder="1" applyAlignment="1">
      <alignment horizontal="distributed" vertical="center"/>
    </xf>
    <xf numFmtId="38" fontId="4" fillId="0" borderId="0" xfId="17" applyNumberFormat="1" applyFont="1" applyFill="1" applyBorder="1" applyAlignment="1">
      <alignment vertical="center"/>
    </xf>
    <xf numFmtId="193" fontId="26" fillId="0" borderId="0" xfId="0" applyNumberFormat="1" applyFont="1" applyBorder="1" applyAlignment="1">
      <alignment horizontal="center" vertical="center"/>
    </xf>
    <xf numFmtId="38" fontId="4" fillId="0" borderId="0" xfId="17" applyFont="1" applyBorder="1" applyAlignment="1" quotePrefix="1">
      <alignment vertical="center"/>
    </xf>
    <xf numFmtId="0" fontId="4" fillId="0" borderId="2" xfId="0" applyFont="1" applyFill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right"/>
    </xf>
    <xf numFmtId="41" fontId="4" fillId="0" borderId="0" xfId="17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41" fontId="4" fillId="0" borderId="9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distributed"/>
    </xf>
    <xf numFmtId="41" fontId="4" fillId="0" borderId="7" xfId="0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distributed"/>
    </xf>
    <xf numFmtId="41" fontId="4" fillId="0" borderId="5" xfId="17" applyNumberFormat="1" applyFont="1" applyBorder="1" applyAlignment="1">
      <alignment/>
    </xf>
    <xf numFmtId="41" fontId="4" fillId="0" borderId="6" xfId="17" applyNumberFormat="1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41" fontId="5" fillId="0" borderId="0" xfId="0" applyNumberFormat="1" applyFont="1" applyBorder="1" applyAlignment="1">
      <alignment/>
    </xf>
    <xf numFmtId="41" fontId="4" fillId="0" borderId="5" xfId="17" applyNumberFormat="1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15" xfId="17" applyFont="1" applyBorder="1" applyAlignment="1">
      <alignment/>
    </xf>
    <xf numFmtId="41" fontId="4" fillId="0" borderId="10" xfId="17" applyNumberFormat="1" applyFont="1" applyBorder="1" applyAlignment="1">
      <alignment/>
    </xf>
    <xf numFmtId="41" fontId="4" fillId="0" borderId="9" xfId="17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41" fontId="4" fillId="0" borderId="5" xfId="0" applyNumberFormat="1" applyFont="1" applyBorder="1" applyAlignment="1">
      <alignment horizontal="center"/>
    </xf>
    <xf numFmtId="38" fontId="12" fillId="0" borderId="15" xfId="17" applyFont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distributed" vertical="center"/>
    </xf>
    <xf numFmtId="38" fontId="12" fillId="0" borderId="7" xfId="17" applyFont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distributed" vertical="distributed"/>
    </xf>
    <xf numFmtId="0" fontId="5" fillId="0" borderId="0" xfId="0" applyFont="1" applyAlignment="1">
      <alignment vertical="distributed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177" fontId="4" fillId="0" borderId="0" xfId="17" applyNumberFormat="1" applyFont="1" applyFill="1" applyBorder="1" applyAlignment="1">
      <alignment vertical="center"/>
    </xf>
    <xf numFmtId="187" fontId="4" fillId="0" borderId="0" xfId="17" applyNumberFormat="1" applyFont="1" applyBorder="1" applyAlignment="1">
      <alignment vertical="center"/>
    </xf>
    <xf numFmtId="187" fontId="4" fillId="0" borderId="0" xfId="17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" fontId="1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180" fontId="12" fillId="0" borderId="0" xfId="17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 wrapText="1"/>
    </xf>
    <xf numFmtId="0" fontId="12" fillId="0" borderId="7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208" fontId="4" fillId="0" borderId="0" xfId="17" applyNumberFormat="1" applyFont="1" applyBorder="1" applyAlignment="1">
      <alignment vertical="center"/>
    </xf>
    <xf numFmtId="208" fontId="4" fillId="0" borderId="0" xfId="17" applyNumberFormat="1" applyFont="1" applyBorder="1" applyAlignment="1">
      <alignment horizontal="right" vertical="center"/>
    </xf>
    <xf numFmtId="208" fontId="14" fillId="0" borderId="0" xfId="17" applyNumberFormat="1" applyFont="1" applyBorder="1" applyAlignment="1">
      <alignment vertical="center"/>
    </xf>
    <xf numFmtId="208" fontId="12" fillId="0" borderId="0" xfId="0" applyNumberFormat="1" applyFont="1" applyAlignment="1">
      <alignment vertical="center"/>
    </xf>
    <xf numFmtId="38" fontId="12" fillId="0" borderId="0" xfId="17" applyFont="1" applyAlignment="1">
      <alignment horizontal="center" vertical="center"/>
    </xf>
    <xf numFmtId="38" fontId="12" fillId="0" borderId="10" xfId="17" applyFont="1" applyBorder="1" applyAlignment="1" applyProtection="1">
      <alignment vertical="center"/>
      <protection/>
    </xf>
    <xf numFmtId="38" fontId="12" fillId="0" borderId="34" xfId="17" applyFont="1" applyBorder="1" applyAlignment="1" applyProtection="1">
      <alignment vertical="center"/>
      <protection/>
    </xf>
    <xf numFmtId="38" fontId="12" fillId="0" borderId="35" xfId="17" applyFont="1" applyBorder="1" applyAlignment="1" applyProtection="1">
      <alignment vertical="center"/>
      <protection/>
    </xf>
    <xf numFmtId="38" fontId="4" fillId="0" borderId="34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6" xfId="0" applyFont="1" applyFill="1" applyBorder="1" applyAlignment="1">
      <alignment horizontal="distributed" vertical="center" wrapText="1"/>
    </xf>
    <xf numFmtId="0" fontId="12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41" fontId="4" fillId="0" borderId="5" xfId="0" applyNumberFormat="1" applyFont="1" applyBorder="1" applyAlignment="1">
      <alignment horizontal="center" vertical="distributed"/>
    </xf>
    <xf numFmtId="0" fontId="24" fillId="0" borderId="0" xfId="0" applyFont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208" fontId="14" fillId="0" borderId="0" xfId="17" applyNumberFormat="1" applyFont="1" applyAlignment="1">
      <alignment horizontal="right" vertical="center"/>
    </xf>
    <xf numFmtId="208" fontId="14" fillId="0" borderId="0" xfId="17" applyNumberFormat="1" applyFont="1" applyFill="1" applyAlignment="1">
      <alignment horizontal="right" vertical="center"/>
    </xf>
    <xf numFmtId="208" fontId="6" fillId="0" borderId="0" xfId="17" applyNumberFormat="1" applyFont="1" applyAlignment="1">
      <alignment horizontal="right" vertical="center"/>
    </xf>
    <xf numFmtId="208" fontId="6" fillId="0" borderId="0" xfId="17" applyNumberFormat="1" applyFont="1" applyFill="1" applyAlignment="1">
      <alignment horizontal="right" vertical="center"/>
    </xf>
    <xf numFmtId="208" fontId="4" fillId="0" borderId="0" xfId="17" applyNumberFormat="1" applyFont="1" applyAlignment="1">
      <alignment horizontal="right" vertical="center"/>
    </xf>
    <xf numFmtId="208" fontId="4" fillId="0" borderId="0" xfId="17" applyNumberFormat="1" applyFont="1" applyFill="1" applyAlignment="1">
      <alignment horizontal="right" vertical="center"/>
    </xf>
    <xf numFmtId="208" fontId="4" fillId="0" borderId="0" xfId="17" applyNumberFormat="1" applyFont="1" applyAlignment="1">
      <alignment/>
    </xf>
    <xf numFmtId="208" fontId="4" fillId="0" borderId="0" xfId="17" applyNumberFormat="1" applyFont="1" applyFill="1" applyBorder="1" applyAlignment="1">
      <alignment horizontal="right" vertical="center"/>
    </xf>
    <xf numFmtId="208" fontId="6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208" fontId="14" fillId="0" borderId="5" xfId="17" applyNumberFormat="1" applyFont="1" applyBorder="1" applyAlignment="1">
      <alignment horizontal="right" vertical="center"/>
    </xf>
    <xf numFmtId="208" fontId="6" fillId="0" borderId="5" xfId="17" applyNumberFormat="1" applyFont="1" applyBorder="1" applyAlignment="1">
      <alignment horizontal="right" vertical="center"/>
    </xf>
    <xf numFmtId="208" fontId="4" fillId="0" borderId="5" xfId="17" applyNumberFormat="1" applyFont="1" applyBorder="1" applyAlignment="1">
      <alignment horizontal="right" vertical="center"/>
    </xf>
    <xf numFmtId="38" fontId="4" fillId="0" borderId="10" xfId="17" applyFont="1" applyBorder="1" applyAlignment="1">
      <alignment/>
    </xf>
    <xf numFmtId="0" fontId="4" fillId="0" borderId="26" xfId="0" applyFont="1" applyFill="1" applyBorder="1" applyAlignment="1">
      <alignment horizontal="distributed" vertical="center"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/>
    </xf>
    <xf numFmtId="0" fontId="29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14" fillId="0" borderId="0" xfId="17" applyNumberFormat="1" applyFont="1" applyBorder="1" applyAlignment="1">
      <alignment vertical="center"/>
    </xf>
    <xf numFmtId="187" fontId="14" fillId="0" borderId="0" xfId="17" applyNumberFormat="1" applyFont="1" applyFill="1" applyBorder="1" applyAlignment="1">
      <alignment vertical="center"/>
    </xf>
    <xf numFmtId="38" fontId="14" fillId="0" borderId="0" xfId="17" applyNumberFormat="1" applyFont="1" applyBorder="1" applyAlignment="1">
      <alignment horizontal="center" vertical="center"/>
    </xf>
    <xf numFmtId="38" fontId="19" fillId="0" borderId="0" xfId="17" applyFont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NumberFormat="1" applyFont="1" applyFill="1" applyBorder="1" applyAlignment="1">
      <alignment vertical="center"/>
    </xf>
    <xf numFmtId="41" fontId="4" fillId="0" borderId="18" xfId="17" applyNumberFormat="1" applyFont="1" applyBorder="1" applyAlignment="1">
      <alignment vertical="center"/>
    </xf>
    <xf numFmtId="41" fontId="4" fillId="0" borderId="5" xfId="17" applyNumberFormat="1" applyFont="1" applyBorder="1" applyAlignment="1">
      <alignment vertical="center"/>
    </xf>
    <xf numFmtId="203" fontId="4" fillId="0" borderId="18" xfId="17" applyNumberFormat="1" applyFont="1" applyBorder="1" applyAlignment="1">
      <alignment vertical="center"/>
    </xf>
    <xf numFmtId="203" fontId="4" fillId="0" borderId="5" xfId="17" applyNumberFormat="1" applyFont="1" applyBorder="1" applyAlignment="1">
      <alignment vertical="center"/>
    </xf>
    <xf numFmtId="41" fontId="4" fillId="0" borderId="8" xfId="17" applyNumberFormat="1" applyFont="1" applyBorder="1" applyAlignment="1">
      <alignment vertical="center"/>
    </xf>
    <xf numFmtId="41" fontId="4" fillId="0" borderId="6" xfId="17" applyNumberFormat="1" applyFont="1" applyBorder="1" applyAlignment="1">
      <alignment vertical="center"/>
    </xf>
    <xf numFmtId="204" fontId="4" fillId="0" borderId="18" xfId="17" applyNumberFormat="1" applyFont="1" applyBorder="1" applyAlignment="1">
      <alignment vertical="center"/>
    </xf>
    <xf numFmtId="204" fontId="4" fillId="0" borderId="5" xfId="17" applyNumberFormat="1" applyFont="1" applyBorder="1" applyAlignment="1">
      <alignment vertical="center"/>
    </xf>
    <xf numFmtId="41" fontId="4" fillId="0" borderId="2" xfId="17" applyNumberFormat="1" applyFont="1" applyBorder="1" applyAlignment="1">
      <alignment vertical="center"/>
    </xf>
    <xf numFmtId="207" fontId="4" fillId="0" borderId="18" xfId="17" applyNumberFormat="1" applyFont="1" applyBorder="1" applyAlignment="1">
      <alignment vertical="center"/>
    </xf>
    <xf numFmtId="41" fontId="5" fillId="0" borderId="5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4" fillId="0" borderId="18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14" fillId="0" borderId="0" xfId="17" applyNumberFormat="1" applyFont="1" applyBorder="1" applyAlignment="1">
      <alignment vertical="center"/>
    </xf>
    <xf numFmtId="41" fontId="4" fillId="0" borderId="0" xfId="17" applyNumberFormat="1" applyFont="1" applyBorder="1" applyAlignment="1">
      <alignment horizontal="right" vertical="center"/>
    </xf>
    <xf numFmtId="41" fontId="14" fillId="0" borderId="0" xfId="17" applyNumberFormat="1" applyFont="1" applyBorder="1" applyAlignment="1">
      <alignment vertical="center"/>
    </xf>
    <xf numFmtId="177" fontId="14" fillId="0" borderId="0" xfId="17" applyNumberFormat="1" applyFont="1" applyBorder="1" applyAlignment="1">
      <alignment horizontal="center" vertical="center"/>
    </xf>
    <xf numFmtId="178" fontId="14" fillId="0" borderId="0" xfId="17" applyNumberFormat="1" applyFont="1" applyBorder="1" applyAlignment="1">
      <alignment vertical="center"/>
    </xf>
    <xf numFmtId="41" fontId="14" fillId="0" borderId="0" xfId="17" applyNumberFormat="1" applyFont="1" applyFill="1" applyBorder="1" applyAlignment="1">
      <alignment vertical="center"/>
    </xf>
    <xf numFmtId="41" fontId="14" fillId="0" borderId="0" xfId="17" applyNumberFormat="1" applyFont="1" applyBorder="1" applyAlignment="1" quotePrefix="1">
      <alignment vertical="center"/>
    </xf>
    <xf numFmtId="0" fontId="4" fillId="0" borderId="23" xfId="0" applyFont="1" applyBorder="1" applyAlignment="1">
      <alignment horizontal="center" vertical="center" wrapText="1"/>
    </xf>
    <xf numFmtId="38" fontId="12" fillId="0" borderId="26" xfId="17" applyFont="1" applyBorder="1" applyAlignment="1" applyProtection="1">
      <alignment vertical="center"/>
      <protection/>
    </xf>
    <xf numFmtId="38" fontId="12" fillId="0" borderId="23" xfId="17" applyFont="1" applyBorder="1" applyAlignment="1" applyProtection="1">
      <alignment vertical="center"/>
      <protection/>
    </xf>
    <xf numFmtId="38" fontId="12" fillId="0" borderId="21" xfId="17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indent="3"/>
    </xf>
    <xf numFmtId="38" fontId="14" fillId="0" borderId="0" xfId="17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8" fontId="4" fillId="0" borderId="2" xfId="17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38" fontId="4" fillId="0" borderId="2" xfId="17" applyFont="1" applyBorder="1" applyAlignment="1" quotePrefix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right"/>
    </xf>
    <xf numFmtId="38" fontId="14" fillId="0" borderId="5" xfId="17" applyFont="1" applyBorder="1" applyAlignment="1" quotePrefix="1">
      <alignment horizontal="right"/>
    </xf>
    <xf numFmtId="0" fontId="4" fillId="0" borderId="2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 vertical="distributed"/>
    </xf>
    <xf numFmtId="38" fontId="14" fillId="0" borderId="0" xfId="17" applyFont="1" applyBorder="1" applyAlignment="1" quotePrefix="1">
      <alignment horizontal="right"/>
    </xf>
    <xf numFmtId="38" fontId="14" fillId="0" borderId="0" xfId="17" applyFont="1" applyBorder="1" applyAlignment="1">
      <alignment horizontal="right"/>
    </xf>
    <xf numFmtId="0" fontId="14" fillId="0" borderId="5" xfId="0" applyFont="1" applyBorder="1" applyAlignment="1">
      <alignment horizontal="right" vertical="distributed"/>
    </xf>
    <xf numFmtId="0" fontId="4" fillId="0" borderId="5" xfId="0" applyFont="1" applyBorder="1" applyAlignment="1">
      <alignment horizontal="right" vertical="center" shrinkToFit="1"/>
    </xf>
    <xf numFmtId="0" fontId="14" fillId="0" borderId="5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38" fontId="4" fillId="0" borderId="0" xfId="17" applyFont="1" applyBorder="1" applyAlignment="1">
      <alignment horizontal="distributed" vertical="center"/>
    </xf>
    <xf numFmtId="177" fontId="4" fillId="0" borderId="0" xfId="17" applyNumberFormat="1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 shrinkToFit="1"/>
    </xf>
    <xf numFmtId="0" fontId="12" fillId="0" borderId="2" xfId="0" applyFont="1" applyBorder="1" applyAlignment="1">
      <alignment horizontal="center" vertical="center" shrinkToFit="1"/>
    </xf>
    <xf numFmtId="177" fontId="4" fillId="0" borderId="0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177" fontId="4" fillId="0" borderId="0" xfId="17" applyNumberFormat="1" applyFont="1" applyBorder="1" applyAlignment="1">
      <alignment horizontal="right" vertical="center"/>
    </xf>
    <xf numFmtId="209" fontId="4" fillId="0" borderId="0" xfId="17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distributed" vertical="center"/>
    </xf>
    <xf numFmtId="177" fontId="4" fillId="0" borderId="9" xfId="17" applyNumberFormat="1" applyFont="1" applyBorder="1" applyAlignment="1">
      <alignment horizontal="center" vertical="center"/>
    </xf>
    <xf numFmtId="177" fontId="4" fillId="0" borderId="9" xfId="17" applyNumberFormat="1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177" fontId="4" fillId="0" borderId="10" xfId="17" applyNumberFormat="1" applyFont="1" applyBorder="1" applyAlignment="1">
      <alignment horizontal="center" vertical="center"/>
    </xf>
    <xf numFmtId="186" fontId="4" fillId="0" borderId="0" xfId="17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 wrapText="1" indent="1"/>
    </xf>
    <xf numFmtId="0" fontId="12" fillId="0" borderId="0" xfId="0" applyFont="1" applyAlignment="1">
      <alignment vertical="distributed"/>
    </xf>
    <xf numFmtId="38" fontId="12" fillId="0" borderId="21" xfId="17" applyFont="1" applyBorder="1" applyAlignment="1">
      <alignment vertical="center"/>
    </xf>
    <xf numFmtId="38" fontId="12" fillId="0" borderId="3" xfId="17" applyFont="1" applyBorder="1" applyAlignment="1" applyProtection="1">
      <alignment vertical="center"/>
      <protection locked="0"/>
    </xf>
    <xf numFmtId="0" fontId="4" fillId="0" borderId="21" xfId="0" applyFont="1" applyBorder="1" applyAlignment="1">
      <alignment horizontal="center" vertical="distributed" wrapText="1"/>
    </xf>
    <xf numFmtId="0" fontId="4" fillId="0" borderId="23" xfId="0" applyFont="1" applyFill="1" applyBorder="1" applyAlignment="1">
      <alignment horizontal="distributed" vertical="center" indent="1"/>
    </xf>
    <xf numFmtId="0" fontId="12" fillId="0" borderId="22" xfId="0" applyFont="1" applyBorder="1" applyAlignment="1">
      <alignment vertical="distributed"/>
    </xf>
    <xf numFmtId="38" fontId="12" fillId="0" borderId="23" xfId="17" applyFont="1" applyBorder="1" applyAlignment="1">
      <alignment vertical="center"/>
    </xf>
    <xf numFmtId="38" fontId="12" fillId="0" borderId="23" xfId="17" applyFont="1" applyFill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distributed"/>
    </xf>
    <xf numFmtId="38" fontId="12" fillId="0" borderId="21" xfId="17" applyFont="1" applyBorder="1" applyAlignment="1" applyProtection="1">
      <alignment vertical="center"/>
      <protection/>
    </xf>
    <xf numFmtId="38" fontId="12" fillId="0" borderId="22" xfId="17" applyFont="1" applyBorder="1" applyAlignment="1" applyProtection="1">
      <alignment vertical="center"/>
      <protection/>
    </xf>
    <xf numFmtId="0" fontId="12" fillId="0" borderId="3" xfId="0" applyFont="1" applyBorder="1" applyAlignment="1">
      <alignment vertical="distributed"/>
    </xf>
    <xf numFmtId="0" fontId="12" fillId="0" borderId="34" xfId="0" applyFont="1" applyBorder="1" applyAlignment="1">
      <alignment vertical="distributed"/>
    </xf>
    <xf numFmtId="38" fontId="12" fillId="0" borderId="36" xfId="17" applyFont="1" applyBorder="1" applyAlignment="1" applyProtection="1">
      <alignment vertical="center"/>
      <protection locked="0"/>
    </xf>
    <xf numFmtId="0" fontId="12" fillId="0" borderId="21" xfId="0" applyFont="1" applyBorder="1" applyAlignment="1">
      <alignment vertical="distributed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21" xfId="0" applyFont="1" applyBorder="1" applyAlignment="1">
      <alignment horizontal="center" vertical="distributed"/>
    </xf>
    <xf numFmtId="0" fontId="4" fillId="0" borderId="2" xfId="0" applyFont="1" applyFill="1" applyBorder="1" applyAlignment="1">
      <alignment horizontal="distributed" vertical="center" wrapText="1" indent="1"/>
    </xf>
    <xf numFmtId="0" fontId="4" fillId="0" borderId="37" xfId="0" applyFont="1" applyBorder="1" applyAlignment="1">
      <alignment horizontal="center" vertical="distributed" wrapText="1"/>
    </xf>
    <xf numFmtId="0" fontId="12" fillId="0" borderId="21" xfId="0" applyFont="1" applyBorder="1" applyAlignment="1">
      <alignment vertical="center"/>
    </xf>
    <xf numFmtId="0" fontId="4" fillId="0" borderId="2" xfId="0" applyFont="1" applyBorder="1" applyAlignment="1">
      <alignment horizontal="center" vertical="distributed" wrapText="1"/>
    </xf>
    <xf numFmtId="0" fontId="4" fillId="0" borderId="36" xfId="0" applyFont="1" applyFill="1" applyBorder="1" applyAlignment="1">
      <alignment horizontal="distributed" vertical="center" wrapText="1" indent="1"/>
    </xf>
    <xf numFmtId="38" fontId="12" fillId="0" borderId="37" xfId="17" applyFont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wrapText="1" indent="1"/>
    </xf>
    <xf numFmtId="38" fontId="12" fillId="0" borderId="38" xfId="17" applyFont="1" applyBorder="1" applyAlignment="1" applyProtection="1">
      <alignment vertical="center"/>
      <protection/>
    </xf>
    <xf numFmtId="0" fontId="4" fillId="0" borderId="2" xfId="0" applyFont="1" applyFill="1" applyBorder="1" applyAlignment="1">
      <alignment horizontal="center" vertical="center"/>
    </xf>
    <xf numFmtId="38" fontId="19" fillId="0" borderId="0" xfId="17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208" fontId="12" fillId="0" borderId="0" xfId="17" applyNumberFormat="1" applyFont="1" applyBorder="1" applyAlignment="1">
      <alignment vertical="center"/>
    </xf>
    <xf numFmtId="208" fontId="12" fillId="0" borderId="0" xfId="17" applyNumberFormat="1" applyFont="1" applyBorder="1" applyAlignment="1">
      <alignment horizontal="right" vertical="center"/>
    </xf>
    <xf numFmtId="38" fontId="19" fillId="0" borderId="0" xfId="17" applyFont="1" applyBorder="1" applyAlignment="1">
      <alignment vertical="center"/>
    </xf>
    <xf numFmtId="208" fontId="19" fillId="0" borderId="0" xfId="17" applyNumberFormat="1" applyFont="1" applyBorder="1" applyAlignment="1">
      <alignment vertical="center"/>
    </xf>
    <xf numFmtId="208" fontId="19" fillId="0" borderId="0" xfId="0" applyNumberFormat="1" applyFont="1" applyAlignment="1">
      <alignment vertical="center"/>
    </xf>
    <xf numFmtId="208" fontId="19" fillId="0" borderId="0" xfId="17" applyNumberFormat="1" applyFont="1" applyBorder="1" applyAlignment="1">
      <alignment horizontal="right" vertical="center"/>
    </xf>
    <xf numFmtId="208" fontId="12" fillId="0" borderId="0" xfId="17" applyNumberFormat="1" applyFont="1" applyBorder="1" applyAlignment="1">
      <alignment horizontal="distributed" vertical="center"/>
    </xf>
    <xf numFmtId="208" fontId="12" fillId="0" borderId="0" xfId="17" applyNumberFormat="1" applyFont="1" applyFill="1" applyBorder="1" applyAlignment="1">
      <alignment vertical="center"/>
    </xf>
    <xf numFmtId="38" fontId="19" fillId="0" borderId="0" xfId="17" applyFont="1" applyBorder="1" applyAlignment="1">
      <alignment horizontal="right" vertical="center"/>
    </xf>
    <xf numFmtId="38" fontId="19" fillId="0" borderId="0" xfId="17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208" fontId="18" fillId="0" borderId="0" xfId="17" applyNumberFormat="1" applyFont="1" applyBorder="1" applyAlignment="1">
      <alignment horizontal="center" vertical="center"/>
    </xf>
    <xf numFmtId="208" fontId="18" fillId="0" borderId="0" xfId="17" applyNumberFormat="1" applyFont="1" applyBorder="1" applyAlignment="1">
      <alignment horizontal="center"/>
    </xf>
    <xf numFmtId="208" fontId="18" fillId="0" borderId="0" xfId="17" applyNumberFormat="1" applyFont="1" applyAlignment="1">
      <alignment vertical="center"/>
    </xf>
    <xf numFmtId="208" fontId="18" fillId="0" borderId="0" xfId="17" applyNumberFormat="1" applyFont="1" applyAlignment="1">
      <alignment horizontal="center" vertical="center"/>
    </xf>
    <xf numFmtId="208" fontId="18" fillId="0" borderId="0" xfId="17" applyNumberFormat="1" applyFont="1" applyBorder="1" applyAlignment="1">
      <alignment vertical="center"/>
    </xf>
    <xf numFmtId="208" fontId="18" fillId="0" borderId="0" xfId="17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89" fontId="18" fillId="0" borderId="0" xfId="0" applyNumberFormat="1" applyFont="1" applyBorder="1" applyAlignment="1">
      <alignment horizontal="center" vertical="center" shrinkToFit="1"/>
    </xf>
    <xf numFmtId="38" fontId="16" fillId="0" borderId="0" xfId="17" applyFont="1" applyAlignment="1">
      <alignment vertical="center"/>
    </xf>
    <xf numFmtId="177" fontId="16" fillId="0" borderId="0" xfId="17" applyNumberFormat="1" applyFont="1" applyBorder="1" applyAlignment="1">
      <alignment vertical="center"/>
    </xf>
    <xf numFmtId="38" fontId="16" fillId="0" borderId="0" xfId="17" applyNumberFormat="1" applyFont="1" applyBorder="1" applyAlignment="1">
      <alignment vertical="center"/>
    </xf>
    <xf numFmtId="38" fontId="25" fillId="0" borderId="0" xfId="17" applyFont="1" applyBorder="1" applyAlignment="1">
      <alignment vertical="center"/>
    </xf>
    <xf numFmtId="38" fontId="25" fillId="0" borderId="0" xfId="17" applyNumberFormat="1" applyFont="1" applyBorder="1" applyAlignment="1">
      <alignment vertical="center"/>
    </xf>
    <xf numFmtId="177" fontId="25" fillId="0" borderId="0" xfId="17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89" fontId="15" fillId="0" borderId="0" xfId="0" applyNumberFormat="1" applyFont="1" applyFill="1" applyBorder="1" applyAlignment="1">
      <alignment horizontal="center" vertical="center" shrinkToFit="1"/>
    </xf>
    <xf numFmtId="208" fontId="4" fillId="0" borderId="0" xfId="17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89" fontId="18" fillId="0" borderId="5" xfId="0" applyNumberFormat="1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distributed" wrapText="1"/>
    </xf>
    <xf numFmtId="0" fontId="4" fillId="0" borderId="26" xfId="0" applyFont="1" applyFill="1" applyBorder="1" applyAlignment="1">
      <alignment horizontal="distributed" vertical="center" indent="1"/>
    </xf>
    <xf numFmtId="38" fontId="12" fillId="0" borderId="24" xfId="17" applyFont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distributed" vertical="center" indent="1"/>
    </xf>
    <xf numFmtId="38" fontId="12" fillId="0" borderId="19" xfId="17" applyFont="1" applyBorder="1" applyAlignment="1" applyProtection="1">
      <alignment vertical="center"/>
      <protection locked="0"/>
    </xf>
    <xf numFmtId="38" fontId="12" fillId="0" borderId="20" xfId="17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distributed"/>
    </xf>
    <xf numFmtId="0" fontId="4" fillId="0" borderId="26" xfId="0" applyFont="1" applyFill="1" applyBorder="1" applyAlignment="1">
      <alignment horizontal="distributed" vertical="center" wrapText="1" indent="1"/>
    </xf>
    <xf numFmtId="38" fontId="12" fillId="0" borderId="24" xfId="17" applyFont="1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distributed" wrapText="1"/>
    </xf>
    <xf numFmtId="0" fontId="4" fillId="0" borderId="19" xfId="0" applyFont="1" applyFill="1" applyBorder="1" applyAlignment="1">
      <alignment horizontal="distributed" vertical="center" wrapText="1" indent="1"/>
    </xf>
    <xf numFmtId="38" fontId="12" fillId="0" borderId="20" xfId="17" applyFont="1" applyBorder="1" applyAlignment="1" applyProtection="1">
      <alignment vertical="center"/>
      <protection locked="0"/>
    </xf>
    <xf numFmtId="38" fontId="12" fillId="0" borderId="31" xfId="17" applyFont="1" applyBorder="1" applyAlignment="1" applyProtection="1">
      <alignment vertical="center"/>
      <protection/>
    </xf>
    <xf numFmtId="38" fontId="12" fillId="0" borderId="11" xfId="17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vertical="center" shrinkToFit="1"/>
    </xf>
    <xf numFmtId="193" fontId="28" fillId="0" borderId="0" xfId="0" applyNumberFormat="1" applyFont="1" applyBorder="1" applyAlignment="1">
      <alignment horizontal="center" vertical="center" shrinkToFit="1"/>
    </xf>
    <xf numFmtId="0" fontId="28" fillId="0" borderId="0" xfId="0" applyNumberFormat="1" applyFont="1" applyBorder="1" applyAlignment="1">
      <alignment vertical="center" shrinkToFit="1"/>
    </xf>
    <xf numFmtId="41" fontId="28" fillId="0" borderId="0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38" fontId="34" fillId="0" borderId="0" xfId="17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2" fontId="30" fillId="0" borderId="0" xfId="0" applyNumberFormat="1" applyFont="1" applyFill="1" applyBorder="1" applyAlignment="1">
      <alignment vertical="center"/>
    </xf>
    <xf numFmtId="182" fontId="35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182" fontId="30" fillId="0" borderId="0" xfId="0" applyNumberFormat="1" applyFont="1" applyFill="1" applyBorder="1" applyAlignment="1">
      <alignment vertical="center" wrapText="1"/>
    </xf>
    <xf numFmtId="182" fontId="34" fillId="0" borderId="0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41" fontId="4" fillId="0" borderId="5" xfId="0" applyNumberFormat="1" applyFont="1" applyBorder="1" applyAlignment="1">
      <alignment horizontal="distributed" vertical="center" indent="1"/>
    </xf>
    <xf numFmtId="41" fontId="4" fillId="0" borderId="0" xfId="0" applyNumberFormat="1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5" xfId="0" applyNumberFormat="1" applyFont="1" applyBorder="1" applyAlignment="1">
      <alignment horizontal="center" vertical="distributed"/>
    </xf>
    <xf numFmtId="41" fontId="4" fillId="0" borderId="2" xfId="0" applyNumberFormat="1" applyFont="1" applyBorder="1" applyAlignment="1">
      <alignment horizontal="center" vertical="distributed"/>
    </xf>
    <xf numFmtId="0" fontId="4" fillId="0" borderId="14" xfId="0" applyFont="1" applyFill="1" applyBorder="1" applyAlignment="1">
      <alignment horizontal="distributed" vertical="center"/>
    </xf>
    <xf numFmtId="182" fontId="35" fillId="0" borderId="0" xfId="0" applyNumberFormat="1" applyFont="1" applyFill="1" applyBorder="1" applyAlignment="1">
      <alignment horizontal="center" vertical="center" wrapText="1"/>
    </xf>
    <xf numFmtId="38" fontId="36" fillId="0" borderId="0" xfId="17" applyFont="1" applyFill="1" applyBorder="1" applyAlignment="1">
      <alignment horizontal="center" vertical="center"/>
    </xf>
    <xf numFmtId="185" fontId="36" fillId="0" borderId="0" xfId="0" applyNumberFormat="1" applyFont="1" applyFill="1" applyBorder="1" applyAlignment="1">
      <alignment horizontal="center" vertical="center"/>
    </xf>
    <xf numFmtId="184" fontId="34" fillId="0" borderId="0" xfId="0" applyNumberFormat="1" applyFont="1" applyFill="1" applyBorder="1" applyAlignment="1">
      <alignment vertical="center"/>
    </xf>
    <xf numFmtId="184" fontId="34" fillId="0" borderId="0" xfId="0" applyNumberFormat="1" applyFont="1" applyFill="1" applyBorder="1" applyAlignment="1">
      <alignment horizontal="right" vertical="center"/>
    </xf>
    <xf numFmtId="186" fontId="36" fillId="0" borderId="0" xfId="0" applyNumberFormat="1" applyFont="1" applyFill="1" applyBorder="1" applyAlignment="1">
      <alignment horizontal="center" vertical="center"/>
    </xf>
    <xf numFmtId="182" fontId="30" fillId="0" borderId="0" xfId="0" applyNumberFormat="1" applyFont="1" applyFill="1" applyBorder="1" applyAlignment="1">
      <alignment horizontal="left" vertical="center"/>
    </xf>
    <xf numFmtId="181" fontId="34" fillId="0" borderId="0" xfId="0" applyNumberFormat="1" applyFont="1" applyFill="1" applyBorder="1" applyAlignment="1">
      <alignment vertical="center"/>
    </xf>
    <xf numFmtId="182" fontId="37" fillId="0" borderId="0" xfId="0" applyNumberFormat="1" applyFont="1" applyFill="1" applyBorder="1" applyAlignment="1">
      <alignment horizontal="left" vertical="center"/>
    </xf>
    <xf numFmtId="38" fontId="34" fillId="0" borderId="0" xfId="17" applyFont="1" applyFill="1" applyBorder="1" applyAlignment="1">
      <alignment horizontal="right" vertical="center"/>
    </xf>
    <xf numFmtId="182" fontId="35" fillId="0" borderId="0" xfId="0" applyNumberFormat="1" applyFont="1" applyFill="1" applyBorder="1" applyAlignment="1">
      <alignment horizontal="center" vertical="center"/>
    </xf>
    <xf numFmtId="38" fontId="36" fillId="0" borderId="0" xfId="17" applyFont="1" applyFill="1" applyBorder="1" applyAlignment="1">
      <alignment vertical="center"/>
    </xf>
    <xf numFmtId="184" fontId="36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38" fontId="33" fillId="0" borderId="0" xfId="17" applyFont="1" applyFill="1" applyBorder="1" applyAlignment="1">
      <alignment/>
    </xf>
    <xf numFmtId="182" fontId="35" fillId="0" borderId="0" xfId="0" applyNumberFormat="1" applyFont="1" applyFill="1" applyBorder="1" applyAlignment="1">
      <alignment vertical="center"/>
    </xf>
    <xf numFmtId="182" fontId="3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38" fontId="38" fillId="0" borderId="0" xfId="17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184" fontId="34" fillId="0" borderId="0" xfId="15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5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distributed" vertical="distributed"/>
    </xf>
    <xf numFmtId="0" fontId="0" fillId="0" borderId="21" xfId="0" applyBorder="1" applyAlignment="1">
      <alignment horizontal="distributed"/>
    </xf>
    <xf numFmtId="0" fontId="4" fillId="0" borderId="25" xfId="0" applyFont="1" applyBorder="1" applyAlignment="1">
      <alignment horizontal="distributed" vertical="distributed"/>
    </xf>
    <xf numFmtId="0" fontId="0" fillId="0" borderId="24" xfId="0" applyBorder="1" applyAlignment="1">
      <alignment horizontal="distributed"/>
    </xf>
    <xf numFmtId="0" fontId="12" fillId="0" borderId="39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3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4" fillId="0" borderId="40" xfId="0" applyFont="1" applyBorder="1" applyAlignment="1">
      <alignment horizontal="distributed" vertical="distributed"/>
    </xf>
    <xf numFmtId="0" fontId="0" fillId="0" borderId="41" xfId="0" applyBorder="1" applyAlignment="1">
      <alignment horizontal="distributed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2" fillId="0" borderId="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distributed" textRotation="255"/>
    </xf>
    <xf numFmtId="0" fontId="12" fillId="0" borderId="22" xfId="0" applyFont="1" applyBorder="1" applyAlignment="1">
      <alignment horizontal="center" vertical="distributed" textRotation="255"/>
    </xf>
    <xf numFmtId="0" fontId="12" fillId="0" borderId="21" xfId="0" applyFont="1" applyBorder="1" applyAlignment="1">
      <alignment horizontal="center" vertical="distributed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distributed" textRotation="255"/>
    </xf>
    <xf numFmtId="180" fontId="26" fillId="0" borderId="0" xfId="0" applyNumberFormat="1" applyFont="1" applyBorder="1" applyAlignment="1">
      <alignment horizontal="center" vertical="center"/>
    </xf>
    <xf numFmtId="180" fontId="28" fillId="0" borderId="0" xfId="0" applyNumberFormat="1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distributed"/>
    </xf>
    <xf numFmtId="0" fontId="14" fillId="0" borderId="2" xfId="0" applyFont="1" applyBorder="1" applyAlignment="1">
      <alignment horizontal="distributed"/>
    </xf>
    <xf numFmtId="0" fontId="14" fillId="0" borderId="2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38" fontId="14" fillId="0" borderId="0" xfId="17" applyFont="1" applyBorder="1" applyAlignment="1" quotePrefix="1">
      <alignment horizontal="right" vertical="center"/>
    </xf>
    <xf numFmtId="0" fontId="14" fillId="0" borderId="5" xfId="0" applyFont="1" applyBorder="1" applyAlignment="1">
      <alignment horizontal="distributed" vertical="distributed"/>
    </xf>
    <xf numFmtId="0" fontId="14" fillId="0" borderId="2" xfId="0" applyFont="1" applyBorder="1" applyAlignment="1">
      <alignment horizontal="distributed" vertical="distributed"/>
    </xf>
    <xf numFmtId="0" fontId="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distributed"/>
    </xf>
    <xf numFmtId="0" fontId="14" fillId="0" borderId="0" xfId="0" applyFont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209" fontId="4" fillId="0" borderId="0" xfId="17" applyNumberFormat="1" applyFont="1" applyBorder="1" applyAlignment="1">
      <alignment horizontal="right" vertical="center"/>
    </xf>
    <xf numFmtId="209" fontId="4" fillId="0" borderId="0" xfId="17" applyNumberFormat="1" applyFont="1" applyBorder="1" applyAlignment="1">
      <alignment horizontal="left" vertical="center" indent="2"/>
    </xf>
    <xf numFmtId="38" fontId="4" fillId="0" borderId="0" xfId="17" applyFont="1" applyBorder="1" applyAlignment="1">
      <alignment horizontal="left" vertical="center" indent="4"/>
    </xf>
    <xf numFmtId="177" fontId="4" fillId="0" borderId="0" xfId="17" applyNumberFormat="1" applyFont="1" applyBorder="1" applyAlignment="1">
      <alignment horizontal="center" vertical="center"/>
    </xf>
    <xf numFmtId="177" fontId="14" fillId="0" borderId="0" xfId="17" applyNumberFormat="1" applyFont="1" applyBorder="1" applyAlignment="1">
      <alignment horizontal="center" vertical="center"/>
    </xf>
    <xf numFmtId="38" fontId="14" fillId="0" borderId="0" xfId="17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38" fontId="4" fillId="0" borderId="9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177" fontId="4" fillId="0" borderId="0" xfId="17" applyNumberFormat="1" applyFont="1" applyBorder="1" applyAlignment="1">
      <alignment horizontal="center" vertical="center"/>
    </xf>
    <xf numFmtId="177" fontId="4" fillId="0" borderId="9" xfId="17" applyNumberFormat="1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177" fontId="4" fillId="0" borderId="4" xfId="17" applyNumberFormat="1" applyFont="1" applyBorder="1" applyAlignment="1">
      <alignment horizontal="center" vertical="center"/>
    </xf>
    <xf numFmtId="187" fontId="4" fillId="0" borderId="0" xfId="17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0" fontId="14" fillId="0" borderId="0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ＭＳ Ｐゴシック"/>
                <a:ea typeface="ＭＳ Ｐゴシック"/>
                <a:cs typeface="ＭＳ Ｐゴシック"/>
              </a:rPr>
              <a:t>一般会計歳入（平成1８年度決算額）</a:t>
            </a:r>
          </a:p>
        </c:rich>
      </c:tx>
      <c:layout>
        <c:manualLayout>
          <c:xMode val="factor"/>
          <c:yMode val="factor"/>
          <c:x val="0.07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75"/>
          <c:y val="0.23825"/>
          <c:w val="0.4315"/>
          <c:h val="0.63875"/>
        </c:manualLayout>
      </c:layout>
      <c:doughnutChart>
        <c:varyColors val="1"/>
        <c:ser>
          <c:idx val="0"/>
          <c:order val="0"/>
          <c:spPr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自主財源
36.7%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依存財源
 63.3%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'●17章図ｐ147'!$N$8:$N$21</c:f>
              <c:strCache/>
            </c:strRef>
          </c:cat>
          <c:val>
            <c:numRef>
              <c:f>'●17章図ｐ147'!$O$3:$O$4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339966"/>
              </a:solidFill>
            </c:spPr>
          </c:dPt>
          <c:dPt>
            <c:idx val="12"/>
            <c:spPr>
              <a:solidFill>
                <a:srgbClr val="CCFFFF"/>
              </a:solidFill>
            </c:spPr>
          </c:dPt>
          <c:dPt>
            <c:idx val="13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市税
33.0%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分担金及び負担金
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使用料及び手数料
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繰入金
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財産収入・寄付金・繰越金
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諸収入
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国庫支出金
16.8%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地方交付税
19.8%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市債
13.4%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地方消費税交付金
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県支出金
3.2%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地方特例
交付金　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地方譲与税
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'●17章図ｐ147'!$N$8:$N$21</c:f>
              <c:strCache/>
            </c:strRef>
          </c:cat>
          <c:val>
            <c:numRef>
              <c:f>'●17章図ｐ147'!$O$8:$O$21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ＭＳ Ｐゴシック"/>
                <a:ea typeface="ＭＳ Ｐゴシック"/>
                <a:cs typeface="ＭＳ Ｐゴシック"/>
              </a:rPr>
              <a:t>市税収入（平成1８年度決算額）</a:t>
            </a:r>
          </a:p>
        </c:rich>
      </c:tx>
      <c:layout>
        <c:manualLayout>
          <c:xMode val="factor"/>
          <c:yMode val="factor"/>
          <c:x val="0.0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975"/>
          <c:y val="0.27925"/>
          <c:w val="0.46"/>
          <c:h val="0.6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666699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'●17章図ｐ147'!$J$47:$J$55</c:f>
              <c:strCache/>
            </c:strRef>
          </c:cat>
          <c:val>
            <c:numRef>
              <c:f>'●17章図ｐ147'!$N$47:$N$55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ＭＳ Ｐゴシック"/>
                <a:ea typeface="ＭＳ Ｐゴシック"/>
                <a:cs typeface="ＭＳ Ｐゴシック"/>
              </a:rPr>
              <a:t>一般会計歳出（平成1８年度決算額）</a:t>
            </a:r>
          </a:p>
        </c:rich>
      </c:tx>
      <c:layout>
        <c:manualLayout>
          <c:xMode val="factor"/>
          <c:yMode val="factor"/>
          <c:x val="0.013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25"/>
          <c:y val="0.16325"/>
          <c:w val="0.545"/>
          <c:h val="0.7175"/>
        </c:manualLayout>
      </c:layout>
      <c:pieChart>
        <c:varyColors val="1"/>
        <c:ser>
          <c:idx val="0"/>
          <c:order val="0"/>
          <c:spPr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0000FF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  <c:leaderLines>
              <c:spPr>
                <a:ln w="12700">
                  <a:solidFill/>
                </a:ln>
              </c:spPr>
            </c:leaderLines>
          </c:dLbls>
          <c:cat>
            <c:strRef>
              <c:f>'●17章図ｐ147'!$J$30:$J$41</c:f>
              <c:strCache/>
            </c:strRef>
          </c:cat>
          <c:val>
            <c:numRef>
              <c:f>'●17章図ｐ147'!$L$30:$L$41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0.55725</cdr:x>
      <cdr:y>0.46675</cdr:y>
    </cdr:from>
    <cdr:to>
      <cdr:x>0.674</cdr:x>
      <cdr:y>0.633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1638300"/>
          <a:ext cx="7143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総額
1,318億
4,347万円</a:t>
          </a:r>
        </a:p>
      </cdr:txBody>
    </cdr:sp>
  </cdr:relSizeAnchor>
  <cdr:relSizeAnchor xmlns:cdr="http://schemas.openxmlformats.org/drawingml/2006/chartDrawing">
    <cdr:from>
      <cdr:x>0.60775</cdr:x>
      <cdr:y>0.169</cdr:y>
    </cdr:from>
    <cdr:to>
      <cdr:x>0.66425</cdr:x>
      <cdr:y>0.24</cdr:y>
    </cdr:to>
    <cdr:sp>
      <cdr:nvSpPr>
        <cdr:cNvPr id="2" name="Line 26"/>
        <cdr:cNvSpPr>
          <a:spLocks/>
        </cdr:cNvSpPr>
      </cdr:nvSpPr>
      <cdr:spPr>
        <a:xfrm flipH="1">
          <a:off x="3705225" y="590550"/>
          <a:ext cx="342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0.1705</cdr:y>
    </cdr:from>
    <cdr:to>
      <cdr:x>0.6045</cdr:x>
      <cdr:y>0.2445</cdr:y>
    </cdr:to>
    <cdr:sp>
      <cdr:nvSpPr>
        <cdr:cNvPr id="3" name="Line 27"/>
        <cdr:cNvSpPr>
          <a:spLocks/>
        </cdr:cNvSpPr>
      </cdr:nvSpPr>
      <cdr:spPr>
        <a:xfrm flipH="1">
          <a:off x="3590925" y="590550"/>
          <a:ext cx="952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0.18175</cdr:y>
    </cdr:from>
    <cdr:to>
      <cdr:x>0.57275</cdr:x>
      <cdr:y>0.247</cdr:y>
    </cdr:to>
    <cdr:sp>
      <cdr:nvSpPr>
        <cdr:cNvPr id="4" name="Line 28"/>
        <cdr:cNvSpPr>
          <a:spLocks/>
        </cdr:cNvSpPr>
      </cdr:nvSpPr>
      <cdr:spPr>
        <a:xfrm>
          <a:off x="3352800" y="638175"/>
          <a:ext cx="142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0.18175</cdr:y>
    </cdr:from>
    <cdr:to>
      <cdr:x>0.5495</cdr:x>
      <cdr:y>0.2605</cdr:y>
    </cdr:to>
    <cdr:sp>
      <cdr:nvSpPr>
        <cdr:cNvPr id="5" name="Line 29"/>
        <cdr:cNvSpPr>
          <a:spLocks/>
        </cdr:cNvSpPr>
      </cdr:nvSpPr>
      <cdr:spPr>
        <a:xfrm>
          <a:off x="2762250" y="6381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0.2605</cdr:y>
    </cdr:from>
    <cdr:to>
      <cdr:x>0.5215</cdr:x>
      <cdr:y>0.28025</cdr:y>
    </cdr:to>
    <cdr:sp>
      <cdr:nvSpPr>
        <cdr:cNvPr id="6" name="Line 30"/>
        <cdr:cNvSpPr>
          <a:spLocks/>
        </cdr:cNvSpPr>
      </cdr:nvSpPr>
      <cdr:spPr>
        <a:xfrm>
          <a:off x="2809875" y="914400"/>
          <a:ext cx="361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0.741</cdr:y>
    </cdr:from>
    <cdr:to>
      <cdr:x>0.785</cdr:x>
      <cdr:y>0.7595</cdr:y>
    </cdr:to>
    <cdr:sp>
      <cdr:nvSpPr>
        <cdr:cNvPr id="7" name="Line 25"/>
        <cdr:cNvSpPr>
          <a:spLocks/>
        </cdr:cNvSpPr>
      </cdr:nvSpPr>
      <cdr:spPr>
        <a:xfrm flipV="1">
          <a:off x="4591050" y="2600325"/>
          <a:ext cx="2000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52475" cy="1276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18859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66675</xdr:colOff>
      <xdr:row>49</xdr:row>
      <xdr:rowOff>276225</xdr:rowOff>
    </xdr:to>
    <xdr:sp>
      <xdr:nvSpPr>
        <xdr:cNvPr id="2" name="AutoShape 4"/>
        <xdr:cNvSpPr>
          <a:spLocks/>
        </xdr:cNvSpPr>
      </xdr:nvSpPr>
      <xdr:spPr>
        <a:xfrm>
          <a:off x="1914525" y="7724775"/>
          <a:ext cx="38100" cy="247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8954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38100</xdr:rowOff>
    </xdr:from>
    <xdr:to>
      <xdr:col>3</xdr:col>
      <xdr:colOff>47625</xdr:colOff>
      <xdr:row>39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1943100" y="6067425"/>
          <a:ext cx="38100" cy="2190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810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9525</xdr:rowOff>
    </xdr:from>
    <xdr:to>
      <xdr:col>7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505200" y="600075"/>
          <a:ext cx="7620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953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9239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7429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6096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781050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44780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11715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33700"/>
          <a:ext cx="11715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14925"/>
          <a:ext cx="11715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0.39325</cdr:y>
    </cdr:from>
    <cdr:to>
      <cdr:x>0.6075</cdr:x>
      <cdr:y>0.692</cdr:y>
    </cdr:to>
    <cdr:sp>
      <cdr:nvSpPr>
        <cdr:cNvPr id="1" name="Oval 1"/>
        <cdr:cNvSpPr>
          <a:spLocks noChangeAspect="1"/>
        </cdr:cNvSpPr>
      </cdr:nvSpPr>
      <cdr:spPr>
        <a:xfrm>
          <a:off x="1743075" y="1352550"/>
          <a:ext cx="990600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総　額
1,305億
8,861万円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66675</xdr:rowOff>
    </xdr:from>
    <xdr:to>
      <xdr:col>8</xdr:col>
      <xdr:colOff>0</xdr:colOff>
      <xdr:row>14</xdr:row>
      <xdr:rowOff>47625</xdr:rowOff>
    </xdr:to>
    <xdr:sp>
      <xdr:nvSpPr>
        <xdr:cNvPr id="1" name="Line 3"/>
        <xdr:cNvSpPr>
          <a:spLocks/>
        </xdr:cNvSpPr>
      </xdr:nvSpPr>
      <xdr:spPr>
        <a:xfrm flipH="1">
          <a:off x="7753350" y="2295525"/>
          <a:ext cx="0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38100</xdr:rowOff>
    </xdr:from>
    <xdr:to>
      <xdr:col>8</xdr:col>
      <xdr:colOff>0</xdr:colOff>
      <xdr:row>14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7753350" y="2266950"/>
          <a:ext cx="0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66675</xdr:rowOff>
    </xdr:from>
    <xdr:to>
      <xdr:col>8</xdr:col>
      <xdr:colOff>0</xdr:colOff>
      <xdr:row>2</xdr:row>
      <xdr:rowOff>47625</xdr:rowOff>
    </xdr:to>
    <xdr:sp>
      <xdr:nvSpPr>
        <xdr:cNvPr id="3" name="Line 5"/>
        <xdr:cNvSpPr>
          <a:spLocks/>
        </xdr:cNvSpPr>
      </xdr:nvSpPr>
      <xdr:spPr>
        <a:xfrm flipH="1">
          <a:off x="7753350" y="238125"/>
          <a:ext cx="0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38100</xdr:rowOff>
    </xdr:from>
    <xdr:to>
      <xdr:col>8</xdr:col>
      <xdr:colOff>0</xdr:colOff>
      <xdr:row>2</xdr:row>
      <xdr:rowOff>66675</xdr:rowOff>
    </xdr:to>
    <xdr:sp>
      <xdr:nvSpPr>
        <xdr:cNvPr id="4" name="Line 6"/>
        <xdr:cNvSpPr>
          <a:spLocks/>
        </xdr:cNvSpPr>
      </xdr:nvSpPr>
      <xdr:spPr>
        <a:xfrm flipH="1">
          <a:off x="7753350" y="209550"/>
          <a:ext cx="0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8</xdr:col>
      <xdr:colOff>0</xdr:colOff>
      <xdr:row>14</xdr:row>
      <xdr:rowOff>47625</xdr:rowOff>
    </xdr:to>
    <xdr:sp>
      <xdr:nvSpPr>
        <xdr:cNvPr id="5" name="Line 7"/>
        <xdr:cNvSpPr>
          <a:spLocks/>
        </xdr:cNvSpPr>
      </xdr:nvSpPr>
      <xdr:spPr>
        <a:xfrm flipH="1">
          <a:off x="7753350" y="2295525"/>
          <a:ext cx="0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38100</xdr:rowOff>
    </xdr:from>
    <xdr:to>
      <xdr:col>8</xdr:col>
      <xdr:colOff>0</xdr:colOff>
      <xdr:row>14</xdr:row>
      <xdr:rowOff>66675</xdr:rowOff>
    </xdr:to>
    <xdr:sp>
      <xdr:nvSpPr>
        <xdr:cNvPr id="6" name="Line 8"/>
        <xdr:cNvSpPr>
          <a:spLocks/>
        </xdr:cNvSpPr>
      </xdr:nvSpPr>
      <xdr:spPr>
        <a:xfrm flipH="1">
          <a:off x="7753350" y="2266950"/>
          <a:ext cx="0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66675</xdr:rowOff>
    </xdr:from>
    <xdr:to>
      <xdr:col>8</xdr:col>
      <xdr:colOff>0</xdr:colOff>
      <xdr:row>2</xdr:row>
      <xdr:rowOff>47625</xdr:rowOff>
    </xdr:to>
    <xdr:sp>
      <xdr:nvSpPr>
        <xdr:cNvPr id="7" name="Line 9"/>
        <xdr:cNvSpPr>
          <a:spLocks/>
        </xdr:cNvSpPr>
      </xdr:nvSpPr>
      <xdr:spPr>
        <a:xfrm flipH="1">
          <a:off x="7753350" y="238125"/>
          <a:ext cx="0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38100</xdr:rowOff>
    </xdr:from>
    <xdr:to>
      <xdr:col>8</xdr:col>
      <xdr:colOff>0</xdr:colOff>
      <xdr:row>2</xdr:row>
      <xdr:rowOff>66675</xdr:rowOff>
    </xdr:to>
    <xdr:sp>
      <xdr:nvSpPr>
        <xdr:cNvPr id="8" name="Line 10"/>
        <xdr:cNvSpPr>
          <a:spLocks/>
        </xdr:cNvSpPr>
      </xdr:nvSpPr>
      <xdr:spPr>
        <a:xfrm flipH="1">
          <a:off x="7753350" y="209550"/>
          <a:ext cx="0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8</xdr:col>
      <xdr:colOff>0</xdr:colOff>
      <xdr:row>14</xdr:row>
      <xdr:rowOff>47625</xdr:rowOff>
    </xdr:to>
    <xdr:sp>
      <xdr:nvSpPr>
        <xdr:cNvPr id="9" name="Line 11"/>
        <xdr:cNvSpPr>
          <a:spLocks/>
        </xdr:cNvSpPr>
      </xdr:nvSpPr>
      <xdr:spPr>
        <a:xfrm flipH="1">
          <a:off x="7753350" y="2295525"/>
          <a:ext cx="0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38100</xdr:rowOff>
    </xdr:from>
    <xdr:to>
      <xdr:col>8</xdr:col>
      <xdr:colOff>0</xdr:colOff>
      <xdr:row>14</xdr:row>
      <xdr:rowOff>66675</xdr:rowOff>
    </xdr:to>
    <xdr:sp>
      <xdr:nvSpPr>
        <xdr:cNvPr id="10" name="Line 12"/>
        <xdr:cNvSpPr>
          <a:spLocks/>
        </xdr:cNvSpPr>
      </xdr:nvSpPr>
      <xdr:spPr>
        <a:xfrm flipH="1">
          <a:off x="7753350" y="2266950"/>
          <a:ext cx="0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66675</xdr:rowOff>
    </xdr:from>
    <xdr:to>
      <xdr:col>8</xdr:col>
      <xdr:colOff>0</xdr:colOff>
      <xdr:row>2</xdr:row>
      <xdr:rowOff>47625</xdr:rowOff>
    </xdr:to>
    <xdr:sp>
      <xdr:nvSpPr>
        <xdr:cNvPr id="11" name="Line 13"/>
        <xdr:cNvSpPr>
          <a:spLocks/>
        </xdr:cNvSpPr>
      </xdr:nvSpPr>
      <xdr:spPr>
        <a:xfrm flipH="1">
          <a:off x="7753350" y="238125"/>
          <a:ext cx="0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38100</xdr:rowOff>
    </xdr:from>
    <xdr:to>
      <xdr:col>8</xdr:col>
      <xdr:colOff>0</xdr:colOff>
      <xdr:row>2</xdr:row>
      <xdr:rowOff>66675</xdr:rowOff>
    </xdr:to>
    <xdr:sp>
      <xdr:nvSpPr>
        <xdr:cNvPr id="12" name="Line 14"/>
        <xdr:cNvSpPr>
          <a:spLocks/>
        </xdr:cNvSpPr>
      </xdr:nvSpPr>
      <xdr:spPr>
        <a:xfrm flipH="1">
          <a:off x="7753350" y="209550"/>
          <a:ext cx="0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14</xdr:row>
      <xdr:rowOff>66675</xdr:rowOff>
    </xdr:from>
    <xdr:to>
      <xdr:col>13</xdr:col>
      <xdr:colOff>228600</xdr:colOff>
      <xdr:row>15</xdr:row>
      <xdr:rowOff>47625</xdr:rowOff>
    </xdr:to>
    <xdr:sp>
      <xdr:nvSpPr>
        <xdr:cNvPr id="13" name="Line 15"/>
        <xdr:cNvSpPr>
          <a:spLocks/>
        </xdr:cNvSpPr>
      </xdr:nvSpPr>
      <xdr:spPr>
        <a:xfrm flipH="1">
          <a:off x="13392150" y="2466975"/>
          <a:ext cx="161925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14</xdr:row>
      <xdr:rowOff>38100</xdr:rowOff>
    </xdr:from>
    <xdr:to>
      <xdr:col>13</xdr:col>
      <xdr:colOff>295275</xdr:colOff>
      <xdr:row>15</xdr:row>
      <xdr:rowOff>66675</xdr:rowOff>
    </xdr:to>
    <xdr:sp>
      <xdr:nvSpPr>
        <xdr:cNvPr id="14" name="Line 16"/>
        <xdr:cNvSpPr>
          <a:spLocks/>
        </xdr:cNvSpPr>
      </xdr:nvSpPr>
      <xdr:spPr>
        <a:xfrm flipH="1">
          <a:off x="13382625" y="2438400"/>
          <a:ext cx="238125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</xdr:row>
      <xdr:rowOff>66675</xdr:rowOff>
    </xdr:from>
    <xdr:to>
      <xdr:col>13</xdr:col>
      <xdr:colOff>228600</xdr:colOff>
      <xdr:row>3</xdr:row>
      <xdr:rowOff>47625</xdr:rowOff>
    </xdr:to>
    <xdr:sp>
      <xdr:nvSpPr>
        <xdr:cNvPr id="15" name="Line 17"/>
        <xdr:cNvSpPr>
          <a:spLocks/>
        </xdr:cNvSpPr>
      </xdr:nvSpPr>
      <xdr:spPr>
        <a:xfrm flipH="1">
          <a:off x="13392150" y="409575"/>
          <a:ext cx="161925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38100</xdr:rowOff>
    </xdr:from>
    <xdr:to>
      <xdr:col>13</xdr:col>
      <xdr:colOff>295275</xdr:colOff>
      <xdr:row>3</xdr:row>
      <xdr:rowOff>66675</xdr:rowOff>
    </xdr:to>
    <xdr:sp>
      <xdr:nvSpPr>
        <xdr:cNvPr id="16" name="Line 18"/>
        <xdr:cNvSpPr>
          <a:spLocks/>
        </xdr:cNvSpPr>
      </xdr:nvSpPr>
      <xdr:spPr>
        <a:xfrm flipH="1">
          <a:off x="13382625" y="381000"/>
          <a:ext cx="238125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14</xdr:row>
      <xdr:rowOff>66675</xdr:rowOff>
    </xdr:from>
    <xdr:to>
      <xdr:col>13</xdr:col>
      <xdr:colOff>228600</xdr:colOff>
      <xdr:row>15</xdr:row>
      <xdr:rowOff>47625</xdr:rowOff>
    </xdr:to>
    <xdr:sp>
      <xdr:nvSpPr>
        <xdr:cNvPr id="17" name="Line 19"/>
        <xdr:cNvSpPr>
          <a:spLocks/>
        </xdr:cNvSpPr>
      </xdr:nvSpPr>
      <xdr:spPr>
        <a:xfrm flipH="1">
          <a:off x="13392150" y="2466975"/>
          <a:ext cx="161925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14</xdr:row>
      <xdr:rowOff>38100</xdr:rowOff>
    </xdr:from>
    <xdr:to>
      <xdr:col>13</xdr:col>
      <xdr:colOff>295275</xdr:colOff>
      <xdr:row>15</xdr:row>
      <xdr:rowOff>66675</xdr:rowOff>
    </xdr:to>
    <xdr:sp>
      <xdr:nvSpPr>
        <xdr:cNvPr id="18" name="Line 20"/>
        <xdr:cNvSpPr>
          <a:spLocks/>
        </xdr:cNvSpPr>
      </xdr:nvSpPr>
      <xdr:spPr>
        <a:xfrm flipH="1">
          <a:off x="13382625" y="2438400"/>
          <a:ext cx="238125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</xdr:row>
      <xdr:rowOff>66675</xdr:rowOff>
    </xdr:from>
    <xdr:to>
      <xdr:col>13</xdr:col>
      <xdr:colOff>228600</xdr:colOff>
      <xdr:row>3</xdr:row>
      <xdr:rowOff>47625</xdr:rowOff>
    </xdr:to>
    <xdr:sp>
      <xdr:nvSpPr>
        <xdr:cNvPr id="19" name="Line 21"/>
        <xdr:cNvSpPr>
          <a:spLocks/>
        </xdr:cNvSpPr>
      </xdr:nvSpPr>
      <xdr:spPr>
        <a:xfrm flipH="1">
          <a:off x="13392150" y="409575"/>
          <a:ext cx="161925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38100</xdr:rowOff>
    </xdr:from>
    <xdr:to>
      <xdr:col>13</xdr:col>
      <xdr:colOff>295275</xdr:colOff>
      <xdr:row>3</xdr:row>
      <xdr:rowOff>66675</xdr:rowOff>
    </xdr:to>
    <xdr:sp>
      <xdr:nvSpPr>
        <xdr:cNvPr id="20" name="Line 22"/>
        <xdr:cNvSpPr>
          <a:spLocks/>
        </xdr:cNvSpPr>
      </xdr:nvSpPr>
      <xdr:spPr>
        <a:xfrm flipH="1">
          <a:off x="13382625" y="381000"/>
          <a:ext cx="238125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14</xdr:row>
      <xdr:rowOff>66675</xdr:rowOff>
    </xdr:from>
    <xdr:to>
      <xdr:col>13</xdr:col>
      <xdr:colOff>228600</xdr:colOff>
      <xdr:row>15</xdr:row>
      <xdr:rowOff>47625</xdr:rowOff>
    </xdr:to>
    <xdr:sp>
      <xdr:nvSpPr>
        <xdr:cNvPr id="21" name="Line 23"/>
        <xdr:cNvSpPr>
          <a:spLocks/>
        </xdr:cNvSpPr>
      </xdr:nvSpPr>
      <xdr:spPr>
        <a:xfrm flipH="1">
          <a:off x="13392150" y="2466975"/>
          <a:ext cx="161925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14</xdr:row>
      <xdr:rowOff>38100</xdr:rowOff>
    </xdr:from>
    <xdr:to>
      <xdr:col>13</xdr:col>
      <xdr:colOff>295275</xdr:colOff>
      <xdr:row>15</xdr:row>
      <xdr:rowOff>66675</xdr:rowOff>
    </xdr:to>
    <xdr:sp>
      <xdr:nvSpPr>
        <xdr:cNvPr id="22" name="Line 24"/>
        <xdr:cNvSpPr>
          <a:spLocks/>
        </xdr:cNvSpPr>
      </xdr:nvSpPr>
      <xdr:spPr>
        <a:xfrm flipH="1">
          <a:off x="13382625" y="2438400"/>
          <a:ext cx="238125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</xdr:row>
      <xdr:rowOff>66675</xdr:rowOff>
    </xdr:from>
    <xdr:to>
      <xdr:col>13</xdr:col>
      <xdr:colOff>228600</xdr:colOff>
      <xdr:row>3</xdr:row>
      <xdr:rowOff>47625</xdr:rowOff>
    </xdr:to>
    <xdr:sp>
      <xdr:nvSpPr>
        <xdr:cNvPr id="23" name="Line 25"/>
        <xdr:cNvSpPr>
          <a:spLocks/>
        </xdr:cNvSpPr>
      </xdr:nvSpPr>
      <xdr:spPr>
        <a:xfrm flipH="1">
          <a:off x="13392150" y="409575"/>
          <a:ext cx="161925" cy="1524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38100</xdr:rowOff>
    </xdr:from>
    <xdr:to>
      <xdr:col>13</xdr:col>
      <xdr:colOff>295275</xdr:colOff>
      <xdr:row>3</xdr:row>
      <xdr:rowOff>66675</xdr:rowOff>
    </xdr:to>
    <xdr:sp>
      <xdr:nvSpPr>
        <xdr:cNvPr id="24" name="Line 26"/>
        <xdr:cNvSpPr>
          <a:spLocks/>
        </xdr:cNvSpPr>
      </xdr:nvSpPr>
      <xdr:spPr>
        <a:xfrm flipH="1">
          <a:off x="13382625" y="381000"/>
          <a:ext cx="238125" cy="2000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19050</xdr:rowOff>
    </xdr:from>
    <xdr:to>
      <xdr:col>6</xdr:col>
      <xdr:colOff>2695575</xdr:colOff>
      <xdr:row>20</xdr:row>
      <xdr:rowOff>104775</xdr:rowOff>
    </xdr:to>
    <xdr:graphicFrame>
      <xdr:nvGraphicFramePr>
        <xdr:cNvPr id="25" name="Chart 27"/>
        <xdr:cNvGraphicFramePr/>
      </xdr:nvGraphicFramePr>
      <xdr:xfrm>
        <a:off x="1219200" y="19050"/>
        <a:ext cx="61055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2695575</xdr:colOff>
      <xdr:row>10</xdr:row>
      <xdr:rowOff>66675</xdr:rowOff>
    </xdr:from>
    <xdr:to>
      <xdr:col>6</xdr:col>
      <xdr:colOff>2695575</xdr:colOff>
      <xdr:row>10</xdr:row>
      <xdr:rowOff>66675</xdr:rowOff>
    </xdr:to>
    <xdr:sp>
      <xdr:nvSpPr>
        <xdr:cNvPr id="26" name="AutoShape 28"/>
        <xdr:cNvSpPr>
          <a:spLocks/>
        </xdr:cNvSpPr>
      </xdr:nvSpPr>
      <xdr:spPr>
        <a:xfrm>
          <a:off x="7324725" y="1781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9</xdr:row>
      <xdr:rowOff>28575</xdr:rowOff>
    </xdr:from>
    <xdr:to>
      <xdr:col>7</xdr:col>
      <xdr:colOff>295275</xdr:colOff>
      <xdr:row>9</xdr:row>
      <xdr:rowOff>28575</xdr:rowOff>
    </xdr:to>
    <xdr:sp>
      <xdr:nvSpPr>
        <xdr:cNvPr id="27" name="AutoShape 29"/>
        <xdr:cNvSpPr>
          <a:spLocks/>
        </xdr:cNvSpPr>
      </xdr:nvSpPr>
      <xdr:spPr>
        <a:xfrm>
          <a:off x="7753350" y="15716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38</xdr:row>
      <xdr:rowOff>114300</xdr:rowOff>
    </xdr:from>
    <xdr:to>
      <xdr:col>6</xdr:col>
      <xdr:colOff>2743200</xdr:colOff>
      <xdr:row>58</xdr:row>
      <xdr:rowOff>85725</xdr:rowOff>
    </xdr:to>
    <xdr:graphicFrame>
      <xdr:nvGraphicFramePr>
        <xdr:cNvPr id="28" name="Chart 39"/>
        <xdr:cNvGraphicFramePr/>
      </xdr:nvGraphicFramePr>
      <xdr:xfrm>
        <a:off x="2200275" y="6629400"/>
        <a:ext cx="51720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104775</xdr:rowOff>
    </xdr:from>
    <xdr:to>
      <xdr:col>5</xdr:col>
      <xdr:colOff>561975</xdr:colOff>
      <xdr:row>38</xdr:row>
      <xdr:rowOff>133350</xdr:rowOff>
    </xdr:to>
    <xdr:graphicFrame>
      <xdr:nvGraphicFramePr>
        <xdr:cNvPr id="29" name="Chart 2"/>
        <xdr:cNvGraphicFramePr/>
      </xdr:nvGraphicFramePr>
      <xdr:xfrm>
        <a:off x="0" y="3190875"/>
        <a:ext cx="450532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48</xdr:row>
      <xdr:rowOff>28575</xdr:rowOff>
    </xdr:from>
    <xdr:to>
      <xdr:col>6</xdr:col>
      <xdr:colOff>1000125</xdr:colOff>
      <xdr:row>53</xdr:row>
      <xdr:rowOff>123825</xdr:rowOff>
    </xdr:to>
    <xdr:sp>
      <xdr:nvSpPr>
        <xdr:cNvPr id="30" name="Oval 40"/>
        <xdr:cNvSpPr>
          <a:spLocks noChangeAspect="1"/>
        </xdr:cNvSpPr>
      </xdr:nvSpPr>
      <xdr:spPr>
        <a:xfrm>
          <a:off x="4657725" y="8258175"/>
          <a:ext cx="97155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総　額
434億
4,757万円</a:t>
          </a:r>
        </a:p>
      </xdr:txBody>
    </xdr:sp>
    <xdr:clientData/>
  </xdr:twoCellAnchor>
  <xdr:twoCellAnchor>
    <xdr:from>
      <xdr:col>6</xdr:col>
      <xdr:colOff>1247775</xdr:colOff>
      <xdr:row>13</xdr:row>
      <xdr:rowOff>114300</xdr:rowOff>
    </xdr:from>
    <xdr:to>
      <xdr:col>6</xdr:col>
      <xdr:colOff>1524000</xdr:colOff>
      <xdr:row>15</xdr:row>
      <xdr:rowOff>0</xdr:rowOff>
    </xdr:to>
    <xdr:sp>
      <xdr:nvSpPr>
        <xdr:cNvPr id="31" name="Line 50"/>
        <xdr:cNvSpPr>
          <a:spLocks/>
        </xdr:cNvSpPr>
      </xdr:nvSpPr>
      <xdr:spPr>
        <a:xfrm flipV="1">
          <a:off x="5876925" y="234315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15</xdr:row>
      <xdr:rowOff>152400</xdr:rowOff>
    </xdr:from>
    <xdr:to>
      <xdr:col>6</xdr:col>
      <xdr:colOff>1543050</xdr:colOff>
      <xdr:row>16</xdr:row>
      <xdr:rowOff>76200</xdr:rowOff>
    </xdr:to>
    <xdr:sp>
      <xdr:nvSpPr>
        <xdr:cNvPr id="32" name="Line 51"/>
        <xdr:cNvSpPr>
          <a:spLocks/>
        </xdr:cNvSpPr>
      </xdr:nvSpPr>
      <xdr:spPr>
        <a:xfrm>
          <a:off x="5772150" y="2724150"/>
          <a:ext cx="400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1095375</xdr:colOff>
      <xdr:row>16</xdr:row>
      <xdr:rowOff>9525</xdr:rowOff>
    </xdr:from>
    <xdr:to>
      <xdr:col>6</xdr:col>
      <xdr:colOff>1371600</xdr:colOff>
      <xdr:row>17</xdr:row>
      <xdr:rowOff>66675</xdr:rowOff>
    </xdr:to>
    <xdr:sp>
      <xdr:nvSpPr>
        <xdr:cNvPr id="33" name="Line 52"/>
        <xdr:cNvSpPr>
          <a:spLocks/>
        </xdr:cNvSpPr>
      </xdr:nvSpPr>
      <xdr:spPr>
        <a:xfrm>
          <a:off x="5724525" y="2752725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1019175</xdr:colOff>
      <xdr:row>16</xdr:row>
      <xdr:rowOff>95250</xdr:rowOff>
    </xdr:from>
    <xdr:to>
      <xdr:col>6</xdr:col>
      <xdr:colOff>1114425</xdr:colOff>
      <xdr:row>17</xdr:row>
      <xdr:rowOff>76200</xdr:rowOff>
    </xdr:to>
    <xdr:sp>
      <xdr:nvSpPr>
        <xdr:cNvPr id="34" name="Line 53"/>
        <xdr:cNvSpPr>
          <a:spLocks/>
        </xdr:cNvSpPr>
      </xdr:nvSpPr>
      <xdr:spPr>
        <a:xfrm>
          <a:off x="5648325" y="2838450"/>
          <a:ext cx="95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7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52400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33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134850" y="571500"/>
          <a:ext cx="172402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7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49542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4</xdr:row>
      <xdr:rowOff>0</xdr:rowOff>
    </xdr:from>
    <xdr:to>
      <xdr:col>32</xdr:col>
      <xdr:colOff>180975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211050" y="571500"/>
          <a:ext cx="15144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7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38112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37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82525" y="571500"/>
          <a:ext cx="139065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7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362075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9525</xdr:rowOff>
    </xdr:from>
    <xdr:to>
      <xdr:col>37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620625" y="581025"/>
          <a:ext cx="140970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154305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2390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T5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5" max="5" width="12.125" style="0" customWidth="1"/>
    <col min="7" max="7" width="37.125" style="0" customWidth="1"/>
    <col min="8" max="8" width="3.875" style="0" customWidth="1"/>
    <col min="9" max="9" width="5.00390625" style="706" customWidth="1"/>
    <col min="10" max="10" width="19.875" style="744" customWidth="1"/>
    <col min="11" max="11" width="19.25390625" style="745" customWidth="1"/>
    <col min="12" max="12" width="14.125" style="706" customWidth="1"/>
    <col min="13" max="13" width="14.875" style="706" customWidth="1"/>
    <col min="14" max="14" width="18.875" style="744" customWidth="1"/>
    <col min="15" max="15" width="9.00390625" style="706" customWidth="1"/>
    <col min="16" max="16" width="16.125" style="745" bestFit="1" customWidth="1"/>
    <col min="17" max="17" width="2.50390625" style="745" customWidth="1"/>
    <col min="18" max="18" width="19.875" style="744" customWidth="1"/>
    <col min="19" max="19" width="9.00390625" style="706" customWidth="1"/>
    <col min="20" max="20" width="12.625" style="706" customWidth="1"/>
    <col min="21" max="35" width="9.00390625" style="706" customWidth="1"/>
  </cols>
  <sheetData>
    <row r="1" spans="10:20" ht="13.5">
      <c r="J1" s="707"/>
      <c r="K1" s="708"/>
      <c r="L1" s="709"/>
      <c r="M1" s="710"/>
      <c r="N1" s="711"/>
      <c r="O1" s="709"/>
      <c r="P1" s="708"/>
      <c r="Q1" s="708"/>
      <c r="R1" s="712"/>
      <c r="S1" s="713"/>
      <c r="T1" s="713"/>
    </row>
    <row r="2" spans="10:20" ht="13.5">
      <c r="J2" s="714" t="s">
        <v>398</v>
      </c>
      <c r="K2" s="708" t="s">
        <v>751</v>
      </c>
      <c r="L2" s="715" t="s">
        <v>397</v>
      </c>
      <c r="M2" s="709"/>
      <c r="N2" s="707"/>
      <c r="O2" s="713"/>
      <c r="P2" s="708"/>
      <c r="Q2" s="708"/>
      <c r="R2" s="707"/>
      <c r="S2" s="713"/>
      <c r="T2" s="713"/>
    </row>
    <row r="3" spans="9:20" ht="13.5">
      <c r="I3" s="713"/>
      <c r="J3" s="731" t="s">
        <v>907</v>
      </c>
      <c r="K3" s="732" t="s">
        <v>908</v>
      </c>
      <c r="L3" s="733" t="s">
        <v>899</v>
      </c>
      <c r="M3" s="709"/>
      <c r="N3" s="731" t="s">
        <v>909</v>
      </c>
      <c r="O3" s="734">
        <f>SUM(O8:O13)</f>
        <v>0.4022251294068563</v>
      </c>
      <c r="P3" s="708">
        <f>SUM(P8:P13)</f>
        <v>53030760</v>
      </c>
      <c r="Q3" s="708"/>
      <c r="R3" s="707"/>
      <c r="S3" s="713"/>
      <c r="T3" s="713"/>
    </row>
    <row r="4" spans="9:20" ht="13.5">
      <c r="I4" s="713">
        <v>1</v>
      </c>
      <c r="J4" s="711" t="s">
        <v>910</v>
      </c>
      <c r="K4" s="708">
        <v>43447577</v>
      </c>
      <c r="L4" s="735">
        <f aca="true" t="shared" si="0" ref="L4:L9">K4/$K$26</f>
        <v>0.32953906904670704</v>
      </c>
      <c r="M4" s="709"/>
      <c r="N4" s="731" t="s">
        <v>911</v>
      </c>
      <c r="O4" s="734">
        <f>SUM(O14:O21)</f>
        <v>0.5977748705931439</v>
      </c>
      <c r="P4" s="708">
        <f>SUM(P14:P21)</f>
        <v>78812718</v>
      </c>
      <c r="Q4" s="708"/>
      <c r="R4" s="707"/>
      <c r="S4" s="713"/>
      <c r="T4" s="713"/>
    </row>
    <row r="5" spans="9:20" ht="13.5">
      <c r="I5" s="713">
        <v>2</v>
      </c>
      <c r="J5" s="711" t="s">
        <v>466</v>
      </c>
      <c r="K5" s="708">
        <v>3174559</v>
      </c>
      <c r="L5" s="735">
        <f t="shared" si="0"/>
        <v>0.024078240715100067</v>
      </c>
      <c r="M5" s="709"/>
      <c r="N5" s="711"/>
      <c r="O5" s="715" t="s">
        <v>114</v>
      </c>
      <c r="P5" s="708">
        <f>SUM(P3:P4)</f>
        <v>131843478</v>
      </c>
      <c r="Q5" s="708"/>
      <c r="R5" s="707"/>
      <c r="S5" s="713"/>
      <c r="T5" s="713"/>
    </row>
    <row r="6" spans="9:20" ht="13.5">
      <c r="I6" s="713">
        <v>3</v>
      </c>
      <c r="J6" s="711" t="s">
        <v>912</v>
      </c>
      <c r="K6" s="708">
        <v>194500</v>
      </c>
      <c r="L6" s="735">
        <f t="shared" si="0"/>
        <v>0.0014752341408954639</v>
      </c>
      <c r="M6" s="709"/>
      <c r="N6" s="711"/>
      <c r="O6" s="709"/>
      <c r="P6" s="708"/>
      <c r="Q6" s="708"/>
      <c r="R6" s="707"/>
      <c r="S6" s="713"/>
      <c r="T6" s="713"/>
    </row>
    <row r="7" spans="9:20" ht="13.5">
      <c r="I7" s="713">
        <v>4</v>
      </c>
      <c r="J7" s="711" t="s">
        <v>914</v>
      </c>
      <c r="K7" s="708">
        <v>3506602</v>
      </c>
      <c r="L7" s="735">
        <f t="shared" si="0"/>
        <v>0.026596704313276688</v>
      </c>
      <c r="M7" s="709"/>
      <c r="N7" s="731"/>
      <c r="O7" s="736" t="s">
        <v>913</v>
      </c>
      <c r="P7" s="732" t="s">
        <v>908</v>
      </c>
      <c r="Q7" s="732"/>
      <c r="R7" s="707"/>
      <c r="S7" s="713"/>
      <c r="T7" s="713"/>
    </row>
    <row r="8" spans="9:20" ht="13.5">
      <c r="I8" s="713">
        <v>5</v>
      </c>
      <c r="J8" s="711" t="s">
        <v>217</v>
      </c>
      <c r="K8" s="708">
        <v>140320</v>
      </c>
      <c r="L8" s="735">
        <f t="shared" si="0"/>
        <v>0.0010642923118275142</v>
      </c>
      <c r="M8" s="709"/>
      <c r="N8" s="737" t="str">
        <f>+J4</f>
        <v>市税</v>
      </c>
      <c r="O8" s="734">
        <f>P8/$K$26</f>
        <v>0.32953906904670704</v>
      </c>
      <c r="P8" s="708">
        <f>+K4</f>
        <v>43447577</v>
      </c>
      <c r="Q8" s="708"/>
      <c r="R8" s="737" t="str">
        <f>+J20</f>
        <v>財産収入</v>
      </c>
      <c r="S8" s="734">
        <f>T8/$K$26</f>
        <v>0.00278194269116596</v>
      </c>
      <c r="T8" s="738">
        <f>+K20</f>
        <v>366781</v>
      </c>
    </row>
    <row r="9" spans="9:20" ht="13.5">
      <c r="I9" s="713">
        <v>6</v>
      </c>
      <c r="J9" s="711" t="s">
        <v>218</v>
      </c>
      <c r="K9" s="708">
        <v>122063</v>
      </c>
      <c r="L9" s="735">
        <f t="shared" si="0"/>
        <v>0.0009258175061188844</v>
      </c>
      <c r="M9" s="709"/>
      <c r="N9" s="737" t="str">
        <f>+J16</f>
        <v>分担金及び負担金</v>
      </c>
      <c r="O9" s="734">
        <f aca="true" t="shared" si="1" ref="O9:O21">P9/$K$26</f>
        <v>0.019288766032097546</v>
      </c>
      <c r="P9" s="708">
        <f>+K16</f>
        <v>2543098</v>
      </c>
      <c r="Q9" s="708"/>
      <c r="R9" s="737" t="str">
        <f>+J21</f>
        <v>寄付金</v>
      </c>
      <c r="S9" s="734">
        <f>T9/$K$26</f>
        <v>3.4738161261188815E-05</v>
      </c>
      <c r="T9" s="738">
        <f>+K21</f>
        <v>4580</v>
      </c>
    </row>
    <row r="10" spans="9:20" ht="13.5">
      <c r="I10" s="713">
        <v>7</v>
      </c>
      <c r="J10" s="711" t="s">
        <v>915</v>
      </c>
      <c r="K10" s="708">
        <v>16607</v>
      </c>
      <c r="L10" s="735">
        <f aca="true" t="shared" si="2" ref="L10:L16">K10/$K$26</f>
        <v>0.00012595996595296129</v>
      </c>
      <c r="M10" s="709"/>
      <c r="N10" s="737" t="str">
        <f>+J17</f>
        <v>使用料及び手数料</v>
      </c>
      <c r="O10" s="734">
        <f t="shared" si="1"/>
        <v>0.01757028133010872</v>
      </c>
      <c r="P10" s="708">
        <f>+K17</f>
        <v>2316527</v>
      </c>
      <c r="Q10" s="708"/>
      <c r="R10" s="737" t="str">
        <f>+J23</f>
        <v>繰越金</v>
      </c>
      <c r="S10" s="734">
        <f>T10/$K$26</f>
        <v>0.013596994156965428</v>
      </c>
      <c r="T10" s="738">
        <f>+K23</f>
        <v>1792675</v>
      </c>
    </row>
    <row r="11" spans="9:20" ht="13.5">
      <c r="I11" s="713">
        <v>8</v>
      </c>
      <c r="J11" s="711" t="s">
        <v>916</v>
      </c>
      <c r="K11" s="708">
        <v>134</v>
      </c>
      <c r="L11" s="735">
        <f t="shared" si="2"/>
        <v>1.0163566831876204E-06</v>
      </c>
      <c r="M11" s="709"/>
      <c r="N11" s="737" t="str">
        <f>+J22</f>
        <v>繰入金</v>
      </c>
      <c r="O11" s="734">
        <f t="shared" si="1"/>
        <v>0.0005029448631505306</v>
      </c>
      <c r="P11" s="708">
        <f>+K22</f>
        <v>66310</v>
      </c>
      <c r="Q11" s="708"/>
      <c r="R11" s="707"/>
      <c r="S11" s="713"/>
      <c r="T11" s="713"/>
    </row>
    <row r="12" spans="9:20" ht="13.5">
      <c r="I12" s="713">
        <v>9</v>
      </c>
      <c r="J12" s="711" t="s">
        <v>917</v>
      </c>
      <c r="K12" s="708">
        <v>331569</v>
      </c>
      <c r="L12" s="735">
        <f t="shared" si="2"/>
        <v>0.0025148684260286277</v>
      </c>
      <c r="M12" s="709"/>
      <c r="N12" s="739" t="s">
        <v>920</v>
      </c>
      <c r="O12" s="734">
        <f t="shared" si="1"/>
        <v>0.016413675009392576</v>
      </c>
      <c r="P12" s="708">
        <f>SUM(T8:T10)</f>
        <v>2164036</v>
      </c>
      <c r="Q12" s="708"/>
      <c r="R12" s="707"/>
      <c r="S12" s="713"/>
      <c r="T12" s="713"/>
    </row>
    <row r="13" spans="9:20" ht="13.5">
      <c r="I13" s="713">
        <v>10</v>
      </c>
      <c r="J13" s="711" t="s">
        <v>918</v>
      </c>
      <c r="K13" s="708">
        <v>1169003</v>
      </c>
      <c r="L13" s="735">
        <f t="shared" si="2"/>
        <v>0.008866597102361028</v>
      </c>
      <c r="M13" s="709"/>
      <c r="N13" s="737" t="str">
        <f>+J24</f>
        <v>諸収入</v>
      </c>
      <c r="O13" s="734">
        <f>P13/$K$26</f>
        <v>0.018910393125399803</v>
      </c>
      <c r="P13" s="708">
        <f>+K24</f>
        <v>2493212</v>
      </c>
      <c r="Q13" s="708"/>
      <c r="R13" s="707"/>
      <c r="S13" s="713"/>
      <c r="T13" s="713"/>
    </row>
    <row r="14" spans="9:20" ht="13.5">
      <c r="I14" s="713">
        <v>11</v>
      </c>
      <c r="J14" s="711" t="s">
        <v>919</v>
      </c>
      <c r="K14" s="708">
        <v>26122780</v>
      </c>
      <c r="L14" s="735">
        <f t="shared" si="2"/>
        <v>0.1981347913167157</v>
      </c>
      <c r="M14" s="709"/>
      <c r="N14" s="711" t="str">
        <f>+J18</f>
        <v>国庫支出金</v>
      </c>
      <c r="O14" s="734">
        <f t="shared" si="1"/>
        <v>0.1675658010174762</v>
      </c>
      <c r="P14" s="708">
        <f>+K18</f>
        <v>22092458</v>
      </c>
      <c r="Q14" s="708"/>
      <c r="R14" s="707" t="s">
        <v>922</v>
      </c>
      <c r="S14" s="713"/>
      <c r="T14" s="713"/>
    </row>
    <row r="15" spans="9:20" ht="13.5">
      <c r="I15" s="713">
        <v>12</v>
      </c>
      <c r="J15" s="711" t="s">
        <v>921</v>
      </c>
      <c r="K15" s="708">
        <v>84761</v>
      </c>
      <c r="L15" s="735">
        <f t="shared" si="2"/>
        <v>0.0006428911106243723</v>
      </c>
      <c r="M15" s="709"/>
      <c r="N15" s="711" t="str">
        <f>+J14</f>
        <v>地方交付税</v>
      </c>
      <c r="O15" s="734">
        <f t="shared" si="1"/>
        <v>0.1981347913167157</v>
      </c>
      <c r="P15" s="708">
        <f>+K14</f>
        <v>26122780</v>
      </c>
      <c r="Q15" s="708"/>
      <c r="R15" s="711" t="str">
        <f>+J6</f>
        <v>利子割交付金</v>
      </c>
      <c r="S15" s="734">
        <f aca="true" t="shared" si="3" ref="S15:S21">T15/$K$26</f>
        <v>0.0014752341408954639</v>
      </c>
      <c r="T15" s="738">
        <f>+K6</f>
        <v>194500</v>
      </c>
    </row>
    <row r="16" spans="9:20" ht="13.5">
      <c r="I16" s="713">
        <v>13</v>
      </c>
      <c r="J16" s="711" t="s">
        <v>923</v>
      </c>
      <c r="K16" s="708">
        <v>2543098</v>
      </c>
      <c r="L16" s="735">
        <f t="shared" si="2"/>
        <v>0.019288766032097546</v>
      </c>
      <c r="M16" s="709"/>
      <c r="N16" s="711" t="str">
        <f>+J25</f>
        <v>市債</v>
      </c>
      <c r="O16" s="734">
        <f t="shared" si="1"/>
        <v>0.13389892520887534</v>
      </c>
      <c r="P16" s="708">
        <f>+K25</f>
        <v>17653700</v>
      </c>
      <c r="Q16" s="708"/>
      <c r="R16" s="711" t="str">
        <f>+J11</f>
        <v>特別地方消費税交付金</v>
      </c>
      <c r="S16" s="734">
        <f t="shared" si="3"/>
        <v>1.0163566831876204E-06</v>
      </c>
      <c r="T16" s="738">
        <f>+K11</f>
        <v>134</v>
      </c>
    </row>
    <row r="17" spans="9:20" ht="13.5">
      <c r="I17" s="713">
        <v>14</v>
      </c>
      <c r="J17" s="711" t="s">
        <v>924</v>
      </c>
      <c r="K17" s="708">
        <v>2316527</v>
      </c>
      <c r="L17" s="735">
        <f>+K17/$K$26</f>
        <v>0.01757028133010872</v>
      </c>
      <c r="M17" s="709"/>
      <c r="N17" s="711" t="str">
        <f>+J7</f>
        <v>地方消費税交付金</v>
      </c>
      <c r="O17" s="734">
        <f t="shared" si="1"/>
        <v>0.026596704313276688</v>
      </c>
      <c r="P17" s="708">
        <f>+K7</f>
        <v>3506602</v>
      </c>
      <c r="Q17" s="708"/>
      <c r="R17" s="711" t="str">
        <f>+J10</f>
        <v>ゴルフ場利用税交付金</v>
      </c>
      <c r="S17" s="734">
        <f t="shared" si="3"/>
        <v>0.00012595996595296129</v>
      </c>
      <c r="T17" s="738">
        <f>+K10</f>
        <v>16607</v>
      </c>
    </row>
    <row r="18" spans="9:20" ht="13.5">
      <c r="I18" s="713">
        <v>15</v>
      </c>
      <c r="J18" s="711" t="s">
        <v>925</v>
      </c>
      <c r="K18" s="708">
        <v>22092458</v>
      </c>
      <c r="L18" s="735">
        <f aca="true" t="shared" si="4" ref="L18:L25">K18/$K$26</f>
        <v>0.1675658010174762</v>
      </c>
      <c r="M18" s="709"/>
      <c r="N18" s="711" t="str">
        <f>+J19</f>
        <v>県支出金</v>
      </c>
      <c r="O18" s="734">
        <f t="shared" si="1"/>
        <v>0.03188373110120775</v>
      </c>
      <c r="P18" s="708">
        <f>+K19</f>
        <v>4203662</v>
      </c>
      <c r="Q18" s="708"/>
      <c r="R18" s="711" t="str">
        <f>+J12</f>
        <v>自動車取得税交付金</v>
      </c>
      <c r="S18" s="734">
        <f t="shared" si="3"/>
        <v>0.0025148684260286277</v>
      </c>
      <c r="T18" s="738">
        <f>+K12</f>
        <v>331569</v>
      </c>
    </row>
    <row r="19" spans="9:20" ht="13.5">
      <c r="I19" s="713">
        <v>16</v>
      </c>
      <c r="J19" s="711" t="s">
        <v>928</v>
      </c>
      <c r="K19" s="708">
        <v>4203662</v>
      </c>
      <c r="L19" s="735">
        <f t="shared" si="4"/>
        <v>0.03188373110120775</v>
      </c>
      <c r="M19" s="709"/>
      <c r="N19" s="711" t="str">
        <f>+J13</f>
        <v>地方特例交付金</v>
      </c>
      <c r="O19" s="734">
        <f t="shared" si="1"/>
        <v>0.008866597102361028</v>
      </c>
      <c r="P19" s="708">
        <f>+K13</f>
        <v>1169003</v>
      </c>
      <c r="Q19" s="708"/>
      <c r="R19" s="711" t="str">
        <f>+J15</f>
        <v>交通安全対策特別交付金</v>
      </c>
      <c r="S19" s="734">
        <f t="shared" si="3"/>
        <v>0.0006428911106243723</v>
      </c>
      <c r="T19" s="738">
        <f>+K15</f>
        <v>84761</v>
      </c>
    </row>
    <row r="20" spans="9:20" ht="13.5">
      <c r="I20" s="713">
        <v>17</v>
      </c>
      <c r="J20" s="711" t="s">
        <v>929</v>
      </c>
      <c r="K20" s="740">
        <v>366781</v>
      </c>
      <c r="L20" s="735">
        <f t="shared" si="4"/>
        <v>0.00278194269116596</v>
      </c>
      <c r="M20" s="709"/>
      <c r="N20" s="737" t="str">
        <f>+J5</f>
        <v>地方譲与税</v>
      </c>
      <c r="O20" s="734">
        <f>P20/$K$26</f>
        <v>0.024078240715100067</v>
      </c>
      <c r="P20" s="708">
        <f>+K5</f>
        <v>3174559</v>
      </c>
      <c r="Q20" s="708"/>
      <c r="R20" s="711" t="str">
        <f>J8</f>
        <v>配当割交付金</v>
      </c>
      <c r="S20" s="734">
        <f t="shared" si="3"/>
        <v>0.0010642923118275142</v>
      </c>
      <c r="T20" s="738">
        <f>K8</f>
        <v>140320</v>
      </c>
    </row>
    <row r="21" spans="9:20" ht="13.5">
      <c r="I21" s="713">
        <v>18</v>
      </c>
      <c r="J21" s="711" t="s">
        <v>930</v>
      </c>
      <c r="K21" s="740">
        <v>4580</v>
      </c>
      <c r="L21" s="735">
        <f t="shared" si="4"/>
        <v>3.4738161261188815E-05</v>
      </c>
      <c r="M21" s="709"/>
      <c r="N21" s="711" t="s">
        <v>932</v>
      </c>
      <c r="O21" s="734">
        <f t="shared" si="1"/>
        <v>0.006750079818131012</v>
      </c>
      <c r="P21" s="708">
        <f>SUM(T15:T21)</f>
        <v>889954</v>
      </c>
      <c r="Q21" s="708"/>
      <c r="R21" s="711" t="str">
        <f>J9</f>
        <v>株式等譲渡所得割交付金</v>
      </c>
      <c r="S21" s="734">
        <f t="shared" si="3"/>
        <v>0.0009258175061188844</v>
      </c>
      <c r="T21" s="738">
        <f>K9</f>
        <v>122063</v>
      </c>
    </row>
    <row r="22" spans="9:20" ht="13.5">
      <c r="I22" s="713">
        <v>19</v>
      </c>
      <c r="J22" s="711" t="s">
        <v>931</v>
      </c>
      <c r="K22" s="708">
        <v>66310</v>
      </c>
      <c r="L22" s="735">
        <f t="shared" si="4"/>
        <v>0.0005029448631505306</v>
      </c>
      <c r="M22" s="709"/>
      <c r="N22" s="711"/>
      <c r="O22" s="709"/>
      <c r="P22" s="708"/>
      <c r="Q22" s="708"/>
      <c r="R22" s="707"/>
      <c r="S22" s="713"/>
      <c r="T22" s="713"/>
    </row>
    <row r="23" spans="9:20" ht="13.5">
      <c r="I23" s="713">
        <v>20</v>
      </c>
      <c r="J23" s="711" t="s">
        <v>933</v>
      </c>
      <c r="K23" s="740">
        <v>1792675</v>
      </c>
      <c r="L23" s="735">
        <f t="shared" si="4"/>
        <v>0.013596994156965428</v>
      </c>
      <c r="M23" s="709"/>
      <c r="N23" s="711"/>
      <c r="O23" s="709"/>
      <c r="P23" s="708"/>
      <c r="Q23" s="708"/>
      <c r="R23" s="707"/>
      <c r="S23" s="713"/>
      <c r="T23" s="713"/>
    </row>
    <row r="24" spans="9:20" ht="13.5">
      <c r="I24" s="713">
        <v>21</v>
      </c>
      <c r="J24" s="711" t="s">
        <v>936</v>
      </c>
      <c r="K24" s="708">
        <v>2493212</v>
      </c>
      <c r="L24" s="735">
        <f t="shared" si="4"/>
        <v>0.018910393125399803</v>
      </c>
      <c r="M24" s="709"/>
      <c r="N24" s="711"/>
      <c r="O24" s="709"/>
      <c r="P24" s="708"/>
      <c r="Q24" s="708"/>
      <c r="R24" s="707"/>
      <c r="S24" s="713"/>
      <c r="T24" s="713"/>
    </row>
    <row r="25" spans="9:20" ht="13.5">
      <c r="I25" s="713">
        <v>22</v>
      </c>
      <c r="J25" s="711" t="s">
        <v>937</v>
      </c>
      <c r="K25" s="708">
        <v>17653700</v>
      </c>
      <c r="L25" s="735">
        <f t="shared" si="4"/>
        <v>0.13389892520887534</v>
      </c>
      <c r="N25" s="711"/>
      <c r="O25" s="709"/>
      <c r="P25" s="708"/>
      <c r="Q25" s="708"/>
      <c r="R25" s="707"/>
      <c r="S25" s="713"/>
      <c r="T25" s="713"/>
    </row>
    <row r="26" spans="9:12" ht="13.5">
      <c r="I26" s="713"/>
      <c r="J26" s="741" t="s">
        <v>906</v>
      </c>
      <c r="K26" s="742">
        <f>SUM(K4:K25)</f>
        <v>131843478</v>
      </c>
      <c r="L26" s="743">
        <f>SUM(L4:L25)</f>
        <v>1</v>
      </c>
    </row>
    <row r="27" ht="13.5">
      <c r="I27" s="713"/>
    </row>
    <row r="28" spans="9:12" ht="13.5">
      <c r="I28" s="713">
        <v>1</v>
      </c>
      <c r="J28" s="714" t="s">
        <v>399</v>
      </c>
      <c r="K28" s="708" t="s">
        <v>510</v>
      </c>
      <c r="L28" s="715" t="s">
        <v>397</v>
      </c>
    </row>
    <row r="29" spans="9:12" ht="13.5">
      <c r="I29" s="713">
        <v>2</v>
      </c>
      <c r="J29" s="746" t="s">
        <v>895</v>
      </c>
      <c r="K29" s="732" t="s">
        <v>908</v>
      </c>
      <c r="L29" s="747" t="s">
        <v>899</v>
      </c>
    </row>
    <row r="30" spans="9:13" ht="13.5">
      <c r="I30" s="713">
        <v>3</v>
      </c>
      <c r="J30" s="711" t="s">
        <v>938</v>
      </c>
      <c r="K30" s="708">
        <v>638752</v>
      </c>
      <c r="L30" s="734">
        <f aca="true" t="shared" si="5" ref="L30:L41">K30/$K$42</f>
        <v>0.00489132980946318</v>
      </c>
      <c r="M30" s="748"/>
    </row>
    <row r="31" spans="9:13" ht="13.5">
      <c r="I31" s="713">
        <v>4</v>
      </c>
      <c r="J31" s="711" t="s">
        <v>939</v>
      </c>
      <c r="K31" s="708">
        <v>10585254</v>
      </c>
      <c r="L31" s="734">
        <f>K31/$K$42</f>
        <v>0.08105801380025325</v>
      </c>
      <c r="M31" s="748"/>
    </row>
    <row r="32" spans="9:13" ht="13.5">
      <c r="I32" s="713">
        <v>5</v>
      </c>
      <c r="J32" s="711" t="s">
        <v>940</v>
      </c>
      <c r="K32" s="708">
        <v>46907617</v>
      </c>
      <c r="L32" s="734">
        <f t="shared" si="5"/>
        <v>0.359201419835839</v>
      </c>
      <c r="M32" s="748"/>
    </row>
    <row r="33" spans="9:13" ht="13.5">
      <c r="I33" s="713">
        <v>6</v>
      </c>
      <c r="J33" s="711" t="s">
        <v>941</v>
      </c>
      <c r="K33" s="708">
        <v>8148704</v>
      </c>
      <c r="L33" s="734">
        <f t="shared" si="5"/>
        <v>0.0623998027148124</v>
      </c>
      <c r="M33" s="748"/>
    </row>
    <row r="34" spans="9:13" ht="13.5">
      <c r="I34" s="713">
        <v>7</v>
      </c>
      <c r="J34" s="711" t="s">
        <v>942</v>
      </c>
      <c r="K34" s="708">
        <v>158474</v>
      </c>
      <c r="L34" s="734">
        <f t="shared" si="5"/>
        <v>0.0012135360832136227</v>
      </c>
      <c r="M34" s="748"/>
    </row>
    <row r="35" spans="9:13" ht="13.5">
      <c r="I35" s="713">
        <v>8</v>
      </c>
      <c r="J35" s="711" t="s">
        <v>943</v>
      </c>
      <c r="K35" s="708">
        <v>1185352</v>
      </c>
      <c r="L35" s="734">
        <f t="shared" si="5"/>
        <v>0.00907699321850546</v>
      </c>
      <c r="M35" s="748"/>
    </row>
    <row r="36" spans="9:13" ht="13.5">
      <c r="I36" s="713">
        <v>9</v>
      </c>
      <c r="J36" s="711" t="s">
        <v>944</v>
      </c>
      <c r="K36" s="708">
        <v>2121219</v>
      </c>
      <c r="L36" s="734">
        <f t="shared" si="5"/>
        <v>0.016243521315157803</v>
      </c>
      <c r="M36" s="748"/>
    </row>
    <row r="37" spans="9:13" ht="13.5">
      <c r="I37" s="713">
        <v>10</v>
      </c>
      <c r="J37" s="711" t="s">
        <v>945</v>
      </c>
      <c r="K37" s="708">
        <v>21694111</v>
      </c>
      <c r="L37" s="734">
        <f t="shared" si="5"/>
        <v>0.16612558837248742</v>
      </c>
      <c r="M37" s="748"/>
    </row>
    <row r="38" spans="9:13" ht="13.5">
      <c r="I38" s="713">
        <v>11</v>
      </c>
      <c r="J38" s="711" t="s">
        <v>946</v>
      </c>
      <c r="K38" s="708">
        <v>3360150</v>
      </c>
      <c r="L38" s="734">
        <f t="shared" si="5"/>
        <v>0.025730802970899042</v>
      </c>
      <c r="M38" s="748"/>
    </row>
    <row r="39" spans="9:13" ht="13.5">
      <c r="I39" s="713">
        <v>12</v>
      </c>
      <c r="J39" s="711" t="s">
        <v>947</v>
      </c>
      <c r="K39" s="708">
        <v>9691617</v>
      </c>
      <c r="L39" s="734">
        <f t="shared" si="5"/>
        <v>0.07421486763877079</v>
      </c>
      <c r="M39" s="748"/>
    </row>
    <row r="40" spans="10:13" ht="13.5">
      <c r="J40" s="711" t="s">
        <v>948</v>
      </c>
      <c r="K40" s="708">
        <v>139101</v>
      </c>
      <c r="L40" s="734">
        <f t="shared" si="5"/>
        <v>0.0010651847161748814</v>
      </c>
      <c r="M40" s="748"/>
    </row>
    <row r="41" spans="10:13" ht="13.5">
      <c r="J41" s="711" t="s">
        <v>949</v>
      </c>
      <c r="K41" s="708">
        <v>25958267</v>
      </c>
      <c r="L41" s="734">
        <f t="shared" si="5"/>
        <v>0.1987789395244232</v>
      </c>
      <c r="M41" s="748"/>
    </row>
    <row r="42" spans="10:12" ht="13.5">
      <c r="J42" s="746" t="s">
        <v>906</v>
      </c>
      <c r="K42" s="742">
        <f>SUM(K30:K41)</f>
        <v>130588618</v>
      </c>
      <c r="L42" s="743">
        <f>SUM(L30:L41)</f>
        <v>1</v>
      </c>
    </row>
    <row r="43" spans="15:20" ht="13.5">
      <c r="O43" s="709"/>
      <c r="P43" s="708"/>
      <c r="Q43" s="708"/>
      <c r="R43" s="707"/>
      <c r="S43" s="713"/>
      <c r="T43" s="713"/>
    </row>
    <row r="44" spans="15:20" ht="13.5">
      <c r="O44" s="749"/>
      <c r="P44" s="732"/>
      <c r="Q44" s="732"/>
      <c r="R44" s="750"/>
      <c r="S44" s="749"/>
      <c r="T44" s="749"/>
    </row>
    <row r="45" spans="10:20" ht="13.5">
      <c r="J45" s="707" t="s">
        <v>407</v>
      </c>
      <c r="K45" s="751" t="s">
        <v>35</v>
      </c>
      <c r="L45" s="709"/>
      <c r="M45" s="708" t="s">
        <v>752</v>
      </c>
      <c r="N45" s="715" t="s">
        <v>397</v>
      </c>
      <c r="O45" s="709"/>
      <c r="P45" s="708"/>
      <c r="Q45" s="708"/>
      <c r="R45" s="707"/>
      <c r="S45" s="713"/>
      <c r="T45" s="713"/>
    </row>
    <row r="46" spans="10:20" ht="13.5">
      <c r="J46" s="752" t="s">
        <v>895</v>
      </c>
      <c r="K46" s="732" t="s">
        <v>896</v>
      </c>
      <c r="L46" s="732" t="s">
        <v>897</v>
      </c>
      <c r="M46" s="732" t="s">
        <v>898</v>
      </c>
      <c r="N46" s="749" t="s">
        <v>899</v>
      </c>
      <c r="O46" s="709"/>
      <c r="P46" s="708"/>
      <c r="Q46" s="708"/>
      <c r="R46" s="707"/>
      <c r="S46" s="713"/>
      <c r="T46" s="713"/>
    </row>
    <row r="47" spans="10:20" ht="13.5">
      <c r="J47" s="711" t="s">
        <v>400</v>
      </c>
      <c r="K47" s="708">
        <v>13146919</v>
      </c>
      <c r="L47" s="708">
        <v>194882</v>
      </c>
      <c r="M47" s="708">
        <f>SUM(K47:L47)</f>
        <v>13341801</v>
      </c>
      <c r="N47" s="753">
        <f aca="true" t="shared" si="6" ref="N47:N56">+M47/$M$56</f>
        <v>0.30707813694650915</v>
      </c>
      <c r="O47" s="709"/>
      <c r="P47" s="708"/>
      <c r="Q47" s="708"/>
      <c r="R47" s="712"/>
      <c r="S47" s="713"/>
      <c r="T47" s="713"/>
    </row>
    <row r="48" spans="10:20" ht="13.5">
      <c r="J48" s="711" t="s">
        <v>401</v>
      </c>
      <c r="K48" s="708">
        <v>4835515</v>
      </c>
      <c r="L48" s="708">
        <v>23395</v>
      </c>
      <c r="M48" s="708">
        <f>SUM(K48:L48)</f>
        <v>4858910</v>
      </c>
      <c r="N48" s="753">
        <f t="shared" si="6"/>
        <v>0.11183385439422779</v>
      </c>
      <c r="O48" s="709"/>
      <c r="P48" s="708"/>
      <c r="Q48" s="708"/>
      <c r="R48" s="712"/>
      <c r="S48" s="713"/>
      <c r="T48" s="713"/>
    </row>
    <row r="49" spans="10:20" ht="12" customHeight="1">
      <c r="J49" s="711" t="s">
        <v>900</v>
      </c>
      <c r="K49" s="708">
        <v>20764273</v>
      </c>
      <c r="L49" s="708">
        <v>261715</v>
      </c>
      <c r="M49" s="708">
        <f aca="true" t="shared" si="7" ref="M49:M55">SUM(K49:L49)</f>
        <v>21025988</v>
      </c>
      <c r="N49" s="753">
        <f t="shared" si="6"/>
        <v>0.483939253965762</v>
      </c>
      <c r="O49" s="709"/>
      <c r="P49" s="708"/>
      <c r="Q49" s="708"/>
      <c r="R49" s="712"/>
      <c r="S49" s="713"/>
      <c r="T49" s="713"/>
    </row>
    <row r="50" spans="10:20" ht="13.5">
      <c r="J50" s="711" t="s">
        <v>901</v>
      </c>
      <c r="K50" s="708">
        <v>579546</v>
      </c>
      <c r="L50" s="708">
        <v>14681</v>
      </c>
      <c r="M50" s="708">
        <f t="shared" si="7"/>
        <v>594227</v>
      </c>
      <c r="N50" s="753">
        <f t="shared" si="6"/>
        <v>0.013676873166022584</v>
      </c>
      <c r="O50" s="709"/>
      <c r="P50" s="708"/>
      <c r="Q50" s="708"/>
      <c r="R50" s="712"/>
      <c r="S50" s="713"/>
      <c r="T50" s="713"/>
    </row>
    <row r="51" spans="10:20" ht="13.5">
      <c r="J51" s="711" t="s">
        <v>902</v>
      </c>
      <c r="K51" s="708">
        <v>2355935</v>
      </c>
      <c r="L51" s="708">
        <v>0</v>
      </c>
      <c r="M51" s="708">
        <f t="shared" si="7"/>
        <v>2355935</v>
      </c>
      <c r="N51" s="753">
        <f t="shared" si="6"/>
        <v>0.05422477299482086</v>
      </c>
      <c r="O51" s="709"/>
      <c r="P51" s="708"/>
      <c r="Q51" s="708"/>
      <c r="R51" s="712"/>
      <c r="S51" s="713"/>
      <c r="T51" s="713"/>
    </row>
    <row r="52" spans="10:20" ht="13.5">
      <c r="J52" s="711" t="s">
        <v>387</v>
      </c>
      <c r="K52" s="708">
        <v>5621</v>
      </c>
      <c r="L52" s="708">
        <v>0</v>
      </c>
      <c r="M52" s="708">
        <f t="shared" si="7"/>
        <v>5621</v>
      </c>
      <c r="N52" s="753">
        <f t="shared" si="6"/>
        <v>0.00012937430319762136</v>
      </c>
      <c r="O52" s="709"/>
      <c r="P52" s="708"/>
      <c r="Q52" s="708"/>
      <c r="R52" s="712"/>
      <c r="S52" s="713"/>
      <c r="T52" s="713"/>
    </row>
    <row r="53" spans="10:20" ht="13.5">
      <c r="J53" s="711" t="s">
        <v>904</v>
      </c>
      <c r="K53" s="740">
        <v>12415</v>
      </c>
      <c r="L53" s="708">
        <v>0</v>
      </c>
      <c r="M53" s="708">
        <f>SUM(K53:L53)</f>
        <v>12415</v>
      </c>
      <c r="N53" s="753">
        <f t="shared" si="6"/>
        <v>0.0002857466597044065</v>
      </c>
      <c r="O53" s="754"/>
      <c r="P53" s="742"/>
      <c r="Q53" s="742"/>
      <c r="R53" s="712"/>
      <c r="S53" s="754"/>
      <c r="T53" s="754"/>
    </row>
    <row r="54" spans="10:20" ht="13.5">
      <c r="J54" s="711" t="s">
        <v>903</v>
      </c>
      <c r="K54" s="708">
        <v>284825</v>
      </c>
      <c r="L54" s="708">
        <v>0</v>
      </c>
      <c r="M54" s="708">
        <f>SUM(K54:L54)</f>
        <v>284825</v>
      </c>
      <c r="N54" s="753">
        <f t="shared" si="6"/>
        <v>0.0065556014780755205</v>
      </c>
      <c r="O54" s="709"/>
      <c r="P54" s="708"/>
      <c r="Q54" s="708"/>
      <c r="R54" s="712"/>
      <c r="S54" s="713"/>
      <c r="T54" s="713"/>
    </row>
    <row r="55" spans="10:14" ht="13.5">
      <c r="J55" s="711" t="s">
        <v>905</v>
      </c>
      <c r="K55" s="708">
        <v>963429</v>
      </c>
      <c r="L55" s="708">
        <v>4426</v>
      </c>
      <c r="M55" s="708">
        <f t="shared" si="7"/>
        <v>967855</v>
      </c>
      <c r="N55" s="753">
        <f t="shared" si="6"/>
        <v>0.022276386091680096</v>
      </c>
    </row>
    <row r="56" spans="10:14" ht="13.5">
      <c r="J56" s="746" t="s">
        <v>906</v>
      </c>
      <c r="K56" s="742">
        <f>SUM(K47:K55)</f>
        <v>42948478</v>
      </c>
      <c r="L56" s="742">
        <f>SUM(L47:L55)</f>
        <v>499099</v>
      </c>
      <c r="M56" s="742">
        <f>SUM(M47:M55)</f>
        <v>43447577</v>
      </c>
      <c r="N56" s="753">
        <f t="shared" si="6"/>
        <v>1</v>
      </c>
    </row>
    <row r="57" ht="18" customHeight="1"/>
  </sheetData>
  <printOptions horizontalCentered="1"/>
  <pageMargins left="0" right="0.3937007874015748" top="0.7874015748031497" bottom="0.3937007874015748" header="0.5118110236220472" footer="0.5118110236220472"/>
  <pageSetup horizontalDpi="300" verticalDpi="300" orientation="portrait" paperSize="9" r:id="rId2"/>
  <colBreaks count="1" manualBreakCount="1">
    <brk id="7" max="5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7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9.875" style="462" customWidth="1"/>
    <col min="2" max="2" width="0.74609375" style="462" customWidth="1"/>
    <col min="3" max="4" width="3.625" style="462" customWidth="1"/>
    <col min="5" max="5" width="2.375" style="462" customWidth="1"/>
    <col min="6" max="6" width="3.50390625" style="462" customWidth="1"/>
    <col min="7" max="7" width="2.375" style="462" customWidth="1"/>
    <col min="8" max="8" width="3.50390625" style="462" customWidth="1"/>
    <col min="9" max="9" width="2.00390625" style="462" customWidth="1"/>
    <col min="10" max="10" width="3.50390625" style="462" customWidth="1"/>
    <col min="11" max="11" width="1.875" style="462" customWidth="1"/>
    <col min="12" max="12" width="3.50390625" style="462" customWidth="1"/>
    <col min="13" max="13" width="1.875" style="462" customWidth="1"/>
    <col min="14" max="14" width="3.50390625" style="462" customWidth="1"/>
    <col min="15" max="15" width="1.875" style="516" customWidth="1"/>
    <col min="16" max="16" width="3.50390625" style="516" customWidth="1"/>
    <col min="17" max="17" width="4.75390625" style="462" customWidth="1"/>
    <col min="18" max="18" width="2.375" style="462" customWidth="1"/>
    <col min="19" max="19" width="3.50390625" style="462" customWidth="1"/>
    <col min="20" max="20" width="2.25390625" style="462" customWidth="1"/>
    <col min="21" max="21" width="3.50390625" style="462" customWidth="1"/>
    <col min="22" max="22" width="2.375" style="462" customWidth="1"/>
    <col min="23" max="23" width="3.50390625" style="462" customWidth="1"/>
    <col min="24" max="24" width="2.375" style="462" customWidth="1"/>
    <col min="25" max="25" width="3.50390625" style="462" customWidth="1"/>
    <col min="26" max="26" width="2.375" style="462" customWidth="1"/>
    <col min="27" max="27" width="3.50390625" style="462" customWidth="1"/>
    <col min="28" max="28" width="2.375" style="462" customWidth="1"/>
    <col min="29" max="29" width="3.50390625" style="462" customWidth="1"/>
    <col min="30" max="16384" width="9.00390625" style="462" customWidth="1"/>
  </cols>
  <sheetData>
    <row r="1" spans="1:29" s="221" customFormat="1" ht="18" customHeight="1">
      <c r="A1" s="839" t="s">
        <v>692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839"/>
      <c r="AC1" s="839"/>
    </row>
    <row r="2" spans="1:29" s="223" customFormat="1" ht="12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1:29" ht="12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115"/>
      <c r="Q3" s="114"/>
      <c r="R3" s="114"/>
      <c r="S3" s="114"/>
      <c r="T3" s="114"/>
      <c r="U3" s="114"/>
      <c r="V3" s="114"/>
      <c r="W3" s="114"/>
      <c r="Y3" s="1"/>
      <c r="AA3" s="1"/>
      <c r="AB3" s="1"/>
      <c r="AC3" s="79" t="s">
        <v>680</v>
      </c>
    </row>
    <row r="4" spans="1:29" ht="4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513"/>
      <c r="P4" s="513"/>
      <c r="Q4" s="156"/>
      <c r="R4" s="156"/>
      <c r="S4" s="156"/>
      <c r="T4" s="156"/>
      <c r="U4" s="156"/>
      <c r="V4" s="156"/>
      <c r="W4" s="156"/>
      <c r="X4" s="224"/>
      <c r="Y4" s="224"/>
      <c r="Z4" s="224"/>
      <c r="AA4" s="224"/>
      <c r="AB4" s="224"/>
      <c r="AC4" s="224"/>
    </row>
    <row r="5" spans="1:29" ht="18" customHeight="1">
      <c r="A5" s="225" t="s">
        <v>306</v>
      </c>
      <c r="B5" s="79"/>
      <c r="C5" s="896" t="s">
        <v>307</v>
      </c>
      <c r="D5" s="897"/>
      <c r="E5" s="818" t="s">
        <v>308</v>
      </c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818" t="s">
        <v>309</v>
      </c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</row>
    <row r="6" spans="1:29" ht="81.75" customHeight="1">
      <c r="A6" s="226" t="s">
        <v>310</v>
      </c>
      <c r="B6" s="227"/>
      <c r="C6" s="898"/>
      <c r="D6" s="899"/>
      <c r="E6" s="893" t="s">
        <v>311</v>
      </c>
      <c r="F6" s="895"/>
      <c r="G6" s="893" t="s">
        <v>615</v>
      </c>
      <c r="H6" s="894"/>
      <c r="I6" s="893" t="s">
        <v>14</v>
      </c>
      <c r="J6" s="900"/>
      <c r="K6" s="893" t="s">
        <v>113</v>
      </c>
      <c r="L6" s="895"/>
      <c r="M6" s="893" t="s">
        <v>203</v>
      </c>
      <c r="N6" s="895"/>
      <c r="O6" s="893" t="s">
        <v>11</v>
      </c>
      <c r="P6" s="895"/>
      <c r="Q6" s="228" t="s">
        <v>964</v>
      </c>
      <c r="R6" s="893" t="s">
        <v>965</v>
      </c>
      <c r="S6" s="895"/>
      <c r="T6" s="893" t="s">
        <v>113</v>
      </c>
      <c r="U6" s="895"/>
      <c r="V6" s="893" t="s">
        <v>112</v>
      </c>
      <c r="W6" s="900"/>
      <c r="X6" s="893" t="s">
        <v>966</v>
      </c>
      <c r="Y6" s="895"/>
      <c r="Z6" s="893" t="s">
        <v>70</v>
      </c>
      <c r="AA6" s="895"/>
      <c r="AB6" s="893" t="s">
        <v>964</v>
      </c>
      <c r="AC6" s="894"/>
    </row>
    <row r="7" spans="1:29" ht="6" customHeight="1">
      <c r="A7" s="229"/>
      <c r="B7" s="230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364"/>
      <c r="P7" s="36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s="4" customFormat="1" ht="15" customHeight="1">
      <c r="A8" s="401" t="s">
        <v>328</v>
      </c>
      <c r="B8" s="12"/>
      <c r="C8" s="402">
        <v>40</v>
      </c>
      <c r="D8" s="410">
        <v>5</v>
      </c>
      <c r="E8" s="402">
        <v>7</v>
      </c>
      <c r="F8" s="410">
        <v>1</v>
      </c>
      <c r="G8" s="901">
        <v>11</v>
      </c>
      <c r="H8" s="901"/>
      <c r="I8" s="402">
        <v>8</v>
      </c>
      <c r="J8" s="410">
        <v>2</v>
      </c>
      <c r="K8" s="402">
        <v>7</v>
      </c>
      <c r="L8" s="410">
        <v>2</v>
      </c>
      <c r="M8" s="901">
        <v>6</v>
      </c>
      <c r="N8" s="901"/>
      <c r="O8" s="901" t="s">
        <v>204</v>
      </c>
      <c r="P8" s="901"/>
      <c r="Q8" s="403">
        <v>1</v>
      </c>
      <c r="R8" s="402">
        <v>8</v>
      </c>
      <c r="S8" s="410">
        <v>2</v>
      </c>
      <c r="T8" s="402">
        <v>7</v>
      </c>
      <c r="U8" s="410">
        <v>2</v>
      </c>
      <c r="V8" s="901">
        <v>6</v>
      </c>
      <c r="W8" s="901"/>
      <c r="X8" s="903">
        <v>4</v>
      </c>
      <c r="Y8" s="903"/>
      <c r="Z8" s="903">
        <v>4</v>
      </c>
      <c r="AA8" s="903"/>
      <c r="AB8" s="402">
        <v>11</v>
      </c>
      <c r="AC8" s="410">
        <v>1</v>
      </c>
    </row>
    <row r="9" spans="1:29" s="4" customFormat="1" ht="15" customHeight="1">
      <c r="A9" s="17">
        <v>16</v>
      </c>
      <c r="B9" s="12"/>
      <c r="C9" s="402">
        <v>40</v>
      </c>
      <c r="D9" s="410">
        <v>5</v>
      </c>
      <c r="E9" s="402">
        <v>7</v>
      </c>
      <c r="F9" s="410">
        <v>1</v>
      </c>
      <c r="G9" s="901">
        <v>11</v>
      </c>
      <c r="H9" s="901"/>
      <c r="I9" s="402">
        <v>8</v>
      </c>
      <c r="J9" s="410">
        <v>2</v>
      </c>
      <c r="K9" s="402">
        <v>7</v>
      </c>
      <c r="L9" s="410">
        <v>2</v>
      </c>
      <c r="M9" s="901">
        <v>6</v>
      </c>
      <c r="N9" s="901"/>
      <c r="O9" s="901" t="s">
        <v>204</v>
      </c>
      <c r="P9" s="901"/>
      <c r="Q9" s="404">
        <v>1</v>
      </c>
      <c r="R9" s="402">
        <v>8</v>
      </c>
      <c r="S9" s="410">
        <v>2</v>
      </c>
      <c r="T9" s="402">
        <v>7</v>
      </c>
      <c r="U9" s="410">
        <v>2</v>
      </c>
      <c r="V9" s="901">
        <v>6</v>
      </c>
      <c r="W9" s="901"/>
      <c r="X9" s="903">
        <v>4</v>
      </c>
      <c r="Y9" s="903"/>
      <c r="Z9" s="903">
        <v>4</v>
      </c>
      <c r="AA9" s="903"/>
      <c r="AB9" s="402">
        <v>11</v>
      </c>
      <c r="AC9" s="410">
        <v>1</v>
      </c>
    </row>
    <row r="10" spans="1:29" s="4" customFormat="1" ht="15" customHeight="1">
      <c r="A10" s="17">
        <v>17</v>
      </c>
      <c r="B10" s="12"/>
      <c r="C10" s="402">
        <v>42</v>
      </c>
      <c r="D10" s="410">
        <v>5</v>
      </c>
      <c r="E10" s="402">
        <v>7</v>
      </c>
      <c r="F10" s="410">
        <v>1</v>
      </c>
      <c r="G10" s="901">
        <v>11</v>
      </c>
      <c r="H10" s="901"/>
      <c r="I10" s="402">
        <v>8</v>
      </c>
      <c r="J10" s="410">
        <v>2</v>
      </c>
      <c r="K10" s="402">
        <v>7</v>
      </c>
      <c r="L10" s="410">
        <v>2</v>
      </c>
      <c r="M10" s="901">
        <v>6</v>
      </c>
      <c r="N10" s="901"/>
      <c r="O10" s="901">
        <v>2</v>
      </c>
      <c r="P10" s="901"/>
      <c r="Q10" s="404">
        <v>1</v>
      </c>
      <c r="R10" s="402">
        <v>8</v>
      </c>
      <c r="S10" s="410">
        <v>2</v>
      </c>
      <c r="T10" s="402">
        <v>7</v>
      </c>
      <c r="U10" s="410">
        <v>2</v>
      </c>
      <c r="V10" s="901">
        <v>6</v>
      </c>
      <c r="W10" s="901"/>
      <c r="X10" s="903">
        <v>4</v>
      </c>
      <c r="Y10" s="903"/>
      <c r="Z10" s="903">
        <v>4</v>
      </c>
      <c r="AA10" s="903"/>
      <c r="AB10" s="402">
        <v>13</v>
      </c>
      <c r="AC10" s="410">
        <v>1</v>
      </c>
    </row>
    <row r="11" spans="1:29" s="248" customFormat="1" ht="15" customHeight="1">
      <c r="A11" s="17">
        <v>18</v>
      </c>
      <c r="B11" s="12"/>
      <c r="C11" s="402">
        <v>41</v>
      </c>
      <c r="D11" s="410">
        <v>5</v>
      </c>
      <c r="E11" s="402">
        <v>7</v>
      </c>
      <c r="F11" s="410">
        <v>1</v>
      </c>
      <c r="G11" s="901">
        <v>10</v>
      </c>
      <c r="H11" s="901"/>
      <c r="I11" s="402">
        <v>8</v>
      </c>
      <c r="J11" s="410">
        <v>2</v>
      </c>
      <c r="K11" s="402">
        <v>7</v>
      </c>
      <c r="L11" s="410">
        <v>2</v>
      </c>
      <c r="M11" s="901">
        <v>6</v>
      </c>
      <c r="N11" s="901"/>
      <c r="O11" s="901">
        <v>2</v>
      </c>
      <c r="P11" s="901"/>
      <c r="Q11" s="404">
        <v>1</v>
      </c>
      <c r="R11" s="402">
        <v>8</v>
      </c>
      <c r="S11" s="410">
        <v>2</v>
      </c>
      <c r="T11" s="402">
        <v>7</v>
      </c>
      <c r="U11" s="410">
        <v>2</v>
      </c>
      <c r="V11" s="901">
        <v>6</v>
      </c>
      <c r="W11" s="901"/>
      <c r="X11" s="903">
        <v>3</v>
      </c>
      <c r="Y11" s="903"/>
      <c r="Z11" s="903">
        <v>4</v>
      </c>
      <c r="AA11" s="903"/>
      <c r="AB11" s="402">
        <v>13</v>
      </c>
      <c r="AC11" s="410">
        <v>1</v>
      </c>
    </row>
    <row r="12" spans="1:29" s="248" customFormat="1" ht="15" customHeight="1">
      <c r="A12" s="401">
        <v>19</v>
      </c>
      <c r="B12" s="682"/>
      <c r="C12" s="683">
        <v>42</v>
      </c>
      <c r="D12" s="684">
        <v>9</v>
      </c>
      <c r="E12" s="685">
        <v>11</v>
      </c>
      <c r="F12" s="684">
        <v>1</v>
      </c>
      <c r="G12" s="685">
        <v>9</v>
      </c>
      <c r="H12" s="684">
        <v>3</v>
      </c>
      <c r="I12" s="685">
        <v>8</v>
      </c>
      <c r="J12" s="684">
        <v>2</v>
      </c>
      <c r="K12" s="685">
        <v>8</v>
      </c>
      <c r="L12" s="684">
        <v>3</v>
      </c>
      <c r="M12" s="902">
        <v>5</v>
      </c>
      <c r="N12" s="902"/>
      <c r="O12" s="902">
        <v>1</v>
      </c>
      <c r="P12" s="902"/>
      <c r="Q12" s="686">
        <v>0</v>
      </c>
      <c r="R12" s="685">
        <v>8</v>
      </c>
      <c r="S12" s="684">
        <v>2</v>
      </c>
      <c r="T12" s="685">
        <v>8</v>
      </c>
      <c r="U12" s="684">
        <v>3</v>
      </c>
      <c r="V12" s="902">
        <v>5</v>
      </c>
      <c r="W12" s="902"/>
      <c r="X12" s="685">
        <v>3</v>
      </c>
      <c r="Y12" s="684">
        <v>1</v>
      </c>
      <c r="Z12" s="904">
        <v>2</v>
      </c>
      <c r="AA12" s="904"/>
      <c r="AB12" s="685">
        <v>16</v>
      </c>
      <c r="AC12" s="684">
        <v>3</v>
      </c>
    </row>
    <row r="13" spans="1:29" ht="6" customHeight="1">
      <c r="A13" s="161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460"/>
      <c r="P13" s="460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</row>
    <row r="14" spans="1:29" ht="3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514"/>
      <c r="P14" s="514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</row>
    <row r="15" spans="1:29" s="234" customFormat="1" ht="11.25" customHeight="1">
      <c r="A15" s="112" t="s">
        <v>681</v>
      </c>
      <c r="B15" s="112"/>
      <c r="C15" s="112"/>
      <c r="D15" s="112"/>
      <c r="H15" s="112"/>
      <c r="I15" s="112"/>
      <c r="J15" s="112"/>
      <c r="K15" s="112"/>
      <c r="L15" s="112"/>
      <c r="M15" s="112"/>
      <c r="N15" s="112"/>
      <c r="O15" s="515"/>
      <c r="P15" s="515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1:29" s="234" customFormat="1" ht="11.25" customHeight="1">
      <c r="A16" s="407" t="s">
        <v>740</v>
      </c>
      <c r="B16" s="112"/>
      <c r="C16" s="112"/>
      <c r="D16" s="112"/>
      <c r="H16" s="112"/>
      <c r="I16" s="112"/>
      <c r="J16" s="112"/>
      <c r="K16" s="112"/>
      <c r="L16" s="112"/>
      <c r="M16" s="112"/>
      <c r="N16" s="112"/>
      <c r="O16" s="515"/>
      <c r="P16" s="515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1:29" s="234" customFormat="1" ht="11.25" customHeight="1">
      <c r="A17" s="407" t="s">
        <v>741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515"/>
      <c r="P17" s="515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</sheetData>
  <mergeCells count="44">
    <mergeCell ref="Z12:AA12"/>
    <mergeCell ref="Z8:AA8"/>
    <mergeCell ref="Z9:AA9"/>
    <mergeCell ref="Z10:AA10"/>
    <mergeCell ref="Z11:AA11"/>
    <mergeCell ref="X8:Y8"/>
    <mergeCell ref="X9:Y9"/>
    <mergeCell ref="X10:Y10"/>
    <mergeCell ref="X11:Y11"/>
    <mergeCell ref="M12:N12"/>
    <mergeCell ref="O12:P12"/>
    <mergeCell ref="V8:W8"/>
    <mergeCell ref="V9:W9"/>
    <mergeCell ref="V10:W10"/>
    <mergeCell ref="V11:W11"/>
    <mergeCell ref="V12:W12"/>
    <mergeCell ref="O8:P8"/>
    <mergeCell ref="O9:P9"/>
    <mergeCell ref="O10:P10"/>
    <mergeCell ref="G8:H8"/>
    <mergeCell ref="G9:H9"/>
    <mergeCell ref="G10:H10"/>
    <mergeCell ref="G11:H11"/>
    <mergeCell ref="O11:P11"/>
    <mergeCell ref="M8:N8"/>
    <mergeCell ref="M9:N9"/>
    <mergeCell ref="M10:N10"/>
    <mergeCell ref="M11:N11"/>
    <mergeCell ref="A1:AC1"/>
    <mergeCell ref="M6:N6"/>
    <mergeCell ref="Z6:AA6"/>
    <mergeCell ref="C5:D6"/>
    <mergeCell ref="V6:W6"/>
    <mergeCell ref="X6:Y6"/>
    <mergeCell ref="E6:F6"/>
    <mergeCell ref="G6:H6"/>
    <mergeCell ref="I6:J6"/>
    <mergeCell ref="K6:L6"/>
    <mergeCell ref="AB6:AC6"/>
    <mergeCell ref="O6:P6"/>
    <mergeCell ref="E5:Q5"/>
    <mergeCell ref="R6:S6"/>
    <mergeCell ref="R5:AC5"/>
    <mergeCell ref="T6:U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3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2.00390625" style="114" customWidth="1"/>
    <col min="2" max="2" width="17.50390625" style="114" customWidth="1"/>
    <col min="3" max="3" width="0.37109375" style="114" customWidth="1"/>
    <col min="4" max="4" width="4.00390625" style="114" customWidth="1"/>
    <col min="5" max="5" width="4.125" style="114" customWidth="1"/>
    <col min="6" max="6" width="1.875" style="558" customWidth="1"/>
    <col min="7" max="7" width="2.00390625" style="114" customWidth="1"/>
    <col min="8" max="8" width="18.125" style="114" customWidth="1"/>
    <col min="9" max="9" width="0.5" style="114" customWidth="1"/>
    <col min="10" max="10" width="4.00390625" style="114" customWidth="1"/>
    <col min="11" max="11" width="4.125" style="114" customWidth="1"/>
    <col min="12" max="12" width="1.875" style="114" customWidth="1"/>
    <col min="13" max="13" width="2.00390625" style="114" customWidth="1"/>
    <col min="14" max="14" width="17.75390625" style="114" customWidth="1"/>
    <col min="15" max="15" width="4.00390625" style="114" customWidth="1"/>
    <col min="16" max="16" width="4.125" style="114" customWidth="1"/>
    <col min="17" max="17" width="1.875" style="114" customWidth="1"/>
    <col min="18" max="19" width="8.75390625" style="114" customWidth="1"/>
    <col min="20" max="16384" width="8.875" style="114" customWidth="1"/>
  </cols>
  <sheetData>
    <row r="1" spans="1:21" ht="18" customHeight="1">
      <c r="A1" s="846" t="s">
        <v>693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235"/>
      <c r="R1" s="236"/>
      <c r="S1" s="237"/>
      <c r="T1" s="237"/>
      <c r="U1" s="237"/>
    </row>
    <row r="2" spans="1:21" ht="12" customHeight="1">
      <c r="A2" s="235"/>
      <c r="B2" s="235"/>
      <c r="C2" s="235"/>
      <c r="D2" s="235"/>
      <c r="E2" s="235"/>
      <c r="F2" s="557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6"/>
      <c r="S2" s="237"/>
      <c r="T2" s="237"/>
      <c r="U2" s="237"/>
    </row>
    <row r="3" spans="14:16" ht="12" customHeight="1">
      <c r="N3" s="808" t="s">
        <v>325</v>
      </c>
      <c r="O3" s="808"/>
      <c r="P3" s="808"/>
    </row>
    <row r="4" spans="1:17" ht="4.5" customHeight="1">
      <c r="A4" s="156"/>
      <c r="B4" s="156"/>
      <c r="C4" s="156"/>
      <c r="D4" s="156"/>
      <c r="E4" s="156"/>
      <c r="F4" s="559"/>
      <c r="G4" s="156"/>
      <c r="H4" s="156"/>
      <c r="I4" s="156"/>
      <c r="J4" s="156"/>
      <c r="K4" s="156"/>
      <c r="L4" s="156"/>
      <c r="M4" s="156"/>
      <c r="N4" s="224"/>
      <c r="O4" s="224"/>
      <c r="P4" s="224"/>
      <c r="Q4" s="156"/>
    </row>
    <row r="5" spans="1:17" s="239" customFormat="1" ht="18.75" customHeight="1">
      <c r="A5" s="238"/>
      <c r="B5" s="74" t="s">
        <v>312</v>
      </c>
      <c r="C5" s="31"/>
      <c r="D5" s="912" t="s">
        <v>313</v>
      </c>
      <c r="E5" s="912"/>
      <c r="F5" s="560"/>
      <c r="G5" s="74"/>
      <c r="H5" s="74" t="s">
        <v>312</v>
      </c>
      <c r="I5" s="31"/>
      <c r="J5" s="912" t="s">
        <v>313</v>
      </c>
      <c r="K5" s="912"/>
      <c r="L5" s="451"/>
      <c r="M5" s="450"/>
      <c r="N5" s="456" t="s">
        <v>312</v>
      </c>
      <c r="O5" s="912" t="s">
        <v>313</v>
      </c>
      <c r="P5" s="912"/>
      <c r="Q5" s="375"/>
    </row>
    <row r="6" spans="2:17" ht="3" customHeight="1">
      <c r="B6" s="157"/>
      <c r="C6" s="240"/>
      <c r="D6" s="144"/>
      <c r="E6" s="157"/>
      <c r="F6" s="561"/>
      <c r="G6" s="241"/>
      <c r="H6" s="157"/>
      <c r="I6" s="240"/>
      <c r="J6" s="144"/>
      <c r="K6" s="157"/>
      <c r="L6" s="242"/>
      <c r="M6" s="144"/>
      <c r="N6" s="243"/>
      <c r="O6" s="241"/>
      <c r="P6" s="144"/>
      <c r="Q6" s="149"/>
    </row>
    <row r="7" spans="1:17" s="157" customFormat="1" ht="11.25" customHeight="1">
      <c r="A7" s="843" t="s">
        <v>958</v>
      </c>
      <c r="B7" s="907"/>
      <c r="C7" s="39"/>
      <c r="D7" s="909">
        <v>2824</v>
      </c>
      <c r="E7" s="909"/>
      <c r="F7" s="562"/>
      <c r="G7" s="144"/>
      <c r="H7" s="493" t="s">
        <v>926</v>
      </c>
      <c r="I7" s="245"/>
      <c r="J7" s="79">
        <v>3</v>
      </c>
      <c r="K7" s="187" t="s">
        <v>537</v>
      </c>
      <c r="L7" s="563" t="s">
        <v>641</v>
      </c>
      <c r="M7" s="910" t="s">
        <v>315</v>
      </c>
      <c r="N7" s="911"/>
      <c r="O7" s="577">
        <v>190</v>
      </c>
      <c r="P7" s="568" t="s">
        <v>560</v>
      </c>
      <c r="Q7" s="554" t="s">
        <v>641</v>
      </c>
    </row>
    <row r="8" spans="1:17" s="157" customFormat="1" ht="11.25" customHeight="1">
      <c r="A8" s="144"/>
      <c r="B8" s="243"/>
      <c r="C8" s="144"/>
      <c r="D8" s="568"/>
      <c r="E8" s="580" t="s">
        <v>573</v>
      </c>
      <c r="F8" s="581" t="s">
        <v>574</v>
      </c>
      <c r="G8" s="411"/>
      <c r="H8" s="244" t="s">
        <v>347</v>
      </c>
      <c r="I8" s="245"/>
      <c r="J8" s="79">
        <v>55</v>
      </c>
      <c r="K8" s="187" t="s">
        <v>545</v>
      </c>
      <c r="L8" s="563" t="s">
        <v>641</v>
      </c>
      <c r="M8" s="249"/>
      <c r="N8" s="160" t="s">
        <v>343</v>
      </c>
      <c r="O8" s="249">
        <v>7</v>
      </c>
      <c r="P8" s="553" t="s">
        <v>543</v>
      </c>
      <c r="Q8" s="554" t="s">
        <v>641</v>
      </c>
    </row>
    <row r="9" spans="1:17" s="157" customFormat="1" ht="11.25" customHeight="1">
      <c r="A9" s="843" t="s">
        <v>344</v>
      </c>
      <c r="B9" s="907"/>
      <c r="C9" s="39"/>
      <c r="D9" s="909">
        <v>1894</v>
      </c>
      <c r="E9" s="909"/>
      <c r="F9" s="564"/>
      <c r="G9" s="144"/>
      <c r="H9" s="244" t="s">
        <v>435</v>
      </c>
      <c r="I9" s="245"/>
      <c r="J9" s="79">
        <v>57</v>
      </c>
      <c r="K9" s="187" t="s">
        <v>546</v>
      </c>
      <c r="L9" s="563" t="s">
        <v>641</v>
      </c>
      <c r="M9" s="249"/>
      <c r="N9" s="160" t="s">
        <v>345</v>
      </c>
      <c r="O9" s="249">
        <v>19</v>
      </c>
      <c r="P9" s="553" t="s">
        <v>552</v>
      </c>
      <c r="Q9" s="554" t="s">
        <v>641</v>
      </c>
    </row>
    <row r="10" spans="1:17" s="157" customFormat="1" ht="11.25" customHeight="1">
      <c r="A10" s="144"/>
      <c r="B10" s="160"/>
      <c r="C10" s="107"/>
      <c r="D10" s="40"/>
      <c r="E10" s="580" t="s">
        <v>589</v>
      </c>
      <c r="F10" s="581" t="s">
        <v>590</v>
      </c>
      <c r="G10" s="144"/>
      <c r="H10" s="244" t="s">
        <v>353</v>
      </c>
      <c r="I10" s="245"/>
      <c r="J10" s="79">
        <v>16</v>
      </c>
      <c r="K10" s="187" t="s">
        <v>542</v>
      </c>
      <c r="L10" s="563" t="s">
        <v>641</v>
      </c>
      <c r="M10" s="249"/>
      <c r="N10" s="160" t="s">
        <v>348</v>
      </c>
      <c r="O10" s="249">
        <v>16</v>
      </c>
      <c r="P10" s="553" t="s">
        <v>542</v>
      </c>
      <c r="Q10" s="554" t="s">
        <v>641</v>
      </c>
    </row>
    <row r="11" spans="1:17" s="157" customFormat="1" ht="11.25" customHeight="1">
      <c r="A11" s="144"/>
      <c r="B11" s="160" t="s">
        <v>346</v>
      </c>
      <c r="C11" s="107"/>
      <c r="D11" s="79">
        <v>34</v>
      </c>
      <c r="E11" s="553" t="s">
        <v>522</v>
      </c>
      <c r="F11" s="563" t="s">
        <v>641</v>
      </c>
      <c r="G11" s="144"/>
      <c r="H11" s="244" t="s">
        <v>357</v>
      </c>
      <c r="I11" s="245"/>
      <c r="J11" s="79">
        <v>25</v>
      </c>
      <c r="K11" s="187" t="s">
        <v>547</v>
      </c>
      <c r="L11" s="563" t="s">
        <v>641</v>
      </c>
      <c r="M11" s="249"/>
      <c r="N11" s="160" t="s">
        <v>349</v>
      </c>
      <c r="O11" s="249">
        <v>6</v>
      </c>
      <c r="P11" s="553" t="s">
        <v>554</v>
      </c>
      <c r="Q11" s="554" t="s">
        <v>641</v>
      </c>
    </row>
    <row r="12" spans="1:17" s="157" customFormat="1" ht="11.25" customHeight="1">
      <c r="A12" s="144"/>
      <c r="B12" s="243"/>
      <c r="C12" s="144"/>
      <c r="D12" s="553"/>
      <c r="E12" s="553"/>
      <c r="F12" s="563"/>
      <c r="G12" s="144"/>
      <c r="H12" s="244" t="s">
        <v>360</v>
      </c>
      <c r="I12" s="245"/>
      <c r="J12" s="79">
        <v>55</v>
      </c>
      <c r="K12" s="187" t="s">
        <v>548</v>
      </c>
      <c r="L12" s="563" t="s">
        <v>641</v>
      </c>
      <c r="M12" s="249"/>
      <c r="N12" s="160" t="s">
        <v>351</v>
      </c>
      <c r="O12" s="249">
        <v>20</v>
      </c>
      <c r="P12" s="553" t="s">
        <v>561</v>
      </c>
      <c r="Q12" s="554" t="s">
        <v>641</v>
      </c>
    </row>
    <row r="13" spans="1:17" s="157" customFormat="1" ht="11.25" customHeight="1">
      <c r="A13" s="843" t="s">
        <v>350</v>
      </c>
      <c r="B13" s="907"/>
      <c r="C13" s="39"/>
      <c r="D13" s="40">
        <v>53</v>
      </c>
      <c r="E13" s="556" t="s">
        <v>523</v>
      </c>
      <c r="F13" s="581" t="s">
        <v>574</v>
      </c>
      <c r="G13" s="144"/>
      <c r="H13" s="244" t="s">
        <v>364</v>
      </c>
      <c r="I13" s="245"/>
      <c r="J13" s="79">
        <v>44</v>
      </c>
      <c r="K13" s="187" t="s">
        <v>540</v>
      </c>
      <c r="L13" s="563" t="s">
        <v>641</v>
      </c>
      <c r="M13" s="249"/>
      <c r="N13" s="160" t="s">
        <v>355</v>
      </c>
      <c r="O13" s="249">
        <v>17</v>
      </c>
      <c r="P13" s="553" t="s">
        <v>550</v>
      </c>
      <c r="Q13" s="554" t="s">
        <v>641</v>
      </c>
    </row>
    <row r="14" spans="1:17" s="157" customFormat="1" ht="11.25" customHeight="1">
      <c r="A14" s="144"/>
      <c r="B14" s="160" t="s">
        <v>63</v>
      </c>
      <c r="C14" s="107"/>
      <c r="D14" s="79">
        <v>2</v>
      </c>
      <c r="E14" s="553" t="s">
        <v>524</v>
      </c>
      <c r="F14" s="563" t="s">
        <v>641</v>
      </c>
      <c r="G14" s="144"/>
      <c r="H14" s="244" t="s">
        <v>363</v>
      </c>
      <c r="I14" s="245"/>
      <c r="J14" s="79">
        <v>92</v>
      </c>
      <c r="K14" s="187" t="s">
        <v>549</v>
      </c>
      <c r="L14" s="563" t="s">
        <v>641</v>
      </c>
      <c r="M14" s="249"/>
      <c r="N14" s="585" t="s">
        <v>358</v>
      </c>
      <c r="O14" s="578">
        <v>19</v>
      </c>
      <c r="P14" s="553" t="s">
        <v>552</v>
      </c>
      <c r="Q14" s="554" t="s">
        <v>641</v>
      </c>
    </row>
    <row r="15" spans="1:17" s="157" customFormat="1" ht="11.25" customHeight="1">
      <c r="A15" s="144"/>
      <c r="B15" s="160" t="s">
        <v>64</v>
      </c>
      <c r="C15" s="107"/>
      <c r="D15" s="79">
        <v>8</v>
      </c>
      <c r="E15" s="553" t="s">
        <v>525</v>
      </c>
      <c r="F15" s="563" t="s">
        <v>641</v>
      </c>
      <c r="G15" s="144"/>
      <c r="H15" s="244" t="s">
        <v>65</v>
      </c>
      <c r="I15" s="245"/>
      <c r="J15" s="79">
        <v>16</v>
      </c>
      <c r="K15" s="187" t="s">
        <v>550</v>
      </c>
      <c r="L15" s="563" t="s">
        <v>641</v>
      </c>
      <c r="M15" s="249"/>
      <c r="N15" s="160" t="s">
        <v>361</v>
      </c>
      <c r="O15" s="249">
        <v>26</v>
      </c>
      <c r="P15" s="553" t="s">
        <v>532</v>
      </c>
      <c r="Q15" s="554" t="s">
        <v>641</v>
      </c>
    </row>
    <row r="16" spans="1:17" s="157" customFormat="1" ht="11.25" customHeight="1">
      <c r="A16" s="144"/>
      <c r="B16" s="160" t="s">
        <v>352</v>
      </c>
      <c r="C16" s="107"/>
      <c r="D16" s="79">
        <v>10</v>
      </c>
      <c r="E16" s="553" t="s">
        <v>526</v>
      </c>
      <c r="F16" s="572" t="s">
        <v>641</v>
      </c>
      <c r="G16" s="144"/>
      <c r="H16" s="244" t="s">
        <v>66</v>
      </c>
      <c r="I16" s="245"/>
      <c r="J16" s="79">
        <v>281</v>
      </c>
      <c r="K16" s="187" t="s">
        <v>551</v>
      </c>
      <c r="L16" s="563" t="s">
        <v>641</v>
      </c>
      <c r="M16" s="249"/>
      <c r="N16" s="160" t="s">
        <v>362</v>
      </c>
      <c r="O16" s="249">
        <v>26</v>
      </c>
      <c r="P16" s="553" t="s">
        <v>532</v>
      </c>
      <c r="Q16" s="554" t="s">
        <v>641</v>
      </c>
    </row>
    <row r="17" spans="1:17" s="157" customFormat="1" ht="11.25" customHeight="1">
      <c r="A17" s="144"/>
      <c r="B17" s="160" t="s">
        <v>433</v>
      </c>
      <c r="C17" s="107"/>
      <c r="D17" s="79">
        <v>4</v>
      </c>
      <c r="E17" s="553" t="s">
        <v>527</v>
      </c>
      <c r="F17" s="563" t="s">
        <v>641</v>
      </c>
      <c r="G17" s="144"/>
      <c r="H17" s="244" t="s">
        <v>366</v>
      </c>
      <c r="I17" s="245"/>
      <c r="J17" s="79">
        <v>19</v>
      </c>
      <c r="K17" s="187" t="s">
        <v>552</v>
      </c>
      <c r="L17" s="563" t="s">
        <v>641</v>
      </c>
      <c r="M17" s="249"/>
      <c r="N17" s="160" t="s">
        <v>437</v>
      </c>
      <c r="O17" s="249">
        <v>26</v>
      </c>
      <c r="P17" s="553" t="s">
        <v>562</v>
      </c>
      <c r="Q17" s="554" t="s">
        <v>641</v>
      </c>
    </row>
    <row r="18" spans="1:17" s="157" customFormat="1" ht="11.25" customHeight="1">
      <c r="A18" s="144"/>
      <c r="B18" s="412" t="s">
        <v>356</v>
      </c>
      <c r="C18" s="107"/>
      <c r="D18" s="79">
        <v>5</v>
      </c>
      <c r="E18" s="553" t="s">
        <v>528</v>
      </c>
      <c r="F18" s="563" t="s">
        <v>641</v>
      </c>
      <c r="G18" s="144"/>
      <c r="H18" s="244" t="s">
        <v>159</v>
      </c>
      <c r="I18" s="245"/>
      <c r="J18" s="79">
        <v>23</v>
      </c>
      <c r="K18" s="187" t="s">
        <v>553</v>
      </c>
      <c r="L18" s="563" t="s">
        <v>641</v>
      </c>
      <c r="M18" s="249"/>
      <c r="N18" s="229" t="s">
        <v>338</v>
      </c>
      <c r="O18" s="570">
        <v>8</v>
      </c>
      <c r="P18" s="553" t="s">
        <v>533</v>
      </c>
      <c r="Q18" s="554" t="s">
        <v>641</v>
      </c>
    </row>
    <row r="19" spans="1:17" s="157" customFormat="1" ht="11.25" customHeight="1">
      <c r="A19" s="144"/>
      <c r="B19" s="160" t="s">
        <v>359</v>
      </c>
      <c r="C19" s="144"/>
      <c r="D19" s="553">
        <v>11</v>
      </c>
      <c r="E19" s="553" t="s">
        <v>529</v>
      </c>
      <c r="F19" s="563" t="s">
        <v>641</v>
      </c>
      <c r="G19" s="144"/>
      <c r="I19" s="245"/>
      <c r="J19" s="79"/>
      <c r="K19" s="187"/>
      <c r="M19" s="908"/>
      <c r="N19" s="907"/>
      <c r="O19" s="579"/>
      <c r="P19" s="568"/>
      <c r="Q19" s="144"/>
    </row>
    <row r="20" spans="2:17" s="157" customFormat="1" ht="11.25" customHeight="1">
      <c r="B20" s="160" t="s">
        <v>423</v>
      </c>
      <c r="D20" s="284">
        <v>13</v>
      </c>
      <c r="E20" s="553" t="s">
        <v>530</v>
      </c>
      <c r="F20" s="563" t="s">
        <v>641</v>
      </c>
      <c r="G20" s="908" t="s">
        <v>371</v>
      </c>
      <c r="H20" s="907"/>
      <c r="I20" s="250"/>
      <c r="J20" s="40">
        <v>262</v>
      </c>
      <c r="K20" s="573" t="s">
        <v>583</v>
      </c>
      <c r="L20" s="581" t="s">
        <v>584</v>
      </c>
      <c r="M20" s="908" t="s">
        <v>365</v>
      </c>
      <c r="N20" s="907"/>
      <c r="O20" s="579">
        <v>186</v>
      </c>
      <c r="P20" s="568" t="s">
        <v>563</v>
      </c>
      <c r="Q20" s="554" t="s">
        <v>641</v>
      </c>
    </row>
    <row r="21" spans="2:17" s="157" customFormat="1" ht="11.25" customHeight="1">
      <c r="B21" s="160"/>
      <c r="C21" s="107"/>
      <c r="D21" s="79"/>
      <c r="E21" s="568"/>
      <c r="F21" s="563"/>
      <c r="G21" s="144"/>
      <c r="H21" s="244" t="s">
        <v>376</v>
      </c>
      <c r="I21" s="240"/>
      <c r="J21" s="553">
        <v>6</v>
      </c>
      <c r="K21" s="187" t="s">
        <v>554</v>
      </c>
      <c r="L21" s="563" t="s">
        <v>641</v>
      </c>
      <c r="M21" s="249"/>
      <c r="N21" s="160" t="s">
        <v>367</v>
      </c>
      <c r="O21" s="249">
        <v>9</v>
      </c>
      <c r="P21" s="553" t="s">
        <v>536</v>
      </c>
      <c r="Q21" s="554" t="s">
        <v>641</v>
      </c>
    </row>
    <row r="22" spans="1:17" s="157" customFormat="1" ht="11.25" customHeight="1">
      <c r="A22" s="843" t="s">
        <v>372</v>
      </c>
      <c r="B22" s="907"/>
      <c r="C22" s="107"/>
      <c r="D22" s="40">
        <v>200</v>
      </c>
      <c r="E22" s="568" t="s">
        <v>531</v>
      </c>
      <c r="F22" s="581" t="s">
        <v>574</v>
      </c>
      <c r="G22" s="144"/>
      <c r="H22" s="244" t="s">
        <v>379</v>
      </c>
      <c r="I22" s="250"/>
      <c r="J22" s="79">
        <v>19</v>
      </c>
      <c r="K22" s="187" t="s">
        <v>552</v>
      </c>
      <c r="L22" s="563" t="s">
        <v>641</v>
      </c>
      <c r="M22" s="249"/>
      <c r="N22" s="160" t="s">
        <v>368</v>
      </c>
      <c r="O22" s="249">
        <v>14</v>
      </c>
      <c r="P22" s="553" t="s">
        <v>564</v>
      </c>
      <c r="Q22" s="554" t="s">
        <v>641</v>
      </c>
    </row>
    <row r="23" spans="1:17" s="157" customFormat="1" ht="11.25" customHeight="1">
      <c r="A23" s="144"/>
      <c r="B23" s="160" t="s">
        <v>378</v>
      </c>
      <c r="C23" s="107"/>
      <c r="D23" s="79">
        <v>25</v>
      </c>
      <c r="E23" s="553" t="s">
        <v>532</v>
      </c>
      <c r="F23" s="563" t="s">
        <v>641</v>
      </c>
      <c r="G23" s="144"/>
      <c r="H23" s="244" t="s">
        <v>67</v>
      </c>
      <c r="I23" s="245"/>
      <c r="J23" s="79">
        <v>6</v>
      </c>
      <c r="K23" s="187" t="s">
        <v>554</v>
      </c>
      <c r="L23" s="563" t="s">
        <v>641</v>
      </c>
      <c r="M23" s="249"/>
      <c r="N23" s="160" t="s">
        <v>369</v>
      </c>
      <c r="O23" s="249">
        <v>29</v>
      </c>
      <c r="P23" s="553" t="s">
        <v>565</v>
      </c>
      <c r="Q23" s="554" t="s">
        <v>641</v>
      </c>
    </row>
    <row r="24" spans="1:17" s="157" customFormat="1" ht="11.25" customHeight="1">
      <c r="A24" s="144"/>
      <c r="B24" s="160" t="s">
        <v>434</v>
      </c>
      <c r="C24" s="144"/>
      <c r="D24" s="553">
        <v>8</v>
      </c>
      <c r="E24" s="553" t="s">
        <v>533</v>
      </c>
      <c r="F24" s="563" t="s">
        <v>641</v>
      </c>
      <c r="H24" s="244" t="s">
        <v>382</v>
      </c>
      <c r="I24" s="245"/>
      <c r="J24" s="79">
        <v>9</v>
      </c>
      <c r="K24" s="187" t="s">
        <v>555</v>
      </c>
      <c r="L24" s="563" t="s">
        <v>641</v>
      </c>
      <c r="M24" s="249"/>
      <c r="N24" s="160" t="s">
        <v>370</v>
      </c>
      <c r="O24" s="249">
        <v>24</v>
      </c>
      <c r="P24" s="553" t="s">
        <v>553</v>
      </c>
      <c r="Q24" s="554" t="s">
        <v>641</v>
      </c>
    </row>
    <row r="25" spans="1:17" s="157" customFormat="1" ht="11.25" customHeight="1">
      <c r="A25" s="144"/>
      <c r="B25" s="160" t="s">
        <v>381</v>
      </c>
      <c r="C25" s="39"/>
      <c r="D25" s="79">
        <v>18</v>
      </c>
      <c r="E25" s="553" t="s">
        <v>534</v>
      </c>
      <c r="F25" s="563" t="s">
        <v>641</v>
      </c>
      <c r="G25" s="144"/>
      <c r="H25" s="244" t="s">
        <v>384</v>
      </c>
      <c r="I25" s="245"/>
      <c r="J25" s="79">
        <v>144</v>
      </c>
      <c r="K25" s="187" t="s">
        <v>556</v>
      </c>
      <c r="L25" s="563" t="s">
        <v>641</v>
      </c>
      <c r="M25" s="249"/>
      <c r="N25" s="160" t="s">
        <v>377</v>
      </c>
      <c r="O25" s="249">
        <v>42</v>
      </c>
      <c r="P25" s="553" t="s">
        <v>566</v>
      </c>
      <c r="Q25" s="554" t="s">
        <v>641</v>
      </c>
    </row>
    <row r="26" spans="1:17" s="157" customFormat="1" ht="11.25" customHeight="1">
      <c r="A26" s="144"/>
      <c r="B26" s="160" t="s">
        <v>320</v>
      </c>
      <c r="C26" s="245"/>
      <c r="D26" s="79">
        <v>20</v>
      </c>
      <c r="E26" s="553" t="s">
        <v>535</v>
      </c>
      <c r="F26" s="563" t="s">
        <v>641</v>
      </c>
      <c r="G26" s="144"/>
      <c r="H26" s="244" t="s">
        <v>386</v>
      </c>
      <c r="I26" s="245"/>
      <c r="J26" s="79">
        <v>61</v>
      </c>
      <c r="K26" s="187" t="s">
        <v>557</v>
      </c>
      <c r="L26" s="563" t="s">
        <v>641</v>
      </c>
      <c r="M26" s="249"/>
      <c r="N26" s="229" t="s">
        <v>486</v>
      </c>
      <c r="O26" s="570">
        <v>15</v>
      </c>
      <c r="P26" s="553" t="s">
        <v>567</v>
      </c>
      <c r="Q26" s="554" t="s">
        <v>641</v>
      </c>
    </row>
    <row r="27" spans="1:17" s="157" customFormat="1" ht="11.25" customHeight="1">
      <c r="A27" s="144"/>
      <c r="B27" s="229" t="s">
        <v>321</v>
      </c>
      <c r="C27" s="107"/>
      <c r="D27" s="79">
        <v>10</v>
      </c>
      <c r="E27" s="553" t="s">
        <v>536</v>
      </c>
      <c r="F27" s="563" t="s">
        <v>641</v>
      </c>
      <c r="G27" s="144"/>
      <c r="H27" s="244" t="s">
        <v>388</v>
      </c>
      <c r="I27" s="245"/>
      <c r="J27" s="79">
        <v>17</v>
      </c>
      <c r="K27" s="187" t="s">
        <v>550</v>
      </c>
      <c r="L27" s="563" t="s">
        <v>641</v>
      </c>
      <c r="M27" s="249"/>
      <c r="N27" s="160" t="s">
        <v>380</v>
      </c>
      <c r="O27" s="249">
        <v>39</v>
      </c>
      <c r="P27" s="553" t="s">
        <v>568</v>
      </c>
      <c r="Q27" s="554" t="s">
        <v>641</v>
      </c>
    </row>
    <row r="28" spans="1:17" s="157" customFormat="1" ht="11.25" customHeight="1">
      <c r="A28" s="144"/>
      <c r="B28" s="160" t="s">
        <v>385</v>
      </c>
      <c r="C28" s="107"/>
      <c r="D28" s="79">
        <v>3</v>
      </c>
      <c r="E28" s="553" t="s">
        <v>537</v>
      </c>
      <c r="F28" s="563" t="s">
        <v>641</v>
      </c>
      <c r="H28" s="244" t="s">
        <v>642</v>
      </c>
      <c r="I28" s="245"/>
      <c r="J28" s="555" t="s">
        <v>559</v>
      </c>
      <c r="K28" s="569" t="s">
        <v>558</v>
      </c>
      <c r="L28" s="563" t="s">
        <v>641</v>
      </c>
      <c r="M28" s="249"/>
      <c r="N28" s="160" t="s">
        <v>383</v>
      </c>
      <c r="O28" s="249">
        <v>14</v>
      </c>
      <c r="P28" s="553" t="s">
        <v>530</v>
      </c>
      <c r="Q28" s="554" t="s">
        <v>641</v>
      </c>
    </row>
    <row r="29" spans="1:17" s="157" customFormat="1" ht="11.25" customHeight="1">
      <c r="A29" s="144"/>
      <c r="B29" s="160" t="s">
        <v>653</v>
      </c>
      <c r="C29" s="107"/>
      <c r="D29" s="79">
        <v>38</v>
      </c>
      <c r="E29" s="553" t="s">
        <v>538</v>
      </c>
      <c r="F29" s="563" t="s">
        <v>641</v>
      </c>
      <c r="I29" s="245"/>
      <c r="J29" s="79"/>
      <c r="K29" s="187"/>
      <c r="L29" s="243"/>
      <c r="M29" s="249"/>
      <c r="N29" s="243"/>
      <c r="O29" s="570"/>
      <c r="P29" s="553"/>
      <c r="Q29" s="144"/>
    </row>
    <row r="30" spans="2:17" s="157" customFormat="1" ht="11.25" customHeight="1">
      <c r="B30" s="160" t="s">
        <v>390</v>
      </c>
      <c r="C30" s="107"/>
      <c r="D30" s="79">
        <v>37</v>
      </c>
      <c r="E30" s="553" t="s">
        <v>539</v>
      </c>
      <c r="F30" s="563" t="s">
        <v>641</v>
      </c>
      <c r="G30" s="908" t="s">
        <v>322</v>
      </c>
      <c r="H30" s="907"/>
      <c r="I30" s="250"/>
      <c r="J30" s="40">
        <v>50</v>
      </c>
      <c r="K30" s="252" t="s">
        <v>585</v>
      </c>
      <c r="L30" s="581" t="s">
        <v>586</v>
      </c>
      <c r="M30" s="908" t="s">
        <v>640</v>
      </c>
      <c r="N30" s="907"/>
      <c r="O30" s="579">
        <v>10</v>
      </c>
      <c r="P30" s="568" t="s">
        <v>588</v>
      </c>
      <c r="Q30" s="582" t="s">
        <v>584</v>
      </c>
    </row>
    <row r="31" spans="2:17" s="157" customFormat="1" ht="11.25" customHeight="1">
      <c r="B31" s="160" t="s">
        <v>391</v>
      </c>
      <c r="D31" s="284">
        <v>41</v>
      </c>
      <c r="E31" s="284" t="s">
        <v>540</v>
      </c>
      <c r="F31" s="563" t="s">
        <v>641</v>
      </c>
      <c r="G31" s="144"/>
      <c r="H31" s="244" t="s">
        <v>323</v>
      </c>
      <c r="I31" s="240"/>
      <c r="J31" s="553">
        <v>11</v>
      </c>
      <c r="K31" s="187" t="s">
        <v>544</v>
      </c>
      <c r="L31" s="563" t="s">
        <v>641</v>
      </c>
      <c r="M31" s="249"/>
      <c r="N31" s="160" t="s">
        <v>389</v>
      </c>
      <c r="O31" s="249">
        <v>10</v>
      </c>
      <c r="P31" s="553" t="s">
        <v>526</v>
      </c>
      <c r="Q31" s="554" t="s">
        <v>641</v>
      </c>
    </row>
    <row r="32" spans="1:17" s="157" customFormat="1" ht="11.25" customHeight="1">
      <c r="A32" s="144"/>
      <c r="B32" s="243"/>
      <c r="C32" s="107"/>
      <c r="D32" s="79"/>
      <c r="E32" s="284"/>
      <c r="F32" s="563"/>
      <c r="G32" s="144"/>
      <c r="H32" s="160" t="s">
        <v>436</v>
      </c>
      <c r="I32" s="240"/>
      <c r="J32" s="553">
        <v>12</v>
      </c>
      <c r="K32" s="284" t="s">
        <v>544</v>
      </c>
      <c r="L32" s="563" t="s">
        <v>641</v>
      </c>
      <c r="M32" s="250"/>
      <c r="N32" s="251"/>
      <c r="O32" s="579"/>
      <c r="P32" s="575"/>
      <c r="Q32" s="144"/>
    </row>
    <row r="33" spans="1:17" s="157" customFormat="1" ht="11.25" customHeight="1">
      <c r="A33" s="843" t="s">
        <v>393</v>
      </c>
      <c r="B33" s="907"/>
      <c r="C33" s="107"/>
      <c r="D33" s="40">
        <v>162</v>
      </c>
      <c r="E33" s="568" t="s">
        <v>541</v>
      </c>
      <c r="F33" s="581" t="s">
        <v>574</v>
      </c>
      <c r="H33" s="244" t="s">
        <v>413</v>
      </c>
      <c r="I33" s="250"/>
      <c r="J33" s="79">
        <v>6</v>
      </c>
      <c r="K33" s="187" t="s">
        <v>554</v>
      </c>
      <c r="L33" s="563" t="s">
        <v>641</v>
      </c>
      <c r="M33" s="908" t="s">
        <v>392</v>
      </c>
      <c r="N33" s="907"/>
      <c r="O33" s="571">
        <v>930</v>
      </c>
      <c r="P33" s="576" t="s">
        <v>569</v>
      </c>
      <c r="Q33" s="554" t="s">
        <v>641</v>
      </c>
    </row>
    <row r="34" spans="1:17" s="157" customFormat="1" ht="11.25" customHeight="1">
      <c r="A34" s="144"/>
      <c r="B34" s="412" t="s">
        <v>395</v>
      </c>
      <c r="C34" s="144"/>
      <c r="D34" s="553">
        <v>4</v>
      </c>
      <c r="E34" s="553" t="s">
        <v>575</v>
      </c>
      <c r="F34" s="563" t="s">
        <v>576</v>
      </c>
      <c r="H34" s="3" t="s">
        <v>639</v>
      </c>
      <c r="I34" s="250"/>
      <c r="J34" s="79">
        <v>3</v>
      </c>
      <c r="K34" s="187" t="s">
        <v>537</v>
      </c>
      <c r="L34" s="563" t="s">
        <v>641</v>
      </c>
      <c r="M34" s="249"/>
      <c r="N34" s="160" t="s">
        <v>438</v>
      </c>
      <c r="O34" s="249">
        <v>18</v>
      </c>
      <c r="P34" s="553" t="s">
        <v>534</v>
      </c>
      <c r="Q34" s="554" t="s">
        <v>641</v>
      </c>
    </row>
    <row r="35" spans="1:17" s="157" customFormat="1" ht="11.25" customHeight="1">
      <c r="A35" s="144"/>
      <c r="B35" s="160" t="s">
        <v>412</v>
      </c>
      <c r="C35" s="333"/>
      <c r="D35" s="553">
        <v>86</v>
      </c>
      <c r="E35" s="553" t="s">
        <v>577</v>
      </c>
      <c r="F35" s="563" t="s">
        <v>576</v>
      </c>
      <c r="H35" s="551" t="s">
        <v>638</v>
      </c>
      <c r="I35" s="245"/>
      <c r="J35" s="79"/>
      <c r="K35" s="187"/>
      <c r="M35" s="249"/>
      <c r="N35" s="160" t="s">
        <v>394</v>
      </c>
      <c r="O35" s="249">
        <v>183</v>
      </c>
      <c r="P35" s="553" t="s">
        <v>541</v>
      </c>
      <c r="Q35" s="554" t="s">
        <v>641</v>
      </c>
    </row>
    <row r="36" spans="1:17" s="157" customFormat="1" ht="11.25" customHeight="1">
      <c r="A36" s="144"/>
      <c r="B36" s="412" t="s">
        <v>415</v>
      </c>
      <c r="C36" s="333"/>
      <c r="D36" s="553">
        <v>8</v>
      </c>
      <c r="E36" s="553" t="s">
        <v>578</v>
      </c>
      <c r="F36" s="563" t="s">
        <v>576</v>
      </c>
      <c r="H36" s="244" t="s">
        <v>421</v>
      </c>
      <c r="I36" s="245"/>
      <c r="J36" s="79">
        <v>18</v>
      </c>
      <c r="K36" s="187" t="s">
        <v>542</v>
      </c>
      <c r="L36" s="563" t="s">
        <v>641</v>
      </c>
      <c r="M36" s="249"/>
      <c r="N36" s="160" t="s">
        <v>396</v>
      </c>
      <c r="O36" s="249">
        <v>323</v>
      </c>
      <c r="P36" s="79" t="s">
        <v>570</v>
      </c>
      <c r="Q36" s="554" t="s">
        <v>641</v>
      </c>
    </row>
    <row r="37" spans="1:17" s="157" customFormat="1" ht="11.25" customHeight="1">
      <c r="A37" s="144"/>
      <c r="B37" s="160" t="s">
        <v>417</v>
      </c>
      <c r="C37" s="107"/>
      <c r="D37" s="79">
        <v>8</v>
      </c>
      <c r="E37" s="553" t="s">
        <v>578</v>
      </c>
      <c r="F37" s="563" t="s">
        <v>576</v>
      </c>
      <c r="G37" s="144"/>
      <c r="H37" s="244"/>
      <c r="I37" s="245"/>
      <c r="J37" s="79"/>
      <c r="K37" s="252"/>
      <c r="M37" s="249"/>
      <c r="N37" s="160" t="s">
        <v>414</v>
      </c>
      <c r="O37" s="249">
        <v>375</v>
      </c>
      <c r="P37" s="79" t="s">
        <v>571</v>
      </c>
      <c r="Q37" s="554" t="s">
        <v>641</v>
      </c>
    </row>
    <row r="38" spans="1:17" s="157" customFormat="1" ht="11.25" customHeight="1">
      <c r="A38" s="144"/>
      <c r="B38" s="160" t="s">
        <v>420</v>
      </c>
      <c r="C38" s="107"/>
      <c r="D38" s="79">
        <v>15</v>
      </c>
      <c r="E38" s="553" t="s">
        <v>579</v>
      </c>
      <c r="F38" s="563" t="s">
        <v>576</v>
      </c>
      <c r="G38" s="905" t="s">
        <v>324</v>
      </c>
      <c r="H38" s="906"/>
      <c r="I38" s="250"/>
      <c r="J38" s="40">
        <v>49</v>
      </c>
      <c r="K38" s="252" t="s">
        <v>591</v>
      </c>
      <c r="L38" s="581" t="s">
        <v>587</v>
      </c>
      <c r="M38" s="249"/>
      <c r="N38" s="160" t="s">
        <v>416</v>
      </c>
      <c r="O38" s="249">
        <v>9</v>
      </c>
      <c r="P38" s="79" t="s">
        <v>555</v>
      </c>
      <c r="Q38" s="554" t="s">
        <v>641</v>
      </c>
    </row>
    <row r="39" spans="1:17" s="157" customFormat="1" ht="11.25" customHeight="1">
      <c r="A39" s="144"/>
      <c r="B39" s="160" t="s">
        <v>637</v>
      </c>
      <c r="C39" s="107"/>
      <c r="D39" s="79">
        <v>34</v>
      </c>
      <c r="E39" s="553" t="s">
        <v>580</v>
      </c>
      <c r="F39" s="563" t="s">
        <v>576</v>
      </c>
      <c r="G39" s="144"/>
      <c r="H39" s="244" t="s">
        <v>334</v>
      </c>
      <c r="I39" s="245"/>
      <c r="J39" s="79">
        <v>14</v>
      </c>
      <c r="K39" s="187" t="s">
        <v>530</v>
      </c>
      <c r="L39" s="563" t="s">
        <v>641</v>
      </c>
      <c r="M39" s="249"/>
      <c r="N39" s="160" t="s">
        <v>419</v>
      </c>
      <c r="O39" s="249">
        <v>0</v>
      </c>
      <c r="P39" s="79">
        <v>0</v>
      </c>
      <c r="Q39" s="144"/>
    </row>
    <row r="40" spans="1:17" s="157" customFormat="1" ht="11.25" customHeight="1">
      <c r="A40" s="144"/>
      <c r="B40" s="229" t="s">
        <v>339</v>
      </c>
      <c r="C40" s="107"/>
      <c r="D40" s="79">
        <v>7</v>
      </c>
      <c r="E40" s="553" t="s">
        <v>581</v>
      </c>
      <c r="F40" s="563" t="s">
        <v>576</v>
      </c>
      <c r="H40" s="465" t="s">
        <v>335</v>
      </c>
      <c r="I40" s="245"/>
      <c r="J40" s="79">
        <v>6</v>
      </c>
      <c r="K40" s="187" t="s">
        <v>543</v>
      </c>
      <c r="L40" s="563" t="s">
        <v>641</v>
      </c>
      <c r="M40" s="249"/>
      <c r="N40" s="160" t="s">
        <v>422</v>
      </c>
      <c r="O40" s="79">
        <v>10</v>
      </c>
      <c r="P40" s="79" t="s">
        <v>536</v>
      </c>
      <c r="Q40" s="554" t="s">
        <v>641</v>
      </c>
    </row>
    <row r="41" spans="1:17" s="157" customFormat="1" ht="11.25" customHeight="1">
      <c r="A41" s="144"/>
      <c r="B41" s="243"/>
      <c r="C41" s="107"/>
      <c r="D41" s="79"/>
      <c r="E41" s="553"/>
      <c r="F41" s="563"/>
      <c r="H41" s="465" t="s">
        <v>336</v>
      </c>
      <c r="I41" s="245"/>
      <c r="J41" s="79">
        <v>7</v>
      </c>
      <c r="K41" s="187" t="s">
        <v>543</v>
      </c>
      <c r="L41" s="563" t="s">
        <v>641</v>
      </c>
      <c r="M41" s="249"/>
      <c r="N41" s="160" t="s">
        <v>424</v>
      </c>
      <c r="O41" s="79">
        <v>11</v>
      </c>
      <c r="P41" s="79" t="s">
        <v>529</v>
      </c>
      <c r="Q41" s="554" t="s">
        <v>641</v>
      </c>
    </row>
    <row r="42" spans="1:17" s="157" customFormat="1" ht="11.25" customHeight="1">
      <c r="A42" s="913" t="s">
        <v>314</v>
      </c>
      <c r="B42" s="911"/>
      <c r="C42" s="247"/>
      <c r="D42" s="574">
        <v>698</v>
      </c>
      <c r="E42" s="552" t="s">
        <v>582</v>
      </c>
      <c r="F42" s="581" t="s">
        <v>576</v>
      </c>
      <c r="G42" s="144"/>
      <c r="H42" s="465" t="s">
        <v>418</v>
      </c>
      <c r="I42" s="245"/>
      <c r="J42" s="79">
        <v>12</v>
      </c>
      <c r="K42" s="187" t="s">
        <v>530</v>
      </c>
      <c r="L42" s="563" t="s">
        <v>641</v>
      </c>
      <c r="M42" s="249"/>
      <c r="N42" s="229" t="s">
        <v>592</v>
      </c>
      <c r="O42" s="555" t="s">
        <v>559</v>
      </c>
      <c r="P42" s="569" t="s">
        <v>593</v>
      </c>
      <c r="Q42" s="157" t="s">
        <v>590</v>
      </c>
    </row>
    <row r="43" spans="1:17" s="157" customFormat="1" ht="11.25" customHeight="1">
      <c r="A43" s="144"/>
      <c r="B43" s="244" t="s">
        <v>342</v>
      </c>
      <c r="C43" s="245"/>
      <c r="D43" s="79">
        <v>12</v>
      </c>
      <c r="E43" s="187" t="s">
        <v>544</v>
      </c>
      <c r="F43" s="563" t="s">
        <v>641</v>
      </c>
      <c r="G43" s="144"/>
      <c r="H43" s="465" t="s">
        <v>337</v>
      </c>
      <c r="I43" s="240"/>
      <c r="J43" s="553">
        <v>10</v>
      </c>
      <c r="K43" s="187" t="s">
        <v>529</v>
      </c>
      <c r="L43" s="563" t="s">
        <v>641</v>
      </c>
      <c r="M43" s="249"/>
      <c r="N43" s="494" t="s">
        <v>927</v>
      </c>
      <c r="O43" s="249">
        <v>1</v>
      </c>
      <c r="P43" s="79" t="s">
        <v>572</v>
      </c>
      <c r="Q43" s="554" t="s">
        <v>641</v>
      </c>
    </row>
    <row r="44" spans="1:17" s="157" customFormat="1" ht="11.25" customHeight="1">
      <c r="A44" s="144"/>
      <c r="B44" s="160"/>
      <c r="E44" s="144"/>
      <c r="F44" s="563"/>
      <c r="G44" s="144"/>
      <c r="H44" s="465" t="s">
        <v>643</v>
      </c>
      <c r="I44" s="240"/>
      <c r="J44" s="555" t="s">
        <v>559</v>
      </c>
      <c r="K44" s="569" t="s">
        <v>558</v>
      </c>
      <c r="L44" s="563" t="s">
        <v>641</v>
      </c>
      <c r="M44" s="249"/>
      <c r="N44" s="160"/>
      <c r="O44" s="245"/>
      <c r="P44" s="1"/>
      <c r="Q44" s="144"/>
    </row>
    <row r="45" spans="1:18" ht="3" customHeight="1">
      <c r="A45" s="156"/>
      <c r="B45" s="254"/>
      <c r="C45" s="154"/>
      <c r="D45" s="154"/>
      <c r="E45" s="154"/>
      <c r="F45" s="565"/>
      <c r="G45" s="154"/>
      <c r="H45" s="254"/>
      <c r="I45" s="240"/>
      <c r="J45" s="553"/>
      <c r="K45" s="79"/>
      <c r="L45" s="144"/>
      <c r="M45" s="255"/>
      <c r="N45" s="254"/>
      <c r="O45" s="155"/>
      <c r="P45" s="224"/>
      <c r="Q45" s="154"/>
      <c r="R45" s="157"/>
    </row>
    <row r="46" spans="1:18" ht="3" customHeight="1">
      <c r="A46" s="63"/>
      <c r="B46" s="144"/>
      <c r="C46" s="256"/>
      <c r="D46" s="256"/>
      <c r="E46" s="256"/>
      <c r="F46" s="566"/>
      <c r="G46" s="144"/>
      <c r="H46" s="157"/>
      <c r="I46" s="256"/>
      <c r="J46" s="256"/>
      <c r="K46" s="257"/>
      <c r="L46" s="256"/>
      <c r="M46" s="257"/>
      <c r="N46" s="256"/>
      <c r="O46" s="256"/>
      <c r="P46" s="257"/>
      <c r="Q46" s="256"/>
      <c r="R46" s="157"/>
    </row>
    <row r="47" spans="1:13" ht="13.5">
      <c r="A47" s="63" t="s">
        <v>682</v>
      </c>
      <c r="B47" s="112"/>
      <c r="G47" s="144"/>
      <c r="H47" s="144"/>
      <c r="K47" s="258"/>
      <c r="M47" s="258"/>
    </row>
    <row r="48" spans="1:16" s="112" customFormat="1" ht="12">
      <c r="A48" s="407" t="s">
        <v>742</v>
      </c>
      <c r="B48" s="144"/>
      <c r="C48" s="172"/>
      <c r="D48" s="172"/>
      <c r="E48" s="172"/>
      <c r="F48" s="567"/>
      <c r="G48" s="240"/>
      <c r="H48" s="144"/>
      <c r="K48" s="185"/>
      <c r="M48" s="185"/>
      <c r="P48" s="172"/>
    </row>
    <row r="49" spans="1:13" ht="13.5">
      <c r="A49" s="407" t="s">
        <v>743</v>
      </c>
      <c r="B49" s="144"/>
      <c r="G49" s="112"/>
      <c r="H49" s="112"/>
      <c r="K49" s="258"/>
      <c r="M49" s="258"/>
    </row>
    <row r="50" spans="11:13" ht="13.5">
      <c r="K50" s="258"/>
      <c r="M50" s="258"/>
    </row>
    <row r="51" spans="11:13" ht="13.5">
      <c r="K51" s="258"/>
      <c r="M51" s="258"/>
    </row>
    <row r="52" spans="11:13" ht="13.5">
      <c r="K52" s="258"/>
      <c r="M52" s="258"/>
    </row>
    <row r="53" spans="11:13" ht="13.5">
      <c r="K53" s="258"/>
      <c r="M53" s="258"/>
    </row>
    <row r="54" spans="11:13" ht="13.5">
      <c r="K54" s="258"/>
      <c r="M54" s="258"/>
    </row>
    <row r="55" spans="11:13" ht="13.5">
      <c r="K55" s="258"/>
      <c r="M55" s="258"/>
    </row>
    <row r="56" spans="11:13" ht="13.5">
      <c r="K56" s="258"/>
      <c r="M56" s="258"/>
    </row>
    <row r="57" spans="11:13" ht="13.5">
      <c r="K57" s="258"/>
      <c r="M57" s="258"/>
    </row>
    <row r="58" spans="11:13" ht="13.5">
      <c r="K58" s="258"/>
      <c r="M58" s="258"/>
    </row>
    <row r="59" spans="11:13" ht="13.5">
      <c r="K59" s="258"/>
      <c r="M59" s="258"/>
    </row>
    <row r="60" spans="11:13" ht="13.5">
      <c r="K60" s="258"/>
      <c r="M60" s="258"/>
    </row>
    <row r="61" spans="11:13" ht="13.5">
      <c r="K61" s="258"/>
      <c r="M61" s="258"/>
    </row>
    <row r="62" spans="11:13" ht="13.5">
      <c r="K62" s="258"/>
      <c r="M62" s="258"/>
    </row>
    <row r="63" spans="11:13" ht="13.5">
      <c r="K63" s="258"/>
      <c r="M63" s="258"/>
    </row>
    <row r="64" spans="11:13" ht="13.5">
      <c r="K64" s="258"/>
      <c r="M64" s="258"/>
    </row>
    <row r="65" spans="11:13" ht="13.5">
      <c r="K65" s="258"/>
      <c r="M65" s="258"/>
    </row>
    <row r="66" spans="11:13" ht="13.5">
      <c r="K66" s="258"/>
      <c r="M66" s="258"/>
    </row>
    <row r="67" spans="11:13" ht="13.5">
      <c r="K67" s="258"/>
      <c r="M67" s="258"/>
    </row>
    <row r="68" spans="11:13" ht="13.5">
      <c r="K68" s="258"/>
      <c r="M68" s="258"/>
    </row>
    <row r="69" spans="11:13" ht="13.5">
      <c r="K69" s="258"/>
      <c r="M69" s="258"/>
    </row>
    <row r="70" spans="11:13" ht="13.5">
      <c r="K70" s="258"/>
      <c r="M70" s="258"/>
    </row>
    <row r="71" spans="11:13" ht="13.5">
      <c r="K71" s="258"/>
      <c r="M71" s="258"/>
    </row>
    <row r="72" spans="11:13" ht="13.5">
      <c r="K72" s="258"/>
      <c r="M72" s="258"/>
    </row>
    <row r="73" spans="11:13" ht="13.5">
      <c r="K73" s="258"/>
      <c r="M73" s="258"/>
    </row>
    <row r="74" spans="11:13" ht="13.5">
      <c r="K74" s="258"/>
      <c r="M74" s="258"/>
    </row>
    <row r="75" spans="11:13" ht="13.5">
      <c r="K75" s="258"/>
      <c r="M75" s="258"/>
    </row>
    <row r="76" spans="11:13" ht="13.5">
      <c r="K76" s="258"/>
      <c r="M76" s="258"/>
    </row>
    <row r="77" spans="11:13" ht="13.5">
      <c r="K77" s="258"/>
      <c r="M77" s="258"/>
    </row>
    <row r="78" spans="11:13" ht="13.5">
      <c r="K78" s="258"/>
      <c r="M78" s="258"/>
    </row>
    <row r="79" spans="11:13" ht="13.5">
      <c r="K79" s="258"/>
      <c r="M79" s="258"/>
    </row>
    <row r="80" spans="11:13" ht="13.5">
      <c r="K80" s="258"/>
      <c r="M80" s="258"/>
    </row>
    <row r="81" spans="11:13" ht="13.5">
      <c r="K81" s="258"/>
      <c r="M81" s="258"/>
    </row>
    <row r="82" spans="11:13" ht="13.5">
      <c r="K82" s="258"/>
      <c r="M82" s="258"/>
    </row>
    <row r="83" spans="11:13" ht="13.5">
      <c r="K83" s="258"/>
      <c r="M83" s="258"/>
    </row>
  </sheetData>
  <mergeCells count="21">
    <mergeCell ref="A42:B42"/>
    <mergeCell ref="A13:B13"/>
    <mergeCell ref="A22:B22"/>
    <mergeCell ref="A33:B33"/>
    <mergeCell ref="A1:P1"/>
    <mergeCell ref="N3:P3"/>
    <mergeCell ref="A7:B7"/>
    <mergeCell ref="M7:N7"/>
    <mergeCell ref="D5:E5"/>
    <mergeCell ref="D7:E7"/>
    <mergeCell ref="J5:K5"/>
    <mergeCell ref="O5:P5"/>
    <mergeCell ref="G38:H38"/>
    <mergeCell ref="A9:B9"/>
    <mergeCell ref="M20:N20"/>
    <mergeCell ref="M30:N30"/>
    <mergeCell ref="M33:N33"/>
    <mergeCell ref="M19:N19"/>
    <mergeCell ref="D9:E9"/>
    <mergeCell ref="G20:H20"/>
    <mergeCell ref="G30:H3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2.875" style="157" customWidth="1"/>
    <col min="2" max="2" width="21.875" style="157" customWidth="1"/>
    <col min="3" max="4" width="12.875" style="157" customWidth="1"/>
    <col min="5" max="5" width="12.875" style="262" customWidth="1"/>
    <col min="6" max="7" width="12.875" style="157" customWidth="1"/>
    <col min="8" max="8" width="11.625" style="157" bestFit="1" customWidth="1"/>
    <col min="9" max="16384" width="8.875" style="157" customWidth="1"/>
  </cols>
  <sheetData>
    <row r="1" spans="1:12" ht="18" customHeight="1">
      <c r="A1" s="846" t="s">
        <v>659</v>
      </c>
      <c r="B1" s="846"/>
      <c r="C1" s="846"/>
      <c r="D1" s="846"/>
      <c r="E1" s="846"/>
      <c r="F1" s="846"/>
      <c r="G1" s="846"/>
      <c r="H1" s="236"/>
      <c r="I1" s="236"/>
      <c r="J1" s="236"/>
      <c r="K1" s="236"/>
      <c r="L1" s="236"/>
    </row>
    <row r="3" ht="12">
      <c r="G3" s="187" t="s">
        <v>442</v>
      </c>
    </row>
    <row r="4" spans="1:7" ht="4.5" customHeight="1">
      <c r="A4" s="144"/>
      <c r="B4" s="144"/>
      <c r="C4" s="144"/>
      <c r="D4" s="144"/>
      <c r="E4" s="263"/>
      <c r="F4" s="144"/>
      <c r="G4" s="144"/>
    </row>
    <row r="5" spans="1:11" ht="12.75" customHeight="1">
      <c r="A5" s="256"/>
      <c r="B5" s="257" t="s">
        <v>602</v>
      </c>
      <c r="C5" s="917" t="s">
        <v>329</v>
      </c>
      <c r="D5" s="915">
        <v>15</v>
      </c>
      <c r="E5" s="917">
        <v>16</v>
      </c>
      <c r="F5" s="796">
        <v>17</v>
      </c>
      <c r="G5" s="919">
        <v>18</v>
      </c>
      <c r="I5" s="262"/>
      <c r="J5" s="262"/>
      <c r="K5" s="262"/>
    </row>
    <row r="6" spans="1:7" ht="12.75" customHeight="1">
      <c r="A6" s="264" t="s">
        <v>601</v>
      </c>
      <c r="B6" s="265"/>
      <c r="C6" s="918"/>
      <c r="D6" s="916"/>
      <c r="E6" s="918"/>
      <c r="F6" s="694"/>
      <c r="G6" s="920"/>
    </row>
    <row r="7" spans="1:7" ht="4.5" customHeight="1">
      <c r="A7" s="144"/>
      <c r="B7" s="144"/>
      <c r="C7" s="240"/>
      <c r="D7" s="144"/>
      <c r="E7" s="263"/>
      <c r="F7" s="144"/>
      <c r="G7" s="144"/>
    </row>
    <row r="8" spans="1:8" s="248" customFormat="1" ht="15" customHeight="1">
      <c r="A8" s="914" t="s">
        <v>445</v>
      </c>
      <c r="B8" s="914"/>
      <c r="C8" s="505">
        <v>269027238</v>
      </c>
      <c r="D8" s="495">
        <v>280371104</v>
      </c>
      <c r="E8" s="496">
        <v>290784876</v>
      </c>
      <c r="F8" s="496">
        <v>270240560</v>
      </c>
      <c r="G8" s="495">
        <f>SUM(G10,G35,G54)</f>
        <v>262679161</v>
      </c>
      <c r="H8" s="267"/>
    </row>
    <row r="9" spans="1:8" ht="3" customHeight="1">
      <c r="A9" s="268"/>
      <c r="B9" s="268"/>
      <c r="C9" s="506"/>
      <c r="D9" s="497"/>
      <c r="E9" s="498"/>
      <c r="F9" s="497"/>
      <c r="G9" s="497"/>
      <c r="H9" s="270"/>
    </row>
    <row r="10" spans="1:8" s="248" customFormat="1" ht="13.5" customHeight="1">
      <c r="A10" s="914" t="s">
        <v>446</v>
      </c>
      <c r="B10" s="914"/>
      <c r="C10" s="505">
        <v>135949156</v>
      </c>
      <c r="D10" s="495">
        <v>135301637</v>
      </c>
      <c r="E10" s="496">
        <v>158641016</v>
      </c>
      <c r="F10" s="496">
        <v>137949875</v>
      </c>
      <c r="G10" s="495">
        <f>SUM(G12:G33)</f>
        <v>131843478</v>
      </c>
      <c r="H10" s="267"/>
    </row>
    <row r="11" spans="3:8" ht="3" customHeight="1">
      <c r="C11" s="507"/>
      <c r="D11" s="499"/>
      <c r="E11" s="500"/>
      <c r="F11" s="499"/>
      <c r="G11" s="499"/>
      <c r="H11" s="270"/>
    </row>
    <row r="12" spans="2:8" ht="13.5" customHeight="1">
      <c r="B12" s="244" t="s">
        <v>910</v>
      </c>
      <c r="C12" s="507">
        <v>43331910</v>
      </c>
      <c r="D12" s="500">
        <v>41857604</v>
      </c>
      <c r="E12" s="499">
        <v>41811742</v>
      </c>
      <c r="F12" s="499">
        <v>42329986</v>
      </c>
      <c r="G12" s="499">
        <v>43447577</v>
      </c>
      <c r="H12" s="270"/>
    </row>
    <row r="13" spans="2:8" ht="13.5" customHeight="1">
      <c r="B13" s="244" t="s">
        <v>447</v>
      </c>
      <c r="C13" s="507">
        <v>888393</v>
      </c>
      <c r="D13" s="500">
        <v>943588</v>
      </c>
      <c r="E13" s="499">
        <v>1581905</v>
      </c>
      <c r="F13" s="499">
        <v>2206969</v>
      </c>
      <c r="G13" s="499">
        <v>3174559</v>
      </c>
      <c r="H13" s="270"/>
    </row>
    <row r="14" spans="2:8" ht="13.5" customHeight="1">
      <c r="B14" s="244" t="s">
        <v>517</v>
      </c>
      <c r="C14" s="507">
        <v>597030</v>
      </c>
      <c r="D14" s="500">
        <v>404142</v>
      </c>
      <c r="E14" s="499">
        <v>405365</v>
      </c>
      <c r="F14" s="499">
        <v>253494</v>
      </c>
      <c r="G14" s="499">
        <v>194500</v>
      </c>
      <c r="H14" s="270"/>
    </row>
    <row r="15" spans="2:8" ht="13.5" customHeight="1">
      <c r="B15" s="244" t="s">
        <v>217</v>
      </c>
      <c r="C15" s="507">
        <v>0</v>
      </c>
      <c r="D15" s="499">
        <v>0</v>
      </c>
      <c r="E15" s="499">
        <v>51845</v>
      </c>
      <c r="F15" s="499">
        <v>88005</v>
      </c>
      <c r="G15" s="499">
        <v>140320</v>
      </c>
      <c r="H15" s="270"/>
    </row>
    <row r="16" spans="2:8" ht="13.5" customHeight="1">
      <c r="B16" s="244" t="s">
        <v>218</v>
      </c>
      <c r="C16" s="507">
        <v>0</v>
      </c>
      <c r="D16" s="499">
        <v>0</v>
      </c>
      <c r="E16" s="499">
        <v>56953</v>
      </c>
      <c r="F16" s="499">
        <v>124032</v>
      </c>
      <c r="G16" s="499">
        <v>122063</v>
      </c>
      <c r="H16" s="270"/>
    </row>
    <row r="17" spans="2:8" ht="13.5" customHeight="1">
      <c r="B17" s="244" t="s">
        <v>914</v>
      </c>
      <c r="C17" s="507">
        <v>3060684</v>
      </c>
      <c r="D17" s="500">
        <v>3415911</v>
      </c>
      <c r="E17" s="499">
        <v>3776633</v>
      </c>
      <c r="F17" s="499">
        <v>3468985</v>
      </c>
      <c r="G17" s="499">
        <v>3506602</v>
      </c>
      <c r="H17" s="270"/>
    </row>
    <row r="18" spans="2:8" ht="13.5" customHeight="1">
      <c r="B18" s="244" t="s">
        <v>448</v>
      </c>
      <c r="C18" s="507">
        <v>24820</v>
      </c>
      <c r="D18" s="500">
        <v>22388</v>
      </c>
      <c r="E18" s="499">
        <v>21060</v>
      </c>
      <c r="F18" s="499">
        <v>20409</v>
      </c>
      <c r="G18" s="499">
        <v>16607</v>
      </c>
      <c r="H18" s="270"/>
    </row>
    <row r="19" spans="2:8" ht="13.5" customHeight="1">
      <c r="B19" s="244" t="s">
        <v>916</v>
      </c>
      <c r="C19" s="507">
        <v>506</v>
      </c>
      <c r="D19" s="500">
        <v>695</v>
      </c>
      <c r="E19" s="499">
        <v>1777</v>
      </c>
      <c r="F19" s="499">
        <v>166</v>
      </c>
      <c r="G19" s="500">
        <v>134</v>
      </c>
      <c r="H19" s="270"/>
    </row>
    <row r="20" spans="2:8" ht="13.5" customHeight="1">
      <c r="B20" s="244" t="s">
        <v>917</v>
      </c>
      <c r="C20" s="507">
        <v>363577</v>
      </c>
      <c r="D20" s="500">
        <v>336398</v>
      </c>
      <c r="E20" s="499">
        <v>355485</v>
      </c>
      <c r="F20" s="499">
        <v>348499</v>
      </c>
      <c r="G20" s="499">
        <v>331569</v>
      </c>
      <c r="H20" s="270"/>
    </row>
    <row r="21" spans="2:8" ht="13.5" customHeight="1">
      <c r="B21" s="244" t="s">
        <v>918</v>
      </c>
      <c r="C21" s="507">
        <v>1544585</v>
      </c>
      <c r="D21" s="500">
        <v>1567139</v>
      </c>
      <c r="E21" s="499">
        <v>1467331</v>
      </c>
      <c r="F21" s="499">
        <v>1440652</v>
      </c>
      <c r="G21" s="499">
        <v>1169003</v>
      </c>
      <c r="H21" s="270"/>
    </row>
    <row r="22" spans="2:8" ht="13.5" customHeight="1">
      <c r="B22" s="244" t="s">
        <v>919</v>
      </c>
      <c r="C22" s="507">
        <v>23665742</v>
      </c>
      <c r="D22" s="500">
        <v>23070583</v>
      </c>
      <c r="E22" s="499">
        <v>24613098</v>
      </c>
      <c r="F22" s="499">
        <v>27293883</v>
      </c>
      <c r="G22" s="499">
        <v>26122780</v>
      </c>
      <c r="H22" s="270"/>
    </row>
    <row r="23" spans="2:8" ht="13.5" customHeight="1">
      <c r="B23" s="244" t="s">
        <v>449</v>
      </c>
      <c r="C23" s="507">
        <v>78424</v>
      </c>
      <c r="D23" s="500">
        <v>83813</v>
      </c>
      <c r="E23" s="499">
        <v>81791</v>
      </c>
      <c r="F23" s="501">
        <v>80732</v>
      </c>
      <c r="G23" s="501">
        <v>84761</v>
      </c>
      <c r="H23" s="270"/>
    </row>
    <row r="24" spans="2:8" ht="13.5" customHeight="1">
      <c r="B24" s="244" t="s">
        <v>923</v>
      </c>
      <c r="C24" s="507">
        <v>2652287</v>
      </c>
      <c r="D24" s="500">
        <v>2525007</v>
      </c>
      <c r="E24" s="499">
        <v>2504756</v>
      </c>
      <c r="F24" s="499">
        <v>2570678</v>
      </c>
      <c r="G24" s="499">
        <v>2543098</v>
      </c>
      <c r="H24" s="270"/>
    </row>
    <row r="25" spans="2:8" ht="13.5" customHeight="1">
      <c r="B25" s="244" t="s">
        <v>924</v>
      </c>
      <c r="C25" s="507">
        <v>2163064</v>
      </c>
      <c r="D25" s="500">
        <v>2490369</v>
      </c>
      <c r="E25" s="499">
        <v>2546171</v>
      </c>
      <c r="F25" s="499">
        <v>2491156</v>
      </c>
      <c r="G25" s="499">
        <v>2316527</v>
      </c>
      <c r="H25" s="270"/>
    </row>
    <row r="26" spans="2:8" ht="13.5" customHeight="1">
      <c r="B26" s="244" t="s">
        <v>925</v>
      </c>
      <c r="C26" s="507">
        <v>23211305</v>
      </c>
      <c r="D26" s="500">
        <v>24888075</v>
      </c>
      <c r="E26" s="499">
        <v>26094183</v>
      </c>
      <c r="F26" s="499">
        <v>24006817</v>
      </c>
      <c r="G26" s="499">
        <v>22092458</v>
      </c>
      <c r="H26" s="270"/>
    </row>
    <row r="27" spans="2:8" ht="13.5" customHeight="1">
      <c r="B27" s="244" t="s">
        <v>928</v>
      </c>
      <c r="C27" s="507">
        <v>2862039</v>
      </c>
      <c r="D27" s="500">
        <v>2863645</v>
      </c>
      <c r="E27" s="499">
        <v>3124903</v>
      </c>
      <c r="F27" s="499">
        <v>3911310</v>
      </c>
      <c r="G27" s="499">
        <v>4203662</v>
      </c>
      <c r="H27" s="270"/>
    </row>
    <row r="28" spans="2:8" ht="13.5" customHeight="1">
      <c r="B28" s="244" t="s">
        <v>929</v>
      </c>
      <c r="C28" s="507">
        <v>255338</v>
      </c>
      <c r="D28" s="500">
        <v>271090</v>
      </c>
      <c r="E28" s="499">
        <v>343487</v>
      </c>
      <c r="F28" s="499">
        <v>284483</v>
      </c>
      <c r="G28" s="499">
        <v>366781</v>
      </c>
      <c r="H28" s="270"/>
    </row>
    <row r="29" spans="2:8" ht="13.5" customHeight="1">
      <c r="B29" s="244" t="s">
        <v>450</v>
      </c>
      <c r="C29" s="507">
        <v>9231</v>
      </c>
      <c r="D29" s="500">
        <v>3705</v>
      </c>
      <c r="E29" s="499">
        <v>126026</v>
      </c>
      <c r="F29" s="499">
        <v>10649</v>
      </c>
      <c r="G29" s="499">
        <v>4580</v>
      </c>
      <c r="H29" s="270"/>
    </row>
    <row r="30" spans="2:8" ht="13.5" customHeight="1">
      <c r="B30" s="244" t="s">
        <v>451</v>
      </c>
      <c r="C30" s="507">
        <v>1606586</v>
      </c>
      <c r="D30" s="500">
        <v>3972726</v>
      </c>
      <c r="E30" s="499">
        <v>4044015</v>
      </c>
      <c r="F30" s="499">
        <v>147873</v>
      </c>
      <c r="G30" s="499">
        <v>66310</v>
      </c>
      <c r="H30" s="270"/>
    </row>
    <row r="31" spans="2:8" ht="13.5" customHeight="1">
      <c r="B31" s="244" t="s">
        <v>452</v>
      </c>
      <c r="C31" s="507">
        <v>1447200</v>
      </c>
      <c r="D31" s="500">
        <v>1204533</v>
      </c>
      <c r="E31" s="499">
        <v>1135382</v>
      </c>
      <c r="F31" s="499">
        <v>398723</v>
      </c>
      <c r="G31" s="499">
        <v>1792675</v>
      </c>
      <c r="H31" s="270"/>
    </row>
    <row r="32" spans="2:8" ht="13.5" customHeight="1">
      <c r="B32" s="244" t="s">
        <v>453</v>
      </c>
      <c r="C32" s="507">
        <v>4101548</v>
      </c>
      <c r="D32" s="500">
        <v>2540226</v>
      </c>
      <c r="E32" s="499">
        <v>3282508</v>
      </c>
      <c r="F32" s="499">
        <v>2382574</v>
      </c>
      <c r="G32" s="499">
        <v>2493212</v>
      </c>
      <c r="H32" s="270"/>
    </row>
    <row r="33" spans="2:8" ht="13.5" customHeight="1">
      <c r="B33" s="244" t="s">
        <v>454</v>
      </c>
      <c r="C33" s="507">
        <v>24084887</v>
      </c>
      <c r="D33" s="500">
        <v>22840000</v>
      </c>
      <c r="E33" s="499">
        <v>41214600</v>
      </c>
      <c r="F33" s="499">
        <v>24089800</v>
      </c>
      <c r="G33" s="499">
        <v>17653700</v>
      </c>
      <c r="H33" s="270"/>
    </row>
    <row r="34" spans="3:8" ht="6" customHeight="1">
      <c r="C34" s="507"/>
      <c r="D34" s="499"/>
      <c r="E34" s="500"/>
      <c r="F34" s="499"/>
      <c r="G34" s="499"/>
      <c r="H34" s="270"/>
    </row>
    <row r="35" spans="1:8" s="248" customFormat="1" ht="13.5" customHeight="1">
      <c r="A35" s="914" t="s">
        <v>455</v>
      </c>
      <c r="B35" s="914"/>
      <c r="C35" s="505">
        <v>115608746</v>
      </c>
      <c r="D35" s="495">
        <v>127107486</v>
      </c>
      <c r="E35" s="495">
        <v>123021584</v>
      </c>
      <c r="F35" s="495">
        <v>122701282</v>
      </c>
      <c r="G35" s="495">
        <f>SUM(G37:G52)</f>
        <v>121281127</v>
      </c>
      <c r="H35" s="267"/>
    </row>
    <row r="36" spans="3:8" ht="1.5" customHeight="1">
      <c r="C36" s="507"/>
      <c r="D36" s="499"/>
      <c r="E36" s="500"/>
      <c r="F36" s="499"/>
      <c r="G36" s="499"/>
      <c r="H36" s="270"/>
    </row>
    <row r="37" spans="2:8" ht="13.5" customHeight="1">
      <c r="B37" s="244" t="s">
        <v>456</v>
      </c>
      <c r="C37" s="507">
        <v>16827033</v>
      </c>
      <c r="D37" s="500">
        <v>16616088</v>
      </c>
      <c r="E37" s="499">
        <v>15700098</v>
      </c>
      <c r="F37" s="499">
        <v>16530913</v>
      </c>
      <c r="G37" s="499">
        <v>13169048</v>
      </c>
      <c r="H37" s="270"/>
    </row>
    <row r="38" spans="2:8" ht="13.5" customHeight="1">
      <c r="B38" s="244" t="s">
        <v>457</v>
      </c>
      <c r="C38" s="507">
        <v>1278119</v>
      </c>
      <c r="D38" s="500">
        <v>1345664</v>
      </c>
      <c r="E38" s="499">
        <v>1894380</v>
      </c>
      <c r="F38" s="499">
        <v>1573085</v>
      </c>
      <c r="G38" s="499">
        <v>683890</v>
      </c>
      <c r="H38" s="270"/>
    </row>
    <row r="39" spans="2:8" ht="13.5" customHeight="1">
      <c r="B39" s="244" t="s">
        <v>458</v>
      </c>
      <c r="C39" s="507">
        <v>24726520</v>
      </c>
      <c r="D39" s="500">
        <v>27147161</v>
      </c>
      <c r="E39" s="499">
        <v>27982340</v>
      </c>
      <c r="F39" s="499">
        <v>29535447</v>
      </c>
      <c r="G39" s="499">
        <v>32640161</v>
      </c>
      <c r="H39" s="270"/>
    </row>
    <row r="40" spans="2:8" ht="13.5" customHeight="1">
      <c r="B40" s="244" t="s">
        <v>459</v>
      </c>
      <c r="C40" s="507">
        <v>35335901</v>
      </c>
      <c r="D40" s="500">
        <v>36375067</v>
      </c>
      <c r="E40" s="499">
        <v>37336049</v>
      </c>
      <c r="F40" s="499">
        <v>38785385</v>
      </c>
      <c r="G40" s="499">
        <v>38087710</v>
      </c>
      <c r="H40" s="270"/>
    </row>
    <row r="41" spans="2:8" ht="13.5" customHeight="1">
      <c r="B41" s="244" t="s">
        <v>460</v>
      </c>
      <c r="C41" s="507">
        <v>13941194</v>
      </c>
      <c r="D41" s="500">
        <v>25392512</v>
      </c>
      <c r="E41" s="499">
        <v>14443999</v>
      </c>
      <c r="F41" s="499">
        <v>15114177</v>
      </c>
      <c r="G41" s="499">
        <v>15875712</v>
      </c>
      <c r="H41" s="270"/>
    </row>
    <row r="42" spans="2:8" ht="13.5" customHeight="1">
      <c r="B42" s="244" t="s">
        <v>461</v>
      </c>
      <c r="C42" s="507">
        <v>574482</v>
      </c>
      <c r="D42" s="500">
        <v>425980</v>
      </c>
      <c r="E42" s="499">
        <v>365636</v>
      </c>
      <c r="F42" s="499">
        <v>334183</v>
      </c>
      <c r="G42" s="499">
        <v>317134</v>
      </c>
      <c r="H42" s="270"/>
    </row>
    <row r="43" spans="2:8" ht="13.5" customHeight="1">
      <c r="B43" s="244" t="s">
        <v>462</v>
      </c>
      <c r="C43" s="507">
        <v>409439</v>
      </c>
      <c r="D43" s="500">
        <v>379224</v>
      </c>
      <c r="E43" s="499">
        <v>356352</v>
      </c>
      <c r="F43" s="499">
        <v>336623</v>
      </c>
      <c r="G43" s="499">
        <v>334379</v>
      </c>
      <c r="H43" s="270"/>
    </row>
    <row r="44" spans="2:8" ht="13.5" customHeight="1">
      <c r="B44" s="244" t="s">
        <v>464</v>
      </c>
      <c r="C44" s="507">
        <v>258901</v>
      </c>
      <c r="D44" s="500">
        <v>367078</v>
      </c>
      <c r="E44" s="499">
        <v>273931</v>
      </c>
      <c r="F44" s="499">
        <v>627444</v>
      </c>
      <c r="G44" s="499">
        <v>52579</v>
      </c>
      <c r="H44" s="270"/>
    </row>
    <row r="45" spans="2:8" ht="13.5" customHeight="1">
      <c r="B45" s="244" t="s">
        <v>465</v>
      </c>
      <c r="C45" s="507">
        <v>237930</v>
      </c>
      <c r="D45" s="500">
        <v>0</v>
      </c>
      <c r="E45" s="499">
        <v>0</v>
      </c>
      <c r="F45" s="499">
        <v>0</v>
      </c>
      <c r="G45" s="499">
        <v>0</v>
      </c>
      <c r="H45" s="270"/>
    </row>
    <row r="46" spans="2:8" ht="13.5" customHeight="1">
      <c r="B46" s="244" t="s">
        <v>467</v>
      </c>
      <c r="C46" s="507">
        <v>90855</v>
      </c>
      <c r="D46" s="500">
        <v>0</v>
      </c>
      <c r="E46" s="499">
        <v>0</v>
      </c>
      <c r="F46" s="499">
        <v>0</v>
      </c>
      <c r="G46" s="499">
        <v>0</v>
      </c>
      <c r="H46" s="270"/>
    </row>
    <row r="47" spans="2:8" ht="13.5" customHeight="1">
      <c r="B47" s="244" t="s">
        <v>468</v>
      </c>
      <c r="C47" s="507">
        <v>3776372</v>
      </c>
      <c r="D47" s="500">
        <v>0</v>
      </c>
      <c r="E47" s="499">
        <v>0</v>
      </c>
      <c r="F47" s="499">
        <v>0</v>
      </c>
      <c r="G47" s="499">
        <v>0</v>
      </c>
      <c r="H47" s="270"/>
    </row>
    <row r="48" spans="2:8" ht="13.5" customHeight="1">
      <c r="B48" s="244" t="s">
        <v>219</v>
      </c>
      <c r="C48" s="507">
        <v>0</v>
      </c>
      <c r="D48" s="499">
        <v>0</v>
      </c>
      <c r="E48" s="499">
        <v>37275</v>
      </c>
      <c r="F48" s="499">
        <v>65276</v>
      </c>
      <c r="G48" s="499">
        <v>65441</v>
      </c>
      <c r="H48" s="270"/>
    </row>
    <row r="49" spans="2:8" ht="13.5" customHeight="1">
      <c r="B49" s="244" t="s">
        <v>469</v>
      </c>
      <c r="C49" s="507">
        <v>1208622</v>
      </c>
      <c r="D49" s="500">
        <v>1245925</v>
      </c>
      <c r="E49" s="499">
        <v>1147710</v>
      </c>
      <c r="F49" s="499">
        <v>789956</v>
      </c>
      <c r="G49" s="499">
        <v>640530</v>
      </c>
      <c r="H49" s="270"/>
    </row>
    <row r="50" spans="2:8" ht="24" customHeight="1">
      <c r="B50" s="272" t="s">
        <v>470</v>
      </c>
      <c r="C50" s="507">
        <v>155520</v>
      </c>
      <c r="D50" s="500">
        <v>164784</v>
      </c>
      <c r="E50" s="499">
        <v>214368</v>
      </c>
      <c r="F50" s="499">
        <v>233456</v>
      </c>
      <c r="G50" s="499">
        <v>237664</v>
      </c>
      <c r="H50" s="270"/>
    </row>
    <row r="51" spans="2:8" ht="13.5" customHeight="1">
      <c r="B51" s="244" t="s">
        <v>471</v>
      </c>
      <c r="C51" s="507">
        <v>16787858</v>
      </c>
      <c r="D51" s="500">
        <v>17648003</v>
      </c>
      <c r="E51" s="499">
        <v>18435478</v>
      </c>
      <c r="F51" s="499">
        <v>18775337</v>
      </c>
      <c r="G51" s="499">
        <v>19176879</v>
      </c>
      <c r="H51" s="270"/>
    </row>
    <row r="52" spans="2:8" ht="13.5" customHeight="1">
      <c r="B52" s="244" t="s">
        <v>0</v>
      </c>
      <c r="C52" s="507">
        <v>0</v>
      </c>
      <c r="D52" s="499">
        <v>0</v>
      </c>
      <c r="E52" s="499">
        <v>4833968</v>
      </c>
      <c r="F52" s="499">
        <v>0</v>
      </c>
      <c r="G52" s="499">
        <v>0</v>
      </c>
      <c r="H52" s="270"/>
    </row>
    <row r="53" spans="1:8" ht="6" customHeight="1">
      <c r="A53" s="268"/>
      <c r="B53" s="268"/>
      <c r="C53" s="506"/>
      <c r="D53" s="497"/>
      <c r="E53" s="498"/>
      <c r="F53" s="497"/>
      <c r="G53" s="497"/>
      <c r="H53" s="270"/>
    </row>
    <row r="54" spans="1:8" s="248" customFormat="1" ht="13.5" customHeight="1">
      <c r="A54" s="914" t="s">
        <v>472</v>
      </c>
      <c r="B54" s="914"/>
      <c r="C54" s="505">
        <v>17469336</v>
      </c>
      <c r="D54" s="495">
        <v>17961981</v>
      </c>
      <c r="E54" s="495">
        <v>9122276</v>
      </c>
      <c r="F54" s="495">
        <v>9589403</v>
      </c>
      <c r="G54" s="495">
        <f>SUM(G56,G59)</f>
        <v>9554556</v>
      </c>
      <c r="H54" s="267"/>
    </row>
    <row r="55" spans="3:8" ht="3" customHeight="1">
      <c r="C55" s="507"/>
      <c r="D55" s="499"/>
      <c r="E55" s="500"/>
      <c r="F55" s="499"/>
      <c r="G55" s="499"/>
      <c r="H55" s="270"/>
    </row>
    <row r="56" spans="2:8" ht="13.5" customHeight="1">
      <c r="B56" s="244" t="s">
        <v>473</v>
      </c>
      <c r="C56" s="507">
        <v>7940424</v>
      </c>
      <c r="D56" s="502">
        <v>8230608</v>
      </c>
      <c r="E56" s="471">
        <v>0</v>
      </c>
      <c r="F56" s="499">
        <v>0</v>
      </c>
      <c r="G56" s="499">
        <v>0</v>
      </c>
      <c r="H56" s="270"/>
    </row>
    <row r="57" spans="2:8" ht="13.5" customHeight="1">
      <c r="B57" s="244" t="s">
        <v>474</v>
      </c>
      <c r="C57" s="507">
        <v>7699047</v>
      </c>
      <c r="D57" s="502">
        <v>7878975</v>
      </c>
      <c r="E57" s="471">
        <v>0</v>
      </c>
      <c r="F57" s="499">
        <v>0</v>
      </c>
      <c r="G57" s="499">
        <v>0</v>
      </c>
      <c r="H57" s="270"/>
    </row>
    <row r="58" spans="2:8" ht="13.5" customHeight="1">
      <c r="B58" s="244" t="s">
        <v>475</v>
      </c>
      <c r="C58" s="507">
        <v>241377</v>
      </c>
      <c r="D58" s="502">
        <v>351633</v>
      </c>
      <c r="E58" s="471">
        <v>0</v>
      </c>
      <c r="F58" s="499">
        <v>0</v>
      </c>
      <c r="G58" s="499">
        <v>0</v>
      </c>
      <c r="H58" s="270"/>
    </row>
    <row r="59" spans="2:8" ht="13.5" customHeight="1">
      <c r="B59" s="244" t="s">
        <v>476</v>
      </c>
      <c r="C59" s="507">
        <v>9528912</v>
      </c>
      <c r="D59" s="502">
        <v>9731373</v>
      </c>
      <c r="E59" s="471">
        <v>9122276</v>
      </c>
      <c r="F59" s="471">
        <v>9589403</v>
      </c>
      <c r="G59" s="471">
        <v>9554556</v>
      </c>
      <c r="H59" s="270"/>
    </row>
    <row r="60" spans="2:8" ht="13.5" customHeight="1">
      <c r="B60" s="244" t="s">
        <v>474</v>
      </c>
      <c r="C60" s="507">
        <v>8464499</v>
      </c>
      <c r="D60" s="502">
        <v>8403738</v>
      </c>
      <c r="E60" s="471">
        <v>8297163</v>
      </c>
      <c r="F60" s="471">
        <v>8135919</v>
      </c>
      <c r="G60" s="471">
        <v>7963050</v>
      </c>
      <c r="H60" s="270"/>
    </row>
    <row r="61" spans="2:8" ht="13.5" customHeight="1">
      <c r="B61" s="244" t="s">
        <v>475</v>
      </c>
      <c r="C61" s="507">
        <v>1064413</v>
      </c>
      <c r="D61" s="502">
        <v>1327635</v>
      </c>
      <c r="E61" s="471">
        <v>825113</v>
      </c>
      <c r="F61" s="471">
        <v>1453484</v>
      </c>
      <c r="G61" s="471">
        <v>1591506</v>
      </c>
      <c r="H61" s="270"/>
    </row>
    <row r="62" spans="1:7" ht="4.5" customHeight="1">
      <c r="A62" s="154"/>
      <c r="B62" s="154"/>
      <c r="C62" s="155"/>
      <c r="D62" s="154"/>
      <c r="E62" s="273"/>
      <c r="F62" s="154"/>
      <c r="G62" s="154"/>
    </row>
    <row r="63" spans="1:7" ht="5.25" customHeight="1">
      <c r="A63" s="144"/>
      <c r="B63" s="144"/>
      <c r="C63" s="144"/>
      <c r="D63" s="144"/>
      <c r="E63" s="263"/>
      <c r="F63" s="144"/>
      <c r="G63" s="144"/>
    </row>
    <row r="64" spans="1:5" s="7" customFormat="1" ht="12" customHeight="1">
      <c r="A64" s="7" t="s">
        <v>477</v>
      </c>
      <c r="E64" s="274"/>
    </row>
  </sheetData>
  <mergeCells count="10">
    <mergeCell ref="A1:G1"/>
    <mergeCell ref="D5:D6"/>
    <mergeCell ref="E5:E6"/>
    <mergeCell ref="F5:F6"/>
    <mergeCell ref="G5:G6"/>
    <mergeCell ref="C5:C6"/>
    <mergeCell ref="A8:B8"/>
    <mergeCell ref="A10:B10"/>
    <mergeCell ref="A35:B35"/>
    <mergeCell ref="A54:B5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4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2.875" style="157" customWidth="1"/>
    <col min="2" max="2" width="21.875" style="157" customWidth="1"/>
    <col min="3" max="3" width="0.6171875" style="157" customWidth="1"/>
    <col min="4" max="8" width="13.125" style="157" customWidth="1"/>
    <col min="9" max="9" width="13.00390625" style="157" customWidth="1"/>
    <col min="10" max="16384" width="8.875" style="157" customWidth="1"/>
  </cols>
  <sheetData>
    <row r="1" spans="1:14" ht="18" customHeight="1">
      <c r="A1" s="880" t="s">
        <v>478</v>
      </c>
      <c r="B1" s="880"/>
      <c r="C1" s="880"/>
      <c r="D1" s="880"/>
      <c r="E1" s="880"/>
      <c r="F1" s="880"/>
      <c r="G1" s="880"/>
      <c r="H1" s="880"/>
      <c r="I1" s="275"/>
      <c r="J1" s="236"/>
      <c r="K1" s="236"/>
      <c r="L1" s="236"/>
      <c r="M1" s="236"/>
      <c r="N1" s="236"/>
    </row>
    <row r="3" ht="12">
      <c r="H3" s="187" t="s">
        <v>442</v>
      </c>
    </row>
    <row r="4" spans="1:9" ht="4.5" customHeight="1">
      <c r="A4" s="154"/>
      <c r="B4" s="154"/>
      <c r="C4" s="154"/>
      <c r="D4" s="154"/>
      <c r="E4" s="154"/>
      <c r="F4" s="154"/>
      <c r="G4" s="154"/>
      <c r="H4" s="154"/>
      <c r="I4" s="185"/>
    </row>
    <row r="5" spans="1:12" ht="12.75" customHeight="1">
      <c r="A5" s="144"/>
      <c r="B5" s="225" t="s">
        <v>443</v>
      </c>
      <c r="C5" s="83"/>
      <c r="D5" s="811" t="s">
        <v>511</v>
      </c>
      <c r="E5" s="917">
        <v>15</v>
      </c>
      <c r="F5" s="917">
        <v>16</v>
      </c>
      <c r="G5" s="917">
        <v>17</v>
      </c>
      <c r="H5" s="919">
        <v>18</v>
      </c>
      <c r="I5" s="812"/>
      <c r="J5" s="262"/>
      <c r="K5" s="262"/>
      <c r="L5" s="262"/>
    </row>
    <row r="6" spans="1:9" ht="12.75" customHeight="1">
      <c r="A6" s="264" t="s">
        <v>444</v>
      </c>
      <c r="B6" s="276"/>
      <c r="C6" s="277"/>
      <c r="D6" s="702"/>
      <c r="E6" s="918"/>
      <c r="F6" s="918"/>
      <c r="G6" s="918"/>
      <c r="H6" s="920"/>
      <c r="I6" s="812"/>
    </row>
    <row r="7" spans="1:8" ht="4.5" customHeight="1">
      <c r="A7" s="144"/>
      <c r="B7" s="144"/>
      <c r="C7" s="278"/>
      <c r="D7" s="144"/>
      <c r="E7" s="144"/>
      <c r="F7" s="144"/>
      <c r="G7" s="144"/>
      <c r="H7" s="144"/>
    </row>
    <row r="8" spans="1:9" s="248" customFormat="1" ht="14.25" customHeight="1">
      <c r="A8" s="914" t="s">
        <v>445</v>
      </c>
      <c r="B8" s="907"/>
      <c r="C8" s="266"/>
      <c r="D8" s="495">
        <v>276607242</v>
      </c>
      <c r="E8" s="495">
        <v>287868572</v>
      </c>
      <c r="F8" s="496">
        <v>300558184</v>
      </c>
      <c r="G8" s="496">
        <v>278304223</v>
      </c>
      <c r="H8" s="495">
        <f>SUM(H10,H25,H44)</f>
        <v>271077919</v>
      </c>
      <c r="I8" s="267"/>
    </row>
    <row r="9" spans="1:9" ht="6" customHeight="1">
      <c r="A9" s="268"/>
      <c r="B9" s="268"/>
      <c r="C9" s="269"/>
      <c r="D9" s="503"/>
      <c r="E9" s="497"/>
      <c r="F9" s="497"/>
      <c r="G9" s="497"/>
      <c r="H9" s="497"/>
      <c r="I9" s="279"/>
    </row>
    <row r="10" spans="1:9" s="248" customFormat="1" ht="13.5" customHeight="1">
      <c r="A10" s="914" t="s">
        <v>446</v>
      </c>
      <c r="B10" s="907"/>
      <c r="C10" s="266"/>
      <c r="D10" s="495">
        <v>134494623</v>
      </c>
      <c r="E10" s="495">
        <v>134106255</v>
      </c>
      <c r="F10" s="496">
        <v>158092293</v>
      </c>
      <c r="G10" s="496">
        <v>135812200</v>
      </c>
      <c r="H10" s="495">
        <f>SUM(H12:H23)</f>
        <v>130588618</v>
      </c>
      <c r="I10" s="267"/>
    </row>
    <row r="11" spans="3:9" ht="3" customHeight="1">
      <c r="C11" s="178"/>
      <c r="D11" s="504"/>
      <c r="E11" s="499"/>
      <c r="F11" s="499"/>
      <c r="G11" s="499"/>
      <c r="H11" s="499"/>
      <c r="I11" s="279"/>
    </row>
    <row r="12" spans="2:9" s="3" customFormat="1" ht="13.5" customHeight="1">
      <c r="B12" s="244" t="s">
        <v>479</v>
      </c>
      <c r="C12" s="271"/>
      <c r="D12" s="499">
        <v>666706</v>
      </c>
      <c r="E12" s="499">
        <v>674629</v>
      </c>
      <c r="F12" s="499">
        <v>668217</v>
      </c>
      <c r="G12" s="499">
        <v>664115</v>
      </c>
      <c r="H12" s="499">
        <v>638752</v>
      </c>
      <c r="I12" s="279"/>
    </row>
    <row r="13" spans="2:9" s="3" customFormat="1" ht="13.5" customHeight="1">
      <c r="B13" s="244" t="s">
        <v>939</v>
      </c>
      <c r="C13" s="271"/>
      <c r="D13" s="499">
        <v>9983709</v>
      </c>
      <c r="E13" s="499">
        <v>9671266</v>
      </c>
      <c r="F13" s="499">
        <v>10777889</v>
      </c>
      <c r="G13" s="499">
        <v>12422746</v>
      </c>
      <c r="H13" s="499">
        <v>10585254</v>
      </c>
      <c r="I13" s="279"/>
    </row>
    <row r="14" spans="2:9" s="3" customFormat="1" ht="13.5" customHeight="1">
      <c r="B14" s="244" t="s">
        <v>480</v>
      </c>
      <c r="C14" s="271"/>
      <c r="D14" s="499">
        <v>42518038</v>
      </c>
      <c r="E14" s="499">
        <v>44165884</v>
      </c>
      <c r="F14" s="499">
        <v>45055501</v>
      </c>
      <c r="G14" s="499">
        <v>46204134</v>
      </c>
      <c r="H14" s="499">
        <v>46907617</v>
      </c>
      <c r="I14" s="279"/>
    </row>
    <row r="15" spans="2:9" s="3" customFormat="1" ht="13.5" customHeight="1">
      <c r="B15" s="244" t="s">
        <v>941</v>
      </c>
      <c r="C15" s="271"/>
      <c r="D15" s="499">
        <v>9038571</v>
      </c>
      <c r="E15" s="499">
        <v>8028904</v>
      </c>
      <c r="F15" s="499">
        <v>8602423</v>
      </c>
      <c r="G15" s="499">
        <v>7817291</v>
      </c>
      <c r="H15" s="499">
        <v>8148704</v>
      </c>
      <c r="I15" s="279"/>
    </row>
    <row r="16" spans="2:9" s="3" customFormat="1" ht="13.5" customHeight="1">
      <c r="B16" s="244" t="s">
        <v>942</v>
      </c>
      <c r="C16" s="271"/>
      <c r="D16" s="499">
        <v>202386</v>
      </c>
      <c r="E16" s="499">
        <v>218982</v>
      </c>
      <c r="F16" s="499">
        <v>230090</v>
      </c>
      <c r="G16" s="499">
        <v>164859</v>
      </c>
      <c r="H16" s="499">
        <v>158474</v>
      </c>
      <c r="I16" s="279"/>
    </row>
    <row r="17" spans="2:9" s="3" customFormat="1" ht="13.5" customHeight="1">
      <c r="B17" s="244" t="s">
        <v>481</v>
      </c>
      <c r="C17" s="271"/>
      <c r="D17" s="499">
        <v>1481283</v>
      </c>
      <c r="E17" s="499">
        <v>1034715</v>
      </c>
      <c r="F17" s="499">
        <v>1194178</v>
      </c>
      <c r="G17" s="499">
        <v>1506849</v>
      </c>
      <c r="H17" s="499">
        <v>1185352</v>
      </c>
      <c r="I17" s="279"/>
    </row>
    <row r="18" spans="2:9" s="3" customFormat="1" ht="13.5" customHeight="1">
      <c r="B18" s="244" t="s">
        <v>482</v>
      </c>
      <c r="C18" s="271"/>
      <c r="D18" s="499">
        <v>4024134</v>
      </c>
      <c r="E18" s="499">
        <v>2543340</v>
      </c>
      <c r="F18" s="499">
        <v>2045505</v>
      </c>
      <c r="G18" s="499">
        <v>1942815</v>
      </c>
      <c r="H18" s="499">
        <v>2121219</v>
      </c>
      <c r="I18" s="279"/>
    </row>
    <row r="19" spans="2:9" s="3" customFormat="1" ht="13.5" customHeight="1">
      <c r="B19" s="244" t="s">
        <v>483</v>
      </c>
      <c r="C19" s="271"/>
      <c r="D19" s="499">
        <v>32509882</v>
      </c>
      <c r="E19" s="499">
        <v>31225238</v>
      </c>
      <c r="F19" s="499">
        <v>27638367</v>
      </c>
      <c r="G19" s="499">
        <v>26056189</v>
      </c>
      <c r="H19" s="499">
        <v>21694111</v>
      </c>
      <c r="I19" s="279"/>
    </row>
    <row r="20" spans="2:9" s="3" customFormat="1" ht="13.5" customHeight="1">
      <c r="B20" s="244" t="s">
        <v>484</v>
      </c>
      <c r="C20" s="271"/>
      <c r="D20" s="499">
        <v>3874379</v>
      </c>
      <c r="E20" s="499">
        <v>3695813</v>
      </c>
      <c r="F20" s="499">
        <v>3764065</v>
      </c>
      <c r="G20" s="499">
        <v>3321119</v>
      </c>
      <c r="H20" s="499">
        <v>3360150</v>
      </c>
      <c r="I20" s="279"/>
    </row>
    <row r="21" spans="2:9" s="3" customFormat="1" ht="13.5" customHeight="1">
      <c r="B21" s="244" t="s">
        <v>947</v>
      </c>
      <c r="C21" s="271"/>
      <c r="D21" s="499">
        <v>11408564</v>
      </c>
      <c r="E21" s="499">
        <v>9687291</v>
      </c>
      <c r="F21" s="499">
        <v>10043202</v>
      </c>
      <c r="G21" s="499">
        <v>10951195</v>
      </c>
      <c r="H21" s="499">
        <v>9691617</v>
      </c>
      <c r="I21" s="279"/>
    </row>
    <row r="22" spans="2:9" s="3" customFormat="1" ht="13.5" customHeight="1">
      <c r="B22" s="244" t="s">
        <v>948</v>
      </c>
      <c r="C22" s="271"/>
      <c r="D22" s="499">
        <v>27501</v>
      </c>
      <c r="E22" s="499">
        <v>20913</v>
      </c>
      <c r="F22" s="499">
        <v>219691</v>
      </c>
      <c r="G22" s="499">
        <v>249675</v>
      </c>
      <c r="H22" s="499">
        <v>139101</v>
      </c>
      <c r="I22" s="279"/>
    </row>
    <row r="23" spans="2:9" s="3" customFormat="1" ht="13.5" customHeight="1">
      <c r="B23" s="244" t="s">
        <v>485</v>
      </c>
      <c r="C23" s="271"/>
      <c r="D23" s="499">
        <v>18759470</v>
      </c>
      <c r="E23" s="499">
        <v>23139280</v>
      </c>
      <c r="F23" s="499">
        <v>47853165</v>
      </c>
      <c r="G23" s="499">
        <v>24511213</v>
      </c>
      <c r="H23" s="499">
        <v>25958267</v>
      </c>
      <c r="I23" s="279"/>
    </row>
    <row r="24" spans="3:8" ht="6" customHeight="1">
      <c r="C24" s="178"/>
      <c r="D24" s="499"/>
      <c r="E24" s="499"/>
      <c r="F24" s="499"/>
      <c r="G24" s="499"/>
      <c r="H24" s="499"/>
    </row>
    <row r="25" spans="1:9" s="248" customFormat="1" ht="13.5" customHeight="1">
      <c r="A25" s="914" t="s">
        <v>455</v>
      </c>
      <c r="B25" s="907"/>
      <c r="C25" s="266"/>
      <c r="D25" s="495">
        <v>121858222</v>
      </c>
      <c r="E25" s="495">
        <v>133407619</v>
      </c>
      <c r="F25" s="496">
        <v>130976635</v>
      </c>
      <c r="G25" s="496">
        <v>130907650</v>
      </c>
      <c r="H25" s="495">
        <f>SUM(H27:H42)</f>
        <v>129445429</v>
      </c>
      <c r="I25" s="267"/>
    </row>
    <row r="26" spans="3:8" ht="3" customHeight="1">
      <c r="C26" s="178"/>
      <c r="D26" s="499"/>
      <c r="E26" s="499"/>
      <c r="F26" s="499"/>
      <c r="G26" s="499"/>
      <c r="H26" s="499"/>
    </row>
    <row r="27" spans="2:8" s="3" customFormat="1" ht="13.5" customHeight="1">
      <c r="B27" s="244" t="s">
        <v>456</v>
      </c>
      <c r="C27" s="271"/>
      <c r="D27" s="499">
        <v>16624179</v>
      </c>
      <c r="E27" s="499">
        <v>16506026</v>
      </c>
      <c r="F27" s="499">
        <v>15594095</v>
      </c>
      <c r="G27" s="499">
        <v>16455673</v>
      </c>
      <c r="H27" s="499">
        <v>13125572</v>
      </c>
    </row>
    <row r="28" spans="2:8" s="3" customFormat="1" ht="13.5" customHeight="1">
      <c r="B28" s="244" t="s">
        <v>457</v>
      </c>
      <c r="C28" s="271"/>
      <c r="D28" s="499">
        <v>1194016</v>
      </c>
      <c r="E28" s="499">
        <v>1286400</v>
      </c>
      <c r="F28" s="499">
        <v>1751552</v>
      </c>
      <c r="G28" s="499">
        <v>1540243</v>
      </c>
      <c r="H28" s="499">
        <v>607660</v>
      </c>
    </row>
    <row r="29" spans="2:8" s="3" customFormat="1" ht="13.5" customHeight="1">
      <c r="B29" s="244" t="s">
        <v>458</v>
      </c>
      <c r="C29" s="271"/>
      <c r="D29" s="499">
        <v>24492955</v>
      </c>
      <c r="E29" s="499">
        <v>26854410</v>
      </c>
      <c r="F29" s="499">
        <v>27742394</v>
      </c>
      <c r="G29" s="499">
        <v>29433925</v>
      </c>
      <c r="H29" s="499">
        <v>32396627</v>
      </c>
    </row>
    <row r="30" spans="2:8" s="3" customFormat="1" ht="13.5" customHeight="1">
      <c r="B30" s="244" t="s">
        <v>459</v>
      </c>
      <c r="C30" s="271"/>
      <c r="D30" s="499">
        <v>35659505</v>
      </c>
      <c r="E30" s="499">
        <v>36501776</v>
      </c>
      <c r="F30" s="499">
        <v>37609613</v>
      </c>
      <c r="G30" s="499">
        <v>39264545</v>
      </c>
      <c r="H30" s="499">
        <v>38066222</v>
      </c>
    </row>
    <row r="31" spans="2:8" s="3" customFormat="1" ht="13.5" customHeight="1">
      <c r="B31" s="244" t="s">
        <v>460</v>
      </c>
      <c r="C31" s="271"/>
      <c r="D31" s="499">
        <v>19768514</v>
      </c>
      <c r="E31" s="499">
        <v>31789899</v>
      </c>
      <c r="F31" s="499">
        <v>21761915</v>
      </c>
      <c r="G31" s="499">
        <v>22282800</v>
      </c>
      <c r="H31" s="499">
        <v>23039835</v>
      </c>
    </row>
    <row r="32" spans="2:8" s="3" customFormat="1" ht="13.5" customHeight="1">
      <c r="B32" s="244" t="s">
        <v>461</v>
      </c>
      <c r="C32" s="271"/>
      <c r="D32" s="499">
        <v>1327481</v>
      </c>
      <c r="E32" s="499">
        <v>1194156</v>
      </c>
      <c r="F32" s="499">
        <v>1188322</v>
      </c>
      <c r="G32" s="499">
        <v>1210853</v>
      </c>
      <c r="H32" s="499">
        <v>1258519</v>
      </c>
    </row>
    <row r="33" spans="2:8" s="3" customFormat="1" ht="13.5" customHeight="1">
      <c r="B33" s="244" t="s">
        <v>462</v>
      </c>
      <c r="C33" s="271"/>
      <c r="D33" s="499">
        <v>910299</v>
      </c>
      <c r="E33" s="499">
        <v>1005661</v>
      </c>
      <c r="F33" s="499">
        <v>1114606</v>
      </c>
      <c r="G33" s="499">
        <v>1250228</v>
      </c>
      <c r="H33" s="499">
        <v>1414314</v>
      </c>
    </row>
    <row r="34" spans="2:8" s="3" customFormat="1" ht="13.5" customHeight="1">
      <c r="B34" s="244" t="s">
        <v>464</v>
      </c>
      <c r="C34" s="271"/>
      <c r="D34" s="499">
        <v>258831</v>
      </c>
      <c r="E34" s="499">
        <v>186720</v>
      </c>
      <c r="F34" s="499">
        <v>273931</v>
      </c>
      <c r="G34" s="499">
        <v>605965</v>
      </c>
      <c r="H34" s="499">
        <v>52018</v>
      </c>
    </row>
    <row r="35" spans="2:8" s="3" customFormat="1" ht="13.5" customHeight="1">
      <c r="B35" s="244" t="s">
        <v>219</v>
      </c>
      <c r="C35" s="271"/>
      <c r="D35" s="499">
        <v>0</v>
      </c>
      <c r="E35" s="499">
        <v>0</v>
      </c>
      <c r="F35" s="499">
        <v>37275</v>
      </c>
      <c r="G35" s="499">
        <v>65276</v>
      </c>
      <c r="H35" s="499">
        <v>65441</v>
      </c>
    </row>
    <row r="36" spans="2:8" s="3" customFormat="1" ht="13.5" customHeight="1">
      <c r="B36" s="244" t="s">
        <v>465</v>
      </c>
      <c r="C36" s="271"/>
      <c r="D36" s="499">
        <v>237930</v>
      </c>
      <c r="E36" s="499">
        <v>0</v>
      </c>
      <c r="F36" s="499">
        <v>0</v>
      </c>
      <c r="G36" s="499">
        <v>0</v>
      </c>
      <c r="H36" s="499">
        <v>0</v>
      </c>
    </row>
    <row r="37" spans="2:8" s="3" customFormat="1" ht="13.5" customHeight="1">
      <c r="B37" s="244" t="s">
        <v>467</v>
      </c>
      <c r="C37" s="271"/>
      <c r="D37" s="499">
        <v>90855</v>
      </c>
      <c r="E37" s="499">
        <v>0</v>
      </c>
      <c r="F37" s="499">
        <v>0</v>
      </c>
      <c r="G37" s="499">
        <v>0</v>
      </c>
      <c r="H37" s="499">
        <v>0</v>
      </c>
    </row>
    <row r="38" spans="2:8" s="3" customFormat="1" ht="13.5" customHeight="1">
      <c r="B38" s="244" t="s">
        <v>468</v>
      </c>
      <c r="C38" s="271"/>
      <c r="D38" s="499">
        <v>3776372</v>
      </c>
      <c r="E38" s="499">
        <v>0</v>
      </c>
      <c r="F38" s="499">
        <v>0</v>
      </c>
      <c r="G38" s="499">
        <v>0</v>
      </c>
      <c r="H38" s="499">
        <v>0</v>
      </c>
    </row>
    <row r="39" spans="2:8" s="3" customFormat="1" ht="13.5" customHeight="1">
      <c r="B39" s="244" t="s">
        <v>469</v>
      </c>
      <c r="C39" s="271"/>
      <c r="D39" s="499">
        <v>642019</v>
      </c>
      <c r="E39" s="499">
        <v>623161</v>
      </c>
      <c r="F39" s="499">
        <v>799937</v>
      </c>
      <c r="G39" s="499">
        <v>540614</v>
      </c>
      <c r="H39" s="499">
        <v>490129</v>
      </c>
    </row>
    <row r="40" spans="2:8" s="3" customFormat="1" ht="24" customHeight="1">
      <c r="B40" s="272" t="s">
        <v>470</v>
      </c>
      <c r="C40" s="271"/>
      <c r="D40" s="499">
        <v>106140</v>
      </c>
      <c r="E40" s="499">
        <v>125838</v>
      </c>
      <c r="F40" s="499">
        <v>135254</v>
      </c>
      <c r="G40" s="499">
        <v>137714</v>
      </c>
      <c r="H40" s="499">
        <v>168327</v>
      </c>
    </row>
    <row r="41" spans="2:8" s="3" customFormat="1" ht="13.5" customHeight="1">
      <c r="B41" s="244" t="s">
        <v>471</v>
      </c>
      <c r="C41" s="271"/>
      <c r="D41" s="499">
        <v>16769126</v>
      </c>
      <c r="E41" s="499">
        <v>17333572</v>
      </c>
      <c r="F41" s="499">
        <v>18133773</v>
      </c>
      <c r="G41" s="499">
        <v>18119814</v>
      </c>
      <c r="H41" s="499">
        <v>18760765</v>
      </c>
    </row>
    <row r="42" spans="2:8" s="3" customFormat="1" ht="13.5" customHeight="1">
      <c r="B42" s="244" t="s">
        <v>220</v>
      </c>
      <c r="C42" s="271"/>
      <c r="D42" s="499">
        <v>0</v>
      </c>
      <c r="E42" s="499">
        <v>0</v>
      </c>
      <c r="F42" s="499">
        <v>4833968</v>
      </c>
      <c r="G42" s="499">
        <v>0</v>
      </c>
      <c r="H42" s="499">
        <v>0</v>
      </c>
    </row>
    <row r="43" spans="3:8" ht="6" customHeight="1">
      <c r="C43" s="178"/>
      <c r="D43" s="499"/>
      <c r="E43" s="499"/>
      <c r="F43" s="499"/>
      <c r="G43" s="499"/>
      <c r="H43" s="499"/>
    </row>
    <row r="44" spans="1:9" s="248" customFormat="1" ht="13.5" customHeight="1">
      <c r="A44" s="914" t="s">
        <v>472</v>
      </c>
      <c r="B44" s="907"/>
      <c r="C44" s="266">
        <f>SUM(C46,C49)</f>
        <v>0</v>
      </c>
      <c r="D44" s="495">
        <v>20254397</v>
      </c>
      <c r="E44" s="495">
        <v>20354698</v>
      </c>
      <c r="F44" s="496">
        <v>11489256</v>
      </c>
      <c r="G44" s="496">
        <v>11584373</v>
      </c>
      <c r="H44" s="495">
        <f>SUM(H46,H49)</f>
        <v>11043872</v>
      </c>
      <c r="I44" s="267"/>
    </row>
    <row r="45" spans="3:8" ht="3" customHeight="1">
      <c r="C45" s="178"/>
      <c r="D45" s="499"/>
      <c r="E45" s="499"/>
      <c r="F45" s="499"/>
      <c r="G45" s="499"/>
      <c r="H45" s="499"/>
    </row>
    <row r="46" spans="2:8" s="3" customFormat="1" ht="13.5" customHeight="1">
      <c r="B46" s="244" t="s">
        <v>473</v>
      </c>
      <c r="C46" s="271"/>
      <c r="D46" s="499">
        <v>8047386</v>
      </c>
      <c r="E46" s="499">
        <v>8301062</v>
      </c>
      <c r="F46" s="499">
        <v>0</v>
      </c>
      <c r="G46" s="499">
        <v>0</v>
      </c>
      <c r="H46" s="499">
        <v>0</v>
      </c>
    </row>
    <row r="47" spans="2:8" s="3" customFormat="1" ht="13.5" customHeight="1">
      <c r="B47" s="244" t="s">
        <v>661</v>
      </c>
      <c r="C47" s="271"/>
      <c r="D47" s="499">
        <v>7645498</v>
      </c>
      <c r="E47" s="499">
        <v>7815545</v>
      </c>
      <c r="F47" s="499">
        <v>0</v>
      </c>
      <c r="G47" s="499">
        <v>0</v>
      </c>
      <c r="H47" s="499">
        <v>0</v>
      </c>
    </row>
    <row r="48" spans="2:8" s="3" customFormat="1" ht="13.5" customHeight="1">
      <c r="B48" s="244" t="s">
        <v>662</v>
      </c>
      <c r="C48" s="271"/>
      <c r="D48" s="499">
        <v>401888</v>
      </c>
      <c r="E48" s="499">
        <v>485517</v>
      </c>
      <c r="F48" s="499">
        <v>0</v>
      </c>
      <c r="G48" s="499">
        <v>0</v>
      </c>
      <c r="H48" s="499">
        <v>0</v>
      </c>
    </row>
    <row r="49" spans="2:8" s="3" customFormat="1" ht="13.5" customHeight="1">
      <c r="B49" s="244" t="s">
        <v>476</v>
      </c>
      <c r="C49" s="271"/>
      <c r="D49" s="499">
        <v>12207011</v>
      </c>
      <c r="E49" s="499">
        <v>12053636</v>
      </c>
      <c r="F49" s="499">
        <v>11489256</v>
      </c>
      <c r="G49" s="499">
        <v>11584373</v>
      </c>
      <c r="H49" s="499">
        <v>11043872</v>
      </c>
    </row>
    <row r="50" spans="2:8" s="3" customFormat="1" ht="13.5" customHeight="1">
      <c r="B50" s="244" t="s">
        <v>661</v>
      </c>
      <c r="C50" s="271"/>
      <c r="D50" s="499">
        <v>8207981</v>
      </c>
      <c r="E50" s="499">
        <v>7506562</v>
      </c>
      <c r="F50" s="499">
        <v>7415421</v>
      </c>
      <c r="G50" s="499">
        <v>7079316</v>
      </c>
      <c r="H50" s="499">
        <v>6862448</v>
      </c>
    </row>
    <row r="51" spans="2:8" s="3" customFormat="1" ht="13.5" customHeight="1">
      <c r="B51" s="244" t="s">
        <v>662</v>
      </c>
      <c r="C51" s="271"/>
      <c r="D51" s="499">
        <v>3999030</v>
      </c>
      <c r="E51" s="499">
        <v>4547074</v>
      </c>
      <c r="F51" s="499">
        <v>4073835</v>
      </c>
      <c r="G51" s="499">
        <v>4505057</v>
      </c>
      <c r="H51" s="499">
        <v>4181424</v>
      </c>
    </row>
    <row r="52" spans="1:9" ht="4.5" customHeight="1">
      <c r="A52" s="144"/>
      <c r="B52" s="144"/>
      <c r="C52" s="178"/>
      <c r="D52" s="144"/>
      <c r="E52" s="154"/>
      <c r="F52" s="144"/>
      <c r="G52" s="144"/>
      <c r="H52" s="144"/>
      <c r="I52" s="172"/>
    </row>
    <row r="53" spans="1:9" ht="3" customHeight="1">
      <c r="A53" s="256"/>
      <c r="B53" s="256"/>
      <c r="C53" s="280"/>
      <c r="D53" s="256"/>
      <c r="E53" s="256"/>
      <c r="F53" s="256"/>
      <c r="G53" s="256"/>
      <c r="H53" s="256"/>
      <c r="I53" s="172"/>
    </row>
    <row r="54" spans="1:8" s="7" customFormat="1" ht="12" customHeight="1">
      <c r="A54" s="7" t="s">
        <v>477</v>
      </c>
      <c r="D54" s="3"/>
      <c r="E54" s="3"/>
      <c r="F54" s="3"/>
      <c r="G54" s="3"/>
      <c r="H54" s="3"/>
    </row>
    <row r="55" spans="3:9" ht="12">
      <c r="C55" s="112"/>
      <c r="I55" s="112"/>
    </row>
    <row r="56" spans="3:9" ht="12">
      <c r="C56" s="112"/>
      <c r="I56" s="112"/>
    </row>
    <row r="57" spans="3:9" ht="12">
      <c r="C57" s="112"/>
      <c r="I57" s="112"/>
    </row>
    <row r="58" spans="3:9" ht="12">
      <c r="C58" s="112"/>
      <c r="I58" s="112"/>
    </row>
    <row r="59" spans="3:9" ht="12">
      <c r="C59" s="112"/>
      <c r="I59" s="112"/>
    </row>
    <row r="60" spans="3:9" ht="12">
      <c r="C60" s="112"/>
      <c r="I60" s="112"/>
    </row>
    <row r="61" spans="3:9" ht="12">
      <c r="C61" s="112"/>
      <c r="I61" s="112"/>
    </row>
    <row r="62" spans="3:9" ht="12">
      <c r="C62" s="112"/>
      <c r="I62" s="112"/>
    </row>
    <row r="63" spans="3:9" ht="12">
      <c r="C63" s="112"/>
      <c r="I63" s="112"/>
    </row>
    <row r="64" spans="3:9" ht="12">
      <c r="C64" s="112"/>
      <c r="I64" s="112"/>
    </row>
    <row r="65" spans="3:9" ht="12">
      <c r="C65" s="112"/>
      <c r="I65" s="112"/>
    </row>
    <row r="66" spans="3:9" ht="12">
      <c r="C66" s="112"/>
      <c r="I66" s="112"/>
    </row>
    <row r="67" spans="3:9" ht="12">
      <c r="C67" s="112"/>
      <c r="I67" s="112"/>
    </row>
    <row r="68" spans="3:9" ht="12">
      <c r="C68" s="112"/>
      <c r="I68" s="112"/>
    </row>
    <row r="69" spans="3:9" ht="12">
      <c r="C69" s="112"/>
      <c r="I69" s="112"/>
    </row>
    <row r="70" spans="3:9" ht="12">
      <c r="C70" s="112"/>
      <c r="I70" s="112"/>
    </row>
    <row r="71" spans="3:9" ht="12">
      <c r="C71" s="112"/>
      <c r="I71" s="112"/>
    </row>
    <row r="72" spans="3:9" ht="12">
      <c r="C72" s="112"/>
      <c r="I72" s="112"/>
    </row>
    <row r="73" spans="3:9" ht="12">
      <c r="C73" s="112"/>
      <c r="I73" s="112"/>
    </row>
    <row r="74" spans="3:9" ht="12">
      <c r="C74" s="112"/>
      <c r="I74" s="112"/>
    </row>
    <row r="75" spans="3:9" ht="12">
      <c r="C75" s="112"/>
      <c r="I75" s="112"/>
    </row>
    <row r="76" spans="3:9" ht="12">
      <c r="C76" s="112"/>
      <c r="I76" s="112"/>
    </row>
    <row r="77" spans="3:9" ht="12">
      <c r="C77" s="112"/>
      <c r="I77" s="112"/>
    </row>
    <row r="78" spans="3:9" ht="12">
      <c r="C78" s="112"/>
      <c r="I78" s="112"/>
    </row>
    <row r="79" spans="3:9" ht="12">
      <c r="C79" s="112"/>
      <c r="I79" s="112"/>
    </row>
    <row r="80" spans="3:9" ht="12">
      <c r="C80" s="112"/>
      <c r="I80" s="112"/>
    </row>
    <row r="81" spans="3:9" ht="12">
      <c r="C81" s="112"/>
      <c r="I81" s="112"/>
    </row>
    <row r="82" spans="3:9" ht="12">
      <c r="C82" s="112"/>
      <c r="I82" s="112"/>
    </row>
    <row r="83" spans="3:9" ht="12">
      <c r="C83" s="112"/>
      <c r="I83" s="112"/>
    </row>
    <row r="84" spans="3:9" ht="12">
      <c r="C84" s="112"/>
      <c r="I84" s="112"/>
    </row>
    <row r="85" spans="3:9" ht="12">
      <c r="C85" s="112"/>
      <c r="I85" s="112"/>
    </row>
    <row r="86" spans="3:9" ht="12">
      <c r="C86" s="112"/>
      <c r="I86" s="112"/>
    </row>
    <row r="87" spans="3:9" ht="12">
      <c r="C87" s="112"/>
      <c r="I87" s="112"/>
    </row>
    <row r="88" spans="3:9" ht="12">
      <c r="C88" s="112"/>
      <c r="I88" s="112"/>
    </row>
    <row r="89" spans="3:9" ht="12">
      <c r="C89" s="112"/>
      <c r="I89" s="112"/>
    </row>
    <row r="90" spans="3:9" ht="12">
      <c r="C90" s="112"/>
      <c r="I90" s="112"/>
    </row>
    <row r="91" spans="3:9" ht="12">
      <c r="C91" s="112"/>
      <c r="I91" s="112"/>
    </row>
    <row r="92" spans="3:9" ht="12">
      <c r="C92" s="112"/>
      <c r="I92" s="112"/>
    </row>
    <row r="93" spans="3:9" ht="12">
      <c r="C93" s="112"/>
      <c r="I93" s="112"/>
    </row>
    <row r="94" spans="3:9" ht="12">
      <c r="C94" s="112"/>
      <c r="I94" s="112"/>
    </row>
    <row r="95" spans="3:9" ht="12">
      <c r="C95" s="112"/>
      <c r="I95" s="112"/>
    </row>
    <row r="96" spans="3:9" ht="12">
      <c r="C96" s="112"/>
      <c r="I96" s="112"/>
    </row>
    <row r="97" spans="3:9" ht="12">
      <c r="C97" s="112"/>
      <c r="I97" s="112"/>
    </row>
    <row r="98" spans="3:9" ht="12">
      <c r="C98" s="112"/>
      <c r="I98" s="112"/>
    </row>
    <row r="99" spans="3:9" ht="12">
      <c r="C99" s="112"/>
      <c r="I99" s="112"/>
    </row>
    <row r="100" spans="3:9" ht="12">
      <c r="C100" s="112"/>
      <c r="I100" s="112"/>
    </row>
    <row r="101" spans="3:9" ht="12">
      <c r="C101" s="112"/>
      <c r="I101" s="112"/>
    </row>
    <row r="102" spans="3:9" ht="12">
      <c r="C102" s="112"/>
      <c r="I102" s="112"/>
    </row>
    <row r="103" spans="3:9" ht="12">
      <c r="C103" s="112"/>
      <c r="I103" s="112"/>
    </row>
    <row r="104" spans="3:9" ht="12">
      <c r="C104" s="112"/>
      <c r="I104" s="112"/>
    </row>
    <row r="105" spans="3:9" ht="12">
      <c r="C105" s="112"/>
      <c r="I105" s="112"/>
    </row>
    <row r="106" spans="3:9" ht="12">
      <c r="C106" s="112"/>
      <c r="I106" s="112"/>
    </row>
    <row r="107" spans="3:9" ht="12">
      <c r="C107" s="112"/>
      <c r="I107" s="112"/>
    </row>
    <row r="108" spans="3:9" ht="12">
      <c r="C108" s="112"/>
      <c r="I108" s="112"/>
    </row>
    <row r="109" spans="3:9" ht="12">
      <c r="C109" s="112"/>
      <c r="I109" s="112"/>
    </row>
    <row r="110" spans="3:9" ht="12">
      <c r="C110" s="112"/>
      <c r="I110" s="112"/>
    </row>
    <row r="111" spans="3:9" ht="12">
      <c r="C111" s="112"/>
      <c r="I111" s="112"/>
    </row>
    <row r="112" spans="3:9" ht="12">
      <c r="C112" s="112"/>
      <c r="I112" s="112"/>
    </row>
    <row r="113" spans="3:9" ht="12">
      <c r="C113" s="112"/>
      <c r="I113" s="112"/>
    </row>
    <row r="114" spans="3:9" ht="12">
      <c r="C114" s="112"/>
      <c r="I114" s="112"/>
    </row>
    <row r="115" spans="3:9" ht="12">
      <c r="C115" s="112"/>
      <c r="I115" s="112"/>
    </row>
    <row r="116" spans="3:9" ht="12">
      <c r="C116" s="112"/>
      <c r="I116" s="112"/>
    </row>
    <row r="117" spans="3:9" ht="12">
      <c r="C117" s="112"/>
      <c r="I117" s="112"/>
    </row>
    <row r="118" spans="3:9" ht="12">
      <c r="C118" s="112"/>
      <c r="I118" s="112"/>
    </row>
    <row r="119" spans="3:9" ht="12">
      <c r="C119" s="112"/>
      <c r="I119" s="112"/>
    </row>
    <row r="120" spans="3:9" ht="12">
      <c r="C120" s="112"/>
      <c r="I120" s="112"/>
    </row>
    <row r="121" spans="3:9" ht="12">
      <c r="C121" s="112"/>
      <c r="I121" s="112"/>
    </row>
    <row r="122" spans="3:9" ht="12">
      <c r="C122" s="112"/>
      <c r="I122" s="112"/>
    </row>
    <row r="123" spans="3:9" ht="12">
      <c r="C123" s="112"/>
      <c r="I123" s="112"/>
    </row>
    <row r="124" spans="3:9" ht="12">
      <c r="C124" s="112"/>
      <c r="I124" s="112"/>
    </row>
    <row r="125" spans="3:9" ht="12">
      <c r="C125" s="112"/>
      <c r="I125" s="112"/>
    </row>
    <row r="126" spans="3:9" ht="12">
      <c r="C126" s="112"/>
      <c r="I126" s="112"/>
    </row>
    <row r="127" spans="3:9" ht="12">
      <c r="C127" s="112"/>
      <c r="I127" s="112"/>
    </row>
    <row r="128" spans="3:9" ht="12">
      <c r="C128" s="112"/>
      <c r="I128" s="112"/>
    </row>
    <row r="129" spans="3:9" ht="12">
      <c r="C129" s="112"/>
      <c r="I129" s="112"/>
    </row>
    <row r="130" spans="3:9" ht="12">
      <c r="C130" s="112"/>
      <c r="I130" s="112"/>
    </row>
    <row r="131" spans="3:9" ht="12">
      <c r="C131" s="112"/>
      <c r="I131" s="112"/>
    </row>
    <row r="132" spans="3:9" ht="12">
      <c r="C132" s="112"/>
      <c r="I132" s="112"/>
    </row>
    <row r="133" spans="3:9" ht="12">
      <c r="C133" s="112"/>
      <c r="I133" s="112"/>
    </row>
    <row r="134" spans="3:9" ht="12">
      <c r="C134" s="112"/>
      <c r="I134" s="112"/>
    </row>
    <row r="135" spans="3:9" ht="12">
      <c r="C135" s="112"/>
      <c r="I135" s="112"/>
    </row>
    <row r="136" spans="3:9" ht="12">
      <c r="C136" s="112"/>
      <c r="I136" s="112"/>
    </row>
    <row r="137" spans="3:9" ht="12">
      <c r="C137" s="112"/>
      <c r="I137" s="112"/>
    </row>
    <row r="138" spans="3:9" ht="12">
      <c r="C138" s="112"/>
      <c r="I138" s="112"/>
    </row>
    <row r="139" spans="3:9" ht="12">
      <c r="C139" s="112"/>
      <c r="I139" s="112"/>
    </row>
    <row r="140" spans="3:9" ht="12">
      <c r="C140" s="112"/>
      <c r="I140" s="112"/>
    </row>
    <row r="141" ht="12">
      <c r="I141" s="112"/>
    </row>
    <row r="142" ht="12">
      <c r="I142" s="112"/>
    </row>
    <row r="143" ht="12">
      <c r="I143" s="112"/>
    </row>
    <row r="144" ht="12">
      <c r="I144" s="112"/>
    </row>
    <row r="145" ht="12">
      <c r="I145" s="112"/>
    </row>
    <row r="146" ht="12">
      <c r="I146" s="112"/>
    </row>
    <row r="147" ht="12">
      <c r="I147" s="112"/>
    </row>
    <row r="148" ht="12">
      <c r="I148" s="112"/>
    </row>
    <row r="149" ht="12">
      <c r="I149" s="112"/>
    </row>
    <row r="150" ht="12">
      <c r="I150" s="112"/>
    </row>
    <row r="151" ht="12">
      <c r="I151" s="112"/>
    </row>
    <row r="152" ht="12">
      <c r="I152" s="112"/>
    </row>
    <row r="153" ht="12">
      <c r="I153" s="112"/>
    </row>
    <row r="154" ht="12">
      <c r="I154" s="112"/>
    </row>
    <row r="155" ht="12">
      <c r="I155" s="112"/>
    </row>
    <row r="156" ht="12">
      <c r="I156" s="112"/>
    </row>
    <row r="157" ht="12">
      <c r="I157" s="112"/>
    </row>
    <row r="158" ht="12">
      <c r="I158" s="112"/>
    </row>
    <row r="159" ht="12">
      <c r="I159" s="112"/>
    </row>
    <row r="160" ht="12">
      <c r="I160" s="112"/>
    </row>
    <row r="161" ht="12">
      <c r="I161" s="112"/>
    </row>
    <row r="162" ht="12">
      <c r="I162" s="112"/>
    </row>
    <row r="163" ht="12">
      <c r="I163" s="112"/>
    </row>
    <row r="164" ht="12">
      <c r="I164" s="112"/>
    </row>
    <row r="165" ht="12">
      <c r="I165" s="112"/>
    </row>
    <row r="166" ht="12">
      <c r="I166" s="112"/>
    </row>
    <row r="167" ht="12">
      <c r="I167" s="112"/>
    </row>
    <row r="168" ht="12">
      <c r="I168" s="112"/>
    </row>
    <row r="169" ht="12">
      <c r="I169" s="112"/>
    </row>
    <row r="170" ht="12">
      <c r="I170" s="112"/>
    </row>
    <row r="171" ht="12">
      <c r="I171" s="112"/>
    </row>
    <row r="172" ht="12">
      <c r="I172" s="112"/>
    </row>
    <row r="173" ht="12">
      <c r="I173" s="112"/>
    </row>
    <row r="174" ht="12">
      <c r="I174" s="112"/>
    </row>
    <row r="175" ht="12">
      <c r="I175" s="112"/>
    </row>
    <row r="176" ht="12">
      <c r="I176" s="112"/>
    </row>
    <row r="177" ht="12">
      <c r="I177" s="112"/>
    </row>
    <row r="178" ht="12">
      <c r="I178" s="112"/>
    </row>
    <row r="179" ht="12">
      <c r="I179" s="112"/>
    </row>
    <row r="180" ht="12">
      <c r="I180" s="112"/>
    </row>
    <row r="181" ht="12">
      <c r="I181" s="112"/>
    </row>
    <row r="182" ht="12">
      <c r="I182" s="112"/>
    </row>
    <row r="183" ht="12">
      <c r="I183" s="112"/>
    </row>
    <row r="184" ht="12">
      <c r="I184" s="112"/>
    </row>
    <row r="185" ht="12">
      <c r="I185" s="112"/>
    </row>
    <row r="186" ht="12">
      <c r="I186" s="112"/>
    </row>
    <row r="187" ht="12">
      <c r="I187" s="112"/>
    </row>
    <row r="188" ht="12">
      <c r="I188" s="112"/>
    </row>
    <row r="189" ht="12">
      <c r="I189" s="112"/>
    </row>
    <row r="190" ht="12">
      <c r="I190" s="112"/>
    </row>
    <row r="191" ht="12">
      <c r="I191" s="112"/>
    </row>
    <row r="192" ht="12">
      <c r="I192" s="112"/>
    </row>
    <row r="193" ht="12">
      <c r="I193" s="112"/>
    </row>
    <row r="194" ht="12">
      <c r="I194" s="112"/>
    </row>
  </sheetData>
  <mergeCells count="11">
    <mergeCell ref="I5:I6"/>
    <mergeCell ref="D5:D6"/>
    <mergeCell ref="A8:B8"/>
    <mergeCell ref="E5:E6"/>
    <mergeCell ref="F5:F6"/>
    <mergeCell ref="G5:G6"/>
    <mergeCell ref="H5:H6"/>
    <mergeCell ref="A10:B10"/>
    <mergeCell ref="A25:B25"/>
    <mergeCell ref="A44:B44"/>
    <mergeCell ref="A1:H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10.25390625" style="157" customWidth="1"/>
    <col min="2" max="2" width="0.6171875" style="157" customWidth="1"/>
    <col min="3" max="3" width="12.125" style="157" customWidth="1"/>
    <col min="4" max="4" width="11.625" style="157" customWidth="1"/>
    <col min="5" max="5" width="10.375" style="157" customWidth="1"/>
    <col min="6" max="6" width="0.875" style="157" customWidth="1"/>
    <col min="7" max="7" width="10.125" style="157" customWidth="1"/>
    <col min="8" max="8" width="0.6171875" style="157" customWidth="1"/>
    <col min="9" max="10" width="12.00390625" style="157" customWidth="1"/>
    <col min="11" max="11" width="10.625" style="157" customWidth="1"/>
    <col min="12" max="16384" width="8.875" style="157" customWidth="1"/>
  </cols>
  <sheetData>
    <row r="1" spans="1:11" s="281" customFormat="1" ht="18" customHeight="1">
      <c r="A1" s="846" t="s">
        <v>487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</row>
    <row r="2" spans="1:11" ht="12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3:11" ht="12" customHeight="1">
      <c r="C3" s="283"/>
      <c r="D3" s="283"/>
      <c r="E3" s="283"/>
      <c r="F3" s="283"/>
      <c r="G3" s="283"/>
      <c r="H3" s="283"/>
      <c r="I3" s="283"/>
      <c r="J3" s="283"/>
      <c r="K3" s="284" t="s">
        <v>488</v>
      </c>
    </row>
    <row r="4" ht="4.5" customHeight="1"/>
    <row r="5" spans="1:12" ht="17.25" customHeight="1">
      <c r="A5" s="285" t="s">
        <v>425</v>
      </c>
      <c r="B5" s="121"/>
      <c r="C5" s="921" t="s">
        <v>489</v>
      </c>
      <c r="D5" s="923" t="s">
        <v>490</v>
      </c>
      <c r="E5" s="925" t="s">
        <v>491</v>
      </c>
      <c r="F5" s="256"/>
      <c r="G5" s="286" t="s">
        <v>425</v>
      </c>
      <c r="H5" s="158"/>
      <c r="I5" s="921" t="s">
        <v>489</v>
      </c>
      <c r="J5" s="927" t="s">
        <v>490</v>
      </c>
      <c r="K5" s="928" t="s">
        <v>491</v>
      </c>
      <c r="L5" s="455"/>
    </row>
    <row r="6" spans="1:12" ht="14.25" customHeight="1">
      <c r="A6" s="288" t="s">
        <v>429</v>
      </c>
      <c r="B6" s="74"/>
      <c r="C6" s="922"/>
      <c r="D6" s="924"/>
      <c r="E6" s="926"/>
      <c r="F6" s="265"/>
      <c r="G6" s="290" t="s">
        <v>429</v>
      </c>
      <c r="H6" s="31"/>
      <c r="I6" s="922"/>
      <c r="J6" s="924"/>
      <c r="K6" s="926"/>
      <c r="L6" s="287"/>
    </row>
    <row r="7" spans="1:12" ht="3" customHeight="1">
      <c r="A7" s="127"/>
      <c r="B7" s="287"/>
      <c r="C7" s="287"/>
      <c r="D7" s="287"/>
      <c r="E7" s="126"/>
      <c r="G7" s="291"/>
      <c r="H7" s="292"/>
      <c r="I7" s="126"/>
      <c r="J7" s="287"/>
      <c r="K7" s="287"/>
      <c r="L7" s="287"/>
    </row>
    <row r="8" spans="1:11" ht="12.75" customHeight="1">
      <c r="A8" s="17" t="s">
        <v>492</v>
      </c>
      <c r="B8" s="6"/>
      <c r="C8" s="246">
        <v>1340</v>
      </c>
      <c r="D8" s="246">
        <v>1340</v>
      </c>
      <c r="E8" s="45" t="s">
        <v>221</v>
      </c>
      <c r="G8" s="293">
        <v>51</v>
      </c>
      <c r="H8" s="21"/>
      <c r="I8" s="246">
        <v>36571617</v>
      </c>
      <c r="J8" s="246">
        <v>36021586</v>
      </c>
      <c r="K8" s="294">
        <f>I8-J8</f>
        <v>550031</v>
      </c>
    </row>
    <row r="9" spans="1:11" ht="12.75" customHeight="1">
      <c r="A9" s="17">
        <v>2</v>
      </c>
      <c r="B9" s="6"/>
      <c r="C9" s="246">
        <v>1732</v>
      </c>
      <c r="D9" s="246">
        <v>1517</v>
      </c>
      <c r="E9" s="295">
        <f aca="true" t="shared" si="0" ref="E9:E25">C9-D9</f>
        <v>215</v>
      </c>
      <c r="G9" s="293">
        <v>52</v>
      </c>
      <c r="H9" s="21"/>
      <c r="I9" s="246">
        <v>43247405</v>
      </c>
      <c r="J9" s="246">
        <v>41934512</v>
      </c>
      <c r="K9" s="294">
        <f>I9-J9</f>
        <v>1312893</v>
      </c>
    </row>
    <row r="10" spans="1:11" ht="12.75" customHeight="1">
      <c r="A10" s="17">
        <v>3</v>
      </c>
      <c r="B10" s="6"/>
      <c r="C10" s="246">
        <v>3016</v>
      </c>
      <c r="D10" s="246">
        <v>2902</v>
      </c>
      <c r="E10" s="295">
        <f t="shared" si="0"/>
        <v>114</v>
      </c>
      <c r="G10" s="293">
        <v>53</v>
      </c>
      <c r="H10" s="21"/>
      <c r="I10" s="246">
        <v>49545352</v>
      </c>
      <c r="J10" s="246">
        <v>47450298</v>
      </c>
      <c r="K10" s="294">
        <f>I10-J10</f>
        <v>2095054</v>
      </c>
    </row>
    <row r="11" spans="1:11" ht="12.75" customHeight="1">
      <c r="A11" s="17">
        <v>4</v>
      </c>
      <c r="B11" s="6"/>
      <c r="C11" s="246">
        <v>1861</v>
      </c>
      <c r="D11" s="246">
        <v>1732</v>
      </c>
      <c r="E11" s="295">
        <f t="shared" si="0"/>
        <v>129</v>
      </c>
      <c r="G11" s="293">
        <v>54</v>
      </c>
      <c r="H11" s="21"/>
      <c r="I11" s="246">
        <v>55725077</v>
      </c>
      <c r="J11" s="246">
        <v>53189441</v>
      </c>
      <c r="K11" s="294">
        <f>I11-J11</f>
        <v>2535636</v>
      </c>
    </row>
    <row r="12" spans="1:11" ht="12.75" customHeight="1">
      <c r="A12" s="17">
        <v>5</v>
      </c>
      <c r="B12" s="6"/>
      <c r="C12" s="246">
        <v>1530</v>
      </c>
      <c r="D12" s="246">
        <v>1329</v>
      </c>
      <c r="E12" s="295">
        <f t="shared" si="0"/>
        <v>201</v>
      </c>
      <c r="G12" s="296">
        <v>55</v>
      </c>
      <c r="H12" s="240"/>
      <c r="I12" s="246">
        <v>59218636</v>
      </c>
      <c r="J12" s="246">
        <v>57724422</v>
      </c>
      <c r="K12" s="295">
        <f>I12-J12</f>
        <v>1494214</v>
      </c>
    </row>
    <row r="13" spans="1:11" ht="12.75" customHeight="1">
      <c r="A13" s="17">
        <v>6</v>
      </c>
      <c r="B13" s="6"/>
      <c r="C13" s="246">
        <v>2136</v>
      </c>
      <c r="D13" s="246">
        <v>1974</v>
      </c>
      <c r="E13" s="295">
        <f t="shared" si="0"/>
        <v>162</v>
      </c>
      <c r="G13" s="296">
        <v>56</v>
      </c>
      <c r="H13" s="240"/>
      <c r="I13" s="246">
        <v>66251626</v>
      </c>
      <c r="J13" s="246">
        <v>65108535</v>
      </c>
      <c r="K13" s="295">
        <f aca="true" t="shared" si="1" ref="K13:K29">I13-J13</f>
        <v>1143091</v>
      </c>
    </row>
    <row r="14" spans="1:11" ht="12.75" customHeight="1">
      <c r="A14" s="17">
        <v>7</v>
      </c>
      <c r="B14" s="6"/>
      <c r="C14" s="246">
        <v>1610</v>
      </c>
      <c r="D14" s="246">
        <v>1512</v>
      </c>
      <c r="E14" s="295">
        <f t="shared" si="0"/>
        <v>98</v>
      </c>
      <c r="G14" s="296">
        <v>57</v>
      </c>
      <c r="H14" s="240"/>
      <c r="I14" s="246">
        <v>70969785</v>
      </c>
      <c r="J14" s="246">
        <v>69609615</v>
      </c>
      <c r="K14" s="295">
        <f t="shared" si="1"/>
        <v>1360170</v>
      </c>
    </row>
    <row r="15" spans="1:11" ht="12.75" customHeight="1">
      <c r="A15" s="17">
        <v>8</v>
      </c>
      <c r="B15" s="6"/>
      <c r="C15" s="246">
        <v>2702</v>
      </c>
      <c r="D15" s="246">
        <v>2651</v>
      </c>
      <c r="E15" s="295">
        <f t="shared" si="0"/>
        <v>51</v>
      </c>
      <c r="G15" s="296">
        <v>58</v>
      </c>
      <c r="H15" s="240"/>
      <c r="I15" s="246">
        <v>72684446</v>
      </c>
      <c r="J15" s="246">
        <v>72297250</v>
      </c>
      <c r="K15" s="295">
        <f t="shared" si="1"/>
        <v>387196</v>
      </c>
    </row>
    <row r="16" spans="1:11" ht="12.75" customHeight="1">
      <c r="A16" s="17">
        <v>9</v>
      </c>
      <c r="B16" s="6"/>
      <c r="C16" s="246">
        <v>1626</v>
      </c>
      <c r="D16" s="246">
        <v>1488</v>
      </c>
      <c r="E16" s="295">
        <f t="shared" si="0"/>
        <v>138</v>
      </c>
      <c r="G16" s="296">
        <v>59</v>
      </c>
      <c r="H16" s="240"/>
      <c r="I16" s="246">
        <v>75537052</v>
      </c>
      <c r="J16" s="246">
        <v>75120508</v>
      </c>
      <c r="K16" s="295">
        <f t="shared" si="1"/>
        <v>416544</v>
      </c>
    </row>
    <row r="17" spans="1:11" ht="12.75" customHeight="1">
      <c r="A17" s="17">
        <v>10</v>
      </c>
      <c r="B17" s="6"/>
      <c r="C17" s="246">
        <v>1932</v>
      </c>
      <c r="D17" s="246">
        <v>1826</v>
      </c>
      <c r="E17" s="295">
        <f t="shared" si="0"/>
        <v>106</v>
      </c>
      <c r="G17" s="296">
        <v>60</v>
      </c>
      <c r="H17" s="240"/>
      <c r="I17" s="246">
        <v>75731383</v>
      </c>
      <c r="J17" s="246">
        <v>75346468</v>
      </c>
      <c r="K17" s="295">
        <f t="shared" si="1"/>
        <v>384915</v>
      </c>
    </row>
    <row r="18" spans="1:11" ht="12.75" customHeight="1">
      <c r="A18" s="17">
        <v>11</v>
      </c>
      <c r="B18" s="6"/>
      <c r="C18" s="246">
        <v>2639</v>
      </c>
      <c r="D18" s="246">
        <v>2577</v>
      </c>
      <c r="E18" s="295">
        <f t="shared" si="0"/>
        <v>62</v>
      </c>
      <c r="G18" s="296">
        <v>61</v>
      </c>
      <c r="H18" s="240"/>
      <c r="I18" s="246">
        <v>79393225</v>
      </c>
      <c r="J18" s="246">
        <v>79088474</v>
      </c>
      <c r="K18" s="295">
        <f t="shared" si="1"/>
        <v>304751</v>
      </c>
    </row>
    <row r="19" spans="1:11" ht="12.75" customHeight="1">
      <c r="A19" s="17">
        <v>12</v>
      </c>
      <c r="B19" s="6"/>
      <c r="C19" s="246">
        <v>1505</v>
      </c>
      <c r="D19" s="246">
        <v>1426</v>
      </c>
      <c r="E19" s="295">
        <f t="shared" si="0"/>
        <v>79</v>
      </c>
      <c r="G19" s="296">
        <v>62</v>
      </c>
      <c r="H19" s="240"/>
      <c r="I19" s="246">
        <v>79371498</v>
      </c>
      <c r="J19" s="246">
        <v>78338278</v>
      </c>
      <c r="K19" s="295">
        <f t="shared" si="1"/>
        <v>1033220</v>
      </c>
    </row>
    <row r="20" spans="1:11" ht="12.75" customHeight="1">
      <c r="A20" s="17">
        <v>13</v>
      </c>
      <c r="B20" s="6"/>
      <c r="C20" s="246">
        <v>1511</v>
      </c>
      <c r="D20" s="246">
        <v>1404</v>
      </c>
      <c r="E20" s="295">
        <f t="shared" si="0"/>
        <v>107</v>
      </c>
      <c r="G20" s="296">
        <v>63</v>
      </c>
      <c r="H20" s="240"/>
      <c r="I20" s="246">
        <v>83286176</v>
      </c>
      <c r="J20" s="246">
        <v>82825062</v>
      </c>
      <c r="K20" s="295">
        <f t="shared" si="1"/>
        <v>461114</v>
      </c>
    </row>
    <row r="21" spans="1:11" ht="12.75" customHeight="1">
      <c r="A21" s="17">
        <v>14</v>
      </c>
      <c r="B21" s="6"/>
      <c r="C21" s="246">
        <v>1779</v>
      </c>
      <c r="D21" s="246">
        <v>1541</v>
      </c>
      <c r="E21" s="295">
        <f t="shared" si="0"/>
        <v>238</v>
      </c>
      <c r="G21" s="296" t="s">
        <v>508</v>
      </c>
      <c r="H21" s="240"/>
      <c r="I21" s="246">
        <v>94037281</v>
      </c>
      <c r="J21" s="246">
        <v>93106390</v>
      </c>
      <c r="K21" s="295">
        <f t="shared" si="1"/>
        <v>930891</v>
      </c>
    </row>
    <row r="22" spans="1:11" ht="12.75" customHeight="1">
      <c r="A22" s="17">
        <v>15</v>
      </c>
      <c r="B22" s="6"/>
      <c r="C22" s="246">
        <v>1914</v>
      </c>
      <c r="D22" s="246">
        <v>1545</v>
      </c>
      <c r="E22" s="295">
        <f t="shared" si="0"/>
        <v>369</v>
      </c>
      <c r="G22" s="296">
        <v>2</v>
      </c>
      <c r="H22" s="240"/>
      <c r="I22" s="246">
        <v>95496238</v>
      </c>
      <c r="J22" s="246">
        <v>94242737</v>
      </c>
      <c r="K22" s="295">
        <f t="shared" si="1"/>
        <v>1253501</v>
      </c>
    </row>
    <row r="23" spans="1:11" ht="12.75" customHeight="1">
      <c r="A23" s="17">
        <v>16</v>
      </c>
      <c r="B23" s="6"/>
      <c r="C23" s="246">
        <v>2157</v>
      </c>
      <c r="D23" s="246">
        <v>1696</v>
      </c>
      <c r="E23" s="295">
        <f t="shared" si="0"/>
        <v>461</v>
      </c>
      <c r="G23" s="296">
        <v>3</v>
      </c>
      <c r="H23" s="240"/>
      <c r="I23" s="246">
        <v>100419339</v>
      </c>
      <c r="J23" s="246">
        <v>98835850</v>
      </c>
      <c r="K23" s="295">
        <f t="shared" si="1"/>
        <v>1583489</v>
      </c>
    </row>
    <row r="24" spans="1:11" ht="12.75" customHeight="1">
      <c r="A24" s="17">
        <v>17</v>
      </c>
      <c r="B24" s="6"/>
      <c r="C24" s="246">
        <v>3137</v>
      </c>
      <c r="D24" s="246">
        <v>2196</v>
      </c>
      <c r="E24" s="295">
        <f t="shared" si="0"/>
        <v>941</v>
      </c>
      <c r="G24" s="296">
        <v>4</v>
      </c>
      <c r="H24" s="240"/>
      <c r="I24" s="246">
        <v>102115595</v>
      </c>
      <c r="J24" s="246">
        <v>100735125</v>
      </c>
      <c r="K24" s="295">
        <f t="shared" si="1"/>
        <v>1380470</v>
      </c>
    </row>
    <row r="25" spans="1:11" ht="12.75" customHeight="1">
      <c r="A25" s="17">
        <v>18</v>
      </c>
      <c r="B25" s="6"/>
      <c r="C25" s="246">
        <v>5151</v>
      </c>
      <c r="D25" s="246">
        <v>3575</v>
      </c>
      <c r="E25" s="295">
        <f t="shared" si="0"/>
        <v>1576</v>
      </c>
      <c r="G25" s="296">
        <v>5</v>
      </c>
      <c r="H25" s="240"/>
      <c r="I25" s="246">
        <v>102869247</v>
      </c>
      <c r="J25" s="246">
        <v>101067475</v>
      </c>
      <c r="K25" s="295">
        <f t="shared" si="1"/>
        <v>1801772</v>
      </c>
    </row>
    <row r="26" spans="1:11" ht="12.75" customHeight="1">
      <c r="A26" s="17">
        <v>19</v>
      </c>
      <c r="B26" s="21"/>
      <c r="C26" s="295">
        <v>8680</v>
      </c>
      <c r="D26" s="246">
        <v>6933</v>
      </c>
      <c r="E26" s="297">
        <f>C26-D26</f>
        <v>1747</v>
      </c>
      <c r="G26" s="296">
        <v>6</v>
      </c>
      <c r="H26" s="240"/>
      <c r="I26" s="246">
        <v>106599640</v>
      </c>
      <c r="J26" s="246">
        <v>104494076</v>
      </c>
      <c r="K26" s="295">
        <f t="shared" si="1"/>
        <v>2105564</v>
      </c>
    </row>
    <row r="27" spans="1:11" ht="12.75" customHeight="1">
      <c r="A27" s="17">
        <v>20</v>
      </c>
      <c r="B27" s="21"/>
      <c r="C27" s="246">
        <v>8091</v>
      </c>
      <c r="D27" s="246">
        <v>4755</v>
      </c>
      <c r="E27" s="297">
        <f aca="true" t="shared" si="2" ref="E27:E43">C27-D27</f>
        <v>3336</v>
      </c>
      <c r="G27" s="296">
        <v>7</v>
      </c>
      <c r="H27" s="240"/>
      <c r="I27" s="246">
        <v>112167253</v>
      </c>
      <c r="J27" s="246">
        <v>110219341</v>
      </c>
      <c r="K27" s="295">
        <f t="shared" si="1"/>
        <v>1947912</v>
      </c>
    </row>
    <row r="28" spans="1:11" ht="12.75" customHeight="1">
      <c r="A28" s="17">
        <v>21</v>
      </c>
      <c r="B28" s="21"/>
      <c r="C28" s="246">
        <v>48606</v>
      </c>
      <c r="D28" s="246">
        <v>20648</v>
      </c>
      <c r="E28" s="297">
        <f t="shared" si="2"/>
        <v>27958</v>
      </c>
      <c r="G28" s="296">
        <v>8</v>
      </c>
      <c r="H28" s="240"/>
      <c r="I28" s="246">
        <v>117710476</v>
      </c>
      <c r="J28" s="246">
        <v>116120816</v>
      </c>
      <c r="K28" s="295">
        <f t="shared" si="1"/>
        <v>1589660</v>
      </c>
    </row>
    <row r="29" spans="1:11" ht="12.75" customHeight="1">
      <c r="A29" s="17">
        <v>22</v>
      </c>
      <c r="B29" s="21"/>
      <c r="C29" s="246">
        <v>121043</v>
      </c>
      <c r="D29" s="246">
        <v>91721</v>
      </c>
      <c r="E29" s="297">
        <f t="shared" si="2"/>
        <v>29322</v>
      </c>
      <c r="G29" s="296">
        <v>9</v>
      </c>
      <c r="H29" s="240"/>
      <c r="I29" s="246">
        <v>122521462</v>
      </c>
      <c r="J29" s="246">
        <v>120962015</v>
      </c>
      <c r="K29" s="295">
        <f t="shared" si="1"/>
        <v>1559447</v>
      </c>
    </row>
    <row r="30" spans="1:11" ht="12.75" customHeight="1">
      <c r="A30" s="17">
        <v>23</v>
      </c>
      <c r="B30" s="21"/>
      <c r="C30" s="246">
        <v>354786</v>
      </c>
      <c r="D30" s="246">
        <v>269827</v>
      </c>
      <c r="E30" s="298">
        <f t="shared" si="2"/>
        <v>84959</v>
      </c>
      <c r="G30" s="299">
        <v>10</v>
      </c>
      <c r="H30" s="300"/>
      <c r="I30" s="246">
        <v>129313737</v>
      </c>
      <c r="J30" s="246">
        <v>127276921</v>
      </c>
      <c r="K30" s="246">
        <f>I30-J30</f>
        <v>2036816</v>
      </c>
    </row>
    <row r="31" spans="1:11" ht="12.75" customHeight="1">
      <c r="A31" s="17">
        <v>24</v>
      </c>
      <c r="B31" s="21"/>
      <c r="C31" s="246">
        <v>558341</v>
      </c>
      <c r="D31" s="246">
        <v>471392</v>
      </c>
      <c r="E31" s="297">
        <f t="shared" si="2"/>
        <v>86949</v>
      </c>
      <c r="G31" s="299">
        <v>11</v>
      </c>
      <c r="H31" s="300"/>
      <c r="I31" s="246">
        <v>142295055</v>
      </c>
      <c r="J31" s="246">
        <v>140322574</v>
      </c>
      <c r="K31" s="246">
        <f>I31-J31</f>
        <v>1972481</v>
      </c>
    </row>
    <row r="32" spans="1:11" ht="12.75" customHeight="1">
      <c r="A32" s="17">
        <v>25</v>
      </c>
      <c r="B32" s="21"/>
      <c r="C32" s="246">
        <v>771198</v>
      </c>
      <c r="D32" s="246">
        <v>671856</v>
      </c>
      <c r="E32" s="297">
        <f t="shared" si="2"/>
        <v>99342</v>
      </c>
      <c r="G32" s="299">
        <v>12</v>
      </c>
      <c r="H32" s="300"/>
      <c r="I32" s="246">
        <v>151267913</v>
      </c>
      <c r="J32" s="246">
        <v>147628567</v>
      </c>
      <c r="K32" s="246">
        <f>I32-J32</f>
        <v>3639346</v>
      </c>
    </row>
    <row r="33" spans="1:11" ht="12.75" customHeight="1">
      <c r="A33" s="17">
        <v>26</v>
      </c>
      <c r="B33" s="21"/>
      <c r="C33" s="246">
        <v>1004691</v>
      </c>
      <c r="D33" s="246">
        <v>841589</v>
      </c>
      <c r="E33" s="297">
        <f t="shared" si="2"/>
        <v>163102</v>
      </c>
      <c r="G33" s="299">
        <v>13</v>
      </c>
      <c r="H33" s="300"/>
      <c r="I33" s="246">
        <v>157373156</v>
      </c>
      <c r="J33" s="246">
        <v>155475956</v>
      </c>
      <c r="K33" s="246">
        <f>I33-J33</f>
        <v>1897200</v>
      </c>
    </row>
    <row r="34" spans="1:11" ht="12.75" customHeight="1">
      <c r="A34" s="17">
        <v>27</v>
      </c>
      <c r="B34" s="21"/>
      <c r="C34" s="246">
        <v>1209746</v>
      </c>
      <c r="D34" s="246">
        <v>1029260</v>
      </c>
      <c r="E34" s="297">
        <f t="shared" si="2"/>
        <v>180486</v>
      </c>
      <c r="G34" s="416">
        <v>14</v>
      </c>
      <c r="I34" s="246">
        <v>135949156</v>
      </c>
      <c r="J34" s="246">
        <v>134494623</v>
      </c>
      <c r="K34" s="246">
        <v>1454533</v>
      </c>
    </row>
    <row r="35" spans="1:11" ht="12.75" customHeight="1">
      <c r="A35" s="17">
        <v>28</v>
      </c>
      <c r="B35" s="21"/>
      <c r="C35" s="246">
        <v>1399415</v>
      </c>
      <c r="D35" s="246">
        <v>1225597</v>
      </c>
      <c r="E35" s="297">
        <f t="shared" si="2"/>
        <v>173818</v>
      </c>
      <c r="G35" s="416">
        <v>15</v>
      </c>
      <c r="I35" s="246">
        <v>135301637</v>
      </c>
      <c r="J35" s="246">
        <v>134106255</v>
      </c>
      <c r="K35" s="246">
        <v>1195382</v>
      </c>
    </row>
    <row r="36" spans="1:11" ht="12.75" customHeight="1">
      <c r="A36" s="17">
        <v>29</v>
      </c>
      <c r="B36" s="21"/>
      <c r="C36" s="246">
        <v>1377436</v>
      </c>
      <c r="D36" s="246">
        <v>1218891</v>
      </c>
      <c r="E36" s="297">
        <f t="shared" si="2"/>
        <v>158545</v>
      </c>
      <c r="G36" s="416">
        <v>16</v>
      </c>
      <c r="I36" s="246">
        <v>158641016</v>
      </c>
      <c r="J36" s="246">
        <v>158092293</v>
      </c>
      <c r="K36" s="246">
        <f>I36-J36</f>
        <v>548723</v>
      </c>
    </row>
    <row r="37" spans="1:11" ht="12.75" customHeight="1">
      <c r="A37" s="17">
        <v>30</v>
      </c>
      <c r="B37" s="21"/>
      <c r="C37" s="246">
        <v>1497480</v>
      </c>
      <c r="D37" s="246">
        <v>1375353</v>
      </c>
      <c r="E37" s="297">
        <f t="shared" si="2"/>
        <v>122127</v>
      </c>
      <c r="G37" s="416">
        <v>17</v>
      </c>
      <c r="I37" s="297">
        <v>137949875</v>
      </c>
      <c r="J37" s="146">
        <v>135812200</v>
      </c>
      <c r="K37" s="146">
        <v>2137675</v>
      </c>
    </row>
    <row r="38" spans="1:11" ht="12.75" customHeight="1">
      <c r="A38" s="17">
        <v>31</v>
      </c>
      <c r="B38" s="21"/>
      <c r="C38" s="246">
        <v>1544536</v>
      </c>
      <c r="D38" s="246">
        <v>1400179</v>
      </c>
      <c r="E38" s="297">
        <f t="shared" si="2"/>
        <v>144357</v>
      </c>
      <c r="G38" s="416">
        <v>18</v>
      </c>
      <c r="I38" s="297">
        <v>131843478</v>
      </c>
      <c r="J38" s="146">
        <v>130588618</v>
      </c>
      <c r="K38" s="146">
        <v>1254860</v>
      </c>
    </row>
    <row r="39" spans="1:7" ht="12.75" customHeight="1">
      <c r="A39" s="17">
        <v>32</v>
      </c>
      <c r="B39" s="21"/>
      <c r="C39" s="246">
        <v>1751512</v>
      </c>
      <c r="D39" s="246">
        <v>1630435</v>
      </c>
      <c r="E39" s="297">
        <f t="shared" si="2"/>
        <v>121077</v>
      </c>
      <c r="G39" s="457"/>
    </row>
    <row r="40" spans="1:7" ht="12.75" customHeight="1">
      <c r="A40" s="17">
        <v>33</v>
      </c>
      <c r="B40" s="21"/>
      <c r="C40" s="246">
        <v>1666444</v>
      </c>
      <c r="D40" s="246">
        <v>1626166</v>
      </c>
      <c r="E40" s="297">
        <f t="shared" si="2"/>
        <v>40278</v>
      </c>
      <c r="G40" s="457"/>
    </row>
    <row r="41" spans="1:7" ht="12.75" customHeight="1">
      <c r="A41" s="17">
        <v>34</v>
      </c>
      <c r="B41" s="21"/>
      <c r="C41" s="246">
        <v>1629659</v>
      </c>
      <c r="D41" s="246">
        <v>1623542</v>
      </c>
      <c r="E41" s="297">
        <f t="shared" si="2"/>
        <v>6117</v>
      </c>
      <c r="G41" s="457"/>
    </row>
    <row r="42" spans="1:7" ht="12.75" customHeight="1">
      <c r="A42" s="17">
        <v>35</v>
      </c>
      <c r="B42" s="21"/>
      <c r="C42" s="246">
        <v>1848300</v>
      </c>
      <c r="D42" s="246">
        <v>1763251</v>
      </c>
      <c r="E42" s="297">
        <f t="shared" si="2"/>
        <v>85049</v>
      </c>
      <c r="G42" s="457"/>
    </row>
    <row r="43" spans="1:7" ht="12.75" customHeight="1">
      <c r="A43" s="17">
        <v>36</v>
      </c>
      <c r="B43" s="21"/>
      <c r="C43" s="246">
        <v>2514876</v>
      </c>
      <c r="D43" s="246">
        <v>2401705</v>
      </c>
      <c r="E43" s="297">
        <f t="shared" si="2"/>
        <v>113171</v>
      </c>
      <c r="G43" s="457"/>
    </row>
    <row r="44" spans="1:7" ht="12.75" customHeight="1">
      <c r="A44" s="17">
        <v>37</v>
      </c>
      <c r="B44" s="21"/>
      <c r="C44" s="246">
        <v>2696896</v>
      </c>
      <c r="D44" s="246">
        <v>2631058</v>
      </c>
      <c r="E44" s="294">
        <f>C44-D44</f>
        <v>65838</v>
      </c>
      <c r="G44" s="457"/>
    </row>
    <row r="45" spans="1:7" ht="12.75" customHeight="1">
      <c r="A45" s="17">
        <v>38</v>
      </c>
      <c r="B45" s="21"/>
      <c r="C45" s="246">
        <v>3157342</v>
      </c>
      <c r="D45" s="246">
        <v>3116707</v>
      </c>
      <c r="E45" s="294">
        <f aca="true" t="shared" si="3" ref="E45:E56">C45-D45</f>
        <v>40635</v>
      </c>
      <c r="G45" s="457"/>
    </row>
    <row r="46" spans="1:7" ht="12.75" customHeight="1">
      <c r="A46" s="17">
        <v>39</v>
      </c>
      <c r="B46" s="21"/>
      <c r="C46" s="246">
        <v>3683717</v>
      </c>
      <c r="D46" s="246">
        <v>3463346</v>
      </c>
      <c r="E46" s="294">
        <f t="shared" si="3"/>
        <v>220371</v>
      </c>
      <c r="G46" s="457"/>
    </row>
    <row r="47" spans="1:7" ht="12.75" customHeight="1">
      <c r="A47" s="17">
        <v>40</v>
      </c>
      <c r="B47" s="21"/>
      <c r="C47" s="246">
        <v>4355968</v>
      </c>
      <c r="D47" s="246">
        <v>4151483</v>
      </c>
      <c r="E47" s="294">
        <f t="shared" si="3"/>
        <v>204485</v>
      </c>
      <c r="G47" s="457"/>
    </row>
    <row r="48" spans="1:7" ht="12.75" customHeight="1">
      <c r="A48" s="17">
        <v>41</v>
      </c>
      <c r="B48" s="21"/>
      <c r="C48" s="246">
        <v>5208104</v>
      </c>
      <c r="D48" s="246">
        <v>4851175</v>
      </c>
      <c r="E48" s="294">
        <f t="shared" si="3"/>
        <v>356929</v>
      </c>
      <c r="G48" s="457"/>
    </row>
    <row r="49" spans="1:7" ht="12.75" customHeight="1">
      <c r="A49" s="17">
        <v>42</v>
      </c>
      <c r="B49" s="21"/>
      <c r="C49" s="246">
        <v>5957333</v>
      </c>
      <c r="D49" s="246">
        <v>5656027</v>
      </c>
      <c r="E49" s="294">
        <f t="shared" si="3"/>
        <v>301306</v>
      </c>
      <c r="G49" s="457"/>
    </row>
    <row r="50" spans="1:7" ht="12.75" customHeight="1">
      <c r="A50" s="17">
        <v>43</v>
      </c>
      <c r="B50" s="21"/>
      <c r="C50" s="246">
        <v>6957450</v>
      </c>
      <c r="D50" s="246">
        <v>6700701</v>
      </c>
      <c r="E50" s="294">
        <f t="shared" si="3"/>
        <v>256749</v>
      </c>
      <c r="G50" s="457"/>
    </row>
    <row r="51" spans="1:7" ht="12.75" customHeight="1">
      <c r="A51" s="17">
        <v>44</v>
      </c>
      <c r="B51" s="21"/>
      <c r="C51" s="246">
        <v>8448988</v>
      </c>
      <c r="D51" s="246">
        <v>8147905</v>
      </c>
      <c r="E51" s="294">
        <f t="shared" si="3"/>
        <v>301083</v>
      </c>
      <c r="G51" s="457"/>
    </row>
    <row r="52" spans="1:7" ht="12.75" customHeight="1">
      <c r="A52" s="17">
        <v>45</v>
      </c>
      <c r="B52" s="21"/>
      <c r="C52" s="246">
        <v>11358903</v>
      </c>
      <c r="D52" s="246">
        <v>11012026</v>
      </c>
      <c r="E52" s="294">
        <f t="shared" si="3"/>
        <v>346877</v>
      </c>
      <c r="G52" s="457"/>
    </row>
    <row r="53" spans="1:7" ht="12.75" customHeight="1">
      <c r="A53" s="17">
        <v>46</v>
      </c>
      <c r="B53" s="21"/>
      <c r="C53" s="246">
        <v>13048239</v>
      </c>
      <c r="D53" s="246">
        <v>12674386</v>
      </c>
      <c r="E53" s="294">
        <f t="shared" si="3"/>
        <v>373853</v>
      </c>
      <c r="G53" s="457"/>
    </row>
    <row r="54" spans="1:7" ht="12.75" customHeight="1">
      <c r="A54" s="17">
        <v>47</v>
      </c>
      <c r="B54" s="21"/>
      <c r="C54" s="246">
        <v>16238602</v>
      </c>
      <c r="D54" s="246">
        <v>15625750</v>
      </c>
      <c r="E54" s="294">
        <f t="shared" si="3"/>
        <v>612852</v>
      </c>
      <c r="G54" s="457"/>
    </row>
    <row r="55" spans="1:7" ht="12.75" customHeight="1">
      <c r="A55" s="17">
        <v>48</v>
      </c>
      <c r="B55" s="21"/>
      <c r="C55" s="246">
        <v>19616123</v>
      </c>
      <c r="D55" s="246">
        <v>18408707</v>
      </c>
      <c r="E55" s="294">
        <f t="shared" si="3"/>
        <v>1207416</v>
      </c>
      <c r="G55" s="457"/>
    </row>
    <row r="56" spans="1:7" ht="12.75" customHeight="1">
      <c r="A56" s="17">
        <v>49</v>
      </c>
      <c r="B56" s="21"/>
      <c r="C56" s="246">
        <v>25376202</v>
      </c>
      <c r="D56" s="246">
        <v>24487808</v>
      </c>
      <c r="E56" s="294">
        <f t="shared" si="3"/>
        <v>888394</v>
      </c>
      <c r="G56" s="457"/>
    </row>
    <row r="57" spans="1:11" ht="12.75" customHeight="1">
      <c r="A57" s="60">
        <v>50</v>
      </c>
      <c r="B57" s="301"/>
      <c r="C57" s="302">
        <v>29422111</v>
      </c>
      <c r="D57" s="302">
        <v>29626209</v>
      </c>
      <c r="E57" s="303" t="s">
        <v>222</v>
      </c>
      <c r="F57" s="154"/>
      <c r="G57" s="458"/>
      <c r="H57" s="154"/>
      <c r="I57" s="154"/>
      <c r="J57" s="154"/>
      <c r="K57" s="154"/>
    </row>
    <row r="58" ht="3" customHeight="1"/>
    <row r="59" ht="12">
      <c r="A59" s="157" t="s">
        <v>477</v>
      </c>
    </row>
  </sheetData>
  <mergeCells count="7">
    <mergeCell ref="A1:K1"/>
    <mergeCell ref="C5:C6"/>
    <mergeCell ref="D5:D6"/>
    <mergeCell ref="E5:E6"/>
    <mergeCell ref="I5:I6"/>
    <mergeCell ref="J5:J6"/>
    <mergeCell ref="K5:K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9.25390625" style="112" customWidth="1"/>
    <col min="2" max="2" width="0.5" style="112" customWidth="1"/>
    <col min="3" max="4" width="12.125" style="112" customWidth="1"/>
    <col min="5" max="5" width="7.125" style="112" customWidth="1"/>
    <col min="6" max="6" width="0.74609375" style="112" customWidth="1"/>
    <col min="7" max="7" width="7.50390625" style="112" customWidth="1"/>
    <col min="8" max="8" width="4.625" style="112" customWidth="1"/>
    <col min="9" max="9" width="4.75390625" style="112" customWidth="1"/>
    <col min="10" max="10" width="7.375" style="112" customWidth="1"/>
    <col min="11" max="11" width="3.25390625" style="112" customWidth="1"/>
    <col min="12" max="12" width="3.625" style="112" customWidth="1"/>
    <col min="13" max="13" width="0.6171875" style="112" customWidth="1"/>
    <col min="14" max="14" width="8.50390625" style="112" customWidth="1"/>
    <col min="15" max="15" width="3.625" style="112" customWidth="1"/>
    <col min="16" max="16" width="0.74609375" style="112" customWidth="1"/>
    <col min="17" max="17" width="6.75390625" style="112" customWidth="1"/>
    <col min="18" max="16384" width="8.875" style="112" customWidth="1"/>
  </cols>
  <sheetData>
    <row r="1" spans="1:17" s="304" customFormat="1" ht="19.5" customHeight="1">
      <c r="A1" s="846" t="s">
        <v>403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</row>
    <row r="2" spans="1:17" ht="12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</row>
    <row r="3" spans="1:17" ht="12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ht="3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3" customFormat="1" ht="13.5" customHeight="1">
      <c r="A5" s="225" t="s">
        <v>425</v>
      </c>
      <c r="B5" s="72"/>
      <c r="C5" s="812" t="s">
        <v>509</v>
      </c>
      <c r="D5" s="797" t="s">
        <v>512</v>
      </c>
      <c r="E5" s="397" t="s">
        <v>513</v>
      </c>
      <c r="F5" s="796" t="s">
        <v>514</v>
      </c>
      <c r="G5" s="811"/>
      <c r="H5" s="796" t="s">
        <v>708</v>
      </c>
      <c r="I5" s="810"/>
      <c r="J5" s="810"/>
      <c r="K5" s="811"/>
      <c r="L5" s="796" t="s">
        <v>446</v>
      </c>
      <c r="M5" s="810"/>
      <c r="N5" s="811"/>
      <c r="O5" s="692" t="s">
        <v>515</v>
      </c>
      <c r="P5" s="947"/>
      <c r="Q5" s="947"/>
      <c r="R5" s="204"/>
      <c r="S5" s="204"/>
    </row>
    <row r="6" spans="1:17" s="3" customFormat="1" ht="12" customHeight="1">
      <c r="A6" s="225"/>
      <c r="B6" s="72"/>
      <c r="C6" s="812"/>
      <c r="D6" s="797"/>
      <c r="E6" s="397" t="s">
        <v>685</v>
      </c>
      <c r="F6" s="797"/>
      <c r="G6" s="813"/>
      <c r="H6" s="797"/>
      <c r="I6" s="812"/>
      <c r="J6" s="812"/>
      <c r="K6" s="813"/>
      <c r="L6" s="797" t="s">
        <v>689</v>
      </c>
      <c r="M6" s="812"/>
      <c r="N6" s="813"/>
      <c r="O6" s="797" t="s">
        <v>690</v>
      </c>
      <c r="P6" s="812"/>
      <c r="Q6" s="812"/>
    </row>
    <row r="7" spans="1:17" s="3" customFormat="1" ht="12.75" customHeight="1">
      <c r="A7" s="20" t="s">
        <v>429</v>
      </c>
      <c r="B7" s="73"/>
      <c r="C7" s="387" t="s">
        <v>516</v>
      </c>
      <c r="D7" s="398" t="s">
        <v>516</v>
      </c>
      <c r="E7" s="399" t="s">
        <v>691</v>
      </c>
      <c r="F7" s="694" t="s">
        <v>691</v>
      </c>
      <c r="G7" s="702"/>
      <c r="H7" s="694" t="s">
        <v>520</v>
      </c>
      <c r="I7" s="702"/>
      <c r="J7" s="694" t="s">
        <v>521</v>
      </c>
      <c r="K7" s="702"/>
      <c r="L7" s="694" t="s">
        <v>516</v>
      </c>
      <c r="M7" s="795"/>
      <c r="N7" s="702"/>
      <c r="O7" s="694" t="s">
        <v>691</v>
      </c>
      <c r="P7" s="795"/>
      <c r="Q7" s="795"/>
    </row>
    <row r="8" spans="1:17" s="157" customFormat="1" ht="3" customHeight="1">
      <c r="A8" s="2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pans="1:17" s="3" customFormat="1" ht="11.25" customHeight="1">
      <c r="A9" s="376" t="s">
        <v>330</v>
      </c>
      <c r="B9" s="1"/>
      <c r="C9" s="44">
        <v>47309809</v>
      </c>
      <c r="D9" s="44">
        <v>44450682</v>
      </c>
      <c r="E9" s="400">
        <v>93.95658731152349</v>
      </c>
      <c r="F9" s="946">
        <v>103.31887441380223</v>
      </c>
      <c r="G9" s="946"/>
      <c r="H9" s="943">
        <v>137705</v>
      </c>
      <c r="I9" s="943"/>
      <c r="J9" s="943">
        <v>321242</v>
      </c>
      <c r="K9" s="943"/>
      <c r="L9" s="943">
        <v>122521462</v>
      </c>
      <c r="M9" s="943"/>
      <c r="N9" s="943"/>
      <c r="O9" s="933">
        <v>36.279914779338824</v>
      </c>
      <c r="P9" s="933"/>
      <c r="Q9" s="933"/>
    </row>
    <row r="10" spans="1:17" s="3" customFormat="1" ht="11.25" customHeight="1">
      <c r="A10" s="17">
        <v>10</v>
      </c>
      <c r="B10" s="1"/>
      <c r="C10" s="44">
        <v>46986862</v>
      </c>
      <c r="D10" s="44">
        <v>43908140</v>
      </c>
      <c r="E10" s="400">
        <v>93.44769608151317</v>
      </c>
      <c r="F10" s="400"/>
      <c r="G10" s="448">
        <v>98.77945179783744</v>
      </c>
      <c r="H10" s="943">
        <v>144841</v>
      </c>
      <c r="I10" s="943"/>
      <c r="J10" s="943">
        <v>336445</v>
      </c>
      <c r="K10" s="943"/>
      <c r="L10" s="943">
        <v>127276921</v>
      </c>
      <c r="M10" s="943"/>
      <c r="N10" s="943"/>
      <c r="O10" s="933">
        <v>34.49811611957521</v>
      </c>
      <c r="P10" s="933"/>
      <c r="Q10" s="933"/>
    </row>
    <row r="11" spans="1:17" s="3" customFormat="1" ht="11.25" customHeight="1">
      <c r="A11" s="17">
        <v>11</v>
      </c>
      <c r="B11" s="1"/>
      <c r="C11" s="44">
        <v>48110536</v>
      </c>
      <c r="D11" s="44">
        <v>44812218</v>
      </c>
      <c r="E11" s="400">
        <v>93.14429172021697</v>
      </c>
      <c r="F11" s="400"/>
      <c r="G11" s="448">
        <v>102.05902140240968</v>
      </c>
      <c r="H11" s="943">
        <v>148180</v>
      </c>
      <c r="I11" s="943"/>
      <c r="J11" s="943">
        <v>343929</v>
      </c>
      <c r="K11" s="943"/>
      <c r="L11" s="943">
        <v>142295055</v>
      </c>
      <c r="M11" s="943"/>
      <c r="N11" s="943"/>
      <c r="O11" s="933">
        <v>31.492463318560155</v>
      </c>
      <c r="P11" s="933"/>
      <c r="Q11" s="933"/>
    </row>
    <row r="12" spans="1:17" s="3" customFormat="1" ht="11.25" customHeight="1">
      <c r="A12" s="17">
        <v>12</v>
      </c>
      <c r="B12" s="1"/>
      <c r="C12" s="44">
        <v>47397412</v>
      </c>
      <c r="D12" s="44">
        <v>44129572</v>
      </c>
      <c r="E12" s="400">
        <v>93.10544634799892</v>
      </c>
      <c r="F12" s="400"/>
      <c r="G12" s="448">
        <v>98.47665205948967</v>
      </c>
      <c r="H12" s="943">
        <v>144952</v>
      </c>
      <c r="I12" s="943"/>
      <c r="J12" s="943">
        <v>330955</v>
      </c>
      <c r="K12" s="943"/>
      <c r="L12" s="943">
        <v>151267913</v>
      </c>
      <c r="M12" s="943"/>
      <c r="N12" s="943"/>
      <c r="O12" s="933">
        <v>29.173121466943225</v>
      </c>
      <c r="P12" s="933"/>
      <c r="Q12" s="933"/>
    </row>
    <row r="13" spans="1:17" s="3" customFormat="1" ht="11.25" customHeight="1">
      <c r="A13" s="17">
        <v>13</v>
      </c>
      <c r="B13" s="1"/>
      <c r="C13" s="44">
        <v>46797913</v>
      </c>
      <c r="D13" s="44">
        <v>43452885</v>
      </c>
      <c r="E13" s="400">
        <v>92.85218552374333</v>
      </c>
      <c r="F13" s="400"/>
      <c r="G13" s="448">
        <v>98.4665906118464</v>
      </c>
      <c r="H13" s="943">
        <v>142863</v>
      </c>
      <c r="I13" s="943"/>
      <c r="J13" s="943">
        <v>323661.64092704153</v>
      </c>
      <c r="K13" s="943"/>
      <c r="L13" s="943">
        <v>157373156</v>
      </c>
      <c r="M13" s="943"/>
      <c r="N13" s="943"/>
      <c r="O13" s="933">
        <v>27.6113703915298</v>
      </c>
      <c r="P13" s="933"/>
      <c r="Q13" s="933"/>
    </row>
    <row r="14" spans="1:17" s="3" customFormat="1" ht="11.25" customHeight="1">
      <c r="A14" s="17">
        <v>14</v>
      </c>
      <c r="B14" s="1"/>
      <c r="C14" s="44">
        <v>46709991</v>
      </c>
      <c r="D14" s="44">
        <v>43331910</v>
      </c>
      <c r="E14" s="447">
        <v>92.76796906255024</v>
      </c>
      <c r="F14" s="447"/>
      <c r="G14" s="448">
        <v>99.7215950103198</v>
      </c>
      <c r="H14" s="943">
        <v>142662</v>
      </c>
      <c r="I14" s="943"/>
      <c r="J14" s="943">
        <v>321081.621149735</v>
      </c>
      <c r="K14" s="943"/>
      <c r="L14" s="943">
        <v>135949156</v>
      </c>
      <c r="M14" s="943"/>
      <c r="N14" s="943"/>
      <c r="O14" s="933">
        <v>31.87361457396617</v>
      </c>
      <c r="P14" s="933"/>
      <c r="Q14" s="933"/>
    </row>
    <row r="15" spans="1:17" s="3" customFormat="1" ht="11.25" customHeight="1">
      <c r="A15" s="17">
        <v>15</v>
      </c>
      <c r="B15" s="1"/>
      <c r="C15" s="44">
        <v>45220894</v>
      </c>
      <c r="D15" s="44">
        <v>41857604</v>
      </c>
      <c r="E15" s="400">
        <v>92.5625309397908</v>
      </c>
      <c r="F15" s="400"/>
      <c r="G15" s="448">
        <v>96.59764363029463</v>
      </c>
      <c r="H15" s="943">
        <v>137962</v>
      </c>
      <c r="I15" s="943"/>
      <c r="J15" s="943">
        <v>308342</v>
      </c>
      <c r="K15" s="943"/>
      <c r="L15" s="943">
        <v>135301637</v>
      </c>
      <c r="M15" s="943"/>
      <c r="N15" s="943"/>
      <c r="O15" s="933">
        <v>30.936509659524663</v>
      </c>
      <c r="P15" s="933"/>
      <c r="Q15" s="933"/>
    </row>
    <row r="16" spans="1:17" s="3" customFormat="1" ht="11.25" customHeight="1">
      <c r="A16" s="17">
        <v>16</v>
      </c>
      <c r="B16" s="1"/>
      <c r="C16" s="44">
        <v>45079689</v>
      </c>
      <c r="D16" s="44">
        <v>41811742</v>
      </c>
      <c r="E16" s="400">
        <v>92.75073304077142</v>
      </c>
      <c r="F16" s="400"/>
      <c r="G16" s="449">
        <v>99.89043328901482</v>
      </c>
      <c r="H16" s="943">
        <v>136637.828449841</v>
      </c>
      <c r="I16" s="943"/>
      <c r="J16" s="943">
        <v>303581.239519708</v>
      </c>
      <c r="K16" s="943"/>
      <c r="L16" s="943">
        <v>158641016</v>
      </c>
      <c r="M16" s="943"/>
      <c r="N16" s="943"/>
      <c r="O16" s="933">
        <v>26.35619908031855</v>
      </c>
      <c r="P16" s="933"/>
      <c r="Q16" s="933"/>
    </row>
    <row r="17" spans="1:17" s="38" customFormat="1" ht="11.25" customHeight="1">
      <c r="A17" s="17">
        <v>17</v>
      </c>
      <c r="B17" s="1"/>
      <c r="C17" s="44">
        <v>45644404</v>
      </c>
      <c r="D17" s="44">
        <v>42329986</v>
      </c>
      <c r="E17" s="400">
        <v>92.73861041103746</v>
      </c>
      <c r="F17" s="400"/>
      <c r="G17" s="449">
        <v>101.2394700034263</v>
      </c>
      <c r="H17" s="943">
        <v>138899</v>
      </c>
      <c r="I17" s="943"/>
      <c r="J17" s="943">
        <v>305424</v>
      </c>
      <c r="K17" s="943"/>
      <c r="L17" s="943">
        <v>137949875</v>
      </c>
      <c r="M17" s="943"/>
      <c r="N17" s="943"/>
      <c r="O17" s="933">
        <v>30.685048464161348</v>
      </c>
      <c r="P17" s="933"/>
      <c r="Q17" s="933"/>
    </row>
    <row r="18" spans="1:17" s="38" customFormat="1" ht="11.25" customHeight="1">
      <c r="A18" s="35">
        <v>18</v>
      </c>
      <c r="B18" s="36"/>
      <c r="C18" s="48">
        <v>46680520</v>
      </c>
      <c r="D18" s="48">
        <v>43447577</v>
      </c>
      <c r="E18" s="517">
        <f>D18/C18*100</f>
        <v>93.0743209372989</v>
      </c>
      <c r="F18" s="517"/>
      <c r="G18" s="518">
        <f>D18/D17*100</f>
        <v>102.64018750207005</v>
      </c>
      <c r="H18" s="935">
        <v>142764</v>
      </c>
      <c r="I18" s="935"/>
      <c r="J18" s="935">
        <v>310824</v>
      </c>
      <c r="K18" s="935"/>
      <c r="L18" s="935">
        <v>131843478</v>
      </c>
      <c r="M18" s="935"/>
      <c r="N18" s="935"/>
      <c r="O18" s="934">
        <f>D18/L18*100</f>
        <v>32.9539069046707</v>
      </c>
      <c r="P18" s="934"/>
      <c r="Q18" s="934"/>
    </row>
    <row r="19" spans="1:17" s="38" customFormat="1" ht="11.25" customHeight="1">
      <c r="A19" s="34"/>
      <c r="B19" s="36"/>
      <c r="C19" s="48"/>
      <c r="D19" s="48"/>
      <c r="E19" s="517"/>
      <c r="F19" s="517"/>
      <c r="G19" s="518"/>
      <c r="H19" s="518"/>
      <c r="I19" s="48"/>
      <c r="J19" s="48"/>
      <c r="K19" s="48"/>
      <c r="L19" s="48"/>
      <c r="M19" s="48"/>
      <c r="N19" s="48"/>
      <c r="O19" s="48"/>
      <c r="P19" s="48"/>
      <c r="Q19" s="517"/>
    </row>
    <row r="20" spans="1:17" s="38" customFormat="1" ht="11.25" customHeight="1">
      <c r="A20" s="34"/>
      <c r="B20" s="36"/>
      <c r="C20" s="48"/>
      <c r="D20" s="48"/>
      <c r="E20" s="517"/>
      <c r="F20" s="517"/>
      <c r="G20" s="518"/>
      <c r="H20" s="518"/>
      <c r="I20" s="48"/>
      <c r="J20" s="48"/>
      <c r="K20" s="48"/>
      <c r="L20" s="48"/>
      <c r="M20" s="48"/>
      <c r="N20" s="48"/>
      <c r="O20" s="48"/>
      <c r="P20" s="48"/>
      <c r="Q20" s="517"/>
    </row>
    <row r="21" spans="1:17" s="38" customFormat="1" ht="11.25" customHeight="1">
      <c r="A21" s="808" t="s">
        <v>305</v>
      </c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</row>
    <row r="22" spans="1:17" s="38" customFormat="1" ht="11.25" customHeight="1">
      <c r="A22" s="813" t="s">
        <v>306</v>
      </c>
      <c r="B22" s="12"/>
      <c r="C22" s="756" t="s">
        <v>302</v>
      </c>
      <c r="D22" s="756"/>
      <c r="E22" s="756"/>
      <c r="F22" s="12"/>
      <c r="G22" s="936" t="s">
        <v>303</v>
      </c>
      <c r="H22" s="937"/>
      <c r="I22" s="937"/>
      <c r="J22" s="937"/>
      <c r="K22" s="937"/>
      <c r="L22" s="938"/>
      <c r="M22" s="12"/>
      <c r="N22" s="756" t="s">
        <v>300</v>
      </c>
      <c r="O22" s="718"/>
      <c r="P22" s="126"/>
      <c r="Q22" s="941" t="s">
        <v>899</v>
      </c>
    </row>
    <row r="23" spans="1:17" s="38" customFormat="1" ht="3.75" customHeight="1">
      <c r="A23" s="813"/>
      <c r="B23" s="12"/>
      <c r="C23" s="126"/>
      <c r="D23" s="126"/>
      <c r="E23" s="126"/>
      <c r="F23" s="12"/>
      <c r="G23" s="596"/>
      <c r="H23" s="588"/>
      <c r="I23" s="588"/>
      <c r="J23" s="588"/>
      <c r="K23" s="588"/>
      <c r="L23" s="597"/>
      <c r="M23" s="12"/>
      <c r="N23" s="126"/>
      <c r="O23" s="127"/>
      <c r="P23" s="126"/>
      <c r="Q23" s="941"/>
    </row>
    <row r="24" spans="1:17" s="38" customFormat="1" ht="11.25" customHeight="1">
      <c r="A24" s="702"/>
      <c r="B24" s="28"/>
      <c r="C24" s="594" t="s">
        <v>298</v>
      </c>
      <c r="D24" s="595" t="s">
        <v>299</v>
      </c>
      <c r="E24" s="598" t="s">
        <v>513</v>
      </c>
      <c r="F24" s="593"/>
      <c r="G24" s="944" t="s">
        <v>298</v>
      </c>
      <c r="H24" s="944"/>
      <c r="I24" s="944" t="s">
        <v>299</v>
      </c>
      <c r="J24" s="944"/>
      <c r="K24" s="945" t="s">
        <v>513</v>
      </c>
      <c r="L24" s="945"/>
      <c r="M24" s="592"/>
      <c r="N24" s="939" t="s">
        <v>301</v>
      </c>
      <c r="O24" s="940"/>
      <c r="P24" s="591"/>
      <c r="Q24" s="942"/>
    </row>
    <row r="25" spans="1:17" s="38" customFormat="1" ht="3" customHeight="1">
      <c r="A25" s="17"/>
      <c r="B25" s="1"/>
      <c r="C25" s="583"/>
      <c r="D25" s="583"/>
      <c r="E25" s="587"/>
      <c r="F25" s="584"/>
      <c r="G25" s="583"/>
      <c r="H25" s="583"/>
      <c r="I25" s="583"/>
      <c r="J25" s="583"/>
      <c r="K25" s="587"/>
      <c r="L25" s="587"/>
      <c r="M25" s="587"/>
      <c r="N25" s="583"/>
      <c r="O25" s="583"/>
      <c r="P25" s="583"/>
      <c r="Q25" s="587"/>
    </row>
    <row r="26" spans="1:17" s="38" customFormat="1" ht="11.25" customHeight="1">
      <c r="A26" s="585" t="s">
        <v>404</v>
      </c>
      <c r="B26" s="1"/>
      <c r="C26" s="45">
        <v>13397055</v>
      </c>
      <c r="D26" s="45">
        <v>13146919</v>
      </c>
      <c r="E26" s="589">
        <f>D26/C26*100</f>
        <v>98.13290308952229</v>
      </c>
      <c r="F26" s="359"/>
      <c r="G26" s="929">
        <v>929523</v>
      </c>
      <c r="H26" s="929"/>
      <c r="I26" s="929">
        <v>194882</v>
      </c>
      <c r="J26" s="929"/>
      <c r="K26" s="930">
        <f>I26/G26*100</f>
        <v>20.965807193582084</v>
      </c>
      <c r="L26" s="930"/>
      <c r="M26" s="59"/>
      <c r="N26" s="929">
        <f>SUM(D26+I26)</f>
        <v>13341801</v>
      </c>
      <c r="O26" s="929"/>
      <c r="P26" s="45"/>
      <c r="Q26" s="599">
        <f>N26/N35*100</f>
        <v>30.707813694650916</v>
      </c>
    </row>
    <row r="27" spans="1:17" s="38" customFormat="1" ht="11.25" customHeight="1">
      <c r="A27" s="585" t="s">
        <v>405</v>
      </c>
      <c r="B27" s="1"/>
      <c r="C27" s="45">
        <v>4851429</v>
      </c>
      <c r="D27" s="45">
        <v>4835515</v>
      </c>
      <c r="E27" s="589">
        <f aca="true" t="shared" si="0" ref="E27:E35">D27/C27*100</f>
        <v>99.67197293828272</v>
      </c>
      <c r="F27" s="359"/>
      <c r="G27" s="929">
        <v>94315</v>
      </c>
      <c r="H27" s="929"/>
      <c r="I27" s="929">
        <v>23395</v>
      </c>
      <c r="J27" s="929"/>
      <c r="K27" s="930">
        <f aca="true" t="shared" si="1" ref="K27:K34">I27/G27*100</f>
        <v>24.80517415045327</v>
      </c>
      <c r="L27" s="930"/>
      <c r="M27" s="59"/>
      <c r="N27" s="929">
        <f aca="true" t="shared" si="2" ref="N27:N34">SUM(D27+I27)</f>
        <v>4858910</v>
      </c>
      <c r="O27" s="929"/>
      <c r="P27" s="45"/>
      <c r="Q27" s="599">
        <f>N27/N35*100</f>
        <v>11.183385439422779</v>
      </c>
    </row>
    <row r="28" spans="1:17" s="38" customFormat="1" ht="11.25" customHeight="1">
      <c r="A28" s="585" t="s">
        <v>900</v>
      </c>
      <c r="B28" s="1"/>
      <c r="C28" s="45">
        <v>21211444</v>
      </c>
      <c r="D28" s="45">
        <v>20764273</v>
      </c>
      <c r="E28" s="589">
        <f t="shared" si="0"/>
        <v>97.89184083837009</v>
      </c>
      <c r="F28" s="359"/>
      <c r="G28" s="929">
        <v>1848919</v>
      </c>
      <c r="H28" s="929"/>
      <c r="I28" s="929">
        <v>261715</v>
      </c>
      <c r="J28" s="929"/>
      <c r="K28" s="930">
        <f t="shared" si="1"/>
        <v>14.155027883860786</v>
      </c>
      <c r="L28" s="930"/>
      <c r="M28" s="59"/>
      <c r="N28" s="929">
        <f t="shared" si="2"/>
        <v>21025988</v>
      </c>
      <c r="O28" s="929"/>
      <c r="P28" s="45"/>
      <c r="Q28" s="599">
        <f>N28/N35*100</f>
        <v>48.3939253965762</v>
      </c>
    </row>
    <row r="29" spans="1:17" s="38" customFormat="1" ht="11.25" customHeight="1">
      <c r="A29" s="585" t="s">
        <v>901</v>
      </c>
      <c r="B29" s="1"/>
      <c r="C29" s="45">
        <v>602186</v>
      </c>
      <c r="D29" s="45">
        <v>579546</v>
      </c>
      <c r="E29" s="589">
        <f t="shared" si="0"/>
        <v>96.24036427283265</v>
      </c>
      <c r="F29" s="359"/>
      <c r="G29" s="929">
        <v>63058</v>
      </c>
      <c r="H29" s="929"/>
      <c r="I29" s="929">
        <v>14681</v>
      </c>
      <c r="J29" s="929"/>
      <c r="K29" s="930">
        <f t="shared" si="1"/>
        <v>23.2817406197469</v>
      </c>
      <c r="L29" s="930"/>
      <c r="M29" s="59"/>
      <c r="N29" s="929">
        <f t="shared" si="2"/>
        <v>594227</v>
      </c>
      <c r="O29" s="929"/>
      <c r="P29" s="45"/>
      <c r="Q29" s="599">
        <f>N29/N35*100</f>
        <v>1.3676873166022583</v>
      </c>
    </row>
    <row r="30" spans="1:17" s="38" customFormat="1" ht="11.25" customHeight="1">
      <c r="A30" s="585" t="s">
        <v>902</v>
      </c>
      <c r="B30" s="1"/>
      <c r="C30" s="45">
        <v>2355935</v>
      </c>
      <c r="D30" s="45">
        <v>2355935</v>
      </c>
      <c r="E30" s="589">
        <f t="shared" si="0"/>
        <v>100</v>
      </c>
      <c r="F30" s="359"/>
      <c r="G30" s="932" t="s">
        <v>304</v>
      </c>
      <c r="H30" s="932"/>
      <c r="I30" s="932" t="s">
        <v>304</v>
      </c>
      <c r="J30" s="932"/>
      <c r="K30" s="931" t="s">
        <v>304</v>
      </c>
      <c r="L30" s="931"/>
      <c r="M30" s="59"/>
      <c r="N30" s="929">
        <f>D30</f>
        <v>2355935</v>
      </c>
      <c r="O30" s="929"/>
      <c r="P30" s="45"/>
      <c r="Q30" s="599">
        <f>N30/N35*100</f>
        <v>5.422477299482086</v>
      </c>
    </row>
    <row r="31" spans="1:17" s="38" customFormat="1" ht="11.25" customHeight="1">
      <c r="A31" s="585" t="s">
        <v>387</v>
      </c>
      <c r="B31" s="1"/>
      <c r="C31" s="45">
        <v>5621</v>
      </c>
      <c r="D31" s="45">
        <v>5621</v>
      </c>
      <c r="E31" s="589">
        <f t="shared" si="0"/>
        <v>100</v>
      </c>
      <c r="F31" s="359"/>
      <c r="G31" s="932" t="s">
        <v>304</v>
      </c>
      <c r="H31" s="932"/>
      <c r="I31" s="932" t="s">
        <v>304</v>
      </c>
      <c r="J31" s="932"/>
      <c r="K31" s="931" t="s">
        <v>304</v>
      </c>
      <c r="L31" s="931"/>
      <c r="M31" s="59"/>
      <c r="N31" s="929">
        <f>D31</f>
        <v>5621</v>
      </c>
      <c r="O31" s="929"/>
      <c r="P31" s="45"/>
      <c r="Q31" s="599">
        <f>N31/N35*100</f>
        <v>0.012937430319762137</v>
      </c>
    </row>
    <row r="32" spans="1:17" s="38" customFormat="1" ht="11.25" customHeight="1">
      <c r="A32" s="586" t="s">
        <v>903</v>
      </c>
      <c r="B32" s="1"/>
      <c r="C32" s="45">
        <v>284825</v>
      </c>
      <c r="D32" s="45">
        <v>284825</v>
      </c>
      <c r="E32" s="589">
        <f t="shared" si="0"/>
        <v>100</v>
      </c>
      <c r="F32" s="359"/>
      <c r="G32" s="929">
        <v>10135</v>
      </c>
      <c r="H32" s="929"/>
      <c r="I32" s="932" t="s">
        <v>304</v>
      </c>
      <c r="J32" s="932"/>
      <c r="K32" s="931" t="s">
        <v>304</v>
      </c>
      <c r="L32" s="931"/>
      <c r="M32" s="59"/>
      <c r="N32" s="929">
        <v>284825</v>
      </c>
      <c r="O32" s="929"/>
      <c r="P32" s="45"/>
      <c r="Q32" s="599">
        <f>N32/N35*100</f>
        <v>0.655560147807552</v>
      </c>
    </row>
    <row r="33" spans="1:17" s="38" customFormat="1" ht="11.25" customHeight="1">
      <c r="A33" s="585" t="s">
        <v>406</v>
      </c>
      <c r="B33" s="1"/>
      <c r="C33" s="45">
        <v>12415</v>
      </c>
      <c r="D33" s="45">
        <v>12415</v>
      </c>
      <c r="E33" s="589">
        <f t="shared" si="0"/>
        <v>100</v>
      </c>
      <c r="F33" s="359"/>
      <c r="G33" s="932" t="s">
        <v>304</v>
      </c>
      <c r="H33" s="932"/>
      <c r="I33" s="932" t="s">
        <v>304</v>
      </c>
      <c r="J33" s="932"/>
      <c r="K33" s="931" t="s">
        <v>304</v>
      </c>
      <c r="L33" s="931"/>
      <c r="M33" s="59"/>
      <c r="N33" s="929">
        <f>D33</f>
        <v>12415</v>
      </c>
      <c r="O33" s="929"/>
      <c r="P33" s="45"/>
      <c r="Q33" s="599">
        <f>N33/N35*100</f>
        <v>0.028574665970440654</v>
      </c>
    </row>
    <row r="34" spans="1:17" s="38" customFormat="1" ht="11.25" customHeight="1">
      <c r="A34" s="585" t="s">
        <v>905</v>
      </c>
      <c r="B34" s="1"/>
      <c r="C34" s="45">
        <v>976457</v>
      </c>
      <c r="D34" s="45">
        <v>963429</v>
      </c>
      <c r="E34" s="589">
        <f t="shared" si="0"/>
        <v>98.66578866248078</v>
      </c>
      <c r="F34" s="359"/>
      <c r="G34" s="929">
        <v>37203</v>
      </c>
      <c r="H34" s="929"/>
      <c r="I34" s="929">
        <v>4426</v>
      </c>
      <c r="J34" s="929"/>
      <c r="K34" s="930">
        <f t="shared" si="1"/>
        <v>11.896890035749804</v>
      </c>
      <c r="L34" s="930"/>
      <c r="M34" s="59"/>
      <c r="N34" s="929">
        <f t="shared" si="2"/>
        <v>967855</v>
      </c>
      <c r="O34" s="929"/>
      <c r="P34" s="45"/>
      <c r="Q34" s="599">
        <f>N34/N35*100</f>
        <v>2.2276386091680096</v>
      </c>
    </row>
    <row r="35" spans="1:17" s="38" customFormat="1" ht="11.25" customHeight="1">
      <c r="A35" s="585" t="s">
        <v>445</v>
      </c>
      <c r="B35" s="1"/>
      <c r="C35" s="45">
        <f>SUM(C26:C34)</f>
        <v>43697367</v>
      </c>
      <c r="D35" s="45">
        <f>SUM(D26:D34)</f>
        <v>42948478</v>
      </c>
      <c r="E35" s="589">
        <f t="shared" si="0"/>
        <v>98.28619193463075</v>
      </c>
      <c r="F35" s="45">
        <f>SUM(F26:F34)</f>
        <v>0</v>
      </c>
      <c r="G35" s="929">
        <f>SUM(G26:H34)</f>
        <v>2983153</v>
      </c>
      <c r="H35" s="929"/>
      <c r="I35" s="929">
        <f>SUM(I26:I34)</f>
        <v>499099</v>
      </c>
      <c r="J35" s="929"/>
      <c r="K35" s="930">
        <f>I35/G35*100</f>
        <v>16.730586731555505</v>
      </c>
      <c r="L35" s="930" t="e">
        <f>K35/J35*100</f>
        <v>#DIV/0!</v>
      </c>
      <c r="M35" s="45">
        <f>SUM(M26:M34)</f>
        <v>0</v>
      </c>
      <c r="N35" s="929">
        <f>SUM(N26:N34)</f>
        <v>43447577</v>
      </c>
      <c r="O35" s="929"/>
      <c r="P35" s="45"/>
      <c r="Q35" s="590">
        <f>SUM(Q26:Q34)</f>
        <v>100</v>
      </c>
    </row>
    <row r="36" spans="1:17" ht="3" customHeight="1">
      <c r="A36" s="2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306"/>
    </row>
    <row r="37" spans="1:17" ht="3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</row>
    <row r="38" spans="1:17" ht="10.5" customHeight="1">
      <c r="A38" s="112" t="s">
        <v>15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ht="10.5" customHeight="1">
      <c r="A39" s="407" t="s">
        <v>746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ht="10.5" customHeight="1">
      <c r="A40" s="407" t="s">
        <v>747</v>
      </c>
    </row>
    <row r="41" spans="3:17" ht="11.25">
      <c r="C41" s="51"/>
      <c r="D41" s="51"/>
      <c r="E41" s="51"/>
      <c r="F41" s="51"/>
      <c r="G41" s="51"/>
      <c r="H41" s="51"/>
      <c r="I41" s="261"/>
      <c r="J41" s="261"/>
      <c r="K41" s="261"/>
      <c r="L41" s="261"/>
      <c r="M41" s="261"/>
      <c r="N41" s="51"/>
      <c r="O41" s="51"/>
      <c r="P41" s="51"/>
      <c r="Q41" s="261"/>
    </row>
  </sheetData>
  <mergeCells count="105">
    <mergeCell ref="I26:J26"/>
    <mergeCell ref="I27:J27"/>
    <mergeCell ref="I28:J28"/>
    <mergeCell ref="I33:J33"/>
    <mergeCell ref="I29:J29"/>
    <mergeCell ref="I30:J30"/>
    <mergeCell ref="I31:J31"/>
    <mergeCell ref="I32:J32"/>
    <mergeCell ref="A1:Q1"/>
    <mergeCell ref="C5:C6"/>
    <mergeCell ref="D5:D6"/>
    <mergeCell ref="F5:G6"/>
    <mergeCell ref="H5:K6"/>
    <mergeCell ref="L5:N5"/>
    <mergeCell ref="L6:N6"/>
    <mergeCell ref="O5:Q5"/>
    <mergeCell ref="O6:Q6"/>
    <mergeCell ref="G24:H24"/>
    <mergeCell ref="H7:I7"/>
    <mergeCell ref="H9:I9"/>
    <mergeCell ref="H10:I10"/>
    <mergeCell ref="H11:I11"/>
    <mergeCell ref="H12:I12"/>
    <mergeCell ref="H13:I13"/>
    <mergeCell ref="H17:I17"/>
    <mergeCell ref="F7:G7"/>
    <mergeCell ref="F9:G9"/>
    <mergeCell ref="C22:E22"/>
    <mergeCell ref="J13:K13"/>
    <mergeCell ref="J14:K14"/>
    <mergeCell ref="J15:K15"/>
    <mergeCell ref="J16:K16"/>
    <mergeCell ref="J9:K9"/>
    <mergeCell ref="J10:K10"/>
    <mergeCell ref="J11:K11"/>
    <mergeCell ref="J12:K12"/>
    <mergeCell ref="J7:K7"/>
    <mergeCell ref="I24:J24"/>
    <mergeCell ref="K24:L24"/>
    <mergeCell ref="L7:N7"/>
    <mergeCell ref="L9:N9"/>
    <mergeCell ref="L10:N10"/>
    <mergeCell ref="L11:N11"/>
    <mergeCell ref="L12:N12"/>
    <mergeCell ref="L13:N13"/>
    <mergeCell ref="H18:I18"/>
    <mergeCell ref="A22:A24"/>
    <mergeCell ref="Q22:Q24"/>
    <mergeCell ref="L14:N14"/>
    <mergeCell ref="L15:N15"/>
    <mergeCell ref="L16:N16"/>
    <mergeCell ref="L17:N17"/>
    <mergeCell ref="J17:K17"/>
    <mergeCell ref="H14:I14"/>
    <mergeCell ref="H15:I15"/>
    <mergeCell ref="H16:I16"/>
    <mergeCell ref="O7:Q7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G26:H26"/>
    <mergeCell ref="L18:N18"/>
    <mergeCell ref="G22:L22"/>
    <mergeCell ref="N22:O22"/>
    <mergeCell ref="N24:O24"/>
    <mergeCell ref="J18:K18"/>
    <mergeCell ref="A21:Q21"/>
    <mergeCell ref="G27:H27"/>
    <mergeCell ref="G28:H28"/>
    <mergeCell ref="G29:H29"/>
    <mergeCell ref="G30:H30"/>
    <mergeCell ref="G31:H31"/>
    <mergeCell ref="G32:H32"/>
    <mergeCell ref="G33:H33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N26:O26"/>
    <mergeCell ref="N27:O27"/>
    <mergeCell ref="N28:O28"/>
    <mergeCell ref="N29:O29"/>
    <mergeCell ref="N30:O30"/>
    <mergeCell ref="N31:O31"/>
    <mergeCell ref="N32:O32"/>
    <mergeCell ref="N33:O33"/>
    <mergeCell ref="G35:H35"/>
    <mergeCell ref="N34:O34"/>
    <mergeCell ref="K35:L35"/>
    <mergeCell ref="N35:O35"/>
    <mergeCell ref="I35:J35"/>
    <mergeCell ref="I34:J34"/>
    <mergeCell ref="G34:H34"/>
  </mergeCells>
  <printOptions/>
  <pageMargins left="0.5905511811023623" right="0.44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12.125" style="112" customWidth="1"/>
    <col min="2" max="2" width="0.5" style="112" customWidth="1"/>
    <col min="3" max="4" width="9.50390625" style="112" customWidth="1"/>
    <col min="5" max="6" width="11.50390625" style="112" customWidth="1"/>
    <col min="7" max="7" width="12.50390625" style="112" customWidth="1"/>
    <col min="8" max="8" width="11.50390625" style="112" customWidth="1"/>
    <col min="9" max="9" width="12.50390625" style="112" customWidth="1"/>
    <col min="10" max="16384" width="8.875" style="112" customWidth="1"/>
  </cols>
  <sheetData>
    <row r="1" spans="1:9" s="304" customFormat="1" ht="18" customHeight="1">
      <c r="A1" s="846" t="s">
        <v>594</v>
      </c>
      <c r="B1" s="846"/>
      <c r="C1" s="846"/>
      <c r="D1" s="846"/>
      <c r="E1" s="846"/>
      <c r="F1" s="846"/>
      <c r="G1" s="846"/>
      <c r="H1" s="846"/>
      <c r="I1" s="846"/>
    </row>
    <row r="2" ht="12" customHeight="1">
      <c r="I2" s="185" t="s">
        <v>595</v>
      </c>
    </row>
    <row r="3" spans="1:9" ht="3.75" customHeight="1">
      <c r="A3" s="188"/>
      <c r="B3" s="188"/>
      <c r="C3" s="188"/>
      <c r="D3" s="188"/>
      <c r="E3" s="188"/>
      <c r="F3" s="188"/>
      <c r="G3" s="188"/>
      <c r="H3" s="188"/>
      <c r="I3" s="307"/>
    </row>
    <row r="4" spans="1:9" s="7" customFormat="1" ht="12" customHeight="1">
      <c r="A4" s="308" t="s">
        <v>425</v>
      </c>
      <c r="B4" s="68"/>
      <c r="C4" s="811" t="s">
        <v>596</v>
      </c>
      <c r="D4" s="917" t="s">
        <v>597</v>
      </c>
      <c r="E4" s="796" t="s">
        <v>598</v>
      </c>
      <c r="F4" s="811"/>
      <c r="G4" s="849" t="s">
        <v>599</v>
      </c>
      <c r="H4" s="948"/>
      <c r="I4" s="309" t="s">
        <v>520</v>
      </c>
    </row>
    <row r="5" spans="1:12" s="7" customFormat="1" ht="12" customHeight="1">
      <c r="A5" s="20" t="s">
        <v>429</v>
      </c>
      <c r="B5" s="73"/>
      <c r="C5" s="702"/>
      <c r="D5" s="918"/>
      <c r="E5" s="310" t="s">
        <v>426</v>
      </c>
      <c r="F5" s="310" t="s">
        <v>600</v>
      </c>
      <c r="G5" s="30" t="s">
        <v>604</v>
      </c>
      <c r="H5" s="30" t="s">
        <v>600</v>
      </c>
      <c r="I5" s="105" t="s">
        <v>605</v>
      </c>
      <c r="J5" s="274"/>
      <c r="K5" s="274"/>
      <c r="L5" s="274"/>
    </row>
    <row r="6" spans="1:8" ht="3" customHeight="1">
      <c r="A6" s="243"/>
      <c r="B6" s="144"/>
      <c r="C6" s="144"/>
      <c r="D6" s="144"/>
      <c r="E6" s="144"/>
      <c r="F6" s="144"/>
      <c r="G6" s="144"/>
      <c r="H6" s="144"/>
    </row>
    <row r="7" spans="1:9" s="7" customFormat="1" ht="11.25" customHeight="1">
      <c r="A7" s="17" t="s">
        <v>329</v>
      </c>
      <c r="B7" s="1"/>
      <c r="C7" s="59">
        <v>12</v>
      </c>
      <c r="D7" s="59">
        <v>70</v>
      </c>
      <c r="E7" s="311">
        <v>145724</v>
      </c>
      <c r="F7" s="311">
        <v>2081.7714285714287</v>
      </c>
      <c r="G7" s="59">
        <v>12535410</v>
      </c>
      <c r="H7" s="59">
        <v>179077.2857142857</v>
      </c>
      <c r="I7" s="474">
        <v>29560</v>
      </c>
    </row>
    <row r="8" spans="1:9" s="7" customFormat="1" ht="11.25" customHeight="1">
      <c r="A8" s="312">
        <v>15</v>
      </c>
      <c r="B8" s="1"/>
      <c r="C8" s="59">
        <v>12</v>
      </c>
      <c r="D8" s="59">
        <v>70</v>
      </c>
      <c r="E8" s="311">
        <v>152219</v>
      </c>
      <c r="F8" s="311">
        <v>2174.557142857143</v>
      </c>
      <c r="G8" s="59">
        <v>24286440</v>
      </c>
      <c r="H8" s="59">
        <v>346949</v>
      </c>
      <c r="I8" s="474">
        <v>27135</v>
      </c>
    </row>
    <row r="9" spans="1:9" s="7" customFormat="1" ht="11.25" customHeight="1">
      <c r="A9" s="312">
        <v>16</v>
      </c>
      <c r="B9" s="1"/>
      <c r="C9" s="59">
        <v>12</v>
      </c>
      <c r="D9" s="59">
        <v>70</v>
      </c>
      <c r="E9" s="311">
        <v>125896</v>
      </c>
      <c r="F9" s="311">
        <v>1798.5142857142857</v>
      </c>
      <c r="G9" s="59">
        <v>13485963</v>
      </c>
      <c r="H9" s="59">
        <v>192657</v>
      </c>
      <c r="I9" s="474">
        <v>22740</v>
      </c>
    </row>
    <row r="10" spans="1:9" s="260" customFormat="1" ht="11.25" customHeight="1">
      <c r="A10" s="312">
        <v>17</v>
      </c>
      <c r="B10" s="1"/>
      <c r="C10" s="59">
        <v>12</v>
      </c>
      <c r="D10" s="59">
        <v>70</v>
      </c>
      <c r="E10" s="311">
        <v>119632</v>
      </c>
      <c r="F10" s="311">
        <v>1709.0285714285715</v>
      </c>
      <c r="G10" s="59">
        <v>13778695</v>
      </c>
      <c r="H10" s="59">
        <v>196838</v>
      </c>
      <c r="I10" s="474">
        <v>20822</v>
      </c>
    </row>
    <row r="11" spans="1:9" s="260" customFormat="1" ht="11.25" customHeight="1">
      <c r="A11" s="464">
        <v>18</v>
      </c>
      <c r="B11" s="36"/>
      <c r="C11" s="37">
        <v>12</v>
      </c>
      <c r="D11" s="37">
        <v>67</v>
      </c>
      <c r="E11" s="519">
        <v>106817</v>
      </c>
      <c r="F11" s="519">
        <v>1594</v>
      </c>
      <c r="G11" s="37">
        <v>14802014</v>
      </c>
      <c r="H11" s="37">
        <v>220926</v>
      </c>
      <c r="I11" s="520">
        <v>19329</v>
      </c>
    </row>
    <row r="12" spans="1:9" ht="2.25" customHeight="1">
      <c r="A12" s="243"/>
      <c r="B12" s="144"/>
      <c r="C12" s="510"/>
      <c r="D12" s="510"/>
      <c r="E12" s="510"/>
      <c r="F12" s="510"/>
      <c r="G12" s="510"/>
      <c r="H12" s="510"/>
      <c r="I12" s="510"/>
    </row>
    <row r="13" spans="1:9" ht="2.25" customHeight="1">
      <c r="A13" s="256"/>
      <c r="B13" s="256"/>
      <c r="C13" s="511"/>
      <c r="D13" s="511"/>
      <c r="E13" s="511"/>
      <c r="F13" s="511"/>
      <c r="G13" s="511"/>
      <c r="H13" s="511"/>
      <c r="I13" s="511"/>
    </row>
    <row r="14" spans="1:9" ht="9.75" customHeight="1">
      <c r="A14" s="112" t="s">
        <v>698</v>
      </c>
      <c r="B14" s="157"/>
      <c r="C14" s="157"/>
      <c r="D14" s="157"/>
      <c r="E14" s="157"/>
      <c r="F14" s="157"/>
      <c r="G14" s="157"/>
      <c r="H14" s="157"/>
      <c r="I14" s="157"/>
    </row>
    <row r="15" ht="10.5" customHeight="1">
      <c r="A15" s="407" t="s">
        <v>744</v>
      </c>
    </row>
    <row r="16" spans="1:9" ht="10.5" customHeight="1">
      <c r="A16" s="407" t="s">
        <v>745</v>
      </c>
      <c r="C16" s="51"/>
      <c r="D16" s="51"/>
      <c r="E16" s="51"/>
      <c r="F16" s="51"/>
      <c r="G16" s="261"/>
      <c r="H16" s="261"/>
      <c r="I16" s="51"/>
    </row>
    <row r="17" ht="11.25">
      <c r="A17" s="407" t="s">
        <v>748</v>
      </c>
    </row>
  </sheetData>
  <mergeCells count="5">
    <mergeCell ref="A1:I1"/>
    <mergeCell ref="E4:F4"/>
    <mergeCell ref="G4:H4"/>
    <mergeCell ref="C4:C5"/>
    <mergeCell ref="D4:D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157" customWidth="1"/>
    <col min="2" max="2" width="0.6171875" style="157" customWidth="1"/>
    <col min="3" max="4" width="7.25390625" style="157" customWidth="1"/>
    <col min="5" max="5" width="8.125" style="157" customWidth="1"/>
    <col min="6" max="6" width="7.125" style="157" customWidth="1"/>
    <col min="7" max="7" width="7.375" style="157" customWidth="1"/>
    <col min="8" max="8" width="12.375" style="157" customWidth="1"/>
    <col min="9" max="9" width="10.125" style="157" customWidth="1"/>
    <col min="10" max="10" width="8.625" style="157" customWidth="1"/>
    <col min="11" max="11" width="13.50390625" style="157" customWidth="1"/>
    <col min="12" max="16384" width="8.875" style="157" customWidth="1"/>
  </cols>
  <sheetData>
    <row r="1" spans="1:11" s="313" customFormat="1" ht="18" customHeight="1">
      <c r="A1" s="880" t="s">
        <v>607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</row>
    <row r="2" ht="12" customHeight="1">
      <c r="K2" s="187" t="s">
        <v>608</v>
      </c>
    </row>
    <row r="3" spans="1:11" ht="3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224"/>
    </row>
    <row r="4" spans="1:11" s="3" customFormat="1" ht="12" customHeight="1">
      <c r="A4" s="225" t="s">
        <v>425</v>
      </c>
      <c r="B4" s="72"/>
      <c r="C4" s="950" t="s">
        <v>609</v>
      </c>
      <c r="D4" s="950" t="s">
        <v>610</v>
      </c>
      <c r="E4" s="818" t="s">
        <v>611</v>
      </c>
      <c r="F4" s="776"/>
      <c r="G4" s="245" t="s">
        <v>612</v>
      </c>
      <c r="H4" s="818" t="s">
        <v>665</v>
      </c>
      <c r="I4" s="776"/>
      <c r="J4" s="796" t="s">
        <v>613</v>
      </c>
      <c r="K4" s="125" t="s">
        <v>520</v>
      </c>
    </row>
    <row r="5" spans="1:12" s="3" customFormat="1" ht="12" customHeight="1">
      <c r="A5" s="20" t="s">
        <v>429</v>
      </c>
      <c r="B5" s="73"/>
      <c r="C5" s="702"/>
      <c r="D5" s="702" t="s">
        <v>516</v>
      </c>
      <c r="E5" s="310" t="s">
        <v>426</v>
      </c>
      <c r="F5" s="310" t="s">
        <v>600</v>
      </c>
      <c r="G5" s="408" t="s">
        <v>958</v>
      </c>
      <c r="H5" s="408" t="s">
        <v>683</v>
      </c>
      <c r="I5" s="310" t="s">
        <v>600</v>
      </c>
      <c r="J5" s="949"/>
      <c r="K5" s="454" t="s">
        <v>614</v>
      </c>
      <c r="L5" s="204"/>
    </row>
    <row r="6" spans="1:11" ht="3" customHeight="1">
      <c r="A6" s="243"/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3" customFormat="1" ht="11.25" customHeight="1">
      <c r="A7" s="17" t="s">
        <v>329</v>
      </c>
      <c r="B7" s="1"/>
      <c r="C7" s="44">
        <v>19</v>
      </c>
      <c r="D7" s="44">
        <v>93</v>
      </c>
      <c r="E7" s="314">
        <v>283503</v>
      </c>
      <c r="F7" s="314">
        <v>3048.4193548387098</v>
      </c>
      <c r="G7" s="314">
        <v>9658</v>
      </c>
      <c r="H7" s="44">
        <v>7685437</v>
      </c>
      <c r="I7" s="47">
        <v>82639.10752688172</v>
      </c>
      <c r="J7" s="44">
        <v>29787</v>
      </c>
      <c r="K7" s="44" t="s">
        <v>354</v>
      </c>
    </row>
    <row r="8" spans="1:11" s="3" customFormat="1" ht="11.25" customHeight="1">
      <c r="A8" s="17">
        <v>15</v>
      </c>
      <c r="B8" s="1"/>
      <c r="C8" s="44">
        <v>19</v>
      </c>
      <c r="D8" s="44">
        <v>94</v>
      </c>
      <c r="E8" s="314">
        <v>286841</v>
      </c>
      <c r="F8" s="314">
        <v>3051.5</v>
      </c>
      <c r="G8" s="314">
        <v>9581</v>
      </c>
      <c r="H8" s="44">
        <v>6632969</v>
      </c>
      <c r="I8" s="47">
        <v>70563.5</v>
      </c>
      <c r="J8" s="44">
        <v>24454</v>
      </c>
      <c r="K8" s="44" t="s">
        <v>162</v>
      </c>
    </row>
    <row r="9" spans="1:11" s="3" customFormat="1" ht="11.25" customHeight="1">
      <c r="A9" s="17">
        <v>16</v>
      </c>
      <c r="B9" s="1"/>
      <c r="C9" s="47">
        <v>19</v>
      </c>
      <c r="D9" s="47">
        <v>88</v>
      </c>
      <c r="E9" s="409">
        <v>247229</v>
      </c>
      <c r="F9" s="409">
        <v>2809.4204545454545</v>
      </c>
      <c r="G9" s="409">
        <v>8974</v>
      </c>
      <c r="H9" s="47">
        <v>4969318</v>
      </c>
      <c r="I9" s="47">
        <v>56469.52272727273</v>
      </c>
      <c r="J9" s="47">
        <v>20416</v>
      </c>
      <c r="K9" s="44" t="s">
        <v>660</v>
      </c>
    </row>
    <row r="10" spans="1:11" s="38" customFormat="1" ht="11.25" customHeight="1">
      <c r="A10" s="17">
        <v>17</v>
      </c>
      <c r="B10" s="1"/>
      <c r="C10" s="47">
        <v>19</v>
      </c>
      <c r="D10" s="47">
        <v>104</v>
      </c>
      <c r="E10" s="409">
        <v>260486</v>
      </c>
      <c r="F10" s="409">
        <v>2504.673076923077</v>
      </c>
      <c r="G10" s="409">
        <v>10218</v>
      </c>
      <c r="H10" s="47">
        <v>4865177</v>
      </c>
      <c r="I10" s="47">
        <v>46780.54807692308</v>
      </c>
      <c r="J10" s="47">
        <v>21329</v>
      </c>
      <c r="K10" s="44" t="s">
        <v>137</v>
      </c>
    </row>
    <row r="11" spans="1:12" s="38" customFormat="1" ht="11.25" customHeight="1">
      <c r="A11" s="35">
        <v>18</v>
      </c>
      <c r="B11" s="36"/>
      <c r="C11" s="521">
        <v>19</v>
      </c>
      <c r="D11" s="521">
        <v>96</v>
      </c>
      <c r="E11" s="522">
        <v>221805</v>
      </c>
      <c r="F11" s="522">
        <f>E11/D11</f>
        <v>2310.46875</v>
      </c>
      <c r="G11" s="522">
        <v>8974</v>
      </c>
      <c r="H11" s="521">
        <v>4302807</v>
      </c>
      <c r="I11" s="521">
        <f>H11/D11</f>
        <v>44820.90625</v>
      </c>
      <c r="J11" s="521">
        <v>16427</v>
      </c>
      <c r="K11" s="48" t="s">
        <v>102</v>
      </c>
      <c r="L11" s="512"/>
    </row>
    <row r="12" spans="1:11" ht="4.5" customHeight="1">
      <c r="A12" s="2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11" ht="3" customHeight="1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="112" customFormat="1" ht="11.25">
      <c r="A14" s="112" t="s">
        <v>616</v>
      </c>
    </row>
    <row r="16" spans="3:11" ht="12">
      <c r="C16" s="315"/>
      <c r="D16" s="315"/>
      <c r="E16" s="315"/>
      <c r="F16" s="315"/>
      <c r="G16" s="315"/>
      <c r="H16" s="162"/>
      <c r="I16" s="162"/>
      <c r="J16" s="162"/>
      <c r="K16" s="315"/>
    </row>
  </sheetData>
  <mergeCells count="6">
    <mergeCell ref="A1:K1"/>
    <mergeCell ref="J4:J5"/>
    <mergeCell ref="C4:C5"/>
    <mergeCell ref="D4:D5"/>
    <mergeCell ref="E4:F4"/>
    <mergeCell ref="H4:I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112" customWidth="1"/>
    <col min="2" max="2" width="0.6171875" style="112" customWidth="1"/>
    <col min="3" max="3" width="6.50390625" style="112" customWidth="1"/>
    <col min="4" max="4" width="9.50390625" style="112" customWidth="1"/>
    <col min="5" max="5" width="9.875" style="112" customWidth="1"/>
    <col min="6" max="6" width="8.125" style="112" customWidth="1"/>
    <col min="7" max="7" width="9.375" style="112" customWidth="1"/>
    <col min="8" max="8" width="10.00390625" style="112" customWidth="1"/>
    <col min="9" max="9" width="5.50390625" style="112" customWidth="1"/>
    <col min="10" max="11" width="9.50390625" style="112" customWidth="1"/>
    <col min="12" max="12" width="5.375" style="112" customWidth="1"/>
    <col min="13" max="16384" width="8.875" style="112" customWidth="1"/>
  </cols>
  <sheetData>
    <row r="1" spans="1:12" s="304" customFormat="1" ht="18" customHeight="1">
      <c r="A1" s="846" t="s">
        <v>617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</row>
    <row r="2" s="157" customFormat="1" ht="11.25" customHeight="1">
      <c r="L2" s="187" t="s">
        <v>595</v>
      </c>
    </row>
    <row r="3" spans="1:12" ht="4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307"/>
    </row>
    <row r="4" spans="1:12" s="3" customFormat="1" ht="12" customHeight="1">
      <c r="A4" s="225" t="s">
        <v>425</v>
      </c>
      <c r="B4" s="72"/>
      <c r="C4" s="811" t="s">
        <v>618</v>
      </c>
      <c r="D4" s="796" t="s">
        <v>619</v>
      </c>
      <c r="E4" s="811"/>
      <c r="F4" s="21" t="s">
        <v>620</v>
      </c>
      <c r="G4" s="21" t="s">
        <v>446</v>
      </c>
      <c r="H4" s="951" t="s">
        <v>341</v>
      </c>
      <c r="I4" s="953" t="s">
        <v>621</v>
      </c>
      <c r="J4" s="21" t="s">
        <v>446</v>
      </c>
      <c r="K4" s="956" t="s">
        <v>622</v>
      </c>
      <c r="L4" s="959" t="s">
        <v>621</v>
      </c>
    </row>
    <row r="5" spans="1:12" s="3" customFormat="1" ht="12" customHeight="1">
      <c r="A5" s="225"/>
      <c r="B5" s="72"/>
      <c r="C5" s="813"/>
      <c r="D5" s="694"/>
      <c r="E5" s="702"/>
      <c r="F5" s="21" t="s">
        <v>623</v>
      </c>
      <c r="G5" s="21" t="s">
        <v>624</v>
      </c>
      <c r="H5" s="951"/>
      <c r="I5" s="954"/>
      <c r="J5" s="453" t="s">
        <v>625</v>
      </c>
      <c r="K5" s="957"/>
      <c r="L5" s="960"/>
    </row>
    <row r="6" spans="1:12" s="3" customFormat="1" ht="12" customHeight="1">
      <c r="A6" s="20" t="s">
        <v>429</v>
      </c>
      <c r="B6" s="73"/>
      <c r="C6" s="702"/>
      <c r="D6" s="408" t="s">
        <v>340</v>
      </c>
      <c r="E6" s="408" t="s">
        <v>626</v>
      </c>
      <c r="F6" s="32" t="s">
        <v>627</v>
      </c>
      <c r="G6" s="32" t="s">
        <v>628</v>
      </c>
      <c r="H6" s="952"/>
      <c r="I6" s="955"/>
      <c r="J6" s="32" t="s">
        <v>628</v>
      </c>
      <c r="K6" s="958"/>
      <c r="L6" s="961"/>
    </row>
    <row r="7" spans="1:12" ht="3" customHeight="1">
      <c r="A7" s="243"/>
      <c r="B7" s="144"/>
      <c r="C7" s="144"/>
      <c r="D7" s="144"/>
      <c r="E7" s="144"/>
      <c r="F7" s="144"/>
      <c r="G7" s="107"/>
      <c r="H7" s="144"/>
      <c r="I7" s="144"/>
      <c r="J7" s="144"/>
      <c r="K7" s="144"/>
      <c r="L7" s="144"/>
    </row>
    <row r="8" spans="1:12" s="7" customFormat="1" ht="11.25" customHeight="1">
      <c r="A8" s="111" t="s">
        <v>330</v>
      </c>
      <c r="B8" s="53"/>
      <c r="C8" s="54">
        <v>322586</v>
      </c>
      <c r="D8" s="54">
        <v>30652900</v>
      </c>
      <c r="E8" s="656">
        <v>218399823</v>
      </c>
      <c r="F8" s="54">
        <v>677028.2126316703</v>
      </c>
      <c r="G8" s="54">
        <v>122521462</v>
      </c>
      <c r="H8" s="54">
        <v>19042900</v>
      </c>
      <c r="I8" s="657">
        <v>15.54250144354301</v>
      </c>
      <c r="J8" s="54">
        <v>120962015</v>
      </c>
      <c r="K8" s="54">
        <v>14706612</v>
      </c>
      <c r="L8" s="657">
        <v>12.158041514106722</v>
      </c>
    </row>
    <row r="9" spans="1:12" s="7" customFormat="1" ht="11.25" customHeight="1">
      <c r="A9" s="111">
        <v>10</v>
      </c>
      <c r="B9" s="53"/>
      <c r="C9" s="54">
        <v>323342</v>
      </c>
      <c r="D9" s="54">
        <v>34106590</v>
      </c>
      <c r="E9" s="656">
        <v>239016409</v>
      </c>
      <c r="F9" s="54">
        <v>739206.1934422376</v>
      </c>
      <c r="G9" s="54">
        <v>129313737</v>
      </c>
      <c r="H9" s="54">
        <v>21457838</v>
      </c>
      <c r="I9" s="657">
        <v>16.59362608939219</v>
      </c>
      <c r="J9" s="54">
        <v>127276921</v>
      </c>
      <c r="K9" s="54">
        <v>15440251</v>
      </c>
      <c r="L9" s="657">
        <v>12.131226053150673</v>
      </c>
    </row>
    <row r="10" spans="1:12" s="7" customFormat="1" ht="11.25" customHeight="1">
      <c r="A10" s="111">
        <v>11</v>
      </c>
      <c r="B10" s="53"/>
      <c r="C10" s="54">
        <v>323791</v>
      </c>
      <c r="D10" s="54">
        <v>40835002</v>
      </c>
      <c r="E10" s="656">
        <v>266408322</v>
      </c>
      <c r="F10" s="54">
        <v>822778.6504257376</v>
      </c>
      <c r="G10" s="54">
        <v>142295055</v>
      </c>
      <c r="H10" s="54">
        <v>22417300</v>
      </c>
      <c r="I10" s="657">
        <v>15.7540963036277</v>
      </c>
      <c r="J10" s="54">
        <v>140322574</v>
      </c>
      <c r="K10" s="54">
        <v>15808591</v>
      </c>
      <c r="L10" s="657">
        <v>11.265892970292862</v>
      </c>
    </row>
    <row r="11" spans="1:12" s="7" customFormat="1" ht="11.25" customHeight="1">
      <c r="A11" s="111">
        <v>12</v>
      </c>
      <c r="B11" s="53"/>
      <c r="C11" s="54">
        <v>325320</v>
      </c>
      <c r="D11" s="54">
        <v>50047936</v>
      </c>
      <c r="E11" s="656">
        <v>301476539</v>
      </c>
      <c r="F11" s="54">
        <v>926707.6693716956</v>
      </c>
      <c r="G11" s="54">
        <v>151267913</v>
      </c>
      <c r="H11" s="54">
        <v>33817100</v>
      </c>
      <c r="I11" s="657">
        <v>22.355765561464448</v>
      </c>
      <c r="J11" s="54">
        <v>147628567</v>
      </c>
      <c r="K11" s="54">
        <v>17085309</v>
      </c>
      <c r="L11" s="657">
        <v>11.573172690892543</v>
      </c>
    </row>
    <row r="12" spans="1:12" s="7" customFormat="1" ht="11.25" customHeight="1">
      <c r="A12" s="111">
        <v>13</v>
      </c>
      <c r="B12" s="53"/>
      <c r="C12" s="54">
        <v>326490</v>
      </c>
      <c r="D12" s="54">
        <v>50340801</v>
      </c>
      <c r="E12" s="656">
        <v>335099296</v>
      </c>
      <c r="F12" s="54">
        <v>1026369.2486753039</v>
      </c>
      <c r="G12" s="54">
        <v>157373156</v>
      </c>
      <c r="H12" s="54">
        <v>40795600</v>
      </c>
      <c r="I12" s="657">
        <v>25.922845443857018</v>
      </c>
      <c r="J12" s="54">
        <v>155475956</v>
      </c>
      <c r="K12" s="54">
        <v>17701228</v>
      </c>
      <c r="L12" s="657">
        <v>11.385186787338359</v>
      </c>
    </row>
    <row r="13" spans="1:12" s="7" customFormat="1" ht="11.25" customHeight="1">
      <c r="A13" s="111">
        <v>14</v>
      </c>
      <c r="B13" s="53"/>
      <c r="C13" s="54">
        <v>326677</v>
      </c>
      <c r="D13" s="54">
        <v>32451017</v>
      </c>
      <c r="E13" s="656">
        <v>349681401</v>
      </c>
      <c r="F13" s="54">
        <v>1070419.4081615785</v>
      </c>
      <c r="G13" s="54">
        <v>135949156</v>
      </c>
      <c r="H13" s="54">
        <v>24084887</v>
      </c>
      <c r="I13" s="657">
        <v>17.71609895099312</v>
      </c>
      <c r="J13" s="54">
        <v>134494623</v>
      </c>
      <c r="K13" s="54">
        <v>18759470</v>
      </c>
      <c r="L13" s="657">
        <v>13.94811895193758</v>
      </c>
    </row>
    <row r="14" spans="1:12" s="7" customFormat="1" ht="11.25" customHeight="1">
      <c r="A14" s="111">
        <v>15</v>
      </c>
      <c r="B14" s="53"/>
      <c r="C14" s="54">
        <v>326786</v>
      </c>
      <c r="D14" s="54">
        <v>29120820</v>
      </c>
      <c r="E14" s="656">
        <v>357988910</v>
      </c>
      <c r="F14" s="54">
        <v>1095484.2312706176</v>
      </c>
      <c r="G14" s="54">
        <v>135301637</v>
      </c>
      <c r="H14" s="54">
        <v>22840000</v>
      </c>
      <c r="I14" s="657">
        <v>16.880800932216363</v>
      </c>
      <c r="J14" s="54">
        <v>134106255</v>
      </c>
      <c r="K14" s="54">
        <v>23139280</v>
      </c>
      <c r="L14" s="657">
        <v>17.25443753537074</v>
      </c>
    </row>
    <row r="15" spans="1:12" s="7" customFormat="1" ht="11.25" customHeight="1">
      <c r="A15" s="111">
        <v>16</v>
      </c>
      <c r="B15" s="53"/>
      <c r="C15" s="54">
        <v>329192</v>
      </c>
      <c r="D15" s="54">
        <v>46917852</v>
      </c>
      <c r="E15" s="656">
        <v>363328945</v>
      </c>
      <c r="F15" s="54">
        <v>1103699.193783567</v>
      </c>
      <c r="G15" s="54">
        <v>158641016</v>
      </c>
      <c r="H15" s="54">
        <v>41214600</v>
      </c>
      <c r="I15" s="657">
        <v>25.979788228285173</v>
      </c>
      <c r="J15" s="54">
        <v>158092293</v>
      </c>
      <c r="K15" s="54">
        <v>47853165</v>
      </c>
      <c r="L15" s="657">
        <v>30.269132094883332</v>
      </c>
    </row>
    <row r="16" spans="1:12" s="7" customFormat="1" ht="11.25" customHeight="1">
      <c r="A16" s="111">
        <v>17</v>
      </c>
      <c r="B16" s="53"/>
      <c r="C16" s="54">
        <v>327646</v>
      </c>
      <c r="D16" s="54">
        <v>30904200</v>
      </c>
      <c r="E16" s="658">
        <v>369161170</v>
      </c>
      <c r="F16" s="54">
        <v>1126707.391514012</v>
      </c>
      <c r="G16" s="54">
        <v>137949875</v>
      </c>
      <c r="H16" s="54">
        <v>24089800</v>
      </c>
      <c r="I16" s="657">
        <v>17.462719701630753</v>
      </c>
      <c r="J16" s="54">
        <v>135812200</v>
      </c>
      <c r="K16" s="54">
        <v>24511213</v>
      </c>
      <c r="L16" s="657">
        <v>18.047872724247156</v>
      </c>
    </row>
    <row r="17" spans="1:12" s="260" customFormat="1" ht="11.25" customHeight="1">
      <c r="A17" s="316">
        <v>18</v>
      </c>
      <c r="B17" s="317"/>
      <c r="C17" s="659">
        <v>326322</v>
      </c>
      <c r="D17" s="659">
        <v>22374700</v>
      </c>
      <c r="E17" s="660">
        <v>366214000</v>
      </c>
      <c r="F17" s="659">
        <f>E17/C17*1000</f>
        <v>1122247.3507762272</v>
      </c>
      <c r="G17" s="659">
        <v>131843478</v>
      </c>
      <c r="H17" s="659">
        <v>17653700</v>
      </c>
      <c r="I17" s="661">
        <f>H17/G17*100</f>
        <v>13.389892520887534</v>
      </c>
      <c r="J17" s="659">
        <v>130588618</v>
      </c>
      <c r="K17" s="659">
        <v>25958267</v>
      </c>
      <c r="L17" s="661">
        <f>K17/J17*100</f>
        <v>19.877893952442317</v>
      </c>
    </row>
    <row r="18" spans="1:12" ht="4.5" customHeight="1">
      <c r="A18" s="2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3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</row>
    <row r="20" spans="1:4" ht="11.25" customHeight="1">
      <c r="A20" s="112" t="s">
        <v>629</v>
      </c>
      <c r="D20" s="318"/>
    </row>
    <row r="21" spans="1:4" ht="11.25" customHeight="1">
      <c r="A21" s="407" t="s">
        <v>749</v>
      </c>
      <c r="D21" s="318"/>
    </row>
    <row r="22" spans="3:12" ht="11.25">
      <c r="C22" s="51"/>
      <c r="D22" s="51"/>
      <c r="E22" s="51"/>
      <c r="F22" s="51"/>
      <c r="G22" s="261"/>
      <c r="H22" s="261"/>
      <c r="I22" s="261"/>
      <c r="J22" s="51"/>
      <c r="K22" s="51"/>
      <c r="L22" s="261"/>
    </row>
  </sheetData>
  <mergeCells count="7">
    <mergeCell ref="A1:L1"/>
    <mergeCell ref="C4:C6"/>
    <mergeCell ref="D4:E5"/>
    <mergeCell ref="H4:H6"/>
    <mergeCell ref="I4:I6"/>
    <mergeCell ref="K4:K6"/>
    <mergeCell ref="L4:L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selection activeCell="A1" sqref="A1"/>
    </sheetView>
  </sheetViews>
  <sheetFormatPr defaultColWidth="9.00390625" defaultRowHeight="13.5"/>
  <cols>
    <col min="1" max="1" width="6.375" style="114" customWidth="1"/>
    <col min="2" max="2" width="3.00390625" style="117" customWidth="1"/>
    <col min="3" max="3" width="22.875" style="114" customWidth="1"/>
    <col min="4" max="4" width="2.50390625" style="114" customWidth="1"/>
    <col min="5" max="5" width="27.875" style="132" customWidth="1"/>
    <col min="6" max="6" width="29.25390625" style="132" customWidth="1"/>
    <col min="7" max="16384" width="8.875" style="114" customWidth="1"/>
  </cols>
  <sheetData>
    <row r="1" spans="1:13" s="319" customFormat="1" ht="18" customHeight="1">
      <c r="A1" s="880" t="s">
        <v>103</v>
      </c>
      <c r="B1" s="880"/>
      <c r="C1" s="880"/>
      <c r="D1" s="880"/>
      <c r="E1" s="880"/>
      <c r="F1" s="880"/>
      <c r="G1" s="236"/>
      <c r="H1" s="236"/>
      <c r="I1" s="236"/>
      <c r="J1" s="236"/>
      <c r="K1" s="236"/>
      <c r="L1" s="236"/>
      <c r="M1" s="236"/>
    </row>
    <row r="2" spans="1:13" ht="12" customHeight="1">
      <c r="A2" s="320"/>
      <c r="B2" s="321"/>
      <c r="C2" s="320"/>
      <c r="D2" s="320"/>
      <c r="E2" s="322"/>
      <c r="F2" s="322"/>
      <c r="G2" s="275"/>
      <c r="H2" s="275"/>
      <c r="I2" s="275"/>
      <c r="J2" s="275"/>
      <c r="K2" s="275"/>
      <c r="L2" s="275"/>
      <c r="M2" s="275"/>
    </row>
    <row r="3" spans="1:13" ht="12" customHeight="1">
      <c r="A3" s="305"/>
      <c r="B3" s="321"/>
      <c r="C3" s="305"/>
      <c r="D3" s="305"/>
      <c r="E3" s="323"/>
      <c r="F3" s="253" t="s">
        <v>442</v>
      </c>
      <c r="G3" s="305"/>
      <c r="H3" s="305"/>
      <c r="I3" s="275"/>
      <c r="J3" s="275"/>
      <c r="K3" s="275"/>
      <c r="L3" s="275"/>
      <c r="M3" s="275"/>
    </row>
    <row r="4" spans="1:11" ht="4.5" customHeight="1">
      <c r="A4" s="154"/>
      <c r="B4" s="324"/>
      <c r="C4" s="154"/>
      <c r="D4" s="154"/>
      <c r="E4" s="325"/>
      <c r="F4" s="326"/>
      <c r="G4" s="157"/>
      <c r="H4" s="157"/>
      <c r="I4" s="157"/>
      <c r="J4" s="157"/>
      <c r="K4" s="157"/>
    </row>
    <row r="5" spans="1:12" ht="25.5" customHeight="1">
      <c r="A5" s="405" t="s">
        <v>425</v>
      </c>
      <c r="B5" s="926" t="s">
        <v>630</v>
      </c>
      <c r="C5" s="926"/>
      <c r="D5" s="289"/>
      <c r="E5" s="327" t="s">
        <v>331</v>
      </c>
      <c r="F5" s="328" t="s">
        <v>332</v>
      </c>
      <c r="G5" s="157"/>
      <c r="H5" s="157"/>
      <c r="I5" s="157"/>
      <c r="J5" s="262"/>
      <c r="K5" s="262"/>
      <c r="L5" s="452"/>
    </row>
    <row r="6" spans="1:11" ht="3" customHeight="1">
      <c r="A6" s="243"/>
      <c r="B6" s="329"/>
      <c r="C6" s="144"/>
      <c r="D6" s="243"/>
      <c r="E6" s="330"/>
      <c r="F6" s="331"/>
      <c r="G6" s="157"/>
      <c r="H6" s="157"/>
      <c r="I6" s="157"/>
      <c r="J6" s="157"/>
      <c r="K6" s="157"/>
    </row>
    <row r="7" spans="1:11" ht="12" customHeight="1">
      <c r="A7" s="966" t="s">
        <v>631</v>
      </c>
      <c r="B7" s="963" t="s">
        <v>632</v>
      </c>
      <c r="C7" s="963"/>
      <c r="D7" s="160"/>
      <c r="E7" s="523">
        <f>SUM(E8:E10)</f>
        <v>3736700</v>
      </c>
      <c r="F7" s="524">
        <f>SUM(F8:F10)</f>
        <v>112365931</v>
      </c>
      <c r="G7" s="157"/>
      <c r="H7" s="157"/>
      <c r="I7" s="157"/>
      <c r="J7" s="157"/>
      <c r="K7" s="157"/>
    </row>
    <row r="8" spans="1:11" ht="12" customHeight="1">
      <c r="A8" s="966"/>
      <c r="B8" s="175"/>
      <c r="C8" s="107" t="s">
        <v>633</v>
      </c>
      <c r="D8" s="160"/>
      <c r="E8" s="525">
        <v>3166100</v>
      </c>
      <c r="F8" s="526">
        <v>91633657</v>
      </c>
      <c r="G8" s="157"/>
      <c r="H8" s="157"/>
      <c r="I8" s="157"/>
      <c r="J8" s="157"/>
      <c r="K8" s="157"/>
    </row>
    <row r="9" spans="1:11" ht="12" customHeight="1">
      <c r="A9" s="966"/>
      <c r="B9" s="175"/>
      <c r="C9" s="107" t="s">
        <v>634</v>
      </c>
      <c r="D9" s="160"/>
      <c r="E9" s="525">
        <v>432800</v>
      </c>
      <c r="F9" s="526">
        <v>3912377</v>
      </c>
      <c r="G9" s="157"/>
      <c r="H9" s="157"/>
      <c r="I9" s="157"/>
      <c r="J9" s="157"/>
      <c r="K9" s="157"/>
    </row>
    <row r="10" spans="1:11" ht="12" customHeight="1">
      <c r="A10" s="966"/>
      <c r="B10" s="175"/>
      <c r="C10" s="107" t="s">
        <v>635</v>
      </c>
      <c r="D10" s="160"/>
      <c r="E10" s="525">
        <v>137800</v>
      </c>
      <c r="F10" s="526">
        <v>16819897</v>
      </c>
      <c r="G10" s="157"/>
      <c r="H10" s="157"/>
      <c r="I10" s="157"/>
      <c r="J10" s="157"/>
      <c r="K10" s="157"/>
    </row>
    <row r="11" spans="1:11" ht="12" customHeight="1">
      <c r="A11" s="966"/>
      <c r="B11" s="963" t="s">
        <v>636</v>
      </c>
      <c r="C11" s="963"/>
      <c r="D11" s="160"/>
      <c r="E11" s="523">
        <v>4526900</v>
      </c>
      <c r="F11" s="524">
        <v>45386573</v>
      </c>
      <c r="G11" s="157"/>
      <c r="H11" s="157"/>
      <c r="I11" s="157"/>
      <c r="J11" s="157"/>
      <c r="K11" s="157"/>
    </row>
    <row r="12" spans="1:11" ht="12" customHeight="1">
      <c r="A12" s="966"/>
      <c r="B12" s="963" t="s">
        <v>648</v>
      </c>
      <c r="C12" s="963"/>
      <c r="D12" s="160"/>
      <c r="E12" s="523">
        <v>6087700</v>
      </c>
      <c r="F12" s="524">
        <v>75577097</v>
      </c>
      <c r="G12" s="157"/>
      <c r="H12" s="157"/>
      <c r="I12" s="157"/>
      <c r="J12" s="157"/>
      <c r="K12" s="157"/>
    </row>
    <row r="13" spans="1:11" ht="12" customHeight="1">
      <c r="A13" s="966"/>
      <c r="B13" s="963" t="s">
        <v>649</v>
      </c>
      <c r="C13" s="963"/>
      <c r="D13" s="160"/>
      <c r="E13" s="523">
        <v>2740100</v>
      </c>
      <c r="F13" s="524">
        <v>30531614</v>
      </c>
      <c r="G13" s="157"/>
      <c r="H13" s="157"/>
      <c r="I13" s="157"/>
      <c r="J13" s="157"/>
      <c r="K13" s="157"/>
    </row>
    <row r="14" spans="1:11" ht="12" customHeight="1">
      <c r="A14" s="966"/>
      <c r="B14" s="962" t="s">
        <v>709</v>
      </c>
      <c r="C14" s="963"/>
      <c r="D14" s="160"/>
      <c r="E14" s="523">
        <v>462300</v>
      </c>
      <c r="F14" s="524">
        <v>2180000</v>
      </c>
      <c r="G14" s="157"/>
      <c r="H14" s="157"/>
      <c r="I14" s="157"/>
      <c r="J14" s="157"/>
      <c r="K14" s="157"/>
    </row>
    <row r="15" spans="1:11" ht="12" customHeight="1">
      <c r="A15" s="966"/>
      <c r="B15" s="963" t="s">
        <v>518</v>
      </c>
      <c r="C15" s="963"/>
      <c r="D15" s="160"/>
      <c r="E15" s="523">
        <v>0</v>
      </c>
      <c r="F15" s="524">
        <v>0</v>
      </c>
      <c r="G15" s="157"/>
      <c r="H15" s="157"/>
      <c r="I15" s="157"/>
      <c r="J15" s="157"/>
      <c r="K15" s="157"/>
    </row>
    <row r="16" spans="1:11" ht="12" customHeight="1">
      <c r="A16" s="966"/>
      <c r="B16" s="963" t="s">
        <v>650</v>
      </c>
      <c r="C16" s="963"/>
      <c r="D16" s="160"/>
      <c r="E16" s="523">
        <v>100000</v>
      </c>
      <c r="F16" s="524">
        <v>1500842</v>
      </c>
      <c r="G16" s="157"/>
      <c r="H16" s="157"/>
      <c r="I16" s="157"/>
      <c r="J16" s="157"/>
      <c r="K16" s="157"/>
    </row>
    <row r="17" spans="1:11" ht="12.75" customHeight="1">
      <c r="A17" s="966"/>
      <c r="B17" s="812" t="s">
        <v>651</v>
      </c>
      <c r="C17" s="812"/>
      <c r="D17" s="17"/>
      <c r="E17" s="523">
        <f>SUM(E7+E11+E12+E13+E14+E15+E16)</f>
        <v>17653700</v>
      </c>
      <c r="F17" s="524">
        <f>SUM(F7+F11+F12+F13+F14+F15+F16)</f>
        <v>267542057</v>
      </c>
      <c r="G17" s="157"/>
      <c r="H17" s="157"/>
      <c r="I17" s="157"/>
      <c r="J17" s="157"/>
      <c r="K17" s="157"/>
    </row>
    <row r="18" spans="1:11" ht="3" customHeight="1">
      <c r="A18" s="243"/>
      <c r="B18" s="329"/>
      <c r="C18" s="144"/>
      <c r="D18" s="243"/>
      <c r="E18" s="523"/>
      <c r="F18" s="524"/>
      <c r="G18" s="157"/>
      <c r="H18" s="157"/>
      <c r="I18" s="157"/>
      <c r="J18" s="157"/>
      <c r="K18" s="157"/>
    </row>
    <row r="19" spans="1:11" ht="3" customHeight="1">
      <c r="A19" s="242"/>
      <c r="B19" s="332"/>
      <c r="C19" s="149"/>
      <c r="D19" s="242"/>
      <c r="E19" s="527"/>
      <c r="F19" s="528"/>
      <c r="G19" s="157"/>
      <c r="H19" s="157"/>
      <c r="I19" s="157"/>
      <c r="J19" s="157"/>
      <c r="K19" s="157"/>
    </row>
    <row r="20" spans="1:11" s="232" customFormat="1" ht="14.25" customHeight="1">
      <c r="A20" s="966" t="s">
        <v>455</v>
      </c>
      <c r="B20" s="962" t="s">
        <v>652</v>
      </c>
      <c r="C20" s="963"/>
      <c r="D20" s="243"/>
      <c r="E20" s="523">
        <f>SUM(E21+E24+E25+E26+E27)</f>
        <v>4695400</v>
      </c>
      <c r="F20" s="524">
        <f>SUM(F21+F24+F25+F26+F27)</f>
        <v>89112786</v>
      </c>
      <c r="G20" s="248"/>
      <c r="H20" s="248"/>
      <c r="I20" s="248"/>
      <c r="J20" s="248"/>
      <c r="K20" s="248"/>
    </row>
    <row r="21" spans="1:11" ht="12" customHeight="1">
      <c r="A21" s="966"/>
      <c r="B21" s="334"/>
      <c r="C21" s="107" t="s">
        <v>632</v>
      </c>
      <c r="D21" s="160"/>
      <c r="E21" s="524">
        <f>SUM(E22:E23)</f>
        <v>1510500</v>
      </c>
      <c r="F21" s="524">
        <f>SUM(F22:F23)</f>
        <v>56586320</v>
      </c>
      <c r="G21" s="157"/>
      <c r="H21" s="157"/>
      <c r="I21" s="157"/>
      <c r="J21" s="157"/>
      <c r="K21" s="157"/>
    </row>
    <row r="22" spans="1:11" ht="12" customHeight="1">
      <c r="A22" s="966"/>
      <c r="B22" s="491"/>
      <c r="C22" s="107" t="s">
        <v>633</v>
      </c>
      <c r="D22" s="160"/>
      <c r="E22" s="529">
        <v>793100</v>
      </c>
      <c r="F22" s="530">
        <v>30778761</v>
      </c>
      <c r="G22" s="157"/>
      <c r="H22" s="157"/>
      <c r="I22" s="157"/>
      <c r="J22" s="157"/>
      <c r="K22" s="157"/>
    </row>
    <row r="23" spans="1:11" ht="12" customHeight="1">
      <c r="A23" s="966"/>
      <c r="B23" s="491"/>
      <c r="C23" s="107" t="s">
        <v>654</v>
      </c>
      <c r="D23" s="160"/>
      <c r="E23" s="529">
        <v>717400</v>
      </c>
      <c r="F23" s="530">
        <v>25807559</v>
      </c>
      <c r="G23" s="157"/>
      <c r="H23" s="157"/>
      <c r="I23" s="157"/>
      <c r="J23" s="157"/>
      <c r="K23" s="157"/>
    </row>
    <row r="24" spans="1:11" ht="12" customHeight="1">
      <c r="A24" s="966"/>
      <c r="B24" s="491"/>
      <c r="C24" s="107" t="s">
        <v>636</v>
      </c>
      <c r="D24" s="160"/>
      <c r="E24" s="523">
        <v>1142700</v>
      </c>
      <c r="F24" s="524">
        <v>28584738</v>
      </c>
      <c r="G24" s="157"/>
      <c r="H24" s="157"/>
      <c r="I24" s="157"/>
      <c r="J24" s="157"/>
      <c r="K24" s="157"/>
    </row>
    <row r="25" spans="1:11" ht="12" customHeight="1">
      <c r="A25" s="966"/>
      <c r="B25" s="491"/>
      <c r="C25" s="107" t="s">
        <v>656</v>
      </c>
      <c r="D25" s="160"/>
      <c r="E25" s="523">
        <v>2042200</v>
      </c>
      <c r="F25" s="524">
        <v>3935140</v>
      </c>
      <c r="G25" s="157"/>
      <c r="H25" s="157"/>
      <c r="I25" s="157"/>
      <c r="J25" s="157"/>
      <c r="K25" s="157"/>
    </row>
    <row r="26" spans="1:11" ht="12" customHeight="1">
      <c r="A26" s="966"/>
      <c r="B26" s="491"/>
      <c r="C26" s="107" t="s">
        <v>519</v>
      </c>
      <c r="D26" s="160"/>
      <c r="E26" s="523">
        <v>0</v>
      </c>
      <c r="F26" s="524">
        <v>6588</v>
      </c>
      <c r="G26" s="157"/>
      <c r="H26" s="157"/>
      <c r="I26" s="157"/>
      <c r="J26" s="157"/>
      <c r="K26" s="157"/>
    </row>
    <row r="27" spans="1:11" ht="12" customHeight="1">
      <c r="A27" s="966"/>
      <c r="B27" s="491"/>
      <c r="C27" s="107" t="s">
        <v>518</v>
      </c>
      <c r="D27" s="160"/>
      <c r="E27" s="523">
        <v>0</v>
      </c>
      <c r="F27" s="524">
        <v>0</v>
      </c>
      <c r="G27" s="157"/>
      <c r="H27" s="157"/>
      <c r="I27" s="157"/>
      <c r="J27" s="157"/>
      <c r="K27" s="157"/>
    </row>
    <row r="28" spans="1:11" ht="5.25" customHeight="1">
      <c r="A28" s="966"/>
      <c r="B28" s="491"/>
      <c r="C28" s="107"/>
      <c r="D28" s="160"/>
      <c r="E28" s="523"/>
      <c r="F28" s="524"/>
      <c r="G28" s="157"/>
      <c r="H28" s="157"/>
      <c r="I28" s="157"/>
      <c r="J28" s="157"/>
      <c r="K28" s="157"/>
    </row>
    <row r="29" spans="1:11" s="232" customFormat="1" ht="12" customHeight="1">
      <c r="A29" s="966"/>
      <c r="B29" s="962" t="s">
        <v>457</v>
      </c>
      <c r="C29" s="963"/>
      <c r="D29" s="160"/>
      <c r="E29" s="523">
        <f>SUM(E30,E32)</f>
        <v>0</v>
      </c>
      <c r="F29" s="524">
        <f>SUM(F30+F32)</f>
        <v>4730313</v>
      </c>
      <c r="G29" s="248"/>
      <c r="H29" s="248"/>
      <c r="I29" s="248"/>
      <c r="J29" s="248"/>
      <c r="K29" s="248"/>
    </row>
    <row r="30" spans="1:11" ht="12" customHeight="1">
      <c r="A30" s="966"/>
      <c r="B30" s="335"/>
      <c r="C30" s="107" t="s">
        <v>632</v>
      </c>
      <c r="D30" s="160"/>
      <c r="E30" s="523">
        <v>0</v>
      </c>
      <c r="F30" s="524">
        <v>3836366</v>
      </c>
      <c r="G30" s="157"/>
      <c r="H30" s="157"/>
      <c r="I30" s="157"/>
      <c r="J30" s="157"/>
      <c r="K30" s="157"/>
    </row>
    <row r="31" spans="1:11" ht="12" customHeight="1">
      <c r="A31" s="966"/>
      <c r="B31" s="491"/>
      <c r="C31" s="107" t="s">
        <v>655</v>
      </c>
      <c r="D31" s="160"/>
      <c r="E31" s="523">
        <v>0</v>
      </c>
      <c r="F31" s="530">
        <v>3836366</v>
      </c>
      <c r="G31" s="157"/>
      <c r="H31" s="157"/>
      <c r="I31" s="157"/>
      <c r="J31" s="157"/>
      <c r="K31" s="157"/>
    </row>
    <row r="32" spans="1:11" ht="12" customHeight="1">
      <c r="A32" s="966"/>
      <c r="B32" s="491"/>
      <c r="C32" s="107" t="s">
        <v>636</v>
      </c>
      <c r="D32" s="160"/>
      <c r="E32" s="523">
        <v>0</v>
      </c>
      <c r="F32" s="524">
        <v>893947</v>
      </c>
      <c r="G32" s="157"/>
      <c r="H32" s="157"/>
      <c r="I32" s="157"/>
      <c r="J32" s="157"/>
      <c r="K32" s="157"/>
    </row>
    <row r="33" spans="1:11" ht="5.25" customHeight="1">
      <c r="A33" s="966"/>
      <c r="B33" s="491"/>
      <c r="C33" s="107"/>
      <c r="D33" s="160"/>
      <c r="E33" s="531"/>
      <c r="F33" s="524"/>
      <c r="G33" s="157"/>
      <c r="H33" s="157"/>
      <c r="I33" s="157"/>
      <c r="J33" s="157"/>
      <c r="K33" s="157"/>
    </row>
    <row r="34" spans="1:11" s="232" customFormat="1" ht="12" customHeight="1">
      <c r="A34" s="966"/>
      <c r="B34" s="962" t="s">
        <v>469</v>
      </c>
      <c r="C34" s="963"/>
      <c r="D34" s="160"/>
      <c r="E34" s="523">
        <f>SUM(E35+E37)</f>
        <v>0</v>
      </c>
      <c r="F34" s="524">
        <f>F35+F37</f>
        <v>1352075</v>
      </c>
      <c r="G34" s="248"/>
      <c r="H34" s="248"/>
      <c r="I34" s="248"/>
      <c r="J34" s="248"/>
      <c r="K34" s="248"/>
    </row>
    <row r="35" spans="1:11" ht="12" customHeight="1">
      <c r="A35" s="966"/>
      <c r="B35" s="335"/>
      <c r="C35" s="107" t="s">
        <v>632</v>
      </c>
      <c r="D35" s="160"/>
      <c r="E35" s="523"/>
      <c r="F35" s="524">
        <v>1195095</v>
      </c>
      <c r="G35" s="157"/>
      <c r="H35" s="157"/>
      <c r="I35" s="157"/>
      <c r="J35" s="157"/>
      <c r="K35" s="157"/>
    </row>
    <row r="36" spans="1:11" ht="12" customHeight="1">
      <c r="A36" s="966"/>
      <c r="B36" s="491"/>
      <c r="C36" s="107" t="s">
        <v>654</v>
      </c>
      <c r="D36" s="160"/>
      <c r="E36" s="532"/>
      <c r="F36" s="530">
        <v>1195095</v>
      </c>
      <c r="G36" s="157"/>
      <c r="H36" s="157"/>
      <c r="I36" s="157"/>
      <c r="J36" s="157"/>
      <c r="K36" s="157"/>
    </row>
    <row r="37" spans="1:11" ht="12" customHeight="1">
      <c r="A37" s="966"/>
      <c r="B37" s="491"/>
      <c r="C37" s="107" t="s">
        <v>656</v>
      </c>
      <c r="D37" s="160"/>
      <c r="E37" s="523"/>
      <c r="F37" s="524">
        <v>156980</v>
      </c>
      <c r="G37" s="157"/>
      <c r="H37" s="157"/>
      <c r="I37" s="157"/>
      <c r="J37" s="157"/>
      <c r="K37" s="157"/>
    </row>
    <row r="38" spans="1:11" ht="6" customHeight="1">
      <c r="A38" s="966"/>
      <c r="B38" s="2"/>
      <c r="C38" s="107"/>
      <c r="D38" s="160"/>
      <c r="E38" s="531"/>
      <c r="F38" s="524"/>
      <c r="G38" s="157"/>
      <c r="H38" s="157"/>
      <c r="I38" s="157"/>
      <c r="J38" s="157"/>
      <c r="K38" s="157"/>
    </row>
    <row r="39" spans="1:11" s="232" customFormat="1" ht="12" customHeight="1">
      <c r="A39" s="966"/>
      <c r="B39" s="962" t="s">
        <v>461</v>
      </c>
      <c r="C39" s="963"/>
      <c r="D39" s="160"/>
      <c r="E39" s="523">
        <v>0</v>
      </c>
      <c r="F39" s="524">
        <f>SUM(F40+F42)</f>
        <v>718406</v>
      </c>
      <c r="G39" s="248"/>
      <c r="H39" s="248"/>
      <c r="I39" s="248"/>
      <c r="J39" s="248"/>
      <c r="K39" s="248"/>
    </row>
    <row r="40" spans="1:11" ht="12" customHeight="1">
      <c r="A40" s="966"/>
      <c r="B40" s="335"/>
      <c r="C40" s="107" t="s">
        <v>632</v>
      </c>
      <c r="D40" s="160"/>
      <c r="E40" s="523"/>
      <c r="F40" s="524">
        <v>338676</v>
      </c>
      <c r="G40" s="157"/>
      <c r="H40" s="157"/>
      <c r="I40" s="157"/>
      <c r="J40" s="157"/>
      <c r="K40" s="157"/>
    </row>
    <row r="41" spans="1:11" ht="12" customHeight="1">
      <c r="A41" s="966"/>
      <c r="B41" s="334"/>
      <c r="C41" s="107" t="s">
        <v>657</v>
      </c>
      <c r="D41" s="160"/>
      <c r="E41" s="532"/>
      <c r="F41" s="530">
        <v>338676</v>
      </c>
      <c r="G41" s="157"/>
      <c r="H41" s="157"/>
      <c r="I41" s="157"/>
      <c r="J41" s="157"/>
      <c r="K41" s="157"/>
    </row>
    <row r="42" spans="1:11" ht="12" customHeight="1">
      <c r="A42" s="966"/>
      <c r="B42" s="334"/>
      <c r="C42" s="107" t="s">
        <v>658</v>
      </c>
      <c r="D42" s="160"/>
      <c r="E42" s="523"/>
      <c r="F42" s="524">
        <v>379730</v>
      </c>
      <c r="G42" s="157"/>
      <c r="H42" s="157"/>
      <c r="I42" s="157"/>
      <c r="J42" s="157"/>
      <c r="K42" s="157"/>
    </row>
    <row r="43" spans="1:11" ht="3.75" customHeight="1">
      <c r="A43" s="966"/>
      <c r="B43" s="329"/>
      <c r="C43" s="107"/>
      <c r="D43" s="160"/>
      <c r="E43" s="523"/>
      <c r="F43" s="533"/>
      <c r="G43" s="157"/>
      <c r="H43" s="157"/>
      <c r="I43" s="157"/>
      <c r="J43" s="157"/>
      <c r="K43" s="157"/>
    </row>
    <row r="44" spans="1:11" s="232" customFormat="1" ht="12" customHeight="1">
      <c r="A44" s="966"/>
      <c r="B44" s="962" t="s">
        <v>663</v>
      </c>
      <c r="C44" s="963"/>
      <c r="D44" s="160"/>
      <c r="E44" s="523">
        <v>0</v>
      </c>
      <c r="F44" s="524">
        <f>+F45</f>
        <v>1019275</v>
      </c>
      <c r="G44" s="248"/>
      <c r="H44" s="248"/>
      <c r="I44" s="248"/>
      <c r="J44" s="248"/>
      <c r="K44" s="248"/>
    </row>
    <row r="45" spans="1:11" ht="12.75" customHeight="1">
      <c r="A45" s="966"/>
      <c r="B45" s="335"/>
      <c r="C45" s="107" t="s">
        <v>632</v>
      </c>
      <c r="D45" s="160"/>
      <c r="E45" s="523"/>
      <c r="F45" s="524">
        <v>1019275</v>
      </c>
      <c r="G45" s="157"/>
      <c r="H45" s="157"/>
      <c r="I45" s="157"/>
      <c r="J45" s="157"/>
      <c r="K45" s="157"/>
    </row>
    <row r="46" spans="1:11" ht="12" customHeight="1">
      <c r="A46" s="966"/>
      <c r="B46" s="72"/>
      <c r="C46" s="107" t="s">
        <v>633</v>
      </c>
      <c r="D46" s="160"/>
      <c r="E46" s="532"/>
      <c r="F46" s="530">
        <v>1019275</v>
      </c>
      <c r="G46" s="157"/>
      <c r="H46" s="157"/>
      <c r="I46" s="157"/>
      <c r="J46" s="157"/>
      <c r="K46" s="157"/>
    </row>
    <row r="47" spans="1:11" ht="5.25" customHeight="1">
      <c r="A47" s="966"/>
      <c r="B47" s="72"/>
      <c r="C47" s="107"/>
      <c r="D47" s="160"/>
      <c r="E47" s="523"/>
      <c r="F47" s="533"/>
      <c r="G47" s="157"/>
      <c r="H47" s="157"/>
      <c r="I47" s="157"/>
      <c r="J47" s="157"/>
      <c r="K47" s="157"/>
    </row>
    <row r="48" spans="1:11" s="232" customFormat="1" ht="12" customHeight="1">
      <c r="A48" s="966"/>
      <c r="B48" s="962" t="s">
        <v>664</v>
      </c>
      <c r="C48" s="963"/>
      <c r="D48" s="160"/>
      <c r="E48" s="523">
        <v>0</v>
      </c>
      <c r="F48" s="524">
        <v>446378</v>
      </c>
      <c r="G48" s="248"/>
      <c r="H48" s="248"/>
      <c r="I48" s="248"/>
      <c r="J48" s="248"/>
      <c r="K48" s="248"/>
    </row>
    <row r="49" spans="1:11" ht="12" customHeight="1">
      <c r="A49" s="966"/>
      <c r="B49" s="335"/>
      <c r="C49" s="107" t="s">
        <v>656</v>
      </c>
      <c r="D49" s="160"/>
      <c r="E49" s="523"/>
      <c r="F49" s="524">
        <v>446378</v>
      </c>
      <c r="G49" s="157"/>
      <c r="H49" s="157"/>
      <c r="I49" s="157"/>
      <c r="J49" s="157"/>
      <c r="K49" s="157"/>
    </row>
    <row r="50" spans="1:11" ht="3.75" customHeight="1">
      <c r="A50" s="966"/>
      <c r="B50" s="336"/>
      <c r="C50" s="107"/>
      <c r="D50" s="160"/>
      <c r="E50" s="523"/>
      <c r="F50" s="524"/>
      <c r="G50" s="157"/>
      <c r="H50" s="157"/>
      <c r="I50" s="157"/>
      <c r="J50" s="157"/>
      <c r="K50" s="157"/>
    </row>
    <row r="51" spans="1:11" s="232" customFormat="1" ht="12" customHeight="1">
      <c r="A51" s="966"/>
      <c r="B51" s="964" t="s">
        <v>666</v>
      </c>
      <c r="C51" s="965"/>
      <c r="D51" s="160"/>
      <c r="E51" s="523">
        <f>+E52</f>
        <v>25600</v>
      </c>
      <c r="F51" s="524">
        <v>718740</v>
      </c>
      <c r="G51" s="248"/>
      <c r="H51" s="248"/>
      <c r="I51" s="248"/>
      <c r="J51" s="248"/>
      <c r="K51" s="248"/>
    </row>
    <row r="52" spans="1:11" ht="12" customHeight="1">
      <c r="A52" s="966"/>
      <c r="B52" s="335"/>
      <c r="C52" s="107" t="s">
        <v>632</v>
      </c>
      <c r="D52" s="160"/>
      <c r="E52" s="523">
        <v>25600</v>
      </c>
      <c r="F52" s="524">
        <v>718740</v>
      </c>
      <c r="G52" s="157"/>
      <c r="H52" s="157"/>
      <c r="I52" s="157"/>
      <c r="J52" s="157"/>
      <c r="K52" s="157"/>
    </row>
    <row r="53" spans="1:11" ht="12" customHeight="1">
      <c r="A53" s="966"/>
      <c r="B53" s="337"/>
      <c r="C53" s="107" t="s">
        <v>667</v>
      </c>
      <c r="D53" s="160"/>
      <c r="E53" s="529">
        <v>25600</v>
      </c>
      <c r="F53" s="530">
        <v>718740</v>
      </c>
      <c r="G53" s="157"/>
      <c r="H53" s="157"/>
      <c r="I53" s="157"/>
      <c r="J53" s="157"/>
      <c r="K53" s="157"/>
    </row>
    <row r="54" spans="1:11" ht="4.5" customHeight="1">
      <c r="A54" s="966"/>
      <c r="B54" s="329"/>
      <c r="C54" s="107"/>
      <c r="D54" s="160"/>
      <c r="E54" s="534"/>
      <c r="F54" s="533"/>
      <c r="G54" s="157"/>
      <c r="H54" s="157"/>
      <c r="I54" s="157"/>
      <c r="J54" s="157"/>
      <c r="K54" s="157"/>
    </row>
    <row r="55" spans="1:11" s="232" customFormat="1" ht="12" customHeight="1">
      <c r="A55" s="966"/>
      <c r="B55" s="962" t="s">
        <v>471</v>
      </c>
      <c r="C55" s="963"/>
      <c r="D55" s="160"/>
      <c r="E55" s="523">
        <f>+E56</f>
        <v>0</v>
      </c>
      <c r="F55" s="524">
        <f>+F56</f>
        <v>573970</v>
      </c>
      <c r="G55" s="248"/>
      <c r="H55" s="248"/>
      <c r="I55" s="248"/>
      <c r="J55" s="248"/>
      <c r="K55" s="248"/>
    </row>
    <row r="56" spans="1:11" ht="12" customHeight="1">
      <c r="A56" s="966"/>
      <c r="B56" s="114"/>
      <c r="C56" s="107" t="s">
        <v>650</v>
      </c>
      <c r="D56" s="160"/>
      <c r="E56" s="523"/>
      <c r="F56" s="524">
        <v>573970</v>
      </c>
      <c r="G56" s="157"/>
      <c r="H56" s="157"/>
      <c r="I56" s="157"/>
      <c r="J56" s="157"/>
      <c r="K56" s="157"/>
    </row>
    <row r="57" spans="1:11" ht="6.75" customHeight="1">
      <c r="A57" s="966"/>
      <c r="B57" s="72"/>
      <c r="C57" s="107"/>
      <c r="D57" s="160"/>
      <c r="E57" s="534"/>
      <c r="F57" s="533"/>
      <c r="G57" s="157"/>
      <c r="H57" s="157"/>
      <c r="I57" s="157"/>
      <c r="J57" s="157"/>
      <c r="K57" s="157"/>
    </row>
    <row r="58" spans="1:11" ht="12.75" customHeight="1">
      <c r="A58" s="966"/>
      <c r="B58" s="812" t="s">
        <v>651</v>
      </c>
      <c r="C58" s="812"/>
      <c r="D58" s="17"/>
      <c r="E58" s="535">
        <f>SUM(E20,E29,E34,E39,E44,E48,E51,E55)</f>
        <v>4721000</v>
      </c>
      <c r="F58" s="536">
        <f>SUM(F20,F29,F34,F39,F44,F48,F51,F55)</f>
        <v>98671943</v>
      </c>
      <c r="G58" s="157"/>
      <c r="H58" s="157"/>
      <c r="I58" s="157"/>
      <c r="J58" s="157"/>
      <c r="K58" s="157"/>
    </row>
    <row r="59" spans="1:11" ht="4.5" customHeight="1">
      <c r="A59" s="265"/>
      <c r="B59" s="73"/>
      <c r="C59" s="26"/>
      <c r="D59" s="27"/>
      <c r="E59" s="537"/>
      <c r="F59" s="538"/>
      <c r="G59" s="157"/>
      <c r="H59" s="157"/>
      <c r="I59" s="157"/>
      <c r="J59" s="157"/>
      <c r="K59" s="157"/>
    </row>
    <row r="60" spans="1:11" ht="4.5" customHeight="1">
      <c r="A60" s="144"/>
      <c r="B60" s="329"/>
      <c r="C60" s="107"/>
      <c r="D60" s="160"/>
      <c r="E60" s="535"/>
      <c r="F60" s="536"/>
      <c r="G60" s="157"/>
      <c r="H60" s="157"/>
      <c r="I60" s="157"/>
      <c r="J60" s="157"/>
      <c r="K60" s="157"/>
    </row>
    <row r="61" spans="1:11" ht="15" customHeight="1">
      <c r="A61" s="812" t="s">
        <v>668</v>
      </c>
      <c r="B61" s="812"/>
      <c r="C61" s="812"/>
      <c r="D61" s="17"/>
      <c r="E61" s="539">
        <f>SUM(E17,E58)</f>
        <v>22374700</v>
      </c>
      <c r="F61" s="536">
        <f>SUM(F17,F58)</f>
        <v>366214000</v>
      </c>
      <c r="G61" s="157"/>
      <c r="H61" s="157"/>
      <c r="I61" s="157"/>
      <c r="J61" s="157"/>
      <c r="K61" s="157"/>
    </row>
    <row r="62" spans="1:11" ht="3" customHeight="1">
      <c r="A62" s="154"/>
      <c r="B62" s="324"/>
      <c r="C62" s="338"/>
      <c r="D62" s="339"/>
      <c r="E62" s="340"/>
      <c r="F62" s="341"/>
      <c r="G62" s="157"/>
      <c r="H62" s="157"/>
      <c r="I62" s="157"/>
      <c r="J62" s="157"/>
      <c r="K62" s="157"/>
    </row>
    <row r="63" spans="1:11" ht="2.25" customHeight="1">
      <c r="A63" s="233"/>
      <c r="B63" s="342"/>
      <c r="C63" s="343"/>
      <c r="D63" s="343"/>
      <c r="E63" s="344"/>
      <c r="F63" s="344"/>
      <c r="G63" s="157"/>
      <c r="H63" s="157"/>
      <c r="I63" s="157"/>
      <c r="J63" s="157"/>
      <c r="K63" s="157"/>
    </row>
    <row r="64" spans="1:11" ht="12" customHeight="1">
      <c r="A64" s="112" t="s">
        <v>477</v>
      </c>
      <c r="B64" s="345"/>
      <c r="C64" s="157"/>
      <c r="D64" s="157"/>
      <c r="E64" s="346"/>
      <c r="F64" s="346"/>
      <c r="G64" s="157"/>
      <c r="H64" s="157"/>
      <c r="I64" s="157"/>
      <c r="J64" s="157"/>
      <c r="K64" s="157"/>
    </row>
    <row r="65" spans="1:11" ht="13.5">
      <c r="A65" s="157"/>
      <c r="B65" s="345"/>
      <c r="C65" s="157"/>
      <c r="D65" s="157"/>
      <c r="E65" s="346"/>
      <c r="F65" s="346"/>
      <c r="G65" s="157"/>
      <c r="H65" s="157"/>
      <c r="I65" s="157"/>
      <c r="J65" s="157"/>
      <c r="K65" s="157"/>
    </row>
    <row r="66" spans="1:11" ht="13.5">
      <c r="A66" s="157"/>
      <c r="B66" s="345"/>
      <c r="C66" s="157"/>
      <c r="D66" s="157"/>
      <c r="E66" s="346"/>
      <c r="F66" s="346"/>
      <c r="G66" s="157"/>
      <c r="H66" s="157"/>
      <c r="I66" s="157"/>
      <c r="J66" s="157"/>
      <c r="K66" s="157"/>
    </row>
    <row r="67" spans="1:11" ht="13.5">
      <c r="A67" s="157"/>
      <c r="B67" s="345"/>
      <c r="C67" s="157"/>
      <c r="D67" s="157"/>
      <c r="E67" s="346"/>
      <c r="F67" s="346"/>
      <c r="G67" s="157"/>
      <c r="H67" s="157"/>
      <c r="I67" s="157"/>
      <c r="J67" s="157"/>
      <c r="K67" s="157"/>
    </row>
    <row r="68" spans="1:11" ht="13.5">
      <c r="A68" s="157"/>
      <c r="B68" s="345"/>
      <c r="C68" s="157"/>
      <c r="D68" s="157"/>
      <c r="E68" s="346"/>
      <c r="F68" s="346"/>
      <c r="G68" s="157"/>
      <c r="H68" s="157"/>
      <c r="I68" s="157"/>
      <c r="J68" s="157"/>
      <c r="K68" s="157"/>
    </row>
    <row r="69" spans="1:11" ht="13.5">
      <c r="A69" s="157"/>
      <c r="B69" s="345"/>
      <c r="C69" s="157"/>
      <c r="D69" s="157"/>
      <c r="E69" s="346"/>
      <c r="F69" s="346"/>
      <c r="G69" s="157"/>
      <c r="H69" s="157"/>
      <c r="I69" s="157"/>
      <c r="J69" s="157"/>
      <c r="K69" s="157"/>
    </row>
    <row r="70" spans="1:11" ht="13.5">
      <c r="A70" s="157"/>
      <c r="B70" s="345"/>
      <c r="C70" s="157"/>
      <c r="D70" s="157"/>
      <c r="E70" s="346"/>
      <c r="F70" s="346"/>
      <c r="G70" s="157"/>
      <c r="H70" s="157"/>
      <c r="I70" s="157"/>
      <c r="J70" s="157"/>
      <c r="K70" s="157"/>
    </row>
    <row r="71" spans="1:11" ht="13.5">
      <c r="A71" s="157"/>
      <c r="B71" s="345"/>
      <c r="C71" s="157"/>
      <c r="D71" s="157"/>
      <c r="E71" s="346"/>
      <c r="F71" s="346"/>
      <c r="G71" s="157"/>
      <c r="H71" s="157"/>
      <c r="I71" s="157"/>
      <c r="J71" s="157"/>
      <c r="K71" s="157"/>
    </row>
    <row r="72" spans="1:11" ht="13.5">
      <c r="A72" s="157"/>
      <c r="B72" s="345"/>
      <c r="C72" s="157"/>
      <c r="D72" s="157"/>
      <c r="E72" s="346"/>
      <c r="F72" s="346"/>
      <c r="G72" s="157"/>
      <c r="H72" s="157"/>
      <c r="I72" s="157"/>
      <c r="J72" s="157"/>
      <c r="K72" s="157"/>
    </row>
    <row r="73" spans="1:11" ht="13.5">
      <c r="A73" s="157"/>
      <c r="B73" s="345"/>
      <c r="C73" s="157"/>
      <c r="D73" s="157"/>
      <c r="E73" s="346"/>
      <c r="F73" s="346"/>
      <c r="G73" s="157"/>
      <c r="H73" s="157"/>
      <c r="I73" s="157"/>
      <c r="J73" s="157"/>
      <c r="K73" s="157"/>
    </row>
    <row r="74" spans="1:11" ht="13.5">
      <c r="A74" s="157"/>
      <c r="B74" s="345"/>
      <c r="C74" s="157"/>
      <c r="D74" s="157"/>
      <c r="E74" s="346"/>
      <c r="F74" s="346"/>
      <c r="G74" s="157"/>
      <c r="H74" s="157"/>
      <c r="I74" s="157"/>
      <c r="J74" s="157"/>
      <c r="K74" s="157"/>
    </row>
    <row r="75" spans="1:11" ht="13.5">
      <c r="A75" s="157"/>
      <c r="B75" s="345"/>
      <c r="C75" s="157"/>
      <c r="D75" s="157"/>
      <c r="E75" s="346"/>
      <c r="F75" s="346"/>
      <c r="G75" s="157"/>
      <c r="H75" s="157"/>
      <c r="I75" s="157"/>
      <c r="J75" s="157"/>
      <c r="K75" s="157"/>
    </row>
    <row r="76" spans="1:11" ht="13.5">
      <c r="A76" s="157"/>
      <c r="B76" s="345"/>
      <c r="C76" s="157"/>
      <c r="D76" s="157"/>
      <c r="E76" s="346"/>
      <c r="F76" s="346"/>
      <c r="G76" s="157"/>
      <c r="H76" s="157"/>
      <c r="I76" s="157"/>
      <c r="J76" s="157"/>
      <c r="K76" s="157"/>
    </row>
    <row r="77" spans="1:11" ht="13.5">
      <c r="A77" s="157"/>
      <c r="B77" s="345"/>
      <c r="C77" s="157"/>
      <c r="D77" s="157"/>
      <c r="E77" s="346"/>
      <c r="F77" s="346"/>
      <c r="G77" s="157"/>
      <c r="H77" s="157"/>
      <c r="I77" s="157"/>
      <c r="J77" s="157"/>
      <c r="K77" s="157"/>
    </row>
    <row r="78" spans="1:11" ht="13.5">
      <c r="A78" s="157"/>
      <c r="B78" s="345"/>
      <c r="C78" s="157"/>
      <c r="D78" s="157"/>
      <c r="E78" s="346"/>
      <c r="F78" s="346"/>
      <c r="G78" s="157"/>
      <c r="H78" s="157"/>
      <c r="I78" s="157"/>
      <c r="J78" s="157"/>
      <c r="K78" s="157"/>
    </row>
    <row r="79" spans="1:11" ht="13.5">
      <c r="A79" s="157"/>
      <c r="B79" s="345"/>
      <c r="C79" s="157"/>
      <c r="D79" s="157"/>
      <c r="E79" s="346"/>
      <c r="F79" s="346"/>
      <c r="G79" s="157"/>
      <c r="H79" s="157"/>
      <c r="I79" s="157"/>
      <c r="J79" s="157"/>
      <c r="K79" s="157"/>
    </row>
    <row r="80" spans="1:11" ht="13.5">
      <c r="A80" s="157"/>
      <c r="B80" s="345"/>
      <c r="C80" s="157"/>
      <c r="D80" s="157"/>
      <c r="E80" s="346"/>
      <c r="F80" s="346"/>
      <c r="G80" s="157"/>
      <c r="H80" s="157"/>
      <c r="I80" s="157"/>
      <c r="J80" s="157"/>
      <c r="K80" s="157"/>
    </row>
    <row r="81" spans="1:11" ht="13.5">
      <c r="A81" s="157"/>
      <c r="B81" s="345"/>
      <c r="C81" s="157"/>
      <c r="D81" s="157"/>
      <c r="E81" s="346"/>
      <c r="F81" s="346"/>
      <c r="G81" s="157"/>
      <c r="H81" s="157"/>
      <c r="I81" s="157"/>
      <c r="J81" s="157"/>
      <c r="K81" s="157"/>
    </row>
    <row r="82" spans="1:11" ht="13.5">
      <c r="A82" s="157"/>
      <c r="B82" s="345"/>
      <c r="C82" s="157"/>
      <c r="D82" s="157"/>
      <c r="E82" s="346"/>
      <c r="F82" s="346"/>
      <c r="G82" s="157"/>
      <c r="H82" s="157"/>
      <c r="I82" s="157"/>
      <c r="J82" s="157"/>
      <c r="K82" s="157"/>
    </row>
    <row r="83" spans="1:11" ht="13.5">
      <c r="A83" s="157"/>
      <c r="B83" s="345"/>
      <c r="C83" s="157"/>
      <c r="D83" s="157"/>
      <c r="E83" s="346"/>
      <c r="F83" s="346"/>
      <c r="G83" s="157"/>
      <c r="H83" s="157"/>
      <c r="I83" s="157"/>
      <c r="J83" s="157"/>
      <c r="K83" s="157"/>
    </row>
    <row r="84" spans="1:11" ht="13.5">
      <c r="A84" s="157"/>
      <c r="B84" s="345"/>
      <c r="C84" s="157"/>
      <c r="D84" s="157"/>
      <c r="E84" s="346"/>
      <c r="F84" s="346"/>
      <c r="G84" s="157"/>
      <c r="H84" s="157"/>
      <c r="I84" s="157"/>
      <c r="J84" s="157"/>
      <c r="K84" s="157"/>
    </row>
    <row r="85" spans="1:11" ht="13.5">
      <c r="A85" s="157"/>
      <c r="B85" s="345"/>
      <c r="C85" s="157"/>
      <c r="D85" s="157"/>
      <c r="E85" s="346"/>
      <c r="F85" s="346"/>
      <c r="G85" s="157"/>
      <c r="H85" s="157"/>
      <c r="I85" s="157"/>
      <c r="J85" s="157"/>
      <c r="K85" s="157"/>
    </row>
    <row r="86" spans="1:11" ht="13.5">
      <c r="A86" s="157"/>
      <c r="B86" s="345"/>
      <c r="C86" s="157"/>
      <c r="D86" s="157"/>
      <c r="E86" s="346"/>
      <c r="F86" s="346"/>
      <c r="G86" s="157"/>
      <c r="H86" s="157"/>
      <c r="I86" s="157"/>
      <c r="J86" s="157"/>
      <c r="K86" s="157"/>
    </row>
    <row r="87" spans="1:11" ht="13.5">
      <c r="A87" s="157"/>
      <c r="B87" s="345"/>
      <c r="C87" s="157"/>
      <c r="D87" s="157"/>
      <c r="E87" s="346"/>
      <c r="F87" s="346"/>
      <c r="G87" s="157"/>
      <c r="H87" s="157"/>
      <c r="I87" s="157"/>
      <c r="J87" s="157"/>
      <c r="K87" s="157"/>
    </row>
    <row r="88" spans="1:11" ht="13.5">
      <c r="A88" s="157"/>
      <c r="B88" s="345"/>
      <c r="C88" s="157"/>
      <c r="D88" s="157"/>
      <c r="E88" s="346"/>
      <c r="F88" s="346"/>
      <c r="G88" s="157"/>
      <c r="H88" s="157"/>
      <c r="I88" s="157"/>
      <c r="J88" s="157"/>
      <c r="K88" s="157"/>
    </row>
    <row r="89" spans="1:11" ht="13.5">
      <c r="A89" s="157"/>
      <c r="B89" s="345"/>
      <c r="C89" s="157"/>
      <c r="D89" s="157"/>
      <c r="E89" s="346"/>
      <c r="F89" s="346"/>
      <c r="G89" s="157"/>
      <c r="H89" s="157"/>
      <c r="I89" s="157"/>
      <c r="J89" s="157"/>
      <c r="K89" s="157"/>
    </row>
    <row r="90" spans="1:11" ht="13.5">
      <c r="A90" s="157"/>
      <c r="B90" s="345"/>
      <c r="C90" s="157"/>
      <c r="D90" s="157"/>
      <c r="E90" s="346"/>
      <c r="F90" s="346"/>
      <c r="G90" s="157"/>
      <c r="H90" s="157"/>
      <c r="I90" s="157"/>
      <c r="J90" s="157"/>
      <c r="K90" s="157"/>
    </row>
    <row r="91" spans="1:11" ht="13.5">
      <c r="A91" s="157"/>
      <c r="B91" s="345"/>
      <c r="C91" s="157"/>
      <c r="D91" s="157"/>
      <c r="E91" s="346"/>
      <c r="F91" s="346"/>
      <c r="G91" s="157"/>
      <c r="H91" s="157"/>
      <c r="I91" s="157"/>
      <c r="J91" s="157"/>
      <c r="K91" s="157"/>
    </row>
    <row r="92" spans="1:11" ht="13.5">
      <c r="A92" s="157"/>
      <c r="B92" s="345"/>
      <c r="C92" s="157"/>
      <c r="D92" s="157"/>
      <c r="E92" s="346"/>
      <c r="F92" s="346"/>
      <c r="G92" s="157"/>
      <c r="H92" s="157"/>
      <c r="I92" s="157"/>
      <c r="J92" s="157"/>
      <c r="K92" s="157"/>
    </row>
    <row r="93" spans="1:11" ht="13.5">
      <c r="A93" s="157"/>
      <c r="B93" s="345"/>
      <c r="C93" s="157"/>
      <c r="D93" s="157"/>
      <c r="E93" s="346"/>
      <c r="F93" s="346"/>
      <c r="G93" s="157"/>
      <c r="H93" s="157"/>
      <c r="I93" s="157"/>
      <c r="J93" s="157"/>
      <c r="K93" s="157"/>
    </row>
    <row r="94" spans="1:11" ht="13.5">
      <c r="A94" s="157"/>
      <c r="B94" s="345"/>
      <c r="C94" s="157"/>
      <c r="D94" s="157"/>
      <c r="E94" s="346"/>
      <c r="F94" s="346"/>
      <c r="G94" s="157"/>
      <c r="H94" s="157"/>
      <c r="I94" s="157"/>
      <c r="J94" s="157"/>
      <c r="K94" s="157"/>
    </row>
    <row r="95" spans="1:11" ht="13.5">
      <c r="A95" s="157"/>
      <c r="B95" s="345"/>
      <c r="C95" s="157"/>
      <c r="D95" s="157"/>
      <c r="E95" s="346"/>
      <c r="F95" s="346"/>
      <c r="G95" s="157"/>
      <c r="H95" s="157"/>
      <c r="I95" s="157"/>
      <c r="J95" s="157"/>
      <c r="K95" s="157"/>
    </row>
    <row r="96" spans="1:11" ht="13.5">
      <c r="A96" s="157"/>
      <c r="B96" s="345"/>
      <c r="C96" s="157"/>
      <c r="D96" s="157"/>
      <c r="E96" s="346"/>
      <c r="F96" s="346"/>
      <c r="G96" s="157"/>
      <c r="H96" s="157"/>
      <c r="I96" s="157"/>
      <c r="J96" s="157"/>
      <c r="K96" s="157"/>
    </row>
    <row r="97" spans="1:11" ht="13.5">
      <c r="A97" s="157"/>
      <c r="B97" s="345"/>
      <c r="C97" s="157"/>
      <c r="D97" s="157"/>
      <c r="E97" s="346"/>
      <c r="F97" s="346"/>
      <c r="G97" s="157"/>
      <c r="H97" s="157"/>
      <c r="I97" s="157"/>
      <c r="J97" s="157"/>
      <c r="K97" s="157"/>
    </row>
    <row r="98" spans="1:11" ht="13.5">
      <c r="A98" s="157"/>
      <c r="B98" s="345"/>
      <c r="C98" s="157"/>
      <c r="D98" s="157"/>
      <c r="E98" s="346"/>
      <c r="F98" s="346"/>
      <c r="G98" s="157"/>
      <c r="H98" s="157"/>
      <c r="I98" s="157"/>
      <c r="J98" s="157"/>
      <c r="K98" s="157"/>
    </row>
    <row r="99" spans="1:11" ht="13.5">
      <c r="A99" s="157"/>
      <c r="B99" s="345"/>
      <c r="C99" s="157"/>
      <c r="D99" s="157"/>
      <c r="E99" s="346"/>
      <c r="F99" s="346"/>
      <c r="G99" s="157"/>
      <c r="H99" s="157"/>
      <c r="I99" s="157"/>
      <c r="J99" s="157"/>
      <c r="K99" s="157"/>
    </row>
    <row r="100" spans="1:11" ht="13.5">
      <c r="A100" s="157"/>
      <c r="B100" s="345"/>
      <c r="C100" s="157"/>
      <c r="D100" s="157"/>
      <c r="E100" s="346"/>
      <c r="F100" s="346"/>
      <c r="G100" s="157"/>
      <c r="H100" s="157"/>
      <c r="I100" s="157"/>
      <c r="J100" s="157"/>
      <c r="K100" s="157"/>
    </row>
    <row r="101" spans="1:11" ht="13.5">
      <c r="A101" s="157"/>
      <c r="B101" s="345"/>
      <c r="C101" s="157"/>
      <c r="D101" s="157"/>
      <c r="E101" s="346"/>
      <c r="F101" s="346"/>
      <c r="G101" s="157"/>
      <c r="H101" s="157"/>
      <c r="I101" s="157"/>
      <c r="J101" s="157"/>
      <c r="K101" s="157"/>
    </row>
    <row r="102" spans="1:11" ht="13.5">
      <c r="A102" s="157"/>
      <c r="B102" s="345"/>
      <c r="C102" s="157"/>
      <c r="D102" s="157"/>
      <c r="E102" s="346"/>
      <c r="F102" s="346"/>
      <c r="G102" s="157"/>
      <c r="H102" s="157"/>
      <c r="I102" s="157"/>
      <c r="J102" s="157"/>
      <c r="K102" s="157"/>
    </row>
    <row r="103" spans="1:11" ht="13.5">
      <c r="A103" s="157"/>
      <c r="B103" s="345"/>
      <c r="C103" s="157"/>
      <c r="D103" s="157"/>
      <c r="E103" s="346"/>
      <c r="F103" s="346"/>
      <c r="G103" s="157"/>
      <c r="H103" s="157"/>
      <c r="I103" s="157"/>
      <c r="J103" s="157"/>
      <c r="K103" s="157"/>
    </row>
    <row r="104" spans="1:11" ht="13.5">
      <c r="A104" s="157"/>
      <c r="B104" s="345"/>
      <c r="C104" s="157"/>
      <c r="D104" s="157"/>
      <c r="E104" s="346"/>
      <c r="F104" s="346"/>
      <c r="G104" s="157"/>
      <c r="H104" s="157"/>
      <c r="I104" s="157"/>
      <c r="J104" s="157"/>
      <c r="K104" s="157"/>
    </row>
    <row r="105" spans="1:11" ht="13.5">
      <c r="A105" s="157"/>
      <c r="B105" s="345"/>
      <c r="C105" s="157"/>
      <c r="D105" s="157"/>
      <c r="E105" s="346"/>
      <c r="F105" s="346"/>
      <c r="G105" s="157"/>
      <c r="H105" s="157"/>
      <c r="I105" s="157"/>
      <c r="J105" s="157"/>
      <c r="K105" s="157"/>
    </row>
    <row r="106" spans="1:11" ht="13.5">
      <c r="A106" s="157"/>
      <c r="B106" s="345"/>
      <c r="C106" s="157"/>
      <c r="D106" s="157"/>
      <c r="E106" s="346"/>
      <c r="F106" s="346"/>
      <c r="G106" s="157"/>
      <c r="H106" s="157"/>
      <c r="I106" s="157"/>
      <c r="J106" s="157"/>
      <c r="K106" s="157"/>
    </row>
    <row r="107" spans="1:11" ht="13.5">
      <c r="A107" s="157"/>
      <c r="B107" s="345"/>
      <c r="C107" s="157"/>
      <c r="D107" s="157"/>
      <c r="E107" s="346"/>
      <c r="F107" s="346"/>
      <c r="G107" s="157"/>
      <c r="H107" s="157"/>
      <c r="I107" s="157"/>
      <c r="J107" s="157"/>
      <c r="K107" s="157"/>
    </row>
    <row r="108" spans="1:11" ht="13.5">
      <c r="A108" s="157"/>
      <c r="B108" s="345"/>
      <c r="C108" s="157"/>
      <c r="D108" s="157"/>
      <c r="E108" s="346"/>
      <c r="F108" s="346"/>
      <c r="G108" s="157"/>
      <c r="H108" s="157"/>
      <c r="I108" s="157"/>
      <c r="J108" s="157"/>
      <c r="K108" s="157"/>
    </row>
    <row r="109" spans="1:11" ht="13.5">
      <c r="A109" s="157"/>
      <c r="B109" s="345"/>
      <c r="C109" s="157"/>
      <c r="D109" s="157"/>
      <c r="E109" s="346"/>
      <c r="F109" s="346"/>
      <c r="G109" s="157"/>
      <c r="H109" s="157"/>
      <c r="I109" s="157"/>
      <c r="J109" s="157"/>
      <c r="K109" s="157"/>
    </row>
    <row r="110" spans="1:11" ht="13.5">
      <c r="A110" s="157"/>
      <c r="B110" s="345"/>
      <c r="C110" s="157"/>
      <c r="D110" s="157"/>
      <c r="E110" s="346"/>
      <c r="F110" s="346"/>
      <c r="G110" s="157"/>
      <c r="H110" s="157"/>
      <c r="I110" s="157"/>
      <c r="J110" s="157"/>
      <c r="K110" s="157"/>
    </row>
    <row r="111" spans="1:11" ht="13.5">
      <c r="A111" s="157"/>
      <c r="B111" s="345"/>
      <c r="C111" s="157"/>
      <c r="D111" s="157"/>
      <c r="E111" s="346"/>
      <c r="F111" s="346"/>
      <c r="G111" s="157"/>
      <c r="H111" s="157"/>
      <c r="I111" s="157"/>
      <c r="J111" s="157"/>
      <c r="K111" s="157"/>
    </row>
    <row r="112" spans="1:11" ht="13.5">
      <c r="A112" s="157"/>
      <c r="B112" s="345"/>
      <c r="C112" s="157"/>
      <c r="D112" s="157"/>
      <c r="E112" s="346"/>
      <c r="F112" s="346"/>
      <c r="G112" s="157"/>
      <c r="H112" s="157"/>
      <c r="I112" s="157"/>
      <c r="J112" s="157"/>
      <c r="K112" s="157"/>
    </row>
  </sheetData>
  <mergeCells count="22">
    <mergeCell ref="B15:C15"/>
    <mergeCell ref="A7:A17"/>
    <mergeCell ref="A20:A58"/>
    <mergeCell ref="A61:C61"/>
    <mergeCell ref="B12:C12"/>
    <mergeCell ref="B13:C13"/>
    <mergeCell ref="B16:C16"/>
    <mergeCell ref="B17:C17"/>
    <mergeCell ref="B58:C58"/>
    <mergeCell ref="B14:C14"/>
    <mergeCell ref="A1:F1"/>
    <mergeCell ref="B5:C5"/>
    <mergeCell ref="B7:C7"/>
    <mergeCell ref="B11:C11"/>
    <mergeCell ref="B20:C20"/>
    <mergeCell ref="B55:C55"/>
    <mergeCell ref="B51:C51"/>
    <mergeCell ref="B48:C48"/>
    <mergeCell ref="B44:C44"/>
    <mergeCell ref="B39:C39"/>
    <mergeCell ref="B34:C34"/>
    <mergeCell ref="B29:C2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1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2.75390625" style="6" customWidth="1"/>
    <col min="3" max="3" width="2.50390625" style="6" customWidth="1"/>
    <col min="4" max="4" width="3.00390625" style="6" customWidth="1"/>
    <col min="5" max="5" width="2.50390625" style="6" customWidth="1"/>
    <col min="6" max="6" width="3.00390625" style="6" customWidth="1"/>
    <col min="7" max="7" width="2.50390625" style="6" customWidth="1"/>
    <col min="8" max="8" width="3.125" style="7" customWidth="1"/>
    <col min="9" max="15" width="7.375" style="7" customWidth="1"/>
    <col min="16" max="16" width="7.25390625" style="7" customWidth="1"/>
    <col min="17" max="17" width="9.375" style="7" customWidth="1"/>
    <col min="18" max="18" width="5.00390625" style="7" customWidth="1"/>
    <col min="19" max="19" width="8.625" style="7" customWidth="1"/>
    <col min="20" max="20" width="6.375" style="7" bestFit="1" customWidth="1"/>
    <col min="21" max="21" width="9.00390625" style="7" bestFit="1" customWidth="1"/>
    <col min="22" max="23" width="6.375" style="7" bestFit="1" customWidth="1"/>
    <col min="24" max="24" width="6.75390625" style="7" bestFit="1" customWidth="1"/>
    <col min="25" max="25" width="6.375" style="7" bestFit="1" customWidth="1"/>
    <col min="26" max="26" width="13.00390625" style="7" bestFit="1" customWidth="1"/>
    <col min="27" max="27" width="6.375" style="5" bestFit="1" customWidth="1"/>
    <col min="28" max="28" width="2.75390625" style="6" customWidth="1"/>
    <col min="29" max="29" width="2.50390625" style="6" customWidth="1"/>
    <col min="30" max="30" width="3.00390625" style="6" customWidth="1"/>
    <col min="31" max="31" width="2.50390625" style="6" customWidth="1"/>
    <col min="32" max="32" width="3.00390625" style="6" customWidth="1"/>
    <col min="33" max="33" width="2.50390625" style="6" customWidth="1"/>
    <col min="34" max="16384" width="8.875" style="7" customWidth="1"/>
  </cols>
  <sheetData>
    <row r="1" spans="13:22" ht="18" customHeight="1">
      <c r="M1" s="8"/>
      <c r="N1" s="8"/>
      <c r="O1" s="8"/>
      <c r="P1" s="8"/>
      <c r="Q1" s="9" t="s">
        <v>703</v>
      </c>
      <c r="R1" s="10" t="s">
        <v>260</v>
      </c>
      <c r="S1" s="8"/>
      <c r="T1" s="8"/>
      <c r="U1" s="8"/>
      <c r="V1" s="8"/>
    </row>
    <row r="2" ht="12" customHeight="1"/>
    <row r="3" spans="1:33" ht="12" customHeight="1">
      <c r="A3" s="11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  <c r="AB3" s="12"/>
      <c r="AC3" s="12"/>
      <c r="AD3" s="12"/>
      <c r="AE3" s="12"/>
      <c r="AF3" s="12"/>
      <c r="AG3" s="12"/>
    </row>
    <row r="4" spans="1:33" ht="3" customHeight="1">
      <c r="A4" s="14"/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4"/>
      <c r="AB4" s="15"/>
      <c r="AC4" s="15"/>
      <c r="AD4" s="15"/>
      <c r="AE4" s="15"/>
      <c r="AF4" s="15"/>
      <c r="AG4" s="15"/>
    </row>
    <row r="5" spans="1:33" s="3" customFormat="1" ht="18" customHeight="1">
      <c r="A5" s="12"/>
      <c r="B5" s="12"/>
      <c r="C5" s="12"/>
      <c r="D5" s="12"/>
      <c r="E5" s="810" t="s">
        <v>306</v>
      </c>
      <c r="F5" s="810"/>
      <c r="G5" s="811"/>
      <c r="H5" s="816" t="s">
        <v>950</v>
      </c>
      <c r="I5" s="823"/>
      <c r="J5" s="823"/>
      <c r="K5" s="823"/>
      <c r="L5" s="817" t="s">
        <v>951</v>
      </c>
      <c r="M5" s="817"/>
      <c r="N5" s="817"/>
      <c r="O5" s="820" t="s">
        <v>952</v>
      </c>
      <c r="P5" s="802" t="s">
        <v>139</v>
      </c>
      <c r="Q5" s="805" t="s">
        <v>140</v>
      </c>
      <c r="R5" s="829" t="s">
        <v>955</v>
      </c>
      <c r="S5" s="803" t="s">
        <v>956</v>
      </c>
      <c r="T5" s="818" t="s">
        <v>957</v>
      </c>
      <c r="U5" s="819"/>
      <c r="V5" s="819"/>
      <c r="W5" s="819"/>
      <c r="X5" s="819"/>
      <c r="Y5" s="819"/>
      <c r="Z5" s="819"/>
      <c r="AA5" s="826" t="s">
        <v>603</v>
      </c>
      <c r="AB5" s="827"/>
      <c r="AC5" s="827"/>
      <c r="AD5" s="12"/>
      <c r="AE5" s="12"/>
      <c r="AF5" s="12"/>
      <c r="AG5" s="12"/>
    </row>
    <row r="6" spans="1:33" s="3" customFormat="1" ht="18" customHeight="1">
      <c r="A6" s="824" t="s">
        <v>702</v>
      </c>
      <c r="B6" s="824"/>
      <c r="C6" s="824"/>
      <c r="D6" s="12"/>
      <c r="E6" s="812"/>
      <c r="F6" s="812"/>
      <c r="G6" s="813"/>
      <c r="H6" s="814" t="s">
        <v>958</v>
      </c>
      <c r="I6" s="815"/>
      <c r="J6" s="815" t="s">
        <v>959</v>
      </c>
      <c r="K6" s="815" t="s">
        <v>960</v>
      </c>
      <c r="L6" s="815" t="s">
        <v>958</v>
      </c>
      <c r="M6" s="815" t="s">
        <v>959</v>
      </c>
      <c r="N6" s="815" t="s">
        <v>960</v>
      </c>
      <c r="O6" s="821"/>
      <c r="P6" s="803"/>
      <c r="Q6" s="806"/>
      <c r="R6" s="829"/>
      <c r="S6" s="803"/>
      <c r="T6" s="25" t="s">
        <v>961</v>
      </c>
      <c r="U6" s="815" t="s">
        <v>962</v>
      </c>
      <c r="V6" s="25" t="s">
        <v>963</v>
      </c>
      <c r="W6" s="25" t="s">
        <v>963</v>
      </c>
      <c r="X6" s="815" t="s">
        <v>964</v>
      </c>
      <c r="Y6" s="815" t="s">
        <v>965</v>
      </c>
      <c r="Z6" s="787" t="s">
        <v>932</v>
      </c>
      <c r="AA6" s="828"/>
      <c r="AB6" s="824"/>
      <c r="AC6" s="824"/>
      <c r="AD6" s="808" t="s">
        <v>702</v>
      </c>
      <c r="AE6" s="808"/>
      <c r="AF6" s="808"/>
      <c r="AG6" s="808"/>
    </row>
    <row r="7" spans="1:33" s="3" customFormat="1" ht="18" customHeight="1">
      <c r="A7" s="825"/>
      <c r="B7" s="825"/>
      <c r="C7" s="825"/>
      <c r="D7" s="26"/>
      <c r="E7" s="26"/>
      <c r="F7" s="26"/>
      <c r="G7" s="27"/>
      <c r="H7" s="816"/>
      <c r="I7" s="817"/>
      <c r="J7" s="817"/>
      <c r="K7" s="817"/>
      <c r="L7" s="817"/>
      <c r="M7" s="817"/>
      <c r="N7" s="817"/>
      <c r="O7" s="822"/>
      <c r="P7" s="804"/>
      <c r="Q7" s="807"/>
      <c r="R7" s="830"/>
      <c r="S7" s="804"/>
      <c r="T7" s="30" t="s">
        <v>966</v>
      </c>
      <c r="U7" s="817"/>
      <c r="V7" s="30" t="s">
        <v>967</v>
      </c>
      <c r="W7" s="30" t="s">
        <v>968</v>
      </c>
      <c r="X7" s="817"/>
      <c r="Y7" s="817"/>
      <c r="Z7" s="788"/>
      <c r="AA7" s="32"/>
      <c r="AB7" s="26"/>
      <c r="AC7" s="26"/>
      <c r="AD7" s="809"/>
      <c r="AE7" s="809"/>
      <c r="AF7" s="809"/>
      <c r="AG7" s="809"/>
    </row>
    <row r="8" spans="1:33" ht="4.5" customHeight="1">
      <c r="A8" s="11"/>
      <c r="B8" s="12"/>
      <c r="C8" s="12"/>
      <c r="D8" s="12"/>
      <c r="E8" s="12"/>
      <c r="F8" s="12"/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33"/>
      <c r="AB8" s="12"/>
      <c r="AC8" s="12"/>
      <c r="AD8" s="12"/>
      <c r="AE8" s="12"/>
      <c r="AF8" s="12"/>
      <c r="AG8" s="12"/>
    </row>
    <row r="9" spans="2:33" s="260" customFormat="1" ht="12" customHeight="1">
      <c r="B9" s="231"/>
      <c r="C9" s="231"/>
      <c r="D9" s="231"/>
      <c r="E9" s="231"/>
      <c r="F9" s="231"/>
      <c r="G9" s="316"/>
      <c r="H9" s="383"/>
      <c r="I9" s="383"/>
      <c r="J9" s="632"/>
      <c r="K9" s="383"/>
      <c r="L9" s="383"/>
      <c r="M9" s="383"/>
      <c r="N9" s="383"/>
      <c r="P9" s="633"/>
      <c r="Q9" s="634" t="s">
        <v>969</v>
      </c>
      <c r="R9" s="383" t="s">
        <v>970</v>
      </c>
      <c r="T9" s="383"/>
      <c r="U9" s="383"/>
      <c r="V9" s="383"/>
      <c r="W9" s="383"/>
      <c r="X9" s="383"/>
      <c r="Y9" s="383"/>
      <c r="Z9" s="383"/>
      <c r="AA9" s="392"/>
      <c r="AB9" s="231"/>
      <c r="AC9" s="231"/>
      <c r="AD9" s="231"/>
      <c r="AE9" s="231"/>
      <c r="AF9" s="231"/>
      <c r="AG9" s="634"/>
    </row>
    <row r="10" spans="1:33" ht="3" customHeight="1">
      <c r="A10" s="11"/>
      <c r="B10" s="11"/>
      <c r="C10" s="11"/>
      <c r="D10" s="11"/>
      <c r="E10" s="11"/>
      <c r="F10" s="11"/>
      <c r="G10" s="111"/>
      <c r="H10" s="13"/>
      <c r="I10" s="13"/>
      <c r="J10" s="42"/>
      <c r="K10" s="13"/>
      <c r="L10" s="13"/>
      <c r="M10" s="13"/>
      <c r="N10" s="13"/>
      <c r="P10" s="43"/>
      <c r="Q10" s="634"/>
      <c r="R10" s="13"/>
      <c r="T10" s="635"/>
      <c r="U10" s="13"/>
      <c r="V10" s="13"/>
      <c r="W10" s="13"/>
      <c r="X10" s="13"/>
      <c r="Y10" s="13"/>
      <c r="Z10" s="13"/>
      <c r="AA10" s="33"/>
      <c r="AB10" s="11"/>
      <c r="AC10" s="11"/>
      <c r="AD10" s="11"/>
      <c r="AE10" s="11"/>
      <c r="AF10" s="11"/>
      <c r="AG10" s="11"/>
    </row>
    <row r="11" spans="1:33" ht="11.25" customHeight="1">
      <c r="A11" s="11" t="s">
        <v>971</v>
      </c>
      <c r="B11" s="11">
        <v>22</v>
      </c>
      <c r="C11" s="11" t="s">
        <v>972</v>
      </c>
      <c r="D11" s="11">
        <v>4</v>
      </c>
      <c r="E11" s="11" t="s">
        <v>973</v>
      </c>
      <c r="F11" s="11">
        <v>5</v>
      </c>
      <c r="G11" s="111" t="s">
        <v>974</v>
      </c>
      <c r="H11" s="11"/>
      <c r="I11" s="80">
        <f>SUM(J11:K11)</f>
        <v>75544</v>
      </c>
      <c r="J11" s="636">
        <v>35495</v>
      </c>
      <c r="K11" s="636">
        <v>40049</v>
      </c>
      <c r="L11" s="636">
        <f>SUM(M11:N11)</f>
        <v>53004</v>
      </c>
      <c r="M11" s="636">
        <v>26353</v>
      </c>
      <c r="N11" s="636">
        <v>26651</v>
      </c>
      <c r="O11" s="636">
        <f>SUM(Q11,S11)</f>
        <v>48182</v>
      </c>
      <c r="P11" s="636">
        <v>1</v>
      </c>
      <c r="Q11" s="636">
        <v>15571</v>
      </c>
      <c r="R11" s="636">
        <v>5</v>
      </c>
      <c r="S11" s="636">
        <v>32611</v>
      </c>
      <c r="T11" s="637">
        <v>0</v>
      </c>
      <c r="U11" s="637">
        <v>0</v>
      </c>
      <c r="V11" s="637">
        <v>9552</v>
      </c>
      <c r="W11" s="637">
        <v>0</v>
      </c>
      <c r="X11" s="637">
        <v>38630</v>
      </c>
      <c r="Y11" s="637">
        <v>0</v>
      </c>
      <c r="Z11" s="637">
        <v>0</v>
      </c>
      <c r="AA11" s="33" t="s">
        <v>971</v>
      </c>
      <c r="AB11" s="11">
        <v>22</v>
      </c>
      <c r="AC11" s="11" t="s">
        <v>972</v>
      </c>
      <c r="AD11" s="11">
        <v>4</v>
      </c>
      <c r="AE11" s="11" t="s">
        <v>973</v>
      </c>
      <c r="AF11" s="11">
        <v>5</v>
      </c>
      <c r="AG11" s="11" t="s">
        <v>974</v>
      </c>
    </row>
    <row r="12" spans="1:33" ht="11.25" customHeight="1">
      <c r="A12" s="11"/>
      <c r="B12" s="11">
        <v>22</v>
      </c>
      <c r="C12" s="11" t="s">
        <v>972</v>
      </c>
      <c r="D12" s="11">
        <v>4</v>
      </c>
      <c r="E12" s="11" t="s">
        <v>973</v>
      </c>
      <c r="F12" s="11">
        <v>15</v>
      </c>
      <c r="G12" s="111" t="s">
        <v>974</v>
      </c>
      <c r="H12" s="653" t="s">
        <v>976</v>
      </c>
      <c r="I12" s="80">
        <f aca="true" t="shared" si="0" ref="I12:I27">SUM(J12:K12)</f>
        <v>75544</v>
      </c>
      <c r="J12" s="636">
        <v>35495</v>
      </c>
      <c r="K12" s="636">
        <v>40049</v>
      </c>
      <c r="L12" s="636">
        <f aca="true" t="shared" si="1" ref="L12:L27">SUM(M12:N12)</f>
        <v>48562</v>
      </c>
      <c r="M12" s="636">
        <v>23740</v>
      </c>
      <c r="N12" s="636">
        <v>24822</v>
      </c>
      <c r="O12" s="636">
        <f aca="true" t="shared" si="2" ref="O12:O27">SUM(Q12,S12)</f>
        <v>45534</v>
      </c>
      <c r="P12" s="636">
        <v>1</v>
      </c>
      <c r="Q12" s="636">
        <v>32203</v>
      </c>
      <c r="R12" s="636">
        <v>1</v>
      </c>
      <c r="S12" s="636">
        <v>13331</v>
      </c>
      <c r="T12" s="637">
        <v>0</v>
      </c>
      <c r="U12" s="637">
        <v>0</v>
      </c>
      <c r="V12" s="637">
        <v>0</v>
      </c>
      <c r="W12" s="637">
        <v>0</v>
      </c>
      <c r="X12" s="637">
        <v>45534</v>
      </c>
      <c r="Y12" s="637">
        <v>0</v>
      </c>
      <c r="Z12" s="637">
        <v>0</v>
      </c>
      <c r="AA12" s="33"/>
      <c r="AB12" s="11">
        <v>22</v>
      </c>
      <c r="AC12" s="11" t="s">
        <v>972</v>
      </c>
      <c r="AD12" s="11">
        <v>4</v>
      </c>
      <c r="AE12" s="11" t="s">
        <v>973</v>
      </c>
      <c r="AF12" s="11">
        <v>15</v>
      </c>
      <c r="AG12" s="11" t="s">
        <v>974</v>
      </c>
    </row>
    <row r="13" spans="1:33" ht="11.25" customHeight="1">
      <c r="A13" s="11"/>
      <c r="B13" s="11">
        <v>26</v>
      </c>
      <c r="C13" s="11" t="s">
        <v>972</v>
      </c>
      <c r="D13" s="11">
        <v>4</v>
      </c>
      <c r="E13" s="11" t="s">
        <v>973</v>
      </c>
      <c r="F13" s="11">
        <v>23</v>
      </c>
      <c r="G13" s="111" t="s">
        <v>974</v>
      </c>
      <c r="H13" s="653"/>
      <c r="I13" s="80">
        <f t="shared" si="0"/>
        <v>93858</v>
      </c>
      <c r="J13" s="636">
        <v>42866</v>
      </c>
      <c r="K13" s="636">
        <v>50992</v>
      </c>
      <c r="L13" s="636">
        <f t="shared" si="1"/>
        <v>81517</v>
      </c>
      <c r="M13" s="636">
        <v>37156</v>
      </c>
      <c r="N13" s="636">
        <v>44361</v>
      </c>
      <c r="O13" s="636">
        <f t="shared" si="2"/>
        <v>78458</v>
      </c>
      <c r="P13" s="636">
        <v>1</v>
      </c>
      <c r="Q13" s="636">
        <v>41342</v>
      </c>
      <c r="R13" s="636">
        <v>1</v>
      </c>
      <c r="S13" s="636">
        <v>37116</v>
      </c>
      <c r="T13" s="637">
        <v>0</v>
      </c>
      <c r="U13" s="637">
        <v>0</v>
      </c>
      <c r="V13" s="637">
        <v>41342</v>
      </c>
      <c r="W13" s="637">
        <v>0</v>
      </c>
      <c r="X13" s="637">
        <v>37116</v>
      </c>
      <c r="Y13" s="637">
        <v>0</v>
      </c>
      <c r="Z13" s="637">
        <v>0</v>
      </c>
      <c r="AA13" s="33"/>
      <c r="AB13" s="11">
        <v>26</v>
      </c>
      <c r="AC13" s="11" t="s">
        <v>972</v>
      </c>
      <c r="AD13" s="11">
        <v>4</v>
      </c>
      <c r="AE13" s="11" t="s">
        <v>973</v>
      </c>
      <c r="AF13" s="11">
        <v>23</v>
      </c>
      <c r="AG13" s="11" t="s">
        <v>974</v>
      </c>
    </row>
    <row r="14" spans="1:33" ht="11.25" customHeight="1">
      <c r="A14" s="11"/>
      <c r="B14" s="11">
        <v>30</v>
      </c>
      <c r="C14" s="11" t="s">
        <v>972</v>
      </c>
      <c r="D14" s="11">
        <v>3</v>
      </c>
      <c r="E14" s="11" t="s">
        <v>973</v>
      </c>
      <c r="F14" s="11">
        <v>5</v>
      </c>
      <c r="G14" s="111" t="s">
        <v>974</v>
      </c>
      <c r="H14" s="653"/>
      <c r="I14" s="80">
        <f t="shared" si="0"/>
        <v>103258</v>
      </c>
      <c r="J14" s="636">
        <v>46315</v>
      </c>
      <c r="K14" s="636">
        <v>56943</v>
      </c>
      <c r="L14" s="636">
        <f t="shared" si="1"/>
        <v>69962</v>
      </c>
      <c r="M14" s="636">
        <v>32286</v>
      </c>
      <c r="N14" s="636">
        <v>37676</v>
      </c>
      <c r="O14" s="636">
        <f t="shared" si="2"/>
        <v>69724</v>
      </c>
      <c r="P14" s="636">
        <v>1</v>
      </c>
      <c r="Q14" s="636">
        <v>39810</v>
      </c>
      <c r="R14" s="636">
        <v>2</v>
      </c>
      <c r="S14" s="636">
        <v>29914</v>
      </c>
      <c r="T14" s="637">
        <v>0</v>
      </c>
      <c r="U14" s="637">
        <v>0</v>
      </c>
      <c r="V14" s="637">
        <v>0</v>
      </c>
      <c r="W14" s="637">
        <v>0</v>
      </c>
      <c r="X14" s="637">
        <v>69724</v>
      </c>
      <c r="Y14" s="637">
        <v>0</v>
      </c>
      <c r="Z14" s="637">
        <v>0</v>
      </c>
      <c r="AA14" s="33"/>
      <c r="AB14" s="11">
        <v>30</v>
      </c>
      <c r="AC14" s="11" t="s">
        <v>972</v>
      </c>
      <c r="AD14" s="11">
        <v>3</v>
      </c>
      <c r="AE14" s="11" t="s">
        <v>973</v>
      </c>
      <c r="AF14" s="11">
        <v>5</v>
      </c>
      <c r="AG14" s="11" t="s">
        <v>974</v>
      </c>
    </row>
    <row r="15" spans="1:33" ht="11.25" customHeight="1">
      <c r="A15" s="11"/>
      <c r="B15" s="11">
        <v>34</v>
      </c>
      <c r="C15" s="11" t="s">
        <v>972</v>
      </c>
      <c r="D15" s="11">
        <v>2</v>
      </c>
      <c r="E15" s="11" t="s">
        <v>973</v>
      </c>
      <c r="F15" s="11">
        <v>15</v>
      </c>
      <c r="G15" s="111" t="s">
        <v>974</v>
      </c>
      <c r="H15" s="653"/>
      <c r="I15" s="80">
        <f t="shared" si="0"/>
        <v>118509</v>
      </c>
      <c r="J15" s="636">
        <v>53033</v>
      </c>
      <c r="K15" s="636">
        <v>65476</v>
      </c>
      <c r="L15" s="636">
        <f t="shared" si="1"/>
        <v>93590</v>
      </c>
      <c r="M15" s="636">
        <v>42248</v>
      </c>
      <c r="N15" s="636">
        <v>51342</v>
      </c>
      <c r="O15" s="636">
        <f t="shared" si="2"/>
        <v>93268</v>
      </c>
      <c r="P15" s="636">
        <v>1</v>
      </c>
      <c r="Q15" s="636">
        <v>55528</v>
      </c>
      <c r="R15" s="636">
        <v>1</v>
      </c>
      <c r="S15" s="636">
        <v>37740</v>
      </c>
      <c r="T15" s="637">
        <v>0</v>
      </c>
      <c r="U15" s="637">
        <v>0</v>
      </c>
      <c r="V15" s="637">
        <v>0</v>
      </c>
      <c r="W15" s="637">
        <v>0</v>
      </c>
      <c r="X15" s="637">
        <v>93268</v>
      </c>
      <c r="Y15" s="637">
        <v>0</v>
      </c>
      <c r="Z15" s="637">
        <v>0</v>
      </c>
      <c r="AA15" s="33"/>
      <c r="AB15" s="11">
        <v>34</v>
      </c>
      <c r="AC15" s="11" t="s">
        <v>972</v>
      </c>
      <c r="AD15" s="11">
        <v>2</v>
      </c>
      <c r="AE15" s="11" t="s">
        <v>973</v>
      </c>
      <c r="AF15" s="11">
        <v>15</v>
      </c>
      <c r="AG15" s="11" t="s">
        <v>974</v>
      </c>
    </row>
    <row r="16" spans="1:33" ht="11.25" customHeight="1">
      <c r="A16" s="11"/>
      <c r="B16" s="11">
        <v>38</v>
      </c>
      <c r="C16" s="11" t="s">
        <v>972</v>
      </c>
      <c r="D16" s="11">
        <v>2</v>
      </c>
      <c r="E16" s="11" t="s">
        <v>973</v>
      </c>
      <c r="F16" s="11">
        <v>8</v>
      </c>
      <c r="G16" s="111" t="s">
        <v>974</v>
      </c>
      <c r="H16" s="653"/>
      <c r="I16" s="80">
        <f t="shared" si="0"/>
        <v>130034</v>
      </c>
      <c r="J16" s="636">
        <v>57833</v>
      </c>
      <c r="K16" s="636">
        <v>72201</v>
      </c>
      <c r="L16" s="636">
        <f t="shared" si="1"/>
        <v>94888</v>
      </c>
      <c r="M16" s="636">
        <v>42234</v>
      </c>
      <c r="N16" s="636">
        <v>52654</v>
      </c>
      <c r="O16" s="636">
        <f t="shared" si="2"/>
        <v>94664</v>
      </c>
      <c r="P16" s="636">
        <v>1</v>
      </c>
      <c r="Q16" s="636">
        <v>52855</v>
      </c>
      <c r="R16" s="636">
        <v>1</v>
      </c>
      <c r="S16" s="636">
        <v>41809</v>
      </c>
      <c r="T16" s="636">
        <v>41809</v>
      </c>
      <c r="U16" s="637">
        <v>0</v>
      </c>
      <c r="V16" s="637">
        <v>0</v>
      </c>
      <c r="W16" s="637">
        <v>0</v>
      </c>
      <c r="X16" s="637">
        <v>52855</v>
      </c>
      <c r="Y16" s="637">
        <v>0</v>
      </c>
      <c r="Z16" s="637">
        <v>0</v>
      </c>
      <c r="AA16" s="33"/>
      <c r="AB16" s="11">
        <v>38</v>
      </c>
      <c r="AC16" s="11" t="s">
        <v>972</v>
      </c>
      <c r="AD16" s="11">
        <v>2</v>
      </c>
      <c r="AE16" s="11" t="s">
        <v>973</v>
      </c>
      <c r="AF16" s="11">
        <v>8</v>
      </c>
      <c r="AG16" s="11" t="s">
        <v>974</v>
      </c>
    </row>
    <row r="17" spans="1:33" ht="11.25" customHeight="1">
      <c r="A17" s="11"/>
      <c r="B17" s="11">
        <v>42</v>
      </c>
      <c r="C17" s="11" t="s">
        <v>972</v>
      </c>
      <c r="D17" s="11">
        <v>1</v>
      </c>
      <c r="E17" s="11" t="s">
        <v>973</v>
      </c>
      <c r="F17" s="11">
        <v>23</v>
      </c>
      <c r="G17" s="111" t="s">
        <v>974</v>
      </c>
      <c r="H17" s="653"/>
      <c r="I17" s="80">
        <f t="shared" si="0"/>
        <v>143876</v>
      </c>
      <c r="J17" s="636">
        <v>63648</v>
      </c>
      <c r="K17" s="636">
        <v>80228</v>
      </c>
      <c r="L17" s="636">
        <f t="shared" si="1"/>
        <v>109374</v>
      </c>
      <c r="M17" s="636">
        <v>47937</v>
      </c>
      <c r="N17" s="636">
        <v>61437</v>
      </c>
      <c r="O17" s="636">
        <f t="shared" si="2"/>
        <v>108952</v>
      </c>
      <c r="P17" s="636">
        <v>1</v>
      </c>
      <c r="Q17" s="636">
        <v>59242</v>
      </c>
      <c r="R17" s="636">
        <v>1</v>
      </c>
      <c r="S17" s="636">
        <v>49710</v>
      </c>
      <c r="T17" s="637">
        <v>0</v>
      </c>
      <c r="U17" s="637">
        <v>0</v>
      </c>
      <c r="V17" s="637">
        <v>59242</v>
      </c>
      <c r="W17" s="637">
        <v>0</v>
      </c>
      <c r="X17" s="637">
        <v>49710</v>
      </c>
      <c r="Y17" s="637">
        <v>0</v>
      </c>
      <c r="Z17" s="637">
        <v>0</v>
      </c>
      <c r="AA17" s="33"/>
      <c r="AB17" s="11">
        <v>42</v>
      </c>
      <c r="AC17" s="11" t="s">
        <v>972</v>
      </c>
      <c r="AD17" s="11">
        <v>1</v>
      </c>
      <c r="AE17" s="11" t="s">
        <v>973</v>
      </c>
      <c r="AF17" s="11">
        <v>23</v>
      </c>
      <c r="AG17" s="11" t="s">
        <v>974</v>
      </c>
    </row>
    <row r="18" spans="1:33" ht="11.25" customHeight="1">
      <c r="A18" s="11"/>
      <c r="B18" s="11">
        <v>46</v>
      </c>
      <c r="C18" s="11" t="s">
        <v>972</v>
      </c>
      <c r="D18" s="11">
        <v>1</v>
      </c>
      <c r="E18" s="11" t="s">
        <v>973</v>
      </c>
      <c r="F18" s="11">
        <v>17</v>
      </c>
      <c r="G18" s="111" t="s">
        <v>974</v>
      </c>
      <c r="H18" s="653"/>
      <c r="I18" s="80">
        <f t="shared" si="0"/>
        <v>170246</v>
      </c>
      <c r="J18" s="636">
        <v>76978</v>
      </c>
      <c r="K18" s="636">
        <v>93268</v>
      </c>
      <c r="L18" s="636">
        <f t="shared" si="1"/>
        <v>111226</v>
      </c>
      <c r="M18" s="636">
        <v>49251</v>
      </c>
      <c r="N18" s="636">
        <v>61975</v>
      </c>
      <c r="O18" s="636">
        <f t="shared" si="2"/>
        <v>110862</v>
      </c>
      <c r="P18" s="636">
        <v>1</v>
      </c>
      <c r="Q18" s="636">
        <v>66590</v>
      </c>
      <c r="R18" s="636">
        <v>1</v>
      </c>
      <c r="S18" s="636">
        <v>44272</v>
      </c>
      <c r="T18" s="637">
        <v>0</v>
      </c>
      <c r="U18" s="637">
        <v>0</v>
      </c>
      <c r="V18" s="637">
        <v>0</v>
      </c>
      <c r="W18" s="637">
        <v>0</v>
      </c>
      <c r="X18" s="637">
        <v>110862</v>
      </c>
      <c r="Y18" s="637">
        <v>0</v>
      </c>
      <c r="Z18" s="637">
        <v>0</v>
      </c>
      <c r="AA18" s="33"/>
      <c r="AB18" s="11">
        <v>46</v>
      </c>
      <c r="AC18" s="11" t="s">
        <v>972</v>
      </c>
      <c r="AD18" s="11">
        <v>1</v>
      </c>
      <c r="AE18" s="11" t="s">
        <v>973</v>
      </c>
      <c r="AF18" s="11">
        <v>17</v>
      </c>
      <c r="AG18" s="11" t="s">
        <v>974</v>
      </c>
    </row>
    <row r="19" spans="1:33" ht="11.25" customHeight="1">
      <c r="A19" s="11"/>
      <c r="B19" s="11">
        <v>50</v>
      </c>
      <c r="C19" s="11" t="s">
        <v>972</v>
      </c>
      <c r="D19" s="11">
        <v>1</v>
      </c>
      <c r="E19" s="11" t="s">
        <v>973</v>
      </c>
      <c r="F19" s="11">
        <v>19</v>
      </c>
      <c r="G19" s="111" t="s">
        <v>974</v>
      </c>
      <c r="H19" s="653"/>
      <c r="I19" s="81">
        <f t="shared" si="0"/>
        <v>191715</v>
      </c>
      <c r="J19" s="636">
        <v>86644</v>
      </c>
      <c r="K19" s="636">
        <v>105071</v>
      </c>
      <c r="L19" s="636">
        <f t="shared" si="1"/>
        <v>124915</v>
      </c>
      <c r="M19" s="636">
        <v>56187</v>
      </c>
      <c r="N19" s="636">
        <v>68728</v>
      </c>
      <c r="O19" s="636">
        <f t="shared" si="2"/>
        <v>124600</v>
      </c>
      <c r="P19" s="636">
        <v>1</v>
      </c>
      <c r="Q19" s="636">
        <v>66024</v>
      </c>
      <c r="R19" s="636">
        <v>2</v>
      </c>
      <c r="S19" s="636">
        <v>58576</v>
      </c>
      <c r="T19" s="637">
        <v>0</v>
      </c>
      <c r="U19" s="637">
        <v>0</v>
      </c>
      <c r="V19" s="637">
        <v>0</v>
      </c>
      <c r="W19" s="637">
        <v>0</v>
      </c>
      <c r="X19" s="637">
        <v>124600</v>
      </c>
      <c r="Y19" s="637">
        <v>0</v>
      </c>
      <c r="Z19" s="637">
        <v>0</v>
      </c>
      <c r="AA19" s="33"/>
      <c r="AB19" s="11">
        <v>50</v>
      </c>
      <c r="AC19" s="11" t="s">
        <v>972</v>
      </c>
      <c r="AD19" s="11">
        <v>1</v>
      </c>
      <c r="AE19" s="11" t="s">
        <v>973</v>
      </c>
      <c r="AF19" s="11">
        <v>19</v>
      </c>
      <c r="AG19" s="11" t="s">
        <v>974</v>
      </c>
    </row>
    <row r="20" spans="1:33" ht="11.25" customHeight="1">
      <c r="A20" s="11"/>
      <c r="B20" s="11">
        <v>53</v>
      </c>
      <c r="C20" s="11" t="s">
        <v>972</v>
      </c>
      <c r="D20" s="11">
        <v>11</v>
      </c>
      <c r="E20" s="11" t="s">
        <v>973</v>
      </c>
      <c r="F20" s="11">
        <v>12</v>
      </c>
      <c r="G20" s="111" t="s">
        <v>974</v>
      </c>
      <c r="H20" s="653"/>
      <c r="I20" s="80">
        <f t="shared" si="0"/>
        <v>204682</v>
      </c>
      <c r="J20" s="636">
        <v>93659</v>
      </c>
      <c r="K20" s="636">
        <v>111023</v>
      </c>
      <c r="L20" s="636">
        <f t="shared" si="1"/>
        <v>118161</v>
      </c>
      <c r="M20" s="636">
        <v>52427</v>
      </c>
      <c r="N20" s="636">
        <v>65734</v>
      </c>
      <c r="O20" s="636">
        <f t="shared" si="2"/>
        <v>116473</v>
      </c>
      <c r="P20" s="636">
        <v>1</v>
      </c>
      <c r="Q20" s="636">
        <v>67569</v>
      </c>
      <c r="R20" s="636">
        <v>1</v>
      </c>
      <c r="S20" s="636">
        <v>48904</v>
      </c>
      <c r="T20" s="637">
        <v>0</v>
      </c>
      <c r="U20" s="637">
        <v>0</v>
      </c>
      <c r="V20" s="637">
        <v>0</v>
      </c>
      <c r="W20" s="637">
        <v>0</v>
      </c>
      <c r="X20" s="637">
        <v>116473</v>
      </c>
      <c r="Y20" s="637">
        <v>0</v>
      </c>
      <c r="Z20" s="637">
        <v>0</v>
      </c>
      <c r="AA20" s="33"/>
      <c r="AB20" s="11">
        <v>53</v>
      </c>
      <c r="AC20" s="11" t="s">
        <v>972</v>
      </c>
      <c r="AD20" s="11">
        <v>11</v>
      </c>
      <c r="AE20" s="11" t="s">
        <v>973</v>
      </c>
      <c r="AF20" s="11">
        <v>12</v>
      </c>
      <c r="AG20" s="11" t="s">
        <v>974</v>
      </c>
    </row>
    <row r="21" spans="1:33" ht="11.25" customHeight="1">
      <c r="A21" s="11"/>
      <c r="B21" s="11">
        <v>57</v>
      </c>
      <c r="C21" s="11" t="s">
        <v>972</v>
      </c>
      <c r="D21" s="11">
        <v>10</v>
      </c>
      <c r="E21" s="11" t="s">
        <v>973</v>
      </c>
      <c r="F21" s="11">
        <v>31</v>
      </c>
      <c r="G21" s="111" t="s">
        <v>974</v>
      </c>
      <c r="H21" s="653"/>
      <c r="I21" s="80">
        <f t="shared" si="0"/>
        <v>215009</v>
      </c>
      <c r="J21" s="636">
        <v>98705</v>
      </c>
      <c r="K21" s="636">
        <v>116304</v>
      </c>
      <c r="L21" s="636">
        <f t="shared" si="1"/>
        <v>149394</v>
      </c>
      <c r="M21" s="636">
        <v>65874</v>
      </c>
      <c r="N21" s="636">
        <v>83520</v>
      </c>
      <c r="O21" s="636">
        <f t="shared" si="2"/>
        <v>148989</v>
      </c>
      <c r="P21" s="636">
        <v>1</v>
      </c>
      <c r="Q21" s="636">
        <v>76713</v>
      </c>
      <c r="R21" s="636">
        <v>1</v>
      </c>
      <c r="S21" s="636">
        <v>72276</v>
      </c>
      <c r="T21" s="637">
        <v>0</v>
      </c>
      <c r="U21" s="637">
        <v>0</v>
      </c>
      <c r="V21" s="637">
        <v>0</v>
      </c>
      <c r="W21" s="637">
        <v>0</v>
      </c>
      <c r="X21" s="637">
        <v>148989</v>
      </c>
      <c r="Y21" s="637">
        <v>0</v>
      </c>
      <c r="Z21" s="637">
        <v>0</v>
      </c>
      <c r="AA21" s="33"/>
      <c r="AB21" s="11">
        <v>57</v>
      </c>
      <c r="AC21" s="11" t="s">
        <v>972</v>
      </c>
      <c r="AD21" s="11">
        <v>10</v>
      </c>
      <c r="AE21" s="11" t="s">
        <v>973</v>
      </c>
      <c r="AF21" s="11">
        <v>31</v>
      </c>
      <c r="AG21" s="11" t="s">
        <v>974</v>
      </c>
    </row>
    <row r="22" spans="1:33" ht="11.25" customHeight="1">
      <c r="A22" s="11"/>
      <c r="B22" s="11">
        <v>61</v>
      </c>
      <c r="C22" s="11" t="s">
        <v>972</v>
      </c>
      <c r="D22" s="11">
        <v>10</v>
      </c>
      <c r="E22" s="11" t="s">
        <v>973</v>
      </c>
      <c r="F22" s="11">
        <v>26</v>
      </c>
      <c r="G22" s="111" t="s">
        <v>974</v>
      </c>
      <c r="H22" s="653"/>
      <c r="I22" s="80">
        <f t="shared" si="0"/>
        <v>222101</v>
      </c>
      <c r="J22" s="636">
        <v>101657</v>
      </c>
      <c r="K22" s="636">
        <v>120444</v>
      </c>
      <c r="L22" s="636">
        <f t="shared" si="1"/>
        <v>146587</v>
      </c>
      <c r="M22" s="636">
        <v>64064</v>
      </c>
      <c r="N22" s="636">
        <v>82523</v>
      </c>
      <c r="O22" s="636">
        <f t="shared" si="2"/>
        <v>146156</v>
      </c>
      <c r="P22" s="636">
        <v>1</v>
      </c>
      <c r="Q22" s="636">
        <v>77096</v>
      </c>
      <c r="R22" s="636">
        <v>1</v>
      </c>
      <c r="S22" s="636">
        <v>69060</v>
      </c>
      <c r="T22" s="637">
        <v>0</v>
      </c>
      <c r="U22" s="637">
        <v>0</v>
      </c>
      <c r="V22" s="637">
        <v>0</v>
      </c>
      <c r="W22" s="637">
        <v>0</v>
      </c>
      <c r="X22" s="637">
        <v>146156</v>
      </c>
      <c r="Y22" s="637">
        <v>0</v>
      </c>
      <c r="Z22" s="637">
        <v>0</v>
      </c>
      <c r="AA22" s="33"/>
      <c r="AB22" s="11">
        <v>61</v>
      </c>
      <c r="AC22" s="11" t="s">
        <v>972</v>
      </c>
      <c r="AD22" s="11">
        <v>10</v>
      </c>
      <c r="AE22" s="11" t="s">
        <v>973</v>
      </c>
      <c r="AF22" s="11">
        <v>26</v>
      </c>
      <c r="AG22" s="11" t="s">
        <v>974</v>
      </c>
    </row>
    <row r="23" spans="1:33" ht="11.25" customHeight="1">
      <c r="A23" s="11" t="s">
        <v>977</v>
      </c>
      <c r="B23" s="11">
        <v>2</v>
      </c>
      <c r="C23" s="11" t="s">
        <v>972</v>
      </c>
      <c r="D23" s="11">
        <v>10</v>
      </c>
      <c r="E23" s="11" t="s">
        <v>973</v>
      </c>
      <c r="F23" s="11">
        <v>28</v>
      </c>
      <c r="G23" s="111" t="s">
        <v>974</v>
      </c>
      <c r="H23" s="653"/>
      <c r="I23" s="80">
        <f t="shared" si="0"/>
        <v>231774</v>
      </c>
      <c r="J23" s="636">
        <v>105535</v>
      </c>
      <c r="K23" s="636">
        <v>126239</v>
      </c>
      <c r="L23" s="636">
        <f t="shared" si="1"/>
        <v>63507</v>
      </c>
      <c r="M23" s="636">
        <v>26759</v>
      </c>
      <c r="N23" s="636">
        <v>36748</v>
      </c>
      <c r="O23" s="636">
        <f t="shared" si="2"/>
        <v>62477</v>
      </c>
      <c r="P23" s="636">
        <v>1</v>
      </c>
      <c r="Q23" s="636">
        <v>58474</v>
      </c>
      <c r="R23" s="636">
        <v>2</v>
      </c>
      <c r="S23" s="636">
        <v>4003</v>
      </c>
      <c r="T23" s="637">
        <v>0</v>
      </c>
      <c r="U23" s="637">
        <v>0</v>
      </c>
      <c r="V23" s="637">
        <v>0</v>
      </c>
      <c r="W23" s="637">
        <v>0</v>
      </c>
      <c r="X23" s="637">
        <v>61933</v>
      </c>
      <c r="Y23" s="637">
        <v>0</v>
      </c>
      <c r="Z23" s="637">
        <v>544</v>
      </c>
      <c r="AA23" s="33" t="s">
        <v>977</v>
      </c>
      <c r="AB23" s="11">
        <v>2</v>
      </c>
      <c r="AC23" s="11" t="s">
        <v>972</v>
      </c>
      <c r="AD23" s="11">
        <v>10</v>
      </c>
      <c r="AE23" s="11" t="s">
        <v>973</v>
      </c>
      <c r="AF23" s="11">
        <v>28</v>
      </c>
      <c r="AG23" s="11" t="s">
        <v>974</v>
      </c>
    </row>
    <row r="24" spans="1:33" ht="11.25" customHeight="1">
      <c r="A24" s="11"/>
      <c r="B24" s="11">
        <v>6</v>
      </c>
      <c r="C24" s="11" t="s">
        <v>972</v>
      </c>
      <c r="D24" s="11">
        <v>10</v>
      </c>
      <c r="E24" s="11" t="s">
        <v>973</v>
      </c>
      <c r="F24" s="11">
        <v>30</v>
      </c>
      <c r="G24" s="111" t="s">
        <v>974</v>
      </c>
      <c r="H24" s="653"/>
      <c r="I24" s="80">
        <f t="shared" si="0"/>
        <v>242638</v>
      </c>
      <c r="J24" s="636">
        <v>110707</v>
      </c>
      <c r="K24" s="636">
        <v>131931</v>
      </c>
      <c r="L24" s="636">
        <f t="shared" si="1"/>
        <v>135096</v>
      </c>
      <c r="M24" s="636">
        <v>57677</v>
      </c>
      <c r="N24" s="636">
        <v>77419</v>
      </c>
      <c r="O24" s="636">
        <f t="shared" si="2"/>
        <v>134527</v>
      </c>
      <c r="P24" s="636">
        <v>1</v>
      </c>
      <c r="Q24" s="636">
        <v>69155</v>
      </c>
      <c r="R24" s="636">
        <v>3</v>
      </c>
      <c r="S24" s="636">
        <v>65372</v>
      </c>
      <c r="T24" s="637">
        <v>0</v>
      </c>
      <c r="U24" s="637">
        <v>0</v>
      </c>
      <c r="V24" s="637">
        <v>0</v>
      </c>
      <c r="W24" s="637">
        <v>0</v>
      </c>
      <c r="X24" s="637">
        <v>134527</v>
      </c>
      <c r="Y24" s="637">
        <v>0</v>
      </c>
      <c r="Z24" s="637">
        <v>0</v>
      </c>
      <c r="AA24" s="33"/>
      <c r="AB24" s="11">
        <v>6</v>
      </c>
      <c r="AC24" s="11" t="s">
        <v>972</v>
      </c>
      <c r="AD24" s="11">
        <v>10</v>
      </c>
      <c r="AE24" s="11" t="s">
        <v>973</v>
      </c>
      <c r="AF24" s="11">
        <v>30</v>
      </c>
      <c r="AG24" s="11" t="s">
        <v>974</v>
      </c>
    </row>
    <row r="25" spans="1:33" ht="11.25" customHeight="1">
      <c r="A25" s="11"/>
      <c r="B25" s="11">
        <v>10</v>
      </c>
      <c r="C25" s="11" t="s">
        <v>972</v>
      </c>
      <c r="D25" s="11">
        <v>10</v>
      </c>
      <c r="E25" s="11" t="s">
        <v>973</v>
      </c>
      <c r="F25" s="11">
        <v>25</v>
      </c>
      <c r="G25" s="111" t="s">
        <v>974</v>
      </c>
      <c r="H25" s="653"/>
      <c r="I25" s="80">
        <f t="shared" si="0"/>
        <v>252973</v>
      </c>
      <c r="J25" s="636">
        <v>115529</v>
      </c>
      <c r="K25" s="636">
        <v>137444</v>
      </c>
      <c r="L25" s="636">
        <f t="shared" si="1"/>
        <v>102398</v>
      </c>
      <c r="M25" s="636">
        <v>43296</v>
      </c>
      <c r="N25" s="636">
        <v>59102</v>
      </c>
      <c r="O25" s="636">
        <f t="shared" si="2"/>
        <v>101746</v>
      </c>
      <c r="P25" s="636">
        <v>1</v>
      </c>
      <c r="Q25" s="636">
        <v>82040</v>
      </c>
      <c r="R25" s="636">
        <v>1</v>
      </c>
      <c r="S25" s="636">
        <v>19706</v>
      </c>
      <c r="T25" s="637">
        <v>0</v>
      </c>
      <c r="U25" s="637">
        <v>0</v>
      </c>
      <c r="V25" s="637">
        <v>0</v>
      </c>
      <c r="W25" s="637">
        <v>0</v>
      </c>
      <c r="X25" s="637">
        <v>101746</v>
      </c>
      <c r="Y25" s="637">
        <v>0</v>
      </c>
      <c r="Z25" s="637">
        <v>0</v>
      </c>
      <c r="AA25" s="33"/>
      <c r="AB25" s="11">
        <v>10</v>
      </c>
      <c r="AC25" s="11" t="s">
        <v>972</v>
      </c>
      <c r="AD25" s="11">
        <v>10</v>
      </c>
      <c r="AE25" s="11" t="s">
        <v>973</v>
      </c>
      <c r="AF25" s="11">
        <v>25</v>
      </c>
      <c r="AG25" s="11" t="s">
        <v>974</v>
      </c>
    </row>
    <row r="26" spans="1:33" ht="11.25" customHeight="1">
      <c r="A26" s="11"/>
      <c r="B26" s="11">
        <v>14</v>
      </c>
      <c r="C26" s="11" t="s">
        <v>972</v>
      </c>
      <c r="D26" s="11">
        <v>10</v>
      </c>
      <c r="E26" s="11" t="s">
        <v>973</v>
      </c>
      <c r="F26" s="11">
        <v>20</v>
      </c>
      <c r="G26" s="111" t="s">
        <v>974</v>
      </c>
      <c r="H26" s="653"/>
      <c r="I26" s="80">
        <f t="shared" si="0"/>
        <v>259826</v>
      </c>
      <c r="J26" s="636">
        <v>118668</v>
      </c>
      <c r="K26" s="636">
        <v>141158</v>
      </c>
      <c r="L26" s="636">
        <f t="shared" si="1"/>
        <v>101923</v>
      </c>
      <c r="M26" s="636">
        <v>43648</v>
      </c>
      <c r="N26" s="636">
        <v>58275</v>
      </c>
      <c r="O26" s="636">
        <f t="shared" si="2"/>
        <v>101243</v>
      </c>
      <c r="P26" s="636">
        <v>1</v>
      </c>
      <c r="Q26" s="636">
        <v>67980</v>
      </c>
      <c r="R26" s="636">
        <v>2</v>
      </c>
      <c r="S26" s="636">
        <v>33263</v>
      </c>
      <c r="T26" s="637">
        <v>0</v>
      </c>
      <c r="U26" s="637">
        <v>0</v>
      </c>
      <c r="V26" s="637">
        <v>0</v>
      </c>
      <c r="W26" s="637">
        <v>0</v>
      </c>
      <c r="X26" s="637">
        <v>101243</v>
      </c>
      <c r="Y26" s="637">
        <v>0</v>
      </c>
      <c r="Z26" s="637">
        <v>0</v>
      </c>
      <c r="AA26" s="33"/>
      <c r="AB26" s="11">
        <v>14</v>
      </c>
      <c r="AC26" s="11" t="s">
        <v>972</v>
      </c>
      <c r="AD26" s="11">
        <v>10</v>
      </c>
      <c r="AE26" s="11" t="s">
        <v>973</v>
      </c>
      <c r="AF26" s="11">
        <v>20</v>
      </c>
      <c r="AG26" s="11" t="s">
        <v>974</v>
      </c>
    </row>
    <row r="27" spans="1:33" ht="11.25" customHeight="1">
      <c r="A27" s="11"/>
      <c r="B27" s="11">
        <v>15</v>
      </c>
      <c r="C27" s="11" t="s">
        <v>972</v>
      </c>
      <c r="D27" s="11">
        <v>11</v>
      </c>
      <c r="E27" s="11" t="s">
        <v>57</v>
      </c>
      <c r="F27" s="11">
        <v>30</v>
      </c>
      <c r="G27" s="111" t="s">
        <v>58</v>
      </c>
      <c r="H27" s="653"/>
      <c r="I27" s="80">
        <f t="shared" si="0"/>
        <v>261104</v>
      </c>
      <c r="J27" s="636">
        <v>119253</v>
      </c>
      <c r="K27" s="636">
        <v>141851</v>
      </c>
      <c r="L27" s="636">
        <f t="shared" si="1"/>
        <v>150690</v>
      </c>
      <c r="M27" s="636">
        <v>64564</v>
      </c>
      <c r="N27" s="636">
        <v>86126</v>
      </c>
      <c r="O27" s="636">
        <f t="shared" si="2"/>
        <v>143527</v>
      </c>
      <c r="P27" s="636">
        <v>1</v>
      </c>
      <c r="Q27" s="636">
        <v>77638</v>
      </c>
      <c r="R27" s="636">
        <v>2</v>
      </c>
      <c r="S27" s="636">
        <v>65889</v>
      </c>
      <c r="T27" s="637">
        <v>0</v>
      </c>
      <c r="U27" s="637">
        <v>0</v>
      </c>
      <c r="V27" s="637">
        <v>0</v>
      </c>
      <c r="W27" s="637">
        <v>0</v>
      </c>
      <c r="X27" s="636">
        <v>143527</v>
      </c>
      <c r="Y27" s="637">
        <v>0</v>
      </c>
      <c r="Z27" s="637">
        <v>0</v>
      </c>
      <c r="AA27" s="33"/>
      <c r="AB27" s="11">
        <v>15</v>
      </c>
      <c r="AC27" s="11" t="s">
        <v>972</v>
      </c>
      <c r="AD27" s="11">
        <v>11</v>
      </c>
      <c r="AE27" s="11" t="s">
        <v>57</v>
      </c>
      <c r="AF27" s="11">
        <v>30</v>
      </c>
      <c r="AG27" s="11" t="s">
        <v>58</v>
      </c>
    </row>
    <row r="28" spans="1:33" ht="11.25" customHeight="1">
      <c r="A28" s="11"/>
      <c r="B28" s="11">
        <v>19</v>
      </c>
      <c r="C28" s="11" t="s">
        <v>972</v>
      </c>
      <c r="D28" s="11">
        <v>11</v>
      </c>
      <c r="E28" s="11" t="s">
        <v>57</v>
      </c>
      <c r="F28" s="11">
        <v>25</v>
      </c>
      <c r="G28" s="111" t="s">
        <v>58</v>
      </c>
      <c r="H28" s="653"/>
      <c r="I28" s="80">
        <f>SUM(J28:K28)</f>
        <v>263535</v>
      </c>
      <c r="J28" s="636">
        <v>120074</v>
      </c>
      <c r="K28" s="636">
        <v>143461</v>
      </c>
      <c r="L28" s="636">
        <f>SUM(M28:N28)</f>
        <v>106857</v>
      </c>
      <c r="M28" s="636">
        <v>46074</v>
      </c>
      <c r="N28" s="636">
        <v>60783</v>
      </c>
      <c r="O28" s="636">
        <f>SUM(Q28,S28)</f>
        <v>104410</v>
      </c>
      <c r="P28" s="636">
        <v>1</v>
      </c>
      <c r="Q28" s="636">
        <v>78963</v>
      </c>
      <c r="R28" s="636">
        <v>2</v>
      </c>
      <c r="S28" s="636">
        <v>25447</v>
      </c>
      <c r="T28" s="637">
        <v>0</v>
      </c>
      <c r="U28" s="637">
        <v>0</v>
      </c>
      <c r="V28" s="637">
        <v>0</v>
      </c>
      <c r="W28" s="637">
        <v>0</v>
      </c>
      <c r="X28" s="636">
        <v>104410</v>
      </c>
      <c r="Y28" s="637">
        <v>0</v>
      </c>
      <c r="Z28" s="637">
        <v>0</v>
      </c>
      <c r="AA28" s="33"/>
      <c r="AB28" s="11">
        <v>19</v>
      </c>
      <c r="AC28" s="11" t="s">
        <v>972</v>
      </c>
      <c r="AD28" s="11">
        <v>11</v>
      </c>
      <c r="AE28" s="11" t="s">
        <v>57</v>
      </c>
      <c r="AF28" s="11">
        <v>25</v>
      </c>
      <c r="AG28" s="11" t="s">
        <v>58</v>
      </c>
    </row>
    <row r="29" spans="1:33" ht="11.25" customHeight="1">
      <c r="A29" s="11"/>
      <c r="B29" s="11"/>
      <c r="C29" s="11"/>
      <c r="D29" s="11"/>
      <c r="E29" s="11"/>
      <c r="F29" s="11"/>
      <c r="G29" s="111"/>
      <c r="H29" s="653"/>
      <c r="I29" s="80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33"/>
      <c r="AB29" s="11"/>
      <c r="AC29" s="11"/>
      <c r="AD29" s="11"/>
      <c r="AE29" s="11"/>
      <c r="AF29" s="11"/>
      <c r="AG29" s="11"/>
    </row>
    <row r="30" spans="1:33" s="260" customFormat="1" ht="12" customHeight="1">
      <c r="A30" s="231"/>
      <c r="B30" s="231"/>
      <c r="C30" s="231"/>
      <c r="D30" s="231"/>
      <c r="E30" s="231"/>
      <c r="F30" s="231"/>
      <c r="G30" s="316"/>
      <c r="H30" s="654"/>
      <c r="I30" s="638"/>
      <c r="J30" s="639"/>
      <c r="K30" s="639"/>
      <c r="L30" s="639"/>
      <c r="M30" s="639"/>
      <c r="N30" s="639"/>
      <c r="O30" s="640"/>
      <c r="P30" s="639"/>
      <c r="Q30" s="641" t="s">
        <v>1</v>
      </c>
      <c r="R30" s="639" t="s">
        <v>705</v>
      </c>
      <c r="S30" s="639"/>
      <c r="T30" s="639"/>
      <c r="U30" s="639"/>
      <c r="V30" s="639"/>
      <c r="W30" s="639"/>
      <c r="X30" s="639"/>
      <c r="Y30" s="639"/>
      <c r="Z30" s="639"/>
      <c r="AA30" s="392"/>
      <c r="AB30" s="231"/>
      <c r="AC30" s="231"/>
      <c r="AD30" s="231"/>
      <c r="AE30" s="231"/>
      <c r="AF30" s="231"/>
      <c r="AG30" s="231"/>
    </row>
    <row r="31" spans="1:33" ht="7.5" customHeight="1">
      <c r="A31" s="11"/>
      <c r="B31" s="11"/>
      <c r="C31" s="11"/>
      <c r="D31" s="11"/>
      <c r="E31" s="11"/>
      <c r="F31" s="11"/>
      <c r="G31" s="111"/>
      <c r="H31" s="653"/>
      <c r="I31" s="80"/>
      <c r="J31" s="636"/>
      <c r="K31" s="636"/>
      <c r="L31" s="636"/>
      <c r="M31" s="636"/>
      <c r="N31" s="636"/>
      <c r="O31" s="642"/>
      <c r="P31" s="642"/>
      <c r="Q31" s="642"/>
      <c r="R31" s="642"/>
      <c r="S31" s="642"/>
      <c r="T31" s="647" t="s">
        <v>2</v>
      </c>
      <c r="U31" s="636"/>
      <c r="V31" s="473"/>
      <c r="W31" s="636"/>
      <c r="X31" s="636"/>
      <c r="Y31" s="636"/>
      <c r="Z31" s="636"/>
      <c r="AA31" s="33"/>
      <c r="AB31" s="11"/>
      <c r="AC31" s="11"/>
      <c r="AD31" s="11"/>
      <c r="AE31" s="11"/>
      <c r="AF31" s="11"/>
      <c r="AG31" s="11"/>
    </row>
    <row r="32" spans="1:33" ht="11.25" customHeight="1">
      <c r="A32" s="11" t="s">
        <v>971</v>
      </c>
      <c r="B32" s="11">
        <v>22</v>
      </c>
      <c r="C32" s="11" t="s">
        <v>972</v>
      </c>
      <c r="D32" s="11">
        <v>4</v>
      </c>
      <c r="E32" s="11" t="s">
        <v>973</v>
      </c>
      <c r="F32" s="11">
        <v>30</v>
      </c>
      <c r="G32" s="111" t="s">
        <v>974</v>
      </c>
      <c r="H32" s="653"/>
      <c r="I32" s="80">
        <f>SUM(J32:K32)</f>
        <v>76601</v>
      </c>
      <c r="J32" s="636">
        <v>35943</v>
      </c>
      <c r="K32" s="636">
        <v>40658</v>
      </c>
      <c r="L32" s="636">
        <f>SUM(M32:N32)</f>
        <v>59185</v>
      </c>
      <c r="M32" s="636">
        <v>28438</v>
      </c>
      <c r="N32" s="636">
        <v>30747</v>
      </c>
      <c r="O32" s="636">
        <f>SUM(Q32,S32)</f>
        <v>57493</v>
      </c>
      <c r="P32" s="636">
        <v>36</v>
      </c>
      <c r="Q32" s="636">
        <v>30106</v>
      </c>
      <c r="R32" s="636">
        <v>90</v>
      </c>
      <c r="S32" s="636">
        <v>27387</v>
      </c>
      <c r="T32" s="636">
        <v>828</v>
      </c>
      <c r="U32" s="637">
        <v>0</v>
      </c>
      <c r="V32" s="636">
        <v>3201</v>
      </c>
      <c r="W32" s="636">
        <v>813</v>
      </c>
      <c r="X32" s="636">
        <v>49794</v>
      </c>
      <c r="Y32" s="637">
        <v>0</v>
      </c>
      <c r="Z32" s="636">
        <v>2857</v>
      </c>
      <c r="AA32" s="33" t="s">
        <v>971</v>
      </c>
      <c r="AB32" s="11">
        <v>22</v>
      </c>
      <c r="AC32" s="11" t="s">
        <v>972</v>
      </c>
      <c r="AD32" s="11">
        <v>4</v>
      </c>
      <c r="AE32" s="11" t="s">
        <v>973</v>
      </c>
      <c r="AF32" s="11">
        <v>30</v>
      </c>
      <c r="AG32" s="11" t="s">
        <v>974</v>
      </c>
    </row>
    <row r="33" spans="1:33" ht="7.5" customHeight="1">
      <c r="A33" s="11"/>
      <c r="B33" s="11"/>
      <c r="C33" s="11"/>
      <c r="D33" s="11"/>
      <c r="E33" s="11"/>
      <c r="F33" s="11"/>
      <c r="G33" s="111"/>
      <c r="H33" s="653"/>
      <c r="I33" s="80"/>
      <c r="J33" s="636"/>
      <c r="K33" s="636"/>
      <c r="L33" s="636"/>
      <c r="M33" s="636"/>
      <c r="N33" s="636"/>
      <c r="O33" s="642"/>
      <c r="P33" s="642"/>
      <c r="Q33" s="642"/>
      <c r="R33" s="642"/>
      <c r="S33" s="642"/>
      <c r="T33" s="647" t="s">
        <v>2</v>
      </c>
      <c r="U33" s="636"/>
      <c r="V33" s="473"/>
      <c r="W33" s="636"/>
      <c r="X33" s="636"/>
      <c r="Y33" s="636"/>
      <c r="Z33" s="636"/>
      <c r="AA33" s="33"/>
      <c r="AB33" s="11"/>
      <c r="AC33" s="11"/>
      <c r="AD33" s="11"/>
      <c r="AE33" s="11"/>
      <c r="AF33" s="11"/>
      <c r="AG33" s="11"/>
    </row>
    <row r="34" spans="1:33" ht="11.25" customHeight="1">
      <c r="A34" s="11"/>
      <c r="B34" s="11">
        <v>26</v>
      </c>
      <c r="C34" s="11" t="s">
        <v>972</v>
      </c>
      <c r="D34" s="11">
        <v>4</v>
      </c>
      <c r="E34" s="11" t="s">
        <v>973</v>
      </c>
      <c r="F34" s="11">
        <v>23</v>
      </c>
      <c r="G34" s="111" t="s">
        <v>974</v>
      </c>
      <c r="H34" s="653"/>
      <c r="I34" s="80">
        <f aca="true" t="shared" si="3" ref="I34:I63">SUM(J34:K34)</f>
        <v>93858</v>
      </c>
      <c r="J34" s="636">
        <v>42866</v>
      </c>
      <c r="K34" s="636">
        <v>50992</v>
      </c>
      <c r="L34" s="636">
        <f aca="true" t="shared" si="4" ref="L34:L63">SUM(M34:N34)</f>
        <v>81517</v>
      </c>
      <c r="M34" s="636">
        <v>37156</v>
      </c>
      <c r="N34" s="636">
        <v>44361</v>
      </c>
      <c r="O34" s="636">
        <f aca="true" t="shared" si="5" ref="O34:O48">SUM(Q34,S34)</f>
        <v>79246</v>
      </c>
      <c r="P34" s="636">
        <v>36</v>
      </c>
      <c r="Q34" s="636">
        <v>30477</v>
      </c>
      <c r="R34" s="636">
        <v>126</v>
      </c>
      <c r="S34" s="636">
        <v>48769</v>
      </c>
      <c r="T34" s="636">
        <v>6695</v>
      </c>
      <c r="U34" s="637">
        <v>0</v>
      </c>
      <c r="V34" s="636">
        <v>3402</v>
      </c>
      <c r="W34" s="636">
        <v>501</v>
      </c>
      <c r="X34" s="636">
        <v>67102</v>
      </c>
      <c r="Y34" s="637">
        <v>0</v>
      </c>
      <c r="Z34" s="636">
        <v>1546</v>
      </c>
      <c r="AA34" s="33"/>
      <c r="AB34" s="11">
        <v>26</v>
      </c>
      <c r="AC34" s="11" t="s">
        <v>972</v>
      </c>
      <c r="AD34" s="11">
        <v>4</v>
      </c>
      <c r="AE34" s="11" t="s">
        <v>973</v>
      </c>
      <c r="AF34" s="11">
        <v>23</v>
      </c>
      <c r="AG34" s="11" t="s">
        <v>974</v>
      </c>
    </row>
    <row r="35" spans="1:33" ht="7.5" customHeight="1">
      <c r="A35" s="11"/>
      <c r="B35" s="11"/>
      <c r="C35" s="11"/>
      <c r="D35" s="11"/>
      <c r="E35" s="11"/>
      <c r="F35" s="11"/>
      <c r="G35" s="111"/>
      <c r="H35" s="653"/>
      <c r="I35" s="80"/>
      <c r="J35" s="636"/>
      <c r="K35" s="636"/>
      <c r="L35" s="636"/>
      <c r="M35" s="636"/>
      <c r="N35" s="636"/>
      <c r="O35" s="642"/>
      <c r="P35" s="642"/>
      <c r="Q35" s="642"/>
      <c r="R35" s="642"/>
      <c r="S35" s="642"/>
      <c r="T35" s="647" t="s">
        <v>2</v>
      </c>
      <c r="U35" s="636"/>
      <c r="V35" s="473"/>
      <c r="W35" s="636"/>
      <c r="X35" s="636"/>
      <c r="Y35" s="636"/>
      <c r="Z35" s="636"/>
      <c r="AA35" s="33"/>
      <c r="AB35" s="11"/>
      <c r="AC35" s="11"/>
      <c r="AD35" s="11"/>
      <c r="AE35" s="11"/>
      <c r="AF35" s="11"/>
      <c r="AG35" s="11"/>
    </row>
    <row r="36" spans="1:33" ht="11.25" customHeight="1">
      <c r="A36" s="11"/>
      <c r="B36" s="11">
        <v>30</v>
      </c>
      <c r="C36" s="11" t="s">
        <v>972</v>
      </c>
      <c r="D36" s="11">
        <v>4</v>
      </c>
      <c r="E36" s="11" t="s">
        <v>973</v>
      </c>
      <c r="F36" s="11">
        <v>30</v>
      </c>
      <c r="G36" s="111" t="s">
        <v>974</v>
      </c>
      <c r="H36" s="653"/>
      <c r="I36" s="80">
        <f t="shared" si="3"/>
        <v>104461</v>
      </c>
      <c r="J36" s="636">
        <v>46799</v>
      </c>
      <c r="K36" s="636">
        <v>57662</v>
      </c>
      <c r="L36" s="636">
        <f t="shared" si="4"/>
        <v>86015</v>
      </c>
      <c r="M36" s="636">
        <v>38206</v>
      </c>
      <c r="N36" s="636">
        <v>47809</v>
      </c>
      <c r="O36" s="636">
        <f t="shared" si="5"/>
        <v>85590</v>
      </c>
      <c r="P36" s="636">
        <v>36</v>
      </c>
      <c r="Q36" s="636">
        <v>38450</v>
      </c>
      <c r="R36" s="636">
        <v>85</v>
      </c>
      <c r="S36" s="636">
        <v>47140</v>
      </c>
      <c r="T36" s="637">
        <v>688</v>
      </c>
      <c r="U36" s="637">
        <v>0</v>
      </c>
      <c r="V36" s="636">
        <v>4653</v>
      </c>
      <c r="W36" s="636">
        <v>458</v>
      </c>
      <c r="X36" s="636">
        <v>79172</v>
      </c>
      <c r="Y36" s="637">
        <v>0</v>
      </c>
      <c r="Z36" s="636">
        <v>619</v>
      </c>
      <c r="AA36" s="33"/>
      <c r="AB36" s="11">
        <v>30</v>
      </c>
      <c r="AC36" s="11" t="s">
        <v>972</v>
      </c>
      <c r="AD36" s="11">
        <v>4</v>
      </c>
      <c r="AE36" s="11" t="s">
        <v>973</v>
      </c>
      <c r="AF36" s="11">
        <v>30</v>
      </c>
      <c r="AG36" s="11" t="s">
        <v>974</v>
      </c>
    </row>
    <row r="37" spans="1:33" ht="11.25" customHeight="1">
      <c r="A37" s="11"/>
      <c r="B37" s="11">
        <v>34</v>
      </c>
      <c r="C37" s="11" t="s">
        <v>972</v>
      </c>
      <c r="D37" s="11">
        <v>4</v>
      </c>
      <c r="E37" s="11" t="s">
        <v>973</v>
      </c>
      <c r="F37" s="11">
        <v>30</v>
      </c>
      <c r="G37" s="111" t="s">
        <v>974</v>
      </c>
      <c r="H37" s="653"/>
      <c r="I37" s="80">
        <f t="shared" si="3"/>
        <v>118664</v>
      </c>
      <c r="J37" s="636">
        <v>53029</v>
      </c>
      <c r="K37" s="636">
        <v>65635</v>
      </c>
      <c r="L37" s="636">
        <f t="shared" si="4"/>
        <v>98903</v>
      </c>
      <c r="M37" s="636">
        <v>44016</v>
      </c>
      <c r="N37" s="636">
        <v>54887</v>
      </c>
      <c r="O37" s="636">
        <f t="shared" si="5"/>
        <v>98499</v>
      </c>
      <c r="P37" s="636">
        <v>36</v>
      </c>
      <c r="Q37" s="636">
        <v>60050</v>
      </c>
      <c r="R37" s="636">
        <v>41</v>
      </c>
      <c r="S37" s="636">
        <v>38449</v>
      </c>
      <c r="T37" s="637">
        <v>0</v>
      </c>
      <c r="U37" s="637">
        <v>0</v>
      </c>
      <c r="V37" s="636">
        <v>7248</v>
      </c>
      <c r="W37" s="636">
        <v>984</v>
      </c>
      <c r="X37" s="636">
        <v>90267</v>
      </c>
      <c r="Y37" s="648" t="s">
        <v>3</v>
      </c>
      <c r="Z37" s="637">
        <v>0</v>
      </c>
      <c r="AA37" s="33"/>
      <c r="AB37" s="11">
        <v>34</v>
      </c>
      <c r="AC37" s="11" t="s">
        <v>972</v>
      </c>
      <c r="AD37" s="11">
        <v>4</v>
      </c>
      <c r="AE37" s="11" t="s">
        <v>973</v>
      </c>
      <c r="AF37" s="11">
        <v>30</v>
      </c>
      <c r="AG37" s="11" t="s">
        <v>974</v>
      </c>
    </row>
    <row r="38" spans="1:33" ht="11.25" customHeight="1">
      <c r="A38" s="11"/>
      <c r="B38" s="11">
        <v>38</v>
      </c>
      <c r="C38" s="11" t="s">
        <v>972</v>
      </c>
      <c r="D38" s="11">
        <v>5</v>
      </c>
      <c r="E38" s="11" t="s">
        <v>973</v>
      </c>
      <c r="F38" s="11">
        <v>1</v>
      </c>
      <c r="G38" s="111" t="s">
        <v>974</v>
      </c>
      <c r="H38" s="653"/>
      <c r="I38" s="80">
        <f t="shared" si="3"/>
        <v>130462</v>
      </c>
      <c r="J38" s="636">
        <v>57942</v>
      </c>
      <c r="K38" s="636">
        <v>72520</v>
      </c>
      <c r="L38" s="636">
        <f t="shared" si="4"/>
        <v>100760</v>
      </c>
      <c r="M38" s="636">
        <v>43960</v>
      </c>
      <c r="N38" s="636">
        <v>56800</v>
      </c>
      <c r="O38" s="636">
        <f t="shared" si="5"/>
        <v>100356</v>
      </c>
      <c r="P38" s="636">
        <v>40</v>
      </c>
      <c r="Q38" s="636">
        <v>82014</v>
      </c>
      <c r="R38" s="636">
        <v>19</v>
      </c>
      <c r="S38" s="636">
        <v>18342</v>
      </c>
      <c r="T38" s="636">
        <v>1463</v>
      </c>
      <c r="U38" s="636">
        <v>484</v>
      </c>
      <c r="V38" s="636">
        <v>13646</v>
      </c>
      <c r="W38" s="636">
        <v>3457</v>
      </c>
      <c r="X38" s="636">
        <v>68878</v>
      </c>
      <c r="Y38" s="636">
        <v>10826</v>
      </c>
      <c r="Z38" s="637">
        <v>1602</v>
      </c>
      <c r="AA38" s="33"/>
      <c r="AB38" s="11">
        <v>38</v>
      </c>
      <c r="AC38" s="11" t="s">
        <v>972</v>
      </c>
      <c r="AD38" s="11">
        <v>5</v>
      </c>
      <c r="AE38" s="11" t="s">
        <v>973</v>
      </c>
      <c r="AF38" s="11">
        <v>1</v>
      </c>
      <c r="AG38" s="11" t="s">
        <v>974</v>
      </c>
    </row>
    <row r="39" spans="1:33" ht="11.25" customHeight="1">
      <c r="A39" s="11"/>
      <c r="B39" s="11">
        <v>42</v>
      </c>
      <c r="C39" s="11" t="s">
        <v>972</v>
      </c>
      <c r="D39" s="11">
        <v>4</v>
      </c>
      <c r="E39" s="11" t="s">
        <v>973</v>
      </c>
      <c r="F39" s="11">
        <v>28</v>
      </c>
      <c r="G39" s="111" t="s">
        <v>974</v>
      </c>
      <c r="H39" s="653"/>
      <c r="I39" s="80">
        <f t="shared" si="3"/>
        <v>144718</v>
      </c>
      <c r="J39" s="637">
        <v>63961</v>
      </c>
      <c r="K39" s="636">
        <v>80757</v>
      </c>
      <c r="L39" s="636">
        <f t="shared" si="4"/>
        <v>103682</v>
      </c>
      <c r="M39" s="636">
        <v>44588</v>
      </c>
      <c r="N39" s="636">
        <v>59094</v>
      </c>
      <c r="O39" s="636">
        <f t="shared" si="5"/>
        <v>103166</v>
      </c>
      <c r="P39" s="636">
        <v>44</v>
      </c>
      <c r="Q39" s="636">
        <v>95798</v>
      </c>
      <c r="R39" s="636">
        <v>10</v>
      </c>
      <c r="S39" s="636">
        <v>7368</v>
      </c>
      <c r="T39" s="637">
        <v>0</v>
      </c>
      <c r="U39" s="636">
        <v>2365</v>
      </c>
      <c r="V39" s="636">
        <v>12564</v>
      </c>
      <c r="W39" s="636">
        <v>7499</v>
      </c>
      <c r="X39" s="636">
        <v>64255</v>
      </c>
      <c r="Y39" s="636">
        <v>13658</v>
      </c>
      <c r="Z39" s="637">
        <v>2825</v>
      </c>
      <c r="AA39" s="33"/>
      <c r="AB39" s="11">
        <v>42</v>
      </c>
      <c r="AC39" s="11" t="s">
        <v>972</v>
      </c>
      <c r="AD39" s="11">
        <v>4</v>
      </c>
      <c r="AE39" s="11" t="s">
        <v>973</v>
      </c>
      <c r="AF39" s="11">
        <v>28</v>
      </c>
      <c r="AG39" s="11" t="s">
        <v>974</v>
      </c>
    </row>
    <row r="40" spans="1:33" ht="11.25" customHeight="1">
      <c r="A40" s="11"/>
      <c r="B40" s="11">
        <v>46</v>
      </c>
      <c r="C40" s="11" t="s">
        <v>972</v>
      </c>
      <c r="D40" s="11">
        <v>4</v>
      </c>
      <c r="E40" s="11" t="s">
        <v>973</v>
      </c>
      <c r="F40" s="11">
        <v>25</v>
      </c>
      <c r="G40" s="111" t="s">
        <v>974</v>
      </c>
      <c r="H40" s="653"/>
      <c r="I40" s="80">
        <f t="shared" si="3"/>
        <v>169009</v>
      </c>
      <c r="J40" s="636">
        <v>76347</v>
      </c>
      <c r="K40" s="636">
        <v>92662</v>
      </c>
      <c r="L40" s="636">
        <f t="shared" si="4"/>
        <v>126096</v>
      </c>
      <c r="M40" s="636">
        <v>54958</v>
      </c>
      <c r="N40" s="636">
        <v>71138</v>
      </c>
      <c r="O40" s="643">
        <v>125399</v>
      </c>
      <c r="P40" s="636">
        <v>44</v>
      </c>
      <c r="Q40" s="636">
        <v>94144</v>
      </c>
      <c r="R40" s="636">
        <v>28</v>
      </c>
      <c r="S40" s="636">
        <v>31255</v>
      </c>
      <c r="T40" s="636">
        <v>5470</v>
      </c>
      <c r="U40" s="636">
        <v>2388</v>
      </c>
      <c r="V40" s="636">
        <v>18283</v>
      </c>
      <c r="W40" s="636">
        <v>13451</v>
      </c>
      <c r="X40" s="636">
        <v>69971</v>
      </c>
      <c r="Y40" s="636">
        <v>15836</v>
      </c>
      <c r="Z40" s="637">
        <v>0</v>
      </c>
      <c r="AA40" s="33"/>
      <c r="AB40" s="11">
        <v>46</v>
      </c>
      <c r="AC40" s="11" t="s">
        <v>972</v>
      </c>
      <c r="AD40" s="11">
        <v>4</v>
      </c>
      <c r="AE40" s="11" t="s">
        <v>973</v>
      </c>
      <c r="AF40" s="11">
        <v>25</v>
      </c>
      <c r="AG40" s="11" t="s">
        <v>974</v>
      </c>
    </row>
    <row r="41" spans="1:33" ht="11.25" customHeight="1">
      <c r="A41" s="11"/>
      <c r="B41" s="11">
        <v>47</v>
      </c>
      <c r="C41" s="11" t="s">
        <v>972</v>
      </c>
      <c r="D41" s="11">
        <v>2</v>
      </c>
      <c r="E41" s="11" t="s">
        <v>973</v>
      </c>
      <c r="F41" s="11">
        <v>27</v>
      </c>
      <c r="G41" s="111" t="s">
        <v>974</v>
      </c>
      <c r="H41" s="653" t="s">
        <v>258</v>
      </c>
      <c r="I41" s="80">
        <f t="shared" si="3"/>
        <v>5705</v>
      </c>
      <c r="J41" s="636">
        <v>2737</v>
      </c>
      <c r="K41" s="636">
        <v>2968</v>
      </c>
      <c r="L41" s="636">
        <f t="shared" si="4"/>
        <v>4307</v>
      </c>
      <c r="M41" s="636">
        <v>1996</v>
      </c>
      <c r="N41" s="636">
        <v>2311</v>
      </c>
      <c r="O41" s="643">
        <v>4287</v>
      </c>
      <c r="P41" s="636">
        <v>2</v>
      </c>
      <c r="Q41" s="636">
        <v>2247</v>
      </c>
      <c r="R41" s="636">
        <v>4</v>
      </c>
      <c r="S41" s="636">
        <v>2040</v>
      </c>
      <c r="T41" s="637">
        <v>0</v>
      </c>
      <c r="U41" s="637">
        <v>0</v>
      </c>
      <c r="V41" s="637">
        <v>0</v>
      </c>
      <c r="W41" s="636">
        <v>1076</v>
      </c>
      <c r="X41" s="636">
        <v>3210</v>
      </c>
      <c r="Y41" s="637">
        <v>0</v>
      </c>
      <c r="Z41" s="637">
        <v>0</v>
      </c>
      <c r="AA41" s="33"/>
      <c r="AB41" s="11">
        <v>47</v>
      </c>
      <c r="AC41" s="11" t="s">
        <v>972</v>
      </c>
      <c r="AD41" s="11">
        <v>2</v>
      </c>
      <c r="AE41" s="11" t="s">
        <v>973</v>
      </c>
      <c r="AF41" s="11">
        <v>27</v>
      </c>
      <c r="AG41" s="11" t="s">
        <v>974</v>
      </c>
    </row>
    <row r="42" spans="1:33" ht="11.25" customHeight="1">
      <c r="A42" s="11"/>
      <c r="B42" s="11">
        <v>47</v>
      </c>
      <c r="C42" s="11" t="s">
        <v>972</v>
      </c>
      <c r="D42" s="11">
        <v>11</v>
      </c>
      <c r="E42" s="11" t="s">
        <v>973</v>
      </c>
      <c r="F42" s="11">
        <v>12</v>
      </c>
      <c r="G42" s="111" t="s">
        <v>974</v>
      </c>
      <c r="H42" s="653" t="s">
        <v>4</v>
      </c>
      <c r="I42" s="80">
        <f t="shared" si="3"/>
        <v>3299</v>
      </c>
      <c r="J42" s="636">
        <v>1543</v>
      </c>
      <c r="K42" s="636">
        <v>1756</v>
      </c>
      <c r="L42" s="636">
        <f t="shared" si="4"/>
        <v>2583</v>
      </c>
      <c r="M42" s="636">
        <v>1160</v>
      </c>
      <c r="N42" s="636">
        <v>1423</v>
      </c>
      <c r="O42" s="643">
        <f t="shared" si="5"/>
        <v>2560</v>
      </c>
      <c r="P42" s="636">
        <v>1</v>
      </c>
      <c r="Q42" s="636">
        <v>1079</v>
      </c>
      <c r="R42" s="636">
        <v>3</v>
      </c>
      <c r="S42" s="636">
        <v>1481</v>
      </c>
      <c r="T42" s="637">
        <v>0</v>
      </c>
      <c r="U42" s="637">
        <v>0</v>
      </c>
      <c r="V42" s="636">
        <v>504</v>
      </c>
      <c r="W42" s="636">
        <v>1079</v>
      </c>
      <c r="X42" s="636">
        <v>977</v>
      </c>
      <c r="Y42" s="637">
        <v>0</v>
      </c>
      <c r="Z42" s="637">
        <v>0</v>
      </c>
      <c r="AA42" s="33"/>
      <c r="AB42" s="11">
        <v>47</v>
      </c>
      <c r="AC42" s="11" t="s">
        <v>972</v>
      </c>
      <c r="AD42" s="11">
        <v>11</v>
      </c>
      <c r="AE42" s="11" t="s">
        <v>973</v>
      </c>
      <c r="AF42" s="11">
        <v>12</v>
      </c>
      <c r="AG42" s="11" t="s">
        <v>974</v>
      </c>
    </row>
    <row r="43" spans="1:33" ht="11.25" customHeight="1">
      <c r="A43" s="11"/>
      <c r="B43" s="11">
        <v>50</v>
      </c>
      <c r="C43" s="11" t="s">
        <v>972</v>
      </c>
      <c r="D43" s="11">
        <v>4</v>
      </c>
      <c r="E43" s="11" t="s">
        <v>973</v>
      </c>
      <c r="F43" s="11">
        <v>27</v>
      </c>
      <c r="G43" s="111" t="s">
        <v>974</v>
      </c>
      <c r="H43" s="653"/>
      <c r="I43" s="80">
        <f t="shared" si="3"/>
        <v>191805</v>
      </c>
      <c r="J43" s="636">
        <v>87175</v>
      </c>
      <c r="K43" s="636">
        <v>104630</v>
      </c>
      <c r="L43" s="636">
        <f t="shared" si="4"/>
        <v>136379</v>
      </c>
      <c r="M43" s="636">
        <v>60246</v>
      </c>
      <c r="N43" s="636">
        <v>76133</v>
      </c>
      <c r="O43" s="643">
        <f t="shared" si="5"/>
        <v>135647</v>
      </c>
      <c r="P43" s="636">
        <v>44</v>
      </c>
      <c r="Q43" s="636">
        <v>96067</v>
      </c>
      <c r="R43" s="636">
        <v>31</v>
      </c>
      <c r="S43" s="636">
        <v>39580</v>
      </c>
      <c r="T43" s="637">
        <v>0</v>
      </c>
      <c r="U43" s="636">
        <v>6152</v>
      </c>
      <c r="V43" s="636">
        <v>22955</v>
      </c>
      <c r="W43" s="636">
        <v>16185</v>
      </c>
      <c r="X43" s="636">
        <v>69282</v>
      </c>
      <c r="Y43" s="637">
        <v>18598</v>
      </c>
      <c r="Z43" s="637">
        <v>2475</v>
      </c>
      <c r="AA43" s="33"/>
      <c r="AB43" s="11">
        <v>50</v>
      </c>
      <c r="AC43" s="11" t="s">
        <v>972</v>
      </c>
      <c r="AD43" s="11">
        <v>4</v>
      </c>
      <c r="AE43" s="11" t="s">
        <v>973</v>
      </c>
      <c r="AF43" s="11">
        <v>27</v>
      </c>
      <c r="AG43" s="11" t="s">
        <v>974</v>
      </c>
    </row>
    <row r="44" spans="1:33" ht="11.25" customHeight="1">
      <c r="A44" s="11"/>
      <c r="B44" s="11">
        <v>53</v>
      </c>
      <c r="C44" s="11" t="s">
        <v>972</v>
      </c>
      <c r="D44" s="11">
        <v>11</v>
      </c>
      <c r="E44" s="11" t="s">
        <v>973</v>
      </c>
      <c r="F44" s="11">
        <v>12</v>
      </c>
      <c r="G44" s="111" t="s">
        <v>974</v>
      </c>
      <c r="H44" s="653" t="s">
        <v>4</v>
      </c>
      <c r="I44" s="80">
        <f t="shared" si="3"/>
        <v>204682</v>
      </c>
      <c r="J44" s="636">
        <v>93659</v>
      </c>
      <c r="K44" s="636">
        <v>111023</v>
      </c>
      <c r="L44" s="636">
        <f t="shared" si="4"/>
        <v>117961</v>
      </c>
      <c r="M44" s="636">
        <v>52338</v>
      </c>
      <c r="N44" s="636">
        <v>65623</v>
      </c>
      <c r="O44" s="643">
        <f t="shared" si="5"/>
        <v>108083</v>
      </c>
      <c r="P44" s="636">
        <v>1</v>
      </c>
      <c r="Q44" s="636">
        <v>46718</v>
      </c>
      <c r="R44" s="636">
        <v>2</v>
      </c>
      <c r="S44" s="636">
        <v>61365</v>
      </c>
      <c r="T44" s="636">
        <v>46718</v>
      </c>
      <c r="U44" s="637">
        <v>0</v>
      </c>
      <c r="V44" s="636">
        <v>36067</v>
      </c>
      <c r="W44" s="636">
        <v>25298</v>
      </c>
      <c r="X44" s="637">
        <v>0</v>
      </c>
      <c r="Y44" s="637">
        <v>0</v>
      </c>
      <c r="Z44" s="637">
        <v>0</v>
      </c>
      <c r="AA44" s="33"/>
      <c r="AB44" s="11">
        <v>53</v>
      </c>
      <c r="AC44" s="11" t="s">
        <v>972</v>
      </c>
      <c r="AD44" s="11">
        <v>11</v>
      </c>
      <c r="AE44" s="11" t="s">
        <v>973</v>
      </c>
      <c r="AF44" s="11">
        <v>12</v>
      </c>
      <c r="AG44" s="11" t="s">
        <v>974</v>
      </c>
    </row>
    <row r="45" spans="1:33" ht="11.25" customHeight="1">
      <c r="A45" s="11"/>
      <c r="B45" s="11">
        <v>54</v>
      </c>
      <c r="C45" s="11" t="s">
        <v>972</v>
      </c>
      <c r="D45" s="11">
        <v>4</v>
      </c>
      <c r="E45" s="11" t="s">
        <v>973</v>
      </c>
      <c r="F45" s="11">
        <v>22</v>
      </c>
      <c r="G45" s="111" t="s">
        <v>974</v>
      </c>
      <c r="H45" s="653"/>
      <c r="I45" s="80">
        <f t="shared" si="3"/>
        <v>204615</v>
      </c>
      <c r="J45" s="636">
        <v>93607</v>
      </c>
      <c r="K45" s="636">
        <v>111008</v>
      </c>
      <c r="L45" s="636">
        <f t="shared" si="4"/>
        <v>139152</v>
      </c>
      <c r="M45" s="636">
        <v>60620</v>
      </c>
      <c r="N45" s="636">
        <v>78532</v>
      </c>
      <c r="O45" s="643">
        <f t="shared" si="5"/>
        <v>138144</v>
      </c>
      <c r="P45" s="636">
        <v>44</v>
      </c>
      <c r="Q45" s="636">
        <v>115786</v>
      </c>
      <c r="R45" s="636">
        <v>14</v>
      </c>
      <c r="S45" s="636">
        <v>22358</v>
      </c>
      <c r="T45" s="636">
        <v>5896</v>
      </c>
      <c r="U45" s="637">
        <v>0</v>
      </c>
      <c r="V45" s="636">
        <v>28020</v>
      </c>
      <c r="W45" s="636">
        <v>17082</v>
      </c>
      <c r="X45" s="636">
        <v>57021</v>
      </c>
      <c r="Y45" s="637">
        <v>19863</v>
      </c>
      <c r="Z45" s="637">
        <v>10262</v>
      </c>
      <c r="AA45" s="33"/>
      <c r="AB45" s="11">
        <v>54</v>
      </c>
      <c r="AC45" s="11" t="s">
        <v>972</v>
      </c>
      <c r="AD45" s="11">
        <v>4</v>
      </c>
      <c r="AE45" s="11" t="s">
        <v>973</v>
      </c>
      <c r="AF45" s="11">
        <v>22</v>
      </c>
      <c r="AG45" s="11" t="s">
        <v>974</v>
      </c>
    </row>
    <row r="46" spans="1:33" ht="11.25" customHeight="1">
      <c r="A46" s="11"/>
      <c r="B46" s="11">
        <v>58</v>
      </c>
      <c r="C46" s="11" t="s">
        <v>972</v>
      </c>
      <c r="D46" s="11">
        <v>4</v>
      </c>
      <c r="E46" s="11" t="s">
        <v>973</v>
      </c>
      <c r="F46" s="11">
        <v>24</v>
      </c>
      <c r="G46" s="111" t="s">
        <v>974</v>
      </c>
      <c r="H46" s="653"/>
      <c r="I46" s="80">
        <f t="shared" si="3"/>
        <v>214006</v>
      </c>
      <c r="J46" s="636">
        <v>98113</v>
      </c>
      <c r="K46" s="636">
        <v>115893</v>
      </c>
      <c r="L46" s="636">
        <f t="shared" si="4"/>
        <v>139305</v>
      </c>
      <c r="M46" s="636">
        <v>60950</v>
      </c>
      <c r="N46" s="636">
        <v>78355</v>
      </c>
      <c r="O46" s="643">
        <f t="shared" si="5"/>
        <v>138457</v>
      </c>
      <c r="P46" s="636">
        <v>44</v>
      </c>
      <c r="Q46" s="636">
        <v>129017</v>
      </c>
      <c r="R46" s="636">
        <v>5</v>
      </c>
      <c r="S46" s="636">
        <v>9440</v>
      </c>
      <c r="T46" s="636">
        <v>32767</v>
      </c>
      <c r="U46" s="636">
        <v>3604</v>
      </c>
      <c r="V46" s="636">
        <v>32386</v>
      </c>
      <c r="W46" s="636">
        <v>18080</v>
      </c>
      <c r="X46" s="636">
        <v>25595</v>
      </c>
      <c r="Y46" s="637">
        <v>22835</v>
      </c>
      <c r="Z46" s="637">
        <v>3190</v>
      </c>
      <c r="AA46" s="33"/>
      <c r="AB46" s="11">
        <v>58</v>
      </c>
      <c r="AC46" s="11" t="s">
        <v>972</v>
      </c>
      <c r="AD46" s="11">
        <v>4</v>
      </c>
      <c r="AE46" s="11" t="s">
        <v>973</v>
      </c>
      <c r="AF46" s="11">
        <v>24</v>
      </c>
      <c r="AG46" s="11" t="s">
        <v>974</v>
      </c>
    </row>
    <row r="47" spans="1:33" ht="11.25" customHeight="1">
      <c r="A47" s="11"/>
      <c r="B47" s="11">
        <v>62</v>
      </c>
      <c r="C47" s="11" t="s">
        <v>972</v>
      </c>
      <c r="D47" s="11">
        <v>4</v>
      </c>
      <c r="E47" s="11" t="s">
        <v>973</v>
      </c>
      <c r="F47" s="11">
        <v>26</v>
      </c>
      <c r="G47" s="111" t="s">
        <v>974</v>
      </c>
      <c r="H47" s="653"/>
      <c r="I47" s="80">
        <f t="shared" si="3"/>
        <v>221325</v>
      </c>
      <c r="J47" s="636">
        <v>101069</v>
      </c>
      <c r="K47" s="636">
        <v>120256</v>
      </c>
      <c r="L47" s="636">
        <f t="shared" si="4"/>
        <v>131451</v>
      </c>
      <c r="M47" s="636">
        <v>57477</v>
      </c>
      <c r="N47" s="636">
        <v>73974</v>
      </c>
      <c r="O47" s="643">
        <f t="shared" si="5"/>
        <v>130571</v>
      </c>
      <c r="P47" s="636">
        <v>44</v>
      </c>
      <c r="Q47" s="636">
        <v>120633</v>
      </c>
      <c r="R47" s="636">
        <v>6</v>
      </c>
      <c r="S47" s="636">
        <v>9938</v>
      </c>
      <c r="T47" s="636">
        <v>22743</v>
      </c>
      <c r="U47" s="636">
        <v>3543</v>
      </c>
      <c r="V47" s="636">
        <v>28912</v>
      </c>
      <c r="W47" s="636">
        <v>20370</v>
      </c>
      <c r="X47" s="636">
        <v>32978</v>
      </c>
      <c r="Y47" s="637">
        <v>22024</v>
      </c>
      <c r="Z47" s="637">
        <v>0</v>
      </c>
      <c r="AA47" s="33"/>
      <c r="AB47" s="11">
        <v>62</v>
      </c>
      <c r="AC47" s="11" t="s">
        <v>972</v>
      </c>
      <c r="AD47" s="11">
        <v>4</v>
      </c>
      <c r="AE47" s="11" t="s">
        <v>973</v>
      </c>
      <c r="AF47" s="11">
        <v>26</v>
      </c>
      <c r="AG47" s="11" t="s">
        <v>974</v>
      </c>
    </row>
    <row r="48" spans="1:33" ht="11.25" customHeight="1">
      <c r="A48" s="11" t="s">
        <v>977</v>
      </c>
      <c r="B48" s="11">
        <v>3</v>
      </c>
      <c r="C48" s="11" t="s">
        <v>972</v>
      </c>
      <c r="D48" s="11">
        <v>4</v>
      </c>
      <c r="E48" s="11" t="s">
        <v>973</v>
      </c>
      <c r="F48" s="11">
        <v>21</v>
      </c>
      <c r="G48" s="111" t="s">
        <v>974</v>
      </c>
      <c r="H48" s="653"/>
      <c r="I48" s="80">
        <f t="shared" si="3"/>
        <v>230556</v>
      </c>
      <c r="J48" s="636">
        <v>104758</v>
      </c>
      <c r="K48" s="636">
        <v>125798</v>
      </c>
      <c r="L48" s="636">
        <f t="shared" si="4"/>
        <v>117073</v>
      </c>
      <c r="M48" s="636">
        <v>50297</v>
      </c>
      <c r="N48" s="636">
        <v>66776</v>
      </c>
      <c r="O48" s="643">
        <f t="shared" si="5"/>
        <v>116121</v>
      </c>
      <c r="P48" s="636">
        <v>44</v>
      </c>
      <c r="Q48" s="636">
        <v>111792</v>
      </c>
      <c r="R48" s="636">
        <v>5</v>
      </c>
      <c r="S48" s="636">
        <v>4329</v>
      </c>
      <c r="T48" s="636">
        <v>25597</v>
      </c>
      <c r="U48" s="636">
        <v>2858</v>
      </c>
      <c r="V48" s="636">
        <v>25586</v>
      </c>
      <c r="W48" s="636">
        <v>18382</v>
      </c>
      <c r="X48" s="636">
        <v>22835</v>
      </c>
      <c r="Y48" s="637">
        <v>20863</v>
      </c>
      <c r="Z48" s="637">
        <v>0</v>
      </c>
      <c r="AA48" s="33" t="s">
        <v>977</v>
      </c>
      <c r="AB48" s="11">
        <v>3</v>
      </c>
      <c r="AC48" s="11" t="s">
        <v>972</v>
      </c>
      <c r="AD48" s="11">
        <v>4</v>
      </c>
      <c r="AE48" s="11" t="s">
        <v>973</v>
      </c>
      <c r="AF48" s="11">
        <v>21</v>
      </c>
      <c r="AG48" s="11" t="s">
        <v>974</v>
      </c>
    </row>
    <row r="49" spans="1:33" ht="9" customHeight="1">
      <c r="A49" s="11"/>
      <c r="B49" s="11"/>
      <c r="C49" s="11"/>
      <c r="D49" s="11"/>
      <c r="E49" s="11"/>
      <c r="F49" s="11"/>
      <c r="G49" s="111"/>
      <c r="H49" s="653"/>
      <c r="I49" s="80"/>
      <c r="J49" s="636"/>
      <c r="K49" s="636"/>
      <c r="L49" s="636"/>
      <c r="M49" s="636"/>
      <c r="N49" s="636"/>
      <c r="O49" s="643"/>
      <c r="P49" s="636"/>
      <c r="Q49" s="636"/>
      <c r="R49" s="636"/>
      <c r="S49" s="636"/>
      <c r="T49" s="636"/>
      <c r="U49" s="636"/>
      <c r="V49" s="636"/>
      <c r="W49" s="636"/>
      <c r="X49" s="636"/>
      <c r="Y49" s="647" t="s">
        <v>5</v>
      </c>
      <c r="Z49" s="647" t="s">
        <v>6</v>
      </c>
      <c r="AA49" s="33"/>
      <c r="AB49" s="11"/>
      <c r="AC49" s="11"/>
      <c r="AD49" s="11"/>
      <c r="AE49" s="11"/>
      <c r="AF49" s="11"/>
      <c r="AG49" s="11"/>
    </row>
    <row r="50" spans="1:33" ht="11.25" customHeight="1">
      <c r="A50" s="11"/>
      <c r="B50" s="11">
        <v>7</v>
      </c>
      <c r="C50" s="11" t="s">
        <v>972</v>
      </c>
      <c r="D50" s="11">
        <v>4</v>
      </c>
      <c r="E50" s="11" t="s">
        <v>973</v>
      </c>
      <c r="F50" s="11">
        <v>23</v>
      </c>
      <c r="G50" s="111" t="s">
        <v>974</v>
      </c>
      <c r="H50" s="653"/>
      <c r="I50" s="80">
        <f t="shared" si="3"/>
        <v>241573</v>
      </c>
      <c r="J50" s="636">
        <v>110066</v>
      </c>
      <c r="K50" s="636">
        <v>131507</v>
      </c>
      <c r="L50" s="636">
        <f t="shared" si="4"/>
        <v>122105</v>
      </c>
      <c r="M50" s="636">
        <v>52778</v>
      </c>
      <c r="N50" s="636">
        <v>69327</v>
      </c>
      <c r="O50" s="643">
        <v>121068</v>
      </c>
      <c r="P50" s="636">
        <v>40</v>
      </c>
      <c r="Q50" s="636">
        <v>97353</v>
      </c>
      <c r="R50" s="636">
        <v>17</v>
      </c>
      <c r="S50" s="636">
        <v>23714</v>
      </c>
      <c r="T50" s="636">
        <v>6495</v>
      </c>
      <c r="U50" s="637">
        <v>0</v>
      </c>
      <c r="V50" s="636">
        <v>27293</v>
      </c>
      <c r="W50" s="636">
        <v>17140</v>
      </c>
      <c r="X50" s="636">
        <v>47157</v>
      </c>
      <c r="Y50" s="637">
        <v>20239</v>
      </c>
      <c r="Z50" s="637">
        <v>2742</v>
      </c>
      <c r="AA50" s="33"/>
      <c r="AB50" s="11">
        <v>7</v>
      </c>
      <c r="AC50" s="11" t="s">
        <v>972</v>
      </c>
      <c r="AD50" s="11">
        <v>4</v>
      </c>
      <c r="AE50" s="11" t="s">
        <v>973</v>
      </c>
      <c r="AF50" s="11">
        <v>23</v>
      </c>
      <c r="AG50" s="11" t="s">
        <v>974</v>
      </c>
    </row>
    <row r="51" spans="1:33" ht="8.25" customHeight="1">
      <c r="A51" s="11"/>
      <c r="B51" s="11"/>
      <c r="C51" s="11"/>
      <c r="D51" s="11"/>
      <c r="E51" s="11"/>
      <c r="F51" s="11"/>
      <c r="G51" s="111"/>
      <c r="H51" s="653"/>
      <c r="I51" s="80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49" t="s">
        <v>109</v>
      </c>
      <c r="V51" s="650" t="s">
        <v>8</v>
      </c>
      <c r="W51" s="651"/>
      <c r="X51" s="651"/>
      <c r="Y51" s="652"/>
      <c r="Z51" s="652" t="s">
        <v>9</v>
      </c>
      <c r="AA51" s="33"/>
      <c r="AB51" s="11"/>
      <c r="AC51" s="11"/>
      <c r="AD51" s="11"/>
      <c r="AE51" s="11"/>
      <c r="AF51" s="11"/>
      <c r="AG51" s="11"/>
    </row>
    <row r="52" spans="1:33" ht="11.25" customHeight="1">
      <c r="A52" s="11"/>
      <c r="B52" s="11">
        <v>11</v>
      </c>
      <c r="C52" s="11" t="s">
        <v>972</v>
      </c>
      <c r="D52" s="11">
        <v>4</v>
      </c>
      <c r="E52" s="11" t="s">
        <v>973</v>
      </c>
      <c r="F52" s="11">
        <v>25</v>
      </c>
      <c r="G52" s="111" t="s">
        <v>974</v>
      </c>
      <c r="H52" s="653"/>
      <c r="I52" s="80">
        <f>SUM(J52:K52)</f>
        <v>251629</v>
      </c>
      <c r="J52" s="636">
        <v>114705</v>
      </c>
      <c r="K52" s="636">
        <v>136924</v>
      </c>
      <c r="L52" s="636">
        <f>SUM(M52:N52)</f>
        <v>118706</v>
      </c>
      <c r="M52" s="636">
        <v>51606</v>
      </c>
      <c r="N52" s="636">
        <v>67100</v>
      </c>
      <c r="O52" s="636">
        <f>SUM(Q52,S52)</f>
        <v>117721</v>
      </c>
      <c r="P52" s="636">
        <v>40</v>
      </c>
      <c r="Q52" s="636">
        <v>106961</v>
      </c>
      <c r="R52" s="636">
        <v>9</v>
      </c>
      <c r="S52" s="636">
        <v>10760</v>
      </c>
      <c r="T52" s="636">
        <v>11314</v>
      </c>
      <c r="U52" s="636">
        <v>9671</v>
      </c>
      <c r="V52" s="636">
        <v>6785</v>
      </c>
      <c r="W52" s="636">
        <v>20083</v>
      </c>
      <c r="X52" s="636">
        <v>44967</v>
      </c>
      <c r="Y52" s="637">
        <v>22261</v>
      </c>
      <c r="Z52" s="637">
        <v>2637</v>
      </c>
      <c r="AA52" s="33"/>
      <c r="AB52" s="11">
        <v>11</v>
      </c>
      <c r="AC52" s="11" t="s">
        <v>972</v>
      </c>
      <c r="AD52" s="11">
        <v>4</v>
      </c>
      <c r="AE52" s="11" t="s">
        <v>973</v>
      </c>
      <c r="AF52" s="11">
        <v>25</v>
      </c>
      <c r="AG52" s="11" t="s">
        <v>974</v>
      </c>
    </row>
    <row r="53" spans="1:33" ht="9" customHeight="1">
      <c r="A53" s="11"/>
      <c r="B53" s="11"/>
      <c r="C53" s="11"/>
      <c r="D53" s="11"/>
      <c r="E53" s="11"/>
      <c r="F53" s="11"/>
      <c r="G53" s="111"/>
      <c r="H53" s="653"/>
      <c r="I53" s="80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49" t="s">
        <v>109</v>
      </c>
      <c r="V53" s="650" t="s">
        <v>8</v>
      </c>
      <c r="W53" s="651"/>
      <c r="X53" s="651"/>
      <c r="Y53" s="652"/>
      <c r="Z53" s="647" t="s">
        <v>373</v>
      </c>
      <c r="AA53" s="33"/>
      <c r="AB53" s="11"/>
      <c r="AC53" s="11"/>
      <c r="AD53" s="11"/>
      <c r="AE53" s="11"/>
      <c r="AF53" s="11"/>
      <c r="AG53" s="11"/>
    </row>
    <row r="54" spans="1:33" ht="11.25" customHeight="1">
      <c r="A54" s="11"/>
      <c r="B54" s="11">
        <v>15</v>
      </c>
      <c r="C54" s="11" t="s">
        <v>972</v>
      </c>
      <c r="D54" s="11">
        <v>4</v>
      </c>
      <c r="E54" s="11" t="s">
        <v>973</v>
      </c>
      <c r="F54" s="11">
        <v>27</v>
      </c>
      <c r="G54" s="111" t="s">
        <v>974</v>
      </c>
      <c r="H54" s="653"/>
      <c r="I54" s="80">
        <f>SUM(J54:K54)</f>
        <v>258048</v>
      </c>
      <c r="J54" s="636">
        <v>117684</v>
      </c>
      <c r="K54" s="636">
        <v>140364</v>
      </c>
      <c r="L54" s="636">
        <f>SUM(M54:N54)</f>
        <v>112944</v>
      </c>
      <c r="M54" s="636">
        <v>48859</v>
      </c>
      <c r="N54" s="636">
        <v>64085</v>
      </c>
      <c r="O54" s="636">
        <v>111928</v>
      </c>
      <c r="P54" s="636">
        <v>40</v>
      </c>
      <c r="Q54" s="636">
        <v>98935</v>
      </c>
      <c r="R54" s="636">
        <v>9</v>
      </c>
      <c r="S54" s="636">
        <v>12993</v>
      </c>
      <c r="T54" s="636">
        <v>7036</v>
      </c>
      <c r="U54" s="636">
        <v>9360</v>
      </c>
      <c r="V54" s="636">
        <v>8473</v>
      </c>
      <c r="W54" s="636">
        <v>18466</v>
      </c>
      <c r="X54" s="636">
        <v>44235</v>
      </c>
      <c r="Y54" s="637">
        <v>21266</v>
      </c>
      <c r="Z54" s="637">
        <v>3091</v>
      </c>
      <c r="AA54" s="33"/>
      <c r="AB54" s="11">
        <v>15</v>
      </c>
      <c r="AC54" s="11" t="s">
        <v>972</v>
      </c>
      <c r="AD54" s="11">
        <v>4</v>
      </c>
      <c r="AE54" s="11" t="s">
        <v>973</v>
      </c>
      <c r="AF54" s="11">
        <v>27</v>
      </c>
      <c r="AG54" s="11" t="s">
        <v>974</v>
      </c>
    </row>
    <row r="55" spans="1:33" ht="11.25" customHeight="1">
      <c r="A55" s="11"/>
      <c r="B55" s="11">
        <v>17</v>
      </c>
      <c r="C55" s="11" t="s">
        <v>972</v>
      </c>
      <c r="D55" s="11">
        <v>1</v>
      </c>
      <c r="E55" s="11" t="s">
        <v>973</v>
      </c>
      <c r="F55" s="11">
        <v>30</v>
      </c>
      <c r="G55" s="111" t="s">
        <v>974</v>
      </c>
      <c r="H55" s="653" t="s">
        <v>259</v>
      </c>
      <c r="I55" s="636">
        <f>SUM(J55:K55)</f>
        <v>2428</v>
      </c>
      <c r="J55" s="636">
        <v>1157</v>
      </c>
      <c r="K55" s="636">
        <v>1271</v>
      </c>
      <c r="L55" s="636">
        <f>SUM(M55:N55)</f>
        <v>1988</v>
      </c>
      <c r="M55" s="636">
        <v>941</v>
      </c>
      <c r="N55" s="636">
        <v>1047</v>
      </c>
      <c r="O55" s="636">
        <v>1981</v>
      </c>
      <c r="P55" s="636">
        <v>2</v>
      </c>
      <c r="Q55" s="636">
        <v>942</v>
      </c>
      <c r="R55" s="636">
        <v>5</v>
      </c>
      <c r="S55" s="636">
        <v>1039</v>
      </c>
      <c r="T55" s="636">
        <v>0</v>
      </c>
      <c r="U55" s="636">
        <v>0</v>
      </c>
      <c r="V55" s="636">
        <v>0</v>
      </c>
      <c r="W55" s="636">
        <v>166</v>
      </c>
      <c r="X55" s="636">
        <v>1815</v>
      </c>
      <c r="Y55" s="637">
        <v>0</v>
      </c>
      <c r="Z55" s="637">
        <v>0</v>
      </c>
      <c r="AA55" s="33"/>
      <c r="AB55" s="11">
        <v>17</v>
      </c>
      <c r="AC55" s="11" t="s">
        <v>972</v>
      </c>
      <c r="AD55" s="11">
        <v>1</v>
      </c>
      <c r="AE55" s="11" t="s">
        <v>973</v>
      </c>
      <c r="AF55" s="11">
        <v>30</v>
      </c>
      <c r="AG55" s="11" t="s">
        <v>974</v>
      </c>
    </row>
    <row r="56" spans="1:33" ht="9" customHeight="1">
      <c r="A56" s="11"/>
      <c r="B56" s="11"/>
      <c r="C56" s="11"/>
      <c r="D56" s="11"/>
      <c r="E56" s="11"/>
      <c r="F56" s="11"/>
      <c r="G56" s="111"/>
      <c r="H56" s="653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49" t="s">
        <v>109</v>
      </c>
      <c r="V56" s="650" t="s">
        <v>8</v>
      </c>
      <c r="W56" s="636"/>
      <c r="X56" s="636"/>
      <c r="Y56" s="637"/>
      <c r="Z56" s="637"/>
      <c r="AA56" s="33"/>
      <c r="AB56" s="11"/>
      <c r="AC56" s="11"/>
      <c r="AD56" s="11"/>
      <c r="AE56" s="11"/>
      <c r="AF56" s="11"/>
      <c r="AG56" s="11"/>
    </row>
    <row r="57" spans="1:33" ht="11.25" customHeight="1">
      <c r="A57" s="11"/>
      <c r="B57" s="11">
        <v>19</v>
      </c>
      <c r="C57" s="11" t="s">
        <v>972</v>
      </c>
      <c r="D57" s="11">
        <v>4</v>
      </c>
      <c r="E57" s="11" t="s">
        <v>973</v>
      </c>
      <c r="F57" s="11">
        <v>22</v>
      </c>
      <c r="G57" s="111" t="s">
        <v>974</v>
      </c>
      <c r="H57" s="655" t="s">
        <v>84</v>
      </c>
      <c r="I57" s="80">
        <f>SUM(J57:K57)</f>
        <v>259692</v>
      </c>
      <c r="J57" s="636">
        <v>118068</v>
      </c>
      <c r="K57" s="636">
        <v>141624</v>
      </c>
      <c r="L57" s="636">
        <f>SUM(M57:N57)</f>
        <v>112756</v>
      </c>
      <c r="M57" s="636">
        <v>48924</v>
      </c>
      <c r="N57" s="636">
        <v>63832</v>
      </c>
      <c r="O57" s="636">
        <v>111766</v>
      </c>
      <c r="P57" s="636">
        <v>40</v>
      </c>
      <c r="Q57" s="636">
        <v>105351</v>
      </c>
      <c r="R57" s="636">
        <v>6</v>
      </c>
      <c r="S57" s="636">
        <v>6415</v>
      </c>
      <c r="T57" s="636">
        <v>12269</v>
      </c>
      <c r="U57" s="636">
        <v>4846</v>
      </c>
      <c r="V57" s="636">
        <v>7851</v>
      </c>
      <c r="W57" s="636">
        <v>21227</v>
      </c>
      <c r="X57" s="636">
        <v>43390</v>
      </c>
      <c r="Y57" s="637">
        <v>22183</v>
      </c>
      <c r="Z57" s="636">
        <v>0</v>
      </c>
      <c r="AA57" s="33"/>
      <c r="AB57" s="11">
        <v>19</v>
      </c>
      <c r="AC57" s="11" t="s">
        <v>972</v>
      </c>
      <c r="AD57" s="11">
        <v>4</v>
      </c>
      <c r="AE57" s="11" t="s">
        <v>973</v>
      </c>
      <c r="AF57" s="11">
        <v>22</v>
      </c>
      <c r="AG57" s="11" t="s">
        <v>974</v>
      </c>
    </row>
    <row r="58" spans="1:33" ht="11.25" customHeight="1">
      <c r="A58" s="11"/>
      <c r="B58" s="11"/>
      <c r="C58" s="11"/>
      <c r="D58" s="11"/>
      <c r="E58" s="11"/>
      <c r="F58" s="11"/>
      <c r="G58" s="111"/>
      <c r="H58" s="655" t="s">
        <v>85</v>
      </c>
      <c r="I58" s="80">
        <f>SUM(J58:K58)</f>
        <v>1357</v>
      </c>
      <c r="J58" s="636">
        <v>647</v>
      </c>
      <c r="K58" s="636">
        <v>710</v>
      </c>
      <c r="L58" s="636">
        <f>SUM(M58:N58)</f>
        <v>0</v>
      </c>
      <c r="M58" s="636">
        <v>0</v>
      </c>
      <c r="N58" s="636">
        <v>0</v>
      </c>
      <c r="O58" s="636">
        <v>0</v>
      </c>
      <c r="P58" s="636">
        <v>1</v>
      </c>
      <c r="Q58" s="637" t="s">
        <v>87</v>
      </c>
      <c r="R58" s="636">
        <v>0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33"/>
      <c r="AB58" s="11"/>
      <c r="AC58" s="11"/>
      <c r="AD58" s="11"/>
      <c r="AE58" s="11"/>
      <c r="AF58" s="11"/>
      <c r="AG58" s="11"/>
    </row>
    <row r="59" spans="1:33" ht="11.25" customHeight="1">
      <c r="A59" s="11"/>
      <c r="B59" s="11"/>
      <c r="C59" s="11"/>
      <c r="D59" s="11"/>
      <c r="E59" s="11"/>
      <c r="F59" s="11"/>
      <c r="G59" s="111"/>
      <c r="H59" s="666" t="s">
        <v>86</v>
      </c>
      <c r="I59" s="80">
        <f>SUM(J59:K59)</f>
        <v>1010</v>
      </c>
      <c r="J59" s="636">
        <v>500</v>
      </c>
      <c r="K59" s="636">
        <v>510</v>
      </c>
      <c r="L59" s="636">
        <f>SUM(M59:N59)</f>
        <v>796</v>
      </c>
      <c r="M59" s="636">
        <v>388</v>
      </c>
      <c r="N59" s="636">
        <v>408</v>
      </c>
      <c r="O59" s="636">
        <v>784</v>
      </c>
      <c r="P59" s="636">
        <v>1</v>
      </c>
      <c r="Q59" s="636">
        <v>462</v>
      </c>
      <c r="R59" s="636">
        <v>1</v>
      </c>
      <c r="S59" s="636">
        <v>322</v>
      </c>
      <c r="T59" s="636">
        <v>0</v>
      </c>
      <c r="U59" s="636">
        <v>0</v>
      </c>
      <c r="V59" s="636">
        <v>0</v>
      </c>
      <c r="W59" s="636">
        <v>0</v>
      </c>
      <c r="X59" s="636">
        <v>784</v>
      </c>
      <c r="Y59" s="637">
        <v>0</v>
      </c>
      <c r="Z59" s="637">
        <v>0</v>
      </c>
      <c r="AA59" s="33"/>
      <c r="AB59" s="11"/>
      <c r="AC59" s="11"/>
      <c r="AD59" s="11"/>
      <c r="AE59" s="11"/>
      <c r="AF59" s="11"/>
      <c r="AG59" s="11"/>
    </row>
    <row r="60" spans="1:34" s="274" customFormat="1" ht="11.25" customHeight="1">
      <c r="A60" s="662"/>
      <c r="B60" s="216">
        <v>20</v>
      </c>
      <c r="C60" s="216" t="s">
        <v>972</v>
      </c>
      <c r="D60" s="216">
        <v>2</v>
      </c>
      <c r="E60" s="216" t="s">
        <v>934</v>
      </c>
      <c r="F60" s="216">
        <v>3</v>
      </c>
      <c r="G60" s="631" t="s">
        <v>974</v>
      </c>
      <c r="H60" s="663" t="s">
        <v>493</v>
      </c>
      <c r="I60" s="47">
        <v>13559</v>
      </c>
      <c r="J60" s="664">
        <v>6329</v>
      </c>
      <c r="K60" s="664">
        <v>7230</v>
      </c>
      <c r="L60" s="664">
        <v>8005</v>
      </c>
      <c r="M60" s="664">
        <v>3592</v>
      </c>
      <c r="N60" s="664">
        <v>4413</v>
      </c>
      <c r="O60" s="664">
        <v>7972</v>
      </c>
      <c r="P60" s="664">
        <v>2</v>
      </c>
      <c r="Q60" s="664">
        <v>5571</v>
      </c>
      <c r="R60" s="664">
        <v>3</v>
      </c>
      <c r="S60" s="664">
        <v>2401</v>
      </c>
      <c r="T60" s="664">
        <v>0</v>
      </c>
      <c r="U60" s="664">
        <v>0</v>
      </c>
      <c r="V60" s="664">
        <v>0</v>
      </c>
      <c r="W60" s="664">
        <v>1123</v>
      </c>
      <c r="X60" s="664">
        <v>6849</v>
      </c>
      <c r="Y60" s="502">
        <v>0</v>
      </c>
      <c r="Z60" s="502"/>
      <c r="AA60" s="665"/>
      <c r="AB60" s="216">
        <v>20</v>
      </c>
      <c r="AC60" s="216" t="s">
        <v>972</v>
      </c>
      <c r="AD60" s="216">
        <v>2</v>
      </c>
      <c r="AE60" s="216" t="s">
        <v>973</v>
      </c>
      <c r="AF60" s="216">
        <v>3</v>
      </c>
      <c r="AG60" s="216" t="s">
        <v>974</v>
      </c>
      <c r="AH60" s="90"/>
    </row>
    <row r="61" spans="1:33" ht="11.25" customHeight="1">
      <c r="A61" s="11"/>
      <c r="B61" s="11"/>
      <c r="C61" s="11"/>
      <c r="D61" s="11"/>
      <c r="E61" s="11"/>
      <c r="F61" s="11"/>
      <c r="G61" s="111"/>
      <c r="H61" s="11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33"/>
      <c r="AB61" s="11"/>
      <c r="AC61" s="11"/>
      <c r="AD61" s="11"/>
      <c r="AE61" s="11"/>
      <c r="AF61" s="11"/>
      <c r="AG61" s="11"/>
    </row>
    <row r="62" spans="1:33" s="260" customFormat="1" ht="15" customHeight="1">
      <c r="A62" s="231"/>
      <c r="B62" s="231"/>
      <c r="C62" s="231"/>
      <c r="D62" s="231"/>
      <c r="E62" s="231"/>
      <c r="F62" s="231"/>
      <c r="G62" s="316"/>
      <c r="H62" s="231"/>
      <c r="I62" s="638"/>
      <c r="J62" s="638"/>
      <c r="K62" s="638"/>
      <c r="L62" s="638"/>
      <c r="M62" s="638"/>
      <c r="N62" s="638"/>
      <c r="P62" s="638"/>
      <c r="Q62" s="644" t="s">
        <v>10</v>
      </c>
      <c r="R62" s="638" t="s">
        <v>36</v>
      </c>
      <c r="S62" s="638"/>
      <c r="T62" s="638"/>
      <c r="U62" s="645"/>
      <c r="V62" s="632"/>
      <c r="W62" s="638"/>
      <c r="X62" s="638"/>
      <c r="Y62" s="638"/>
      <c r="Z62" s="638"/>
      <c r="AA62" s="392"/>
      <c r="AB62" s="231"/>
      <c r="AC62" s="231"/>
      <c r="AD62" s="231"/>
      <c r="AE62" s="231"/>
      <c r="AF62" s="231"/>
      <c r="AG62" s="231"/>
    </row>
    <row r="63" spans="1:33" ht="11.25" customHeight="1">
      <c r="A63" s="11" t="s">
        <v>971</v>
      </c>
      <c r="B63" s="11">
        <v>27</v>
      </c>
      <c r="C63" s="11" t="s">
        <v>972</v>
      </c>
      <c r="D63" s="11">
        <v>10</v>
      </c>
      <c r="E63" s="11" t="s">
        <v>973</v>
      </c>
      <c r="F63" s="11">
        <v>5</v>
      </c>
      <c r="G63" s="111" t="s">
        <v>974</v>
      </c>
      <c r="H63" s="11"/>
      <c r="I63" s="80">
        <f t="shared" si="3"/>
        <v>93571</v>
      </c>
      <c r="J63" s="80">
        <v>42237</v>
      </c>
      <c r="K63" s="636">
        <v>51334</v>
      </c>
      <c r="L63" s="636">
        <f t="shared" si="4"/>
        <v>33959</v>
      </c>
      <c r="M63" s="636">
        <v>15543</v>
      </c>
      <c r="N63" s="636">
        <v>18416</v>
      </c>
      <c r="O63" s="636">
        <v>33565</v>
      </c>
      <c r="P63" s="636">
        <v>4</v>
      </c>
      <c r="Q63" s="636">
        <v>17547</v>
      </c>
      <c r="R63" s="636">
        <v>7</v>
      </c>
      <c r="S63" s="636">
        <v>16018</v>
      </c>
      <c r="T63" s="637">
        <v>0</v>
      </c>
      <c r="U63" s="637">
        <v>0</v>
      </c>
      <c r="V63" s="636">
        <v>4176</v>
      </c>
      <c r="W63" s="637">
        <v>0</v>
      </c>
      <c r="X63" s="636">
        <v>29389</v>
      </c>
      <c r="Y63" s="637">
        <v>0</v>
      </c>
      <c r="Z63" s="637">
        <v>0</v>
      </c>
      <c r="AA63" s="33" t="s">
        <v>971</v>
      </c>
      <c r="AB63" s="11">
        <v>27</v>
      </c>
      <c r="AC63" s="11" t="s">
        <v>972</v>
      </c>
      <c r="AD63" s="11">
        <v>10</v>
      </c>
      <c r="AE63" s="11" t="s">
        <v>973</v>
      </c>
      <c r="AF63" s="11">
        <v>5</v>
      </c>
      <c r="AG63" s="11" t="s">
        <v>974</v>
      </c>
    </row>
    <row r="64" spans="1:33" ht="4.5" customHeight="1">
      <c r="A64" s="14"/>
      <c r="B64" s="14"/>
      <c r="C64" s="14"/>
      <c r="D64" s="14"/>
      <c r="E64" s="14"/>
      <c r="F64" s="14"/>
      <c r="G64" s="64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62"/>
      <c r="AB64" s="14"/>
      <c r="AC64" s="14"/>
      <c r="AD64" s="14"/>
      <c r="AE64" s="14"/>
      <c r="AF64" s="14"/>
      <c r="AG64" s="14"/>
    </row>
    <row r="65" spans="1:33" ht="3.75" customHeight="1">
      <c r="A65" s="11"/>
      <c r="B65" s="12"/>
      <c r="C65" s="12"/>
      <c r="D65" s="12"/>
      <c r="E65" s="12"/>
      <c r="F65" s="12"/>
      <c r="G65" s="12"/>
      <c r="H65" s="1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11"/>
      <c r="AB65" s="12"/>
      <c r="AC65" s="12"/>
      <c r="AD65" s="12"/>
      <c r="AE65" s="12"/>
      <c r="AF65" s="12"/>
      <c r="AG65" s="12"/>
    </row>
    <row r="66" spans="1:7" ht="11.25" customHeight="1">
      <c r="A66" s="63" t="s">
        <v>37</v>
      </c>
      <c r="B66" s="5"/>
      <c r="C66" s="5"/>
      <c r="D66" s="5"/>
      <c r="E66" s="5"/>
      <c r="F66" s="5"/>
      <c r="G66" s="5"/>
    </row>
    <row r="67" spans="1:18" ht="11.25" customHeight="1">
      <c r="A67" s="406" t="s">
        <v>494</v>
      </c>
      <c r="C67" s="5"/>
      <c r="D67" s="5"/>
      <c r="E67" s="5"/>
      <c r="F67" s="5"/>
      <c r="G67" s="5"/>
      <c r="R67" s="7" t="s">
        <v>495</v>
      </c>
    </row>
    <row r="68" spans="1:7" ht="11.25" customHeight="1">
      <c r="A68" s="406" t="s">
        <v>724</v>
      </c>
      <c r="C68" s="5"/>
      <c r="D68" s="7"/>
      <c r="E68" s="5"/>
      <c r="F68" s="5"/>
      <c r="G68" s="5"/>
    </row>
    <row r="69" spans="1:7" ht="11.25" customHeight="1">
      <c r="A69" s="406" t="s">
        <v>725</v>
      </c>
      <c r="C69" s="5"/>
      <c r="D69" s="5"/>
      <c r="E69" s="5"/>
      <c r="F69" s="5"/>
      <c r="G69" s="5"/>
    </row>
    <row r="70" spans="9:26" ht="12"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9:26" ht="12"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9:26" ht="12"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9:26" ht="12"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9:26" ht="12"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9:26" ht="12"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9:26" ht="12"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9:26" ht="12"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9:26" ht="12"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9:26" ht="12"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9:26" ht="12"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9:26" ht="12"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9:26" ht="12"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9:26" ht="12"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9:26" ht="12"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9:26" ht="12"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9:26" ht="12"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9:26" ht="12"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9:26" ht="12"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9:26" ht="12"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9:26" ht="12"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9:26" ht="12"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9:26" ht="12"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9:26" ht="12"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9:26" ht="12"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9:26" ht="12"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9:26" ht="12"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9:26" ht="12"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9:26" ht="12"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9:26" ht="12"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9:26" ht="12"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9:26" ht="12"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9:26" ht="12"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9:26" ht="12"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9:26" ht="12"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9:26" ht="12"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9:26" ht="12"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9:26" ht="12"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9:26" ht="12"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9:26" ht="12"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9:26" ht="12"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9:26" ht="12"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9:26" ht="12"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9:26" ht="12"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9:26" ht="12"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9:26" ht="12"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9:26" ht="12"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9:26" ht="12"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9:26" ht="12"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9:26" ht="12"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9:26" ht="12"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9:26" ht="12"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9:26" ht="12"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9:26" ht="12"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9:26" ht="12"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9:26" ht="12"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9:26" ht="12"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9:26" ht="12"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9:26" ht="12"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9:26" ht="12"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9:26" ht="12"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9:26" ht="12"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9:26" ht="12"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9:26" ht="12"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9:26" ht="12"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9:26" ht="12"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9:26" ht="12"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9:26" ht="12"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9:26" ht="12"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9:26" ht="12"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9:26" ht="12"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9:26" ht="12"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9:26" ht="12"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9:26" ht="12"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9:26" ht="12"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9:26" ht="12"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9:26" ht="12"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9:26" ht="12"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9:26" ht="12"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9:26" ht="12"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9:26" ht="12"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9:26" ht="12"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9:26" ht="12"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9:26" ht="12"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9:26" ht="12"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9:26" ht="12"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9:26" ht="12"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9:26" ht="12"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9:26" ht="12"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9:26" ht="12"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9:26" ht="12"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9:26" ht="12"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9:26" ht="12"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9:26" ht="12"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9:26" ht="12"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9:26" ht="12"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9:26" ht="12"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9:26" ht="12"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9:26" ht="12"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9:26" ht="12"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9:26" ht="12"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9:26" ht="12"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9:26" ht="12"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9:26" ht="12"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9:26" ht="12"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9:26" ht="12"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9:26" ht="12"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9:26" ht="12"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9:26" ht="12"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9:26" ht="12"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9:26" ht="12"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9:26" ht="12"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9:26" ht="12"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9:26" ht="12"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9:26" ht="12"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9:26" ht="12"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9:26" ht="12"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9:26" ht="12"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9:26" ht="12"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9:26" ht="12"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9:26" ht="12"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9:26" ht="12"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9:26" ht="12"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9:26" ht="12"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9:26" ht="12"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9:26" ht="12"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9:26" ht="12"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9:26" ht="12"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9:26" ht="12"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9:26" ht="12"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9:26" ht="12"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9:26" ht="12"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9:26" ht="12"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9:26" ht="12"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9:26" ht="12"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9:26" ht="12"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9:26" ht="12"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9:26" ht="12"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9:26" ht="12"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9:26" ht="12"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9:26" ht="12"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9:26" ht="12"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</sheetData>
  <mergeCells count="22">
    <mergeCell ref="Y6:Y7"/>
    <mergeCell ref="Z6:Z7"/>
    <mergeCell ref="O5:O7"/>
    <mergeCell ref="H5:K5"/>
    <mergeCell ref="A6:C7"/>
    <mergeCell ref="AA5:AC6"/>
    <mergeCell ref="R5:R7"/>
    <mergeCell ref="S5:S7"/>
    <mergeCell ref="M6:M7"/>
    <mergeCell ref="N6:N7"/>
    <mergeCell ref="L5:N5"/>
    <mergeCell ref="L6:L7"/>
    <mergeCell ref="P5:P7"/>
    <mergeCell ref="Q5:Q7"/>
    <mergeCell ref="AD6:AG7"/>
    <mergeCell ref="E5:G6"/>
    <mergeCell ref="H6:I7"/>
    <mergeCell ref="T5:Z5"/>
    <mergeCell ref="J6:J7"/>
    <mergeCell ref="K6:K7"/>
    <mergeCell ref="U6:U7"/>
    <mergeCell ref="X6:X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17" max="61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9.00390625" defaultRowHeight="13.5"/>
  <cols>
    <col min="1" max="1" width="10.875" style="462" customWidth="1"/>
    <col min="2" max="2" width="13.375" style="462" customWidth="1"/>
    <col min="3" max="3" width="0.875" style="462" customWidth="1"/>
    <col min="4" max="4" width="20.375" style="462" customWidth="1"/>
    <col min="5" max="5" width="0.6171875" style="462" customWidth="1"/>
    <col min="6" max="6" width="10.875" style="462" customWidth="1"/>
    <col min="7" max="7" width="9.625" style="462" customWidth="1"/>
    <col min="8" max="8" width="0.875" style="462" customWidth="1"/>
    <col min="9" max="9" width="20.75390625" style="462" customWidth="1"/>
    <col min="10" max="16384" width="9.00390625" style="462" customWidth="1"/>
  </cols>
  <sheetData>
    <row r="1" spans="1:10" s="223" customFormat="1" ht="18" customHeight="1">
      <c r="A1" s="846" t="s">
        <v>333</v>
      </c>
      <c r="B1" s="846"/>
      <c r="C1" s="846"/>
      <c r="D1" s="846"/>
      <c r="E1" s="846"/>
      <c r="F1" s="846"/>
      <c r="G1" s="846"/>
      <c r="H1" s="846"/>
      <c r="I1" s="846"/>
      <c r="J1" s="236"/>
    </row>
    <row r="2" ht="12" customHeight="1"/>
    <row r="3" ht="12" customHeight="1">
      <c r="I3" s="187" t="s">
        <v>669</v>
      </c>
    </row>
    <row r="4" spans="1:9" ht="4.5" customHeight="1">
      <c r="A4" s="463"/>
      <c r="B4" s="463"/>
      <c r="C4" s="463"/>
      <c r="D4" s="463"/>
      <c r="E4" s="463"/>
      <c r="F4" s="463"/>
      <c r="G4" s="463"/>
      <c r="H4" s="463"/>
      <c r="I4" s="224"/>
    </row>
    <row r="5" spans="1:12" s="157" customFormat="1" ht="16.5" customHeight="1">
      <c r="A5" s="795" t="s">
        <v>670</v>
      </c>
      <c r="B5" s="795"/>
      <c r="C5" s="795"/>
      <c r="D5" s="795"/>
      <c r="E5" s="347"/>
      <c r="F5" s="795" t="s">
        <v>671</v>
      </c>
      <c r="G5" s="795"/>
      <c r="H5" s="795"/>
      <c r="I5" s="795"/>
      <c r="J5" s="262"/>
      <c r="K5" s="262"/>
      <c r="L5" s="262"/>
    </row>
    <row r="6" spans="1:9" s="157" customFormat="1" ht="16.5" customHeight="1">
      <c r="A6" s="799" t="s">
        <v>672</v>
      </c>
      <c r="B6" s="799"/>
      <c r="C6" s="31"/>
      <c r="D6" s="74" t="s">
        <v>908</v>
      </c>
      <c r="E6" s="347"/>
      <c r="F6" s="799" t="s">
        <v>672</v>
      </c>
      <c r="G6" s="799"/>
      <c r="H6" s="31"/>
      <c r="I6" s="74" t="s">
        <v>908</v>
      </c>
    </row>
    <row r="7" spans="3:9" s="157" customFormat="1" ht="3" customHeight="1">
      <c r="C7" s="240"/>
      <c r="D7" s="295"/>
      <c r="E7" s="242"/>
      <c r="H7" s="240"/>
      <c r="I7" s="295"/>
    </row>
    <row r="8" spans="1:9" s="248" customFormat="1" ht="14.25" customHeight="1">
      <c r="A8" s="843" t="s">
        <v>445</v>
      </c>
      <c r="B8" s="843"/>
      <c r="C8" s="250"/>
      <c r="D8" s="540">
        <f>SUM(D10:D31)</f>
        <v>404029</v>
      </c>
      <c r="E8" s="348"/>
      <c r="F8" s="970" t="s">
        <v>445</v>
      </c>
      <c r="G8" s="970"/>
      <c r="H8" s="350"/>
      <c r="I8" s="540">
        <f>SUM(I10:I23)</f>
        <v>400183</v>
      </c>
    </row>
    <row r="9" spans="1:9" s="248" customFormat="1" ht="3.75" customHeight="1">
      <c r="A9" s="39"/>
      <c r="B9" s="39"/>
      <c r="C9" s="250"/>
      <c r="D9" s="540"/>
      <c r="E9" s="348"/>
      <c r="F9" s="349"/>
      <c r="G9" s="349"/>
      <c r="H9" s="350"/>
      <c r="I9" s="540"/>
    </row>
    <row r="10" spans="1:9" s="157" customFormat="1" ht="14.25" customHeight="1">
      <c r="A10" s="967" t="s">
        <v>910</v>
      </c>
      <c r="B10" s="967"/>
      <c r="C10" s="245"/>
      <c r="D10" s="351">
        <v>133143</v>
      </c>
      <c r="E10" s="352"/>
      <c r="F10" s="968" t="s">
        <v>479</v>
      </c>
      <c r="G10" s="968"/>
      <c r="H10" s="153"/>
      <c r="I10" s="351">
        <v>1957</v>
      </c>
    </row>
    <row r="11" spans="1:9" s="157" customFormat="1" ht="14.25" customHeight="1">
      <c r="A11" s="967" t="s">
        <v>447</v>
      </c>
      <c r="B11" s="967"/>
      <c r="C11" s="245"/>
      <c r="D11" s="351">
        <v>9728</v>
      </c>
      <c r="E11" s="352"/>
      <c r="F11" s="968" t="s">
        <v>939</v>
      </c>
      <c r="G11" s="968"/>
      <c r="H11" s="153"/>
      <c r="I11" s="351">
        <v>32438</v>
      </c>
    </row>
    <row r="12" spans="1:9" s="157" customFormat="1" ht="14.25" customHeight="1">
      <c r="A12" s="967" t="s">
        <v>673</v>
      </c>
      <c r="B12" s="967"/>
      <c r="C12" s="245"/>
      <c r="D12" s="351">
        <v>596</v>
      </c>
      <c r="E12" s="352"/>
      <c r="F12" s="968" t="s">
        <v>480</v>
      </c>
      <c r="G12" s="968"/>
      <c r="H12" s="153"/>
      <c r="I12" s="351">
        <v>143746</v>
      </c>
    </row>
    <row r="13" spans="1:9" s="157" customFormat="1" ht="14.25" customHeight="1">
      <c r="A13" s="967" t="s">
        <v>217</v>
      </c>
      <c r="B13" s="967"/>
      <c r="C13" s="245"/>
      <c r="D13" s="351">
        <v>430</v>
      </c>
      <c r="E13" s="352"/>
      <c r="F13" s="968" t="s">
        <v>941</v>
      </c>
      <c r="G13" s="968"/>
      <c r="H13" s="153"/>
      <c r="I13" s="351">
        <v>24971</v>
      </c>
    </row>
    <row r="14" spans="1:9" s="157" customFormat="1" ht="14.25" customHeight="1">
      <c r="A14" s="967" t="s">
        <v>218</v>
      </c>
      <c r="B14" s="967"/>
      <c r="C14" s="245"/>
      <c r="D14" s="351">
        <v>374</v>
      </c>
      <c r="E14" s="352"/>
      <c r="F14" s="968" t="s">
        <v>942</v>
      </c>
      <c r="G14" s="968"/>
      <c r="H14" s="153"/>
      <c r="I14" s="351">
        <v>486</v>
      </c>
    </row>
    <row r="15" spans="1:9" s="157" customFormat="1" ht="14.25" customHeight="1">
      <c r="A15" s="967" t="s">
        <v>914</v>
      </c>
      <c r="B15" s="967"/>
      <c r="C15" s="245"/>
      <c r="D15" s="351">
        <v>10746</v>
      </c>
      <c r="E15" s="352"/>
      <c r="F15" s="968" t="s">
        <v>943</v>
      </c>
      <c r="G15" s="968"/>
      <c r="H15" s="153"/>
      <c r="I15" s="351">
        <v>3633</v>
      </c>
    </row>
    <row r="16" spans="1:9" s="157" customFormat="1" ht="14.25" customHeight="1">
      <c r="A16" s="967" t="s">
        <v>674</v>
      </c>
      <c r="B16" s="967"/>
      <c r="C16" s="245"/>
      <c r="D16" s="351">
        <v>51</v>
      </c>
      <c r="E16" s="352"/>
      <c r="F16" s="968" t="s">
        <v>482</v>
      </c>
      <c r="G16" s="968"/>
      <c r="H16" s="153"/>
      <c r="I16" s="351">
        <v>6500</v>
      </c>
    </row>
    <row r="17" spans="1:9" s="157" customFormat="1" ht="14.25" customHeight="1">
      <c r="A17" s="967" t="s">
        <v>916</v>
      </c>
      <c r="B17" s="967"/>
      <c r="C17" s="245"/>
      <c r="D17" s="351">
        <v>1</v>
      </c>
      <c r="E17" s="352"/>
      <c r="F17" s="968" t="s">
        <v>483</v>
      </c>
      <c r="G17" s="968"/>
      <c r="H17" s="153"/>
      <c r="I17" s="351">
        <v>66481</v>
      </c>
    </row>
    <row r="18" spans="1:9" s="157" customFormat="1" ht="14.25" customHeight="1">
      <c r="A18" s="967" t="s">
        <v>917</v>
      </c>
      <c r="B18" s="967"/>
      <c r="C18" s="245"/>
      <c r="D18" s="351">
        <v>1016</v>
      </c>
      <c r="E18" s="352"/>
      <c r="F18" s="968" t="s">
        <v>484</v>
      </c>
      <c r="G18" s="968"/>
      <c r="H18" s="153"/>
      <c r="I18" s="351">
        <v>10297</v>
      </c>
    </row>
    <row r="19" spans="1:9" s="157" customFormat="1" ht="14.25" customHeight="1">
      <c r="A19" s="967" t="s">
        <v>918</v>
      </c>
      <c r="B19" s="967"/>
      <c r="C19" s="245"/>
      <c r="D19" s="351">
        <v>3582</v>
      </c>
      <c r="E19" s="352"/>
      <c r="F19" s="968" t="s">
        <v>947</v>
      </c>
      <c r="G19" s="968"/>
      <c r="H19" s="153"/>
      <c r="I19" s="351">
        <v>29700</v>
      </c>
    </row>
    <row r="20" spans="1:9" s="157" customFormat="1" ht="14.25" customHeight="1">
      <c r="A20" s="967" t="s">
        <v>675</v>
      </c>
      <c r="B20" s="967"/>
      <c r="C20" s="245"/>
      <c r="D20" s="351">
        <v>80052</v>
      </c>
      <c r="E20" s="352"/>
      <c r="F20" s="968" t="s">
        <v>948</v>
      </c>
      <c r="G20" s="968"/>
      <c r="H20" s="153"/>
      <c r="I20" s="351">
        <v>426</v>
      </c>
    </row>
    <row r="21" spans="1:9" s="157" customFormat="1" ht="14.25" customHeight="1">
      <c r="A21" s="969" t="s">
        <v>676</v>
      </c>
      <c r="B21" s="969"/>
      <c r="C21" s="97"/>
      <c r="D21" s="541">
        <v>260</v>
      </c>
      <c r="E21" s="352"/>
      <c r="F21" s="968" t="s">
        <v>678</v>
      </c>
      <c r="G21" s="968"/>
      <c r="H21" s="153"/>
      <c r="I21" s="541">
        <v>79548</v>
      </c>
    </row>
    <row r="22" spans="1:9" s="157" customFormat="1" ht="14.25" customHeight="1">
      <c r="A22" s="967" t="s">
        <v>677</v>
      </c>
      <c r="B22" s="967"/>
      <c r="C22" s="245"/>
      <c r="D22" s="351">
        <v>7793</v>
      </c>
      <c r="E22" s="352"/>
      <c r="F22" s="968"/>
      <c r="G22" s="968"/>
      <c r="H22" s="153"/>
      <c r="I22" s="351"/>
    </row>
    <row r="23" spans="1:9" s="157" customFormat="1" ht="14.25" customHeight="1">
      <c r="A23" s="967" t="s">
        <v>924</v>
      </c>
      <c r="B23" s="967"/>
      <c r="C23" s="245"/>
      <c r="D23" s="351">
        <v>7099</v>
      </c>
      <c r="E23" s="352"/>
      <c r="F23" s="968"/>
      <c r="G23" s="968"/>
      <c r="H23" s="153"/>
      <c r="I23" s="351"/>
    </row>
    <row r="24" spans="1:9" s="157" customFormat="1" ht="14.25" customHeight="1">
      <c r="A24" s="967" t="s">
        <v>925</v>
      </c>
      <c r="B24" s="967"/>
      <c r="C24" s="245"/>
      <c r="D24" s="351">
        <v>67702</v>
      </c>
      <c r="E24" s="352"/>
      <c r="F24" s="968"/>
      <c r="G24" s="968"/>
      <c r="H24" s="153"/>
      <c r="I24" s="351"/>
    </row>
    <row r="25" spans="1:9" s="157" customFormat="1" ht="14.25" customHeight="1">
      <c r="A25" s="967" t="s">
        <v>928</v>
      </c>
      <c r="B25" s="967"/>
      <c r="C25" s="245"/>
      <c r="D25" s="351">
        <v>12882</v>
      </c>
      <c r="E25" s="352"/>
      <c r="F25" s="968"/>
      <c r="G25" s="968"/>
      <c r="H25" s="153"/>
      <c r="I25" s="351"/>
    </row>
    <row r="26" spans="1:9" s="157" customFormat="1" ht="14.25" customHeight="1">
      <c r="A26" s="967" t="s">
        <v>929</v>
      </c>
      <c r="B26" s="967"/>
      <c r="C26" s="245"/>
      <c r="D26" s="351">
        <v>1124</v>
      </c>
      <c r="E26" s="352"/>
      <c r="F26" s="968"/>
      <c r="G26" s="968"/>
      <c r="H26" s="153"/>
      <c r="I26" s="351"/>
    </row>
    <row r="27" spans="1:9" s="157" customFormat="1" ht="14.25" customHeight="1">
      <c r="A27" s="967" t="s">
        <v>450</v>
      </c>
      <c r="B27" s="967"/>
      <c r="C27" s="245"/>
      <c r="D27" s="351">
        <v>14</v>
      </c>
      <c r="E27" s="352"/>
      <c r="F27" s="968"/>
      <c r="G27" s="968"/>
      <c r="H27" s="153"/>
      <c r="I27" s="351"/>
    </row>
    <row r="28" spans="1:9" s="157" customFormat="1" ht="14.25" customHeight="1">
      <c r="A28" s="967" t="s">
        <v>451</v>
      </c>
      <c r="B28" s="967"/>
      <c r="C28" s="245"/>
      <c r="D28" s="351">
        <v>203</v>
      </c>
      <c r="E28" s="352"/>
      <c r="F28" s="968"/>
      <c r="G28" s="968"/>
      <c r="H28" s="153"/>
      <c r="I28" s="351"/>
    </row>
    <row r="29" spans="1:9" s="157" customFormat="1" ht="14.25" customHeight="1">
      <c r="A29" s="967" t="s">
        <v>452</v>
      </c>
      <c r="B29" s="967"/>
      <c r="C29" s="245"/>
      <c r="D29" s="351">
        <v>5494</v>
      </c>
      <c r="E29" s="352"/>
      <c r="F29" s="968"/>
      <c r="G29" s="968"/>
      <c r="H29" s="153"/>
      <c r="I29" s="351"/>
    </row>
    <row r="30" spans="1:9" s="157" customFormat="1" ht="14.25" customHeight="1">
      <c r="A30" s="967" t="s">
        <v>453</v>
      </c>
      <c r="B30" s="967"/>
      <c r="C30" s="245"/>
      <c r="D30" s="351">
        <v>7640</v>
      </c>
      <c r="E30" s="352"/>
      <c r="F30" s="968"/>
      <c r="G30" s="968"/>
      <c r="H30" s="153"/>
      <c r="I30" s="351"/>
    </row>
    <row r="31" spans="1:9" s="157" customFormat="1" ht="14.25" customHeight="1">
      <c r="A31" s="967" t="s">
        <v>454</v>
      </c>
      <c r="B31" s="967"/>
      <c r="C31" s="245"/>
      <c r="D31" s="351">
        <v>54099</v>
      </c>
      <c r="E31" s="352"/>
      <c r="F31" s="968"/>
      <c r="G31" s="968"/>
      <c r="H31" s="153"/>
      <c r="I31" s="351"/>
    </row>
    <row r="32" spans="1:9" s="157" customFormat="1" ht="3" customHeight="1">
      <c r="A32" s="144"/>
      <c r="B32" s="144"/>
      <c r="C32" s="240"/>
      <c r="D32" s="295"/>
      <c r="E32" s="243"/>
      <c r="F32" s="144"/>
      <c r="G32" s="144"/>
      <c r="H32" s="240"/>
      <c r="I32" s="144"/>
    </row>
    <row r="33" spans="1:9" s="157" customFormat="1" ht="5.25" customHeight="1">
      <c r="A33" s="256"/>
      <c r="B33" s="256"/>
      <c r="C33" s="256"/>
      <c r="D33" s="353"/>
      <c r="E33" s="256"/>
      <c r="F33" s="256"/>
      <c r="G33" s="256"/>
      <c r="H33" s="256"/>
      <c r="I33" s="256"/>
    </row>
    <row r="34" spans="1:4" s="112" customFormat="1" ht="11.25">
      <c r="A34" s="112" t="s">
        <v>629</v>
      </c>
      <c r="D34" s="318"/>
    </row>
    <row r="35" spans="1:4" s="112" customFormat="1" ht="11.25">
      <c r="A35" s="407" t="s">
        <v>750</v>
      </c>
      <c r="D35" s="318"/>
    </row>
    <row r="36" s="157" customFormat="1" ht="12">
      <c r="D36" s="246"/>
    </row>
    <row r="37" s="157" customFormat="1" ht="12">
      <c r="D37" s="246"/>
    </row>
    <row r="38" s="157" customFormat="1" ht="12">
      <c r="D38" s="246"/>
    </row>
    <row r="39" s="157" customFormat="1" ht="12"/>
    <row r="40" s="157" customFormat="1" ht="12"/>
    <row r="41" s="157" customFormat="1" ht="12"/>
    <row r="42" s="157" customFormat="1" ht="12"/>
    <row r="43" s="157" customFormat="1" ht="12"/>
    <row r="44" s="157" customFormat="1" ht="12"/>
    <row r="45" s="157" customFormat="1" ht="12"/>
    <row r="46" s="157" customFormat="1" ht="12"/>
    <row r="47" s="157" customFormat="1" ht="12"/>
    <row r="48" s="157" customFormat="1" ht="12"/>
    <row r="49" s="157" customFormat="1" ht="12"/>
    <row r="50" s="157" customFormat="1" ht="12"/>
    <row r="51" s="157" customFormat="1" ht="12"/>
    <row r="52" s="157" customFormat="1" ht="12"/>
    <row r="53" s="157" customFormat="1" ht="12"/>
    <row r="54" s="157" customFormat="1" ht="12"/>
    <row r="55" s="157" customFormat="1" ht="12"/>
    <row r="56" s="157" customFormat="1" ht="12"/>
    <row r="57" s="157" customFormat="1" ht="12"/>
    <row r="58" s="157" customFormat="1" ht="12"/>
    <row r="59" s="157" customFormat="1" ht="12"/>
    <row r="60" s="157" customFormat="1" ht="12"/>
    <row r="61" s="157" customFormat="1" ht="12"/>
    <row r="62" s="157" customFormat="1" ht="12"/>
    <row r="63" s="157" customFormat="1" ht="12"/>
    <row r="64" s="157" customFormat="1" ht="12"/>
    <row r="65" s="157" customFormat="1" ht="12"/>
    <row r="66" s="157" customFormat="1" ht="12"/>
    <row r="67" s="157" customFormat="1" ht="12"/>
    <row r="68" s="157" customFormat="1" ht="12"/>
    <row r="69" s="157" customFormat="1" ht="12"/>
    <row r="70" s="157" customFormat="1" ht="12"/>
    <row r="71" s="157" customFormat="1" ht="12"/>
    <row r="72" s="157" customFormat="1" ht="12"/>
    <row r="73" s="157" customFormat="1" ht="12"/>
    <row r="74" s="157" customFormat="1" ht="12"/>
    <row r="75" s="157" customFormat="1" ht="12"/>
    <row r="76" s="157" customFormat="1" ht="12"/>
    <row r="77" s="157" customFormat="1" ht="12"/>
    <row r="78" s="157" customFormat="1" ht="12"/>
    <row r="79" s="157" customFormat="1" ht="12"/>
    <row r="80" s="157" customFormat="1" ht="12"/>
    <row r="81" s="157" customFormat="1" ht="12"/>
    <row r="82" s="157" customFormat="1" ht="12"/>
    <row r="83" s="157" customFormat="1" ht="12"/>
    <row r="84" s="157" customFormat="1" ht="12"/>
    <row r="85" s="157" customFormat="1" ht="12"/>
    <row r="86" s="157" customFormat="1" ht="12"/>
    <row r="87" s="157" customFormat="1" ht="12"/>
    <row r="88" s="157" customFormat="1" ht="12"/>
    <row r="89" s="157" customFormat="1" ht="12"/>
    <row r="90" s="157" customFormat="1" ht="12"/>
  </sheetData>
  <mergeCells count="51">
    <mergeCell ref="F14:G14"/>
    <mergeCell ref="F13:G13"/>
    <mergeCell ref="A14:B14"/>
    <mergeCell ref="A13:B13"/>
    <mergeCell ref="F8:G8"/>
    <mergeCell ref="A10:B10"/>
    <mergeCell ref="F10:G10"/>
    <mergeCell ref="A1:I1"/>
    <mergeCell ref="A5:D5"/>
    <mergeCell ref="F5:I5"/>
    <mergeCell ref="A6:B6"/>
    <mergeCell ref="F6:G6"/>
    <mergeCell ref="A8:B8"/>
    <mergeCell ref="A11:B11"/>
    <mergeCell ref="F11:G11"/>
    <mergeCell ref="A12:B12"/>
    <mergeCell ref="F12:G12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31:B31"/>
    <mergeCell ref="F31:G31"/>
    <mergeCell ref="A29:B29"/>
    <mergeCell ref="F29:G29"/>
    <mergeCell ref="A30:B30"/>
    <mergeCell ref="F30:G3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9.00390625" defaultRowHeight="13.5"/>
  <cols>
    <col min="1" max="1" width="8.875" style="157" customWidth="1"/>
    <col min="2" max="2" width="13.25390625" style="157" customWidth="1"/>
    <col min="3" max="3" width="0.74609375" style="157" customWidth="1"/>
    <col min="4" max="8" width="13.625" style="157" customWidth="1"/>
    <col min="9" max="16384" width="8.875" style="157" customWidth="1"/>
  </cols>
  <sheetData>
    <row r="1" spans="1:9" ht="18" customHeight="1">
      <c r="A1" s="880" t="s">
        <v>699</v>
      </c>
      <c r="B1" s="880"/>
      <c r="C1" s="880"/>
      <c r="D1" s="880"/>
      <c r="E1" s="880"/>
      <c r="F1" s="880"/>
      <c r="G1" s="880"/>
      <c r="H1" s="880"/>
      <c r="I1" s="354"/>
    </row>
    <row r="2" spans="2:9" ht="12" customHeight="1">
      <c r="B2" s="321"/>
      <c r="C2" s="321"/>
      <c r="D2" s="320"/>
      <c r="E2" s="320"/>
      <c r="F2" s="320"/>
      <c r="G2" s="321"/>
      <c r="H2" s="321"/>
      <c r="I2" s="354"/>
    </row>
    <row r="3" ht="10.5" customHeight="1">
      <c r="H3" s="284" t="s">
        <v>488</v>
      </c>
    </row>
    <row r="4" spans="1:8" ht="4.5" customHeight="1">
      <c r="A4" s="154"/>
      <c r="B4" s="154"/>
      <c r="C4" s="154"/>
      <c r="D4" s="154"/>
      <c r="E4" s="154"/>
      <c r="F4" s="154"/>
      <c r="G4" s="154"/>
      <c r="H4" s="154"/>
    </row>
    <row r="5" spans="1:12" ht="29.25" customHeight="1">
      <c r="A5" s="265" t="s">
        <v>425</v>
      </c>
      <c r="B5" s="355" t="s">
        <v>429</v>
      </c>
      <c r="C5" s="356"/>
      <c r="D5" s="26" t="s">
        <v>511</v>
      </c>
      <c r="E5" s="206">
        <v>15</v>
      </c>
      <c r="F5" s="206">
        <v>16</v>
      </c>
      <c r="G5" s="26">
        <v>17</v>
      </c>
      <c r="H5" s="469">
        <v>18</v>
      </c>
      <c r="J5" s="262"/>
      <c r="K5" s="262"/>
      <c r="L5" s="262"/>
    </row>
    <row r="6" spans="1:8" ht="3" customHeight="1">
      <c r="A6" s="149"/>
      <c r="B6" s="357"/>
      <c r="C6" s="358"/>
      <c r="D6" s="144"/>
      <c r="E6" s="144"/>
      <c r="F6" s="144"/>
      <c r="G6" s="144"/>
      <c r="H6" s="333"/>
    </row>
    <row r="7" spans="1:8" s="3" customFormat="1" ht="18" customHeight="1">
      <c r="A7" s="963" t="s">
        <v>694</v>
      </c>
      <c r="B7" s="971"/>
      <c r="C7" s="12"/>
      <c r="D7" s="195">
        <v>59517270</v>
      </c>
      <c r="E7" s="195">
        <v>57935528</v>
      </c>
      <c r="F7" s="195">
        <v>60848637</v>
      </c>
      <c r="G7" s="195">
        <v>62130930</v>
      </c>
      <c r="H7" s="542">
        <v>62276076</v>
      </c>
    </row>
    <row r="8" spans="1:8" s="3" customFormat="1" ht="18" customHeight="1">
      <c r="A8" s="963" t="s">
        <v>695</v>
      </c>
      <c r="B8" s="971"/>
      <c r="C8" s="12"/>
      <c r="D8" s="195">
        <v>37446344</v>
      </c>
      <c r="E8" s="195">
        <v>36257483</v>
      </c>
      <c r="F8" s="195">
        <v>36492947</v>
      </c>
      <c r="G8" s="195">
        <v>36881364</v>
      </c>
      <c r="H8" s="542">
        <v>38155941</v>
      </c>
    </row>
    <row r="9" spans="1:8" s="3" customFormat="1" ht="18" customHeight="1">
      <c r="A9" s="963" t="s">
        <v>696</v>
      </c>
      <c r="B9" s="971"/>
      <c r="C9" s="12"/>
      <c r="D9" s="195">
        <v>22034301</v>
      </c>
      <c r="E9" s="195">
        <v>21566191</v>
      </c>
      <c r="F9" s="195">
        <v>24351245</v>
      </c>
      <c r="G9" s="195">
        <v>25667530</v>
      </c>
      <c r="H9" s="542">
        <v>24578761</v>
      </c>
    </row>
    <row r="10" spans="1:8" s="3" customFormat="1" ht="18" customHeight="1">
      <c r="A10" s="963" t="s">
        <v>850</v>
      </c>
      <c r="B10" s="971"/>
      <c r="C10" s="12"/>
      <c r="D10" s="359">
        <v>92.2</v>
      </c>
      <c r="E10" s="359">
        <v>94.6</v>
      </c>
      <c r="F10" s="359">
        <v>95.8</v>
      </c>
      <c r="G10" s="359">
        <v>92.9</v>
      </c>
      <c r="H10" s="543">
        <v>95.3</v>
      </c>
    </row>
    <row r="11" spans="1:8" s="3" customFormat="1" ht="18" customHeight="1">
      <c r="A11" s="963" t="s">
        <v>697</v>
      </c>
      <c r="B11" s="971"/>
      <c r="C11" s="12"/>
      <c r="D11" s="360">
        <v>0.63</v>
      </c>
      <c r="E11" s="360">
        <v>0.63</v>
      </c>
      <c r="F11" s="360">
        <v>0.6</v>
      </c>
      <c r="G11" s="360">
        <v>0.59</v>
      </c>
      <c r="H11" s="544">
        <v>0.61</v>
      </c>
    </row>
    <row r="12" spans="1:8" s="3" customFormat="1" ht="28.5" customHeight="1">
      <c r="A12" s="974" t="s">
        <v>849</v>
      </c>
      <c r="B12" s="971"/>
      <c r="C12" s="12"/>
      <c r="D12" s="359">
        <v>14.4</v>
      </c>
      <c r="E12" s="359">
        <v>15.5</v>
      </c>
      <c r="F12" s="359">
        <v>16.9</v>
      </c>
      <c r="G12" s="359">
        <v>17</v>
      </c>
      <c r="H12" s="543">
        <v>0</v>
      </c>
    </row>
    <row r="13" spans="1:8" s="3" customFormat="1" ht="31.5" customHeight="1">
      <c r="A13" s="972" t="s">
        <v>104</v>
      </c>
      <c r="B13" s="973"/>
      <c r="C13" s="12"/>
      <c r="D13" s="359">
        <v>0</v>
      </c>
      <c r="E13" s="359">
        <v>0</v>
      </c>
      <c r="F13" s="359">
        <v>0</v>
      </c>
      <c r="G13" s="359">
        <v>19.4</v>
      </c>
      <c r="H13" s="543">
        <v>20.2</v>
      </c>
    </row>
    <row r="14" spans="1:8" ht="3" customHeight="1">
      <c r="A14" s="144"/>
      <c r="B14" s="243"/>
      <c r="C14" s="144"/>
      <c r="D14" s="144"/>
      <c r="E14" s="144"/>
      <c r="F14" s="144"/>
      <c r="G14" s="144"/>
      <c r="H14" s="333"/>
    </row>
    <row r="15" spans="1:8" ht="3.75" customHeight="1">
      <c r="A15" s="256"/>
      <c r="B15" s="256"/>
      <c r="C15" s="256"/>
      <c r="D15" s="256"/>
      <c r="E15" s="256"/>
      <c r="F15" s="256"/>
      <c r="G15" s="256"/>
      <c r="H15" s="256"/>
    </row>
    <row r="16" s="112" customFormat="1" ht="11.25">
      <c r="A16" s="112" t="s">
        <v>852</v>
      </c>
    </row>
    <row r="17" ht="12">
      <c r="A17" s="407" t="s">
        <v>753</v>
      </c>
    </row>
  </sheetData>
  <mergeCells count="8">
    <mergeCell ref="A1:H1"/>
    <mergeCell ref="A10:B10"/>
    <mergeCell ref="A11:B11"/>
    <mergeCell ref="A13:B13"/>
    <mergeCell ref="A7:B7"/>
    <mergeCell ref="A8:B8"/>
    <mergeCell ref="A9:B9"/>
    <mergeCell ref="A12:B1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00390625" defaultRowHeight="13.5"/>
  <cols>
    <col min="1" max="1" width="7.875" style="157" customWidth="1"/>
    <col min="2" max="2" width="7.50390625" style="157" customWidth="1"/>
    <col min="3" max="3" width="0.5" style="157" customWidth="1"/>
    <col min="4" max="5" width="13.75390625" style="157" customWidth="1"/>
    <col min="6" max="6" width="14.625" style="157" customWidth="1"/>
    <col min="7" max="7" width="17.00390625" style="157" customWidth="1"/>
    <col min="8" max="8" width="15.875" style="157" customWidth="1"/>
    <col min="9" max="16384" width="8.875" style="157" customWidth="1"/>
  </cols>
  <sheetData>
    <row r="1" spans="1:8" ht="18" customHeight="1">
      <c r="A1" s="880" t="s">
        <v>853</v>
      </c>
      <c r="B1" s="880"/>
      <c r="C1" s="880"/>
      <c r="D1" s="880"/>
      <c r="E1" s="880"/>
      <c r="F1" s="880"/>
      <c r="G1" s="880"/>
      <c r="H1" s="880"/>
    </row>
    <row r="2" ht="12" customHeight="1"/>
    <row r="3" spans="1:8" ht="12.75" customHeight="1">
      <c r="A3" s="978" t="s">
        <v>854</v>
      </c>
      <c r="B3" s="978"/>
      <c r="C3" s="978"/>
      <c r="D3" s="978"/>
      <c r="E3" s="978"/>
      <c r="F3" s="978"/>
      <c r="G3" s="978"/>
      <c r="H3" s="978"/>
    </row>
    <row r="4" ht="12">
      <c r="H4" s="284" t="s">
        <v>855</v>
      </c>
    </row>
    <row r="5" spans="1:8" ht="3" customHeight="1">
      <c r="A5" s="154"/>
      <c r="B5" s="154"/>
      <c r="C5" s="154"/>
      <c r="D5" s="154"/>
      <c r="E5" s="154"/>
      <c r="F5" s="154"/>
      <c r="G5" s="154"/>
      <c r="H5" s="154"/>
    </row>
    <row r="6" spans="1:8" s="462" customFormat="1" ht="24.75" customHeight="1">
      <c r="A6" s="265" t="s">
        <v>429</v>
      </c>
      <c r="B6" s="355" t="s">
        <v>425</v>
      </c>
      <c r="C6" s="361"/>
      <c r="D6" s="18" t="s">
        <v>856</v>
      </c>
      <c r="E6" s="31" t="s">
        <v>857</v>
      </c>
      <c r="F6" s="31" t="s">
        <v>645</v>
      </c>
      <c r="G6" s="31" t="s">
        <v>858</v>
      </c>
      <c r="H6" s="362" t="s">
        <v>859</v>
      </c>
    </row>
    <row r="7" spans="1:8" s="462" customFormat="1" ht="3" customHeight="1">
      <c r="A7" s="149"/>
      <c r="B7" s="357"/>
      <c r="C7" s="358"/>
      <c r="D7" s="358"/>
      <c r="E7" s="144"/>
      <c r="F7" s="144"/>
      <c r="G7" s="144"/>
      <c r="H7" s="144"/>
    </row>
    <row r="8" spans="1:8" s="462" customFormat="1" ht="17.25" customHeight="1">
      <c r="A8" s="812" t="s">
        <v>511</v>
      </c>
      <c r="B8" s="813"/>
      <c r="C8" s="107"/>
      <c r="D8" s="195">
        <v>5967637</v>
      </c>
      <c r="E8" s="195">
        <v>1163595</v>
      </c>
      <c r="F8" s="195">
        <v>24835</v>
      </c>
      <c r="G8" s="195">
        <v>367</v>
      </c>
      <c r="H8" s="363">
        <v>0</v>
      </c>
    </row>
    <row r="9" spans="1:8" s="462" customFormat="1" ht="17.25" customHeight="1">
      <c r="A9" s="963">
        <v>15</v>
      </c>
      <c r="B9" s="971"/>
      <c r="C9" s="107"/>
      <c r="D9" s="195">
        <v>6015424</v>
      </c>
      <c r="E9" s="195">
        <v>1182826</v>
      </c>
      <c r="F9" s="195">
        <v>30544</v>
      </c>
      <c r="G9" s="195">
        <v>360</v>
      </c>
      <c r="H9" s="363">
        <v>0</v>
      </c>
    </row>
    <row r="10" spans="1:8" s="462" customFormat="1" ht="17.25" customHeight="1">
      <c r="A10" s="963">
        <v>16</v>
      </c>
      <c r="B10" s="971"/>
      <c r="C10" s="107"/>
      <c r="D10" s="195">
        <v>6650324</v>
      </c>
      <c r="E10" s="195">
        <v>1241076</v>
      </c>
      <c r="F10" s="195">
        <v>32736</v>
      </c>
      <c r="G10" s="195">
        <v>432</v>
      </c>
      <c r="H10" s="363">
        <v>0</v>
      </c>
    </row>
    <row r="11" spans="1:8" s="232" customFormat="1" ht="17.25" customHeight="1">
      <c r="A11" s="963">
        <v>17</v>
      </c>
      <c r="B11" s="971"/>
      <c r="C11" s="107"/>
      <c r="D11" s="195">
        <v>6675071</v>
      </c>
      <c r="E11" s="195">
        <v>1241013</v>
      </c>
      <c r="F11" s="195">
        <v>55140</v>
      </c>
      <c r="G11" s="195">
        <v>441</v>
      </c>
      <c r="H11" s="363">
        <v>0</v>
      </c>
    </row>
    <row r="12" spans="1:8" s="232" customFormat="1" ht="17.25" customHeight="1">
      <c r="A12" s="975">
        <v>18</v>
      </c>
      <c r="B12" s="976"/>
      <c r="C12" s="39"/>
      <c r="D12" s="542">
        <v>6682083</v>
      </c>
      <c r="E12" s="542">
        <v>1245276</v>
      </c>
      <c r="F12" s="542">
        <v>56943</v>
      </c>
      <c r="G12" s="542">
        <v>435</v>
      </c>
      <c r="H12" s="546">
        <v>0</v>
      </c>
    </row>
    <row r="13" spans="1:8" s="462" customFormat="1" ht="2.25" customHeight="1">
      <c r="A13" s="963"/>
      <c r="B13" s="971"/>
      <c r="C13" s="107"/>
      <c r="D13" s="364"/>
      <c r="E13" s="365"/>
      <c r="F13" s="365"/>
      <c r="G13" s="366"/>
      <c r="H13" s="365"/>
    </row>
    <row r="14" spans="1:8" ht="5.25" customHeight="1">
      <c r="A14" s="256"/>
      <c r="B14" s="256"/>
      <c r="C14" s="256"/>
      <c r="D14" s="256"/>
      <c r="E14" s="256"/>
      <c r="F14" s="256"/>
      <c r="G14" s="256"/>
      <c r="H14" s="256"/>
    </row>
    <row r="15" s="112" customFormat="1" ht="11.25">
      <c r="A15" s="112" t="s">
        <v>646</v>
      </c>
    </row>
    <row r="16" ht="12" customHeight="1"/>
    <row r="17" spans="1:8" ht="12.75" customHeight="1">
      <c r="A17" s="978" t="s">
        <v>700</v>
      </c>
      <c r="B17" s="978"/>
      <c r="C17" s="978"/>
      <c r="D17" s="978"/>
      <c r="E17" s="978"/>
      <c r="F17" s="978"/>
      <c r="G17" s="978"/>
      <c r="H17" s="978"/>
    </row>
    <row r="18" ht="12">
      <c r="H18" s="284" t="s">
        <v>855</v>
      </c>
    </row>
    <row r="19" spans="1:8" ht="3" customHeight="1">
      <c r="A19" s="154"/>
      <c r="B19" s="154"/>
      <c r="C19" s="154"/>
      <c r="D19" s="154"/>
      <c r="E19" s="154"/>
      <c r="F19" s="154"/>
      <c r="G19" s="154"/>
      <c r="H19" s="154"/>
    </row>
    <row r="20" spans="1:8" s="462" customFormat="1" ht="24.75" customHeight="1">
      <c r="A20" s="265" t="s">
        <v>429</v>
      </c>
      <c r="B20" s="355" t="s">
        <v>425</v>
      </c>
      <c r="C20" s="367"/>
      <c r="D20" s="18" t="s">
        <v>878</v>
      </c>
      <c r="E20" s="31" t="s">
        <v>857</v>
      </c>
      <c r="F20" s="31" t="s">
        <v>879</v>
      </c>
      <c r="G20" s="362" t="s">
        <v>880</v>
      </c>
      <c r="H20" s="368" t="s">
        <v>13</v>
      </c>
    </row>
    <row r="21" spans="1:8" s="462" customFormat="1" ht="3" customHeight="1">
      <c r="A21" s="149"/>
      <c r="B21" s="357"/>
      <c r="C21" s="369"/>
      <c r="D21" s="70"/>
      <c r="E21" s="70"/>
      <c r="F21" s="70"/>
      <c r="G21" s="70"/>
      <c r="H21" s="370"/>
    </row>
    <row r="22" spans="1:8" s="462" customFormat="1" ht="17.25" customHeight="1">
      <c r="A22" s="812" t="s">
        <v>511</v>
      </c>
      <c r="B22" s="813"/>
      <c r="C22" s="107"/>
      <c r="D22" s="195">
        <v>1038254</v>
      </c>
      <c r="E22" s="195">
        <v>11993</v>
      </c>
      <c r="F22" s="195">
        <v>518646</v>
      </c>
      <c r="G22" s="195">
        <v>486334650</v>
      </c>
      <c r="H22" s="195">
        <v>1577433641</v>
      </c>
    </row>
    <row r="23" spans="1:8" s="462" customFormat="1" ht="17.25" customHeight="1">
      <c r="A23" s="963">
        <v>15</v>
      </c>
      <c r="B23" s="971"/>
      <c r="C23" s="107"/>
      <c r="D23" s="195">
        <v>1038599</v>
      </c>
      <c r="E23" s="195">
        <v>11129</v>
      </c>
      <c r="F23" s="195">
        <v>513223</v>
      </c>
      <c r="G23" s="195">
        <v>486334650</v>
      </c>
      <c r="H23" s="195">
        <v>1580267641</v>
      </c>
    </row>
    <row r="24" spans="1:8" s="462" customFormat="1" ht="17.25" customHeight="1">
      <c r="A24" s="963">
        <v>16</v>
      </c>
      <c r="B24" s="971"/>
      <c r="C24" s="107"/>
      <c r="D24" s="195">
        <v>1066874</v>
      </c>
      <c r="E24" s="195">
        <v>29206</v>
      </c>
      <c r="F24" s="195">
        <v>1488076</v>
      </c>
      <c r="G24" s="195">
        <v>487534650</v>
      </c>
      <c r="H24" s="195">
        <v>1749600475</v>
      </c>
    </row>
    <row r="25" spans="1:8" s="232" customFormat="1" ht="17.25" customHeight="1">
      <c r="A25" s="963">
        <v>17</v>
      </c>
      <c r="B25" s="971"/>
      <c r="C25" s="107"/>
      <c r="D25" s="195">
        <v>1066874</v>
      </c>
      <c r="E25" s="195">
        <v>28280</v>
      </c>
      <c r="F25" s="195">
        <v>1472839</v>
      </c>
      <c r="G25" s="195">
        <v>512535150</v>
      </c>
      <c r="H25" s="195">
        <v>1719750475</v>
      </c>
    </row>
    <row r="26" spans="1:8" s="232" customFormat="1" ht="17.25" customHeight="1">
      <c r="A26" s="975">
        <v>18</v>
      </c>
      <c r="B26" s="976"/>
      <c r="C26" s="39"/>
      <c r="D26" s="542">
        <v>1067943</v>
      </c>
      <c r="E26" s="542">
        <v>27866</v>
      </c>
      <c r="F26" s="542">
        <v>1462205</v>
      </c>
      <c r="G26" s="542">
        <v>512535150</v>
      </c>
      <c r="H26" s="542">
        <v>1719750475</v>
      </c>
    </row>
    <row r="27" spans="1:8" s="462" customFormat="1" ht="2.25" customHeight="1">
      <c r="A27" s="963"/>
      <c r="B27" s="971"/>
      <c r="C27" s="107"/>
      <c r="D27" s="45"/>
      <c r="E27" s="45"/>
      <c r="F27" s="45"/>
      <c r="G27" s="157"/>
      <c r="H27" s="363"/>
    </row>
    <row r="28" spans="1:8" ht="2.25" customHeight="1">
      <c r="A28" s="977"/>
      <c r="B28" s="977"/>
      <c r="C28" s="343"/>
      <c r="D28" s="371"/>
      <c r="E28" s="372"/>
      <c r="F28" s="372"/>
      <c r="G28" s="372"/>
      <c r="H28" s="372"/>
    </row>
    <row r="29" s="112" customFormat="1" ht="11.25">
      <c r="A29" s="112" t="s">
        <v>646</v>
      </c>
    </row>
    <row r="31" spans="1:8" ht="12" customHeight="1">
      <c r="A31" s="978" t="s">
        <v>701</v>
      </c>
      <c r="B31" s="978"/>
      <c r="C31" s="978"/>
      <c r="D31" s="978"/>
      <c r="E31" s="978"/>
      <c r="F31" s="978"/>
      <c r="G31" s="978"/>
      <c r="H31" s="978"/>
    </row>
    <row r="32" ht="12">
      <c r="H32" s="284" t="s">
        <v>855</v>
      </c>
    </row>
    <row r="33" spans="1:8" ht="4.5" customHeight="1">
      <c r="A33" s="154"/>
      <c r="B33" s="154"/>
      <c r="C33" s="154"/>
      <c r="D33" s="154"/>
      <c r="E33" s="154"/>
      <c r="F33" s="154"/>
      <c r="G33" s="154"/>
      <c r="H33" s="154"/>
    </row>
    <row r="34" spans="1:8" s="462" customFormat="1" ht="24.75" customHeight="1">
      <c r="A34" s="265" t="s">
        <v>429</v>
      </c>
      <c r="B34" s="355" t="s">
        <v>425</v>
      </c>
      <c r="C34" s="373"/>
      <c r="D34" s="18" t="s">
        <v>879</v>
      </c>
      <c r="E34" s="31" t="s">
        <v>647</v>
      </c>
      <c r="F34" s="362" t="s">
        <v>880</v>
      </c>
      <c r="G34" s="362" t="s">
        <v>881</v>
      </c>
      <c r="H34" s="362" t="s">
        <v>882</v>
      </c>
    </row>
    <row r="35" spans="1:8" s="462" customFormat="1" ht="3" customHeight="1">
      <c r="A35" s="149"/>
      <c r="B35" s="357"/>
      <c r="C35" s="374"/>
      <c r="D35" s="70"/>
      <c r="E35" s="70"/>
      <c r="F35" s="70"/>
      <c r="G35" s="70"/>
      <c r="H35" s="370"/>
    </row>
    <row r="36" spans="1:8" s="462" customFormat="1" ht="17.25" customHeight="1">
      <c r="A36" s="812" t="s">
        <v>511</v>
      </c>
      <c r="B36" s="813"/>
      <c r="C36" s="107"/>
      <c r="D36" s="195">
        <v>1891352.45</v>
      </c>
      <c r="E36" s="195">
        <v>86944</v>
      </c>
      <c r="F36" s="195">
        <v>414000</v>
      </c>
      <c r="G36" s="195">
        <v>12269287942</v>
      </c>
      <c r="H36" s="195">
        <v>0</v>
      </c>
    </row>
    <row r="37" spans="1:8" s="462" customFormat="1" ht="17.25" customHeight="1">
      <c r="A37" s="963">
        <v>15</v>
      </c>
      <c r="B37" s="971"/>
      <c r="C37" s="107"/>
      <c r="D37" s="195">
        <v>1890534.42</v>
      </c>
      <c r="E37" s="195">
        <v>91006</v>
      </c>
      <c r="F37" s="195">
        <v>414000</v>
      </c>
      <c r="G37" s="195">
        <v>7706087265</v>
      </c>
      <c r="H37" s="195">
        <v>0</v>
      </c>
    </row>
    <row r="38" spans="1:8" s="462" customFormat="1" ht="17.25" customHeight="1">
      <c r="A38" s="963">
        <v>16</v>
      </c>
      <c r="B38" s="971"/>
      <c r="C38" s="107"/>
      <c r="D38" s="196">
        <v>3902977</v>
      </c>
      <c r="E38" s="196">
        <v>95499</v>
      </c>
      <c r="F38" s="196">
        <v>414000</v>
      </c>
      <c r="G38" s="196">
        <v>6073656922</v>
      </c>
      <c r="H38" s="196">
        <v>995044025</v>
      </c>
    </row>
    <row r="39" spans="1:8" s="232" customFormat="1" ht="17.25" customHeight="1">
      <c r="A39" s="963">
        <v>17</v>
      </c>
      <c r="B39" s="971"/>
      <c r="C39" s="107"/>
      <c r="D39" s="196">
        <v>3904431</v>
      </c>
      <c r="E39" s="196">
        <v>158538</v>
      </c>
      <c r="F39" s="196">
        <v>414000</v>
      </c>
      <c r="G39" s="196">
        <v>10067911288</v>
      </c>
      <c r="H39" s="196">
        <v>994998005</v>
      </c>
    </row>
    <row r="40" spans="1:8" s="232" customFormat="1" ht="17.25" customHeight="1">
      <c r="A40" s="975">
        <v>18</v>
      </c>
      <c r="B40" s="976"/>
      <c r="C40" s="39"/>
      <c r="D40" s="545">
        <v>3904021</v>
      </c>
      <c r="E40" s="545">
        <v>162223</v>
      </c>
      <c r="F40" s="545">
        <v>3719982490</v>
      </c>
      <c r="G40" s="545">
        <v>8015049326</v>
      </c>
      <c r="H40" s="545">
        <v>800000000</v>
      </c>
    </row>
    <row r="41" spans="1:8" s="462" customFormat="1" ht="4.5" customHeight="1">
      <c r="A41" s="963"/>
      <c r="B41" s="971"/>
      <c r="C41" s="107"/>
      <c r="D41" s="45"/>
      <c r="E41" s="45"/>
      <c r="F41" s="45"/>
      <c r="G41" s="157"/>
      <c r="H41" s="363"/>
    </row>
    <row r="42" spans="1:8" ht="5.25" customHeight="1">
      <c r="A42" s="977"/>
      <c r="B42" s="977"/>
      <c r="C42" s="343"/>
      <c r="D42" s="371"/>
      <c r="E42" s="372"/>
      <c r="F42" s="372"/>
      <c r="G42" s="372"/>
      <c r="H42" s="372"/>
    </row>
    <row r="43" s="112" customFormat="1" ht="11.25">
      <c r="A43" s="112" t="s">
        <v>646</v>
      </c>
    </row>
  </sheetData>
  <mergeCells count="24">
    <mergeCell ref="A40:B40"/>
    <mergeCell ref="A41:B41"/>
    <mergeCell ref="A42:B42"/>
    <mergeCell ref="A3:H3"/>
    <mergeCell ref="A17:H17"/>
    <mergeCell ref="A31:H31"/>
    <mergeCell ref="A36:B36"/>
    <mergeCell ref="A37:B37"/>
    <mergeCell ref="A38:B38"/>
    <mergeCell ref="A39:B39"/>
    <mergeCell ref="A28:B28"/>
    <mergeCell ref="A23:B23"/>
    <mergeCell ref="A24:B24"/>
    <mergeCell ref="A25:B25"/>
    <mergeCell ref="A27:B27"/>
    <mergeCell ref="A26:B26"/>
    <mergeCell ref="A22:B22"/>
    <mergeCell ref="A1:H1"/>
    <mergeCell ref="A8:B8"/>
    <mergeCell ref="A9:B9"/>
    <mergeCell ref="A10:B10"/>
    <mergeCell ref="A11:B11"/>
    <mergeCell ref="A13:B13"/>
    <mergeCell ref="A12:B1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2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3.75390625" style="7" customWidth="1"/>
    <col min="2" max="2" width="2.875" style="3" customWidth="1"/>
    <col min="3" max="3" width="2.50390625" style="3" customWidth="1"/>
    <col min="4" max="4" width="2.875" style="3" customWidth="1"/>
    <col min="5" max="5" width="2.50390625" style="3" customWidth="1"/>
    <col min="6" max="6" width="2.75390625" style="3" customWidth="1"/>
    <col min="7" max="7" width="2.50390625" style="3" customWidth="1"/>
    <col min="8" max="8" width="2.875" style="7" customWidth="1"/>
    <col min="9" max="11" width="7.75390625" style="7" customWidth="1"/>
    <col min="12" max="12" width="7.875" style="7" customWidth="1"/>
    <col min="13" max="15" width="7.75390625" style="7" customWidth="1"/>
    <col min="16" max="16" width="5.125" style="7" customWidth="1"/>
    <col min="17" max="17" width="8.625" style="7" customWidth="1"/>
    <col min="18" max="18" width="6.75390625" style="7" customWidth="1"/>
    <col min="19" max="19" width="8.375" style="7" customWidth="1"/>
    <col min="20" max="26" width="7.75390625" style="7" customWidth="1"/>
    <col min="27" max="27" width="4.125" style="7" customWidth="1"/>
    <col min="28" max="28" width="2.875" style="3" customWidth="1"/>
    <col min="29" max="29" width="2.50390625" style="3" customWidth="1"/>
    <col min="30" max="30" width="2.875" style="3" customWidth="1"/>
    <col min="31" max="31" width="2.50390625" style="3" customWidth="1"/>
    <col min="32" max="32" width="2.75390625" style="3" customWidth="1"/>
    <col min="33" max="33" width="2.50390625" style="3" customWidth="1"/>
    <col min="34" max="16384" width="8.875" style="7" customWidth="1"/>
  </cols>
  <sheetData>
    <row r="1" spans="2:33" s="64" customFormat="1" ht="18" customHeight="1">
      <c r="B1" s="65"/>
      <c r="C1" s="65"/>
      <c r="D1" s="65"/>
      <c r="E1" s="65"/>
      <c r="F1" s="65"/>
      <c r="G1" s="65"/>
      <c r="M1" s="66"/>
      <c r="N1" s="66"/>
      <c r="O1" s="66"/>
      <c r="P1" s="66"/>
      <c r="Q1" s="9" t="s">
        <v>703</v>
      </c>
      <c r="R1" s="10" t="s">
        <v>704</v>
      </c>
      <c r="S1" s="66"/>
      <c r="T1" s="66"/>
      <c r="U1" s="66"/>
      <c r="V1" s="66"/>
      <c r="AB1" s="65"/>
      <c r="AC1" s="65"/>
      <c r="AD1" s="65"/>
      <c r="AE1" s="65"/>
      <c r="AF1" s="65"/>
      <c r="AG1" s="65"/>
    </row>
    <row r="2" spans="1:33" ht="12" customHeight="1">
      <c r="A2" s="5"/>
      <c r="B2" s="6"/>
      <c r="C2" s="6"/>
      <c r="D2" s="6"/>
      <c r="E2" s="6"/>
      <c r="F2" s="6"/>
      <c r="G2" s="6"/>
      <c r="AA2" s="5"/>
      <c r="AB2" s="6"/>
      <c r="AC2" s="6"/>
      <c r="AD2" s="6"/>
      <c r="AE2" s="6"/>
      <c r="AF2" s="6"/>
      <c r="AG2" s="6"/>
    </row>
    <row r="3" spans="1:33" ht="12" customHeight="1">
      <c r="A3" s="11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  <c r="AB3" s="12"/>
      <c r="AC3" s="12"/>
      <c r="AD3" s="12"/>
      <c r="AE3" s="12"/>
      <c r="AF3" s="12"/>
      <c r="AG3" s="12"/>
    </row>
    <row r="4" spans="1:33" ht="3" customHeight="1">
      <c r="A4" s="14"/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4"/>
      <c r="AB4" s="15"/>
      <c r="AC4" s="15"/>
      <c r="AD4" s="15"/>
      <c r="AE4" s="15"/>
      <c r="AF4" s="15"/>
      <c r="AG4" s="15"/>
    </row>
    <row r="5" spans="1:33" s="3" customFormat="1" ht="15" customHeight="1">
      <c r="A5" s="67"/>
      <c r="B5" s="67"/>
      <c r="C5" s="67"/>
      <c r="D5" s="67"/>
      <c r="E5" s="810" t="s">
        <v>306</v>
      </c>
      <c r="F5" s="810"/>
      <c r="G5" s="811"/>
      <c r="H5" s="789" t="s">
        <v>38</v>
      </c>
      <c r="I5" s="800"/>
      <c r="J5" s="800"/>
      <c r="K5" s="801"/>
      <c r="L5" s="818" t="s">
        <v>39</v>
      </c>
      <c r="M5" s="789"/>
      <c r="N5" s="776"/>
      <c r="O5" s="820" t="s">
        <v>952</v>
      </c>
      <c r="P5" s="802" t="s">
        <v>953</v>
      </c>
      <c r="Q5" s="805" t="s">
        <v>954</v>
      </c>
      <c r="R5" s="790" t="s">
        <v>955</v>
      </c>
      <c r="S5" s="802" t="s">
        <v>956</v>
      </c>
      <c r="T5" s="818" t="s">
        <v>40</v>
      </c>
      <c r="U5" s="789"/>
      <c r="V5" s="789"/>
      <c r="W5" s="789"/>
      <c r="X5" s="789"/>
      <c r="Y5" s="789"/>
      <c r="Z5" s="789"/>
      <c r="AA5" s="796" t="s">
        <v>306</v>
      </c>
      <c r="AB5" s="810"/>
      <c r="AC5" s="810"/>
      <c r="AD5" s="67"/>
      <c r="AE5" s="67"/>
      <c r="AF5" s="67"/>
      <c r="AG5" s="67"/>
    </row>
    <row r="6" spans="1:33" s="3" customFormat="1" ht="15" customHeight="1">
      <c r="A6" s="812" t="s">
        <v>702</v>
      </c>
      <c r="B6" s="812"/>
      <c r="C6" s="812"/>
      <c r="D6" s="1"/>
      <c r="E6" s="812"/>
      <c r="F6" s="812"/>
      <c r="G6" s="813"/>
      <c r="H6" s="798" t="s">
        <v>41</v>
      </c>
      <c r="I6" s="814"/>
      <c r="J6" s="791" t="s">
        <v>42</v>
      </c>
      <c r="K6" s="791" t="s">
        <v>43</v>
      </c>
      <c r="L6" s="815" t="s">
        <v>41</v>
      </c>
      <c r="M6" s="791" t="s">
        <v>42</v>
      </c>
      <c r="N6" s="793" t="s">
        <v>43</v>
      </c>
      <c r="O6" s="821"/>
      <c r="P6" s="803"/>
      <c r="Q6" s="806"/>
      <c r="R6" s="829"/>
      <c r="S6" s="803"/>
      <c r="T6" s="24" t="s">
        <v>44</v>
      </c>
      <c r="U6" s="791" t="s">
        <v>45</v>
      </c>
      <c r="V6" s="24" t="s">
        <v>46</v>
      </c>
      <c r="W6" s="24" t="s">
        <v>46</v>
      </c>
      <c r="X6" s="815" t="s">
        <v>47</v>
      </c>
      <c r="Y6" s="815" t="s">
        <v>48</v>
      </c>
      <c r="Z6" s="787" t="s">
        <v>49</v>
      </c>
      <c r="AA6" s="797"/>
      <c r="AB6" s="812"/>
      <c r="AC6" s="812"/>
      <c r="AD6" s="812" t="s">
        <v>702</v>
      </c>
      <c r="AE6" s="812"/>
      <c r="AF6" s="812"/>
      <c r="AG6" s="812"/>
    </row>
    <row r="7" spans="1:33" s="3" customFormat="1" ht="15" customHeight="1">
      <c r="A7" s="795"/>
      <c r="B7" s="795"/>
      <c r="C7" s="795"/>
      <c r="D7" s="28"/>
      <c r="E7" s="28"/>
      <c r="F7" s="28"/>
      <c r="G7" s="20"/>
      <c r="H7" s="799"/>
      <c r="I7" s="816"/>
      <c r="J7" s="792"/>
      <c r="K7" s="792"/>
      <c r="L7" s="817"/>
      <c r="M7" s="792"/>
      <c r="N7" s="794"/>
      <c r="O7" s="822"/>
      <c r="P7" s="804"/>
      <c r="Q7" s="807"/>
      <c r="R7" s="830"/>
      <c r="S7" s="804"/>
      <c r="T7" s="29" t="s">
        <v>50</v>
      </c>
      <c r="U7" s="792"/>
      <c r="V7" s="29" t="s">
        <v>51</v>
      </c>
      <c r="W7" s="29" t="s">
        <v>52</v>
      </c>
      <c r="X7" s="817"/>
      <c r="Y7" s="817"/>
      <c r="Z7" s="788"/>
      <c r="AA7" s="73"/>
      <c r="AB7" s="28"/>
      <c r="AC7" s="28"/>
      <c r="AD7" s="795"/>
      <c r="AE7" s="795"/>
      <c r="AF7" s="795"/>
      <c r="AG7" s="795"/>
    </row>
    <row r="8" spans="1:33" ht="4.5" customHeight="1">
      <c r="A8" s="13"/>
      <c r="B8" s="1"/>
      <c r="C8" s="1"/>
      <c r="D8" s="1"/>
      <c r="E8" s="1"/>
      <c r="F8" s="1"/>
      <c r="G8" s="6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75"/>
      <c r="AB8" s="1"/>
      <c r="AC8" s="1"/>
      <c r="AD8" s="1"/>
      <c r="AE8" s="1"/>
      <c r="AF8" s="1"/>
      <c r="AG8" s="1"/>
    </row>
    <row r="9" spans="1:33" s="38" customFormat="1" ht="10.5" customHeight="1">
      <c r="A9" s="36"/>
      <c r="B9" s="36"/>
      <c r="C9" s="36"/>
      <c r="D9" s="36"/>
      <c r="E9" s="36"/>
      <c r="F9" s="36"/>
      <c r="G9" s="76"/>
      <c r="H9" s="36"/>
      <c r="I9" s="36"/>
      <c r="J9" s="37"/>
      <c r="K9" s="36"/>
      <c r="L9" s="36"/>
      <c r="M9" s="36"/>
      <c r="N9" s="36"/>
      <c r="P9" s="39"/>
      <c r="Q9" s="39" t="s">
        <v>53</v>
      </c>
      <c r="R9" s="77" t="s">
        <v>54</v>
      </c>
      <c r="S9" s="39"/>
      <c r="T9" s="36"/>
      <c r="U9" s="36"/>
      <c r="V9" s="36"/>
      <c r="W9" s="36"/>
      <c r="X9" s="36"/>
      <c r="Y9" s="36"/>
      <c r="Z9" s="36"/>
      <c r="AA9" s="78"/>
      <c r="AB9" s="36"/>
      <c r="AC9" s="36"/>
      <c r="AD9" s="36"/>
      <c r="AE9" s="36"/>
      <c r="AF9" s="36"/>
      <c r="AG9" s="36"/>
    </row>
    <row r="10" spans="1:33" s="38" customFormat="1" ht="3.75" customHeight="1">
      <c r="A10" s="36"/>
      <c r="B10" s="36"/>
      <c r="C10" s="36"/>
      <c r="D10" s="36"/>
      <c r="E10" s="36"/>
      <c r="F10" s="36"/>
      <c r="G10" s="76"/>
      <c r="H10" s="36"/>
      <c r="I10" s="36"/>
      <c r="J10" s="37"/>
      <c r="K10" s="36"/>
      <c r="L10" s="36"/>
      <c r="M10" s="36"/>
      <c r="N10" s="36"/>
      <c r="P10" s="39"/>
      <c r="Q10" s="39"/>
      <c r="R10" s="77"/>
      <c r="S10" s="39"/>
      <c r="T10" s="36"/>
      <c r="U10" s="36"/>
      <c r="V10" s="36"/>
      <c r="W10" s="36"/>
      <c r="X10" s="36"/>
      <c r="Y10" s="36"/>
      <c r="Z10" s="36"/>
      <c r="AA10" s="78"/>
      <c r="AB10" s="36"/>
      <c r="AC10" s="36"/>
      <c r="AD10" s="36"/>
      <c r="AE10" s="36"/>
      <c r="AF10" s="36"/>
      <c r="AG10" s="36"/>
    </row>
    <row r="11" spans="1:33" ht="12" customHeight="1">
      <c r="A11" s="11" t="s">
        <v>55</v>
      </c>
      <c r="B11" s="79">
        <v>22</v>
      </c>
      <c r="C11" s="12" t="s">
        <v>56</v>
      </c>
      <c r="D11" s="79">
        <v>4</v>
      </c>
      <c r="E11" s="12" t="s">
        <v>57</v>
      </c>
      <c r="F11" s="79">
        <v>5</v>
      </c>
      <c r="G11" s="17" t="s">
        <v>58</v>
      </c>
      <c r="H11" s="13"/>
      <c r="I11" s="80">
        <f>SUM(J11:K11)</f>
        <v>75544</v>
      </c>
      <c r="J11" s="80">
        <v>35495</v>
      </c>
      <c r="K11" s="80">
        <v>40049</v>
      </c>
      <c r="L11" s="80">
        <f>SUM(M11:N11)</f>
        <v>53004</v>
      </c>
      <c r="M11" s="80">
        <v>26353</v>
      </c>
      <c r="N11" s="80">
        <v>26651</v>
      </c>
      <c r="O11" s="81">
        <v>47905</v>
      </c>
      <c r="P11" s="80">
        <v>1</v>
      </c>
      <c r="Q11" s="80">
        <v>23754</v>
      </c>
      <c r="R11" s="80">
        <v>3</v>
      </c>
      <c r="S11" s="80">
        <v>24151</v>
      </c>
      <c r="T11" s="82">
        <v>0</v>
      </c>
      <c r="U11" s="82">
        <v>0</v>
      </c>
      <c r="V11" s="80">
        <v>10573</v>
      </c>
      <c r="W11" s="82">
        <v>0</v>
      </c>
      <c r="X11" s="80">
        <v>13578</v>
      </c>
      <c r="Y11" s="82">
        <v>0</v>
      </c>
      <c r="Z11" s="80">
        <v>23754</v>
      </c>
      <c r="AA11" s="33" t="s">
        <v>55</v>
      </c>
      <c r="AB11" s="79">
        <v>22</v>
      </c>
      <c r="AC11" s="12" t="s">
        <v>56</v>
      </c>
      <c r="AD11" s="79">
        <v>4</v>
      </c>
      <c r="AE11" s="12" t="s">
        <v>57</v>
      </c>
      <c r="AF11" s="79">
        <v>5</v>
      </c>
      <c r="AG11" s="12" t="s">
        <v>58</v>
      </c>
    </row>
    <row r="12" spans="1:33" ht="12" customHeight="1">
      <c r="A12" s="13"/>
      <c r="B12" s="79">
        <v>22</v>
      </c>
      <c r="C12" s="12" t="s">
        <v>56</v>
      </c>
      <c r="D12" s="79">
        <v>4</v>
      </c>
      <c r="E12" s="12" t="s">
        <v>57</v>
      </c>
      <c r="F12" s="79">
        <v>15</v>
      </c>
      <c r="G12" s="17" t="s">
        <v>58</v>
      </c>
      <c r="H12" s="83" t="s">
        <v>59</v>
      </c>
      <c r="I12" s="80">
        <f aca="true" t="shared" si="0" ref="I12:I30">SUM(J12:K12)</f>
        <v>75544</v>
      </c>
      <c r="J12" s="80">
        <v>35495</v>
      </c>
      <c r="K12" s="80">
        <v>40049</v>
      </c>
      <c r="L12" s="80">
        <f aca="true" t="shared" si="1" ref="L12:L30">SUM(M12:N12)</f>
        <v>48562</v>
      </c>
      <c r="M12" s="80">
        <v>23740</v>
      </c>
      <c r="N12" s="80">
        <v>24822</v>
      </c>
      <c r="O12" s="81">
        <f aca="true" t="shared" si="2" ref="O12:O29">SUM(Q12,S12)</f>
        <v>46086</v>
      </c>
      <c r="P12" s="80">
        <v>1</v>
      </c>
      <c r="Q12" s="80">
        <v>26277</v>
      </c>
      <c r="R12" s="80">
        <v>1</v>
      </c>
      <c r="S12" s="80">
        <v>19809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0">
        <v>46086</v>
      </c>
      <c r="AA12" s="75"/>
      <c r="AB12" s="79">
        <v>22</v>
      </c>
      <c r="AC12" s="12" t="s">
        <v>56</v>
      </c>
      <c r="AD12" s="79">
        <v>4</v>
      </c>
      <c r="AE12" s="12" t="s">
        <v>57</v>
      </c>
      <c r="AF12" s="79">
        <v>15</v>
      </c>
      <c r="AG12" s="12" t="s">
        <v>58</v>
      </c>
    </row>
    <row r="13" spans="1:33" ht="6.75" customHeight="1">
      <c r="A13" s="13"/>
      <c r="B13" s="1"/>
      <c r="C13" s="1"/>
      <c r="D13" s="1"/>
      <c r="E13" s="1"/>
      <c r="F13" s="1"/>
      <c r="G13" s="69"/>
      <c r="H13" s="13"/>
      <c r="I13" s="13"/>
      <c r="J13" s="13"/>
      <c r="K13" s="13"/>
      <c r="L13" s="13"/>
      <c r="M13" s="13"/>
      <c r="N13" s="13"/>
      <c r="O13" s="43"/>
      <c r="P13" s="43"/>
      <c r="Q13" s="43"/>
      <c r="R13" s="43"/>
      <c r="S13" s="43"/>
      <c r="T13" s="84" t="s">
        <v>2</v>
      </c>
      <c r="U13" s="13"/>
      <c r="V13" s="13"/>
      <c r="W13" s="13"/>
      <c r="X13" s="13"/>
      <c r="Y13" s="13"/>
      <c r="Z13" s="13"/>
      <c r="AA13" s="75"/>
      <c r="AB13" s="1"/>
      <c r="AC13" s="1"/>
      <c r="AD13" s="1"/>
      <c r="AE13" s="1"/>
      <c r="AF13" s="1"/>
      <c r="AG13" s="1"/>
    </row>
    <row r="14" spans="1:33" ht="12" customHeight="1">
      <c r="A14" s="13"/>
      <c r="B14" s="79">
        <v>23</v>
      </c>
      <c r="C14" s="12" t="s">
        <v>56</v>
      </c>
      <c r="D14" s="79">
        <v>1</v>
      </c>
      <c r="E14" s="12" t="s">
        <v>57</v>
      </c>
      <c r="F14" s="79">
        <v>10</v>
      </c>
      <c r="G14" s="17" t="s">
        <v>58</v>
      </c>
      <c r="H14" s="13"/>
      <c r="I14" s="80">
        <f t="shared" si="0"/>
        <v>79433</v>
      </c>
      <c r="J14" s="80">
        <v>36643</v>
      </c>
      <c r="K14" s="80">
        <v>42790</v>
      </c>
      <c r="L14" s="80">
        <f t="shared" si="1"/>
        <v>44821</v>
      </c>
      <c r="M14" s="80">
        <v>22323</v>
      </c>
      <c r="N14" s="80">
        <v>22498</v>
      </c>
      <c r="O14" s="80">
        <f t="shared" si="2"/>
        <v>44240</v>
      </c>
      <c r="P14" s="80">
        <v>1</v>
      </c>
      <c r="Q14" s="80">
        <v>27988</v>
      </c>
      <c r="R14" s="80">
        <v>1</v>
      </c>
      <c r="S14" s="80">
        <v>16252</v>
      </c>
      <c r="T14" s="85">
        <v>27988</v>
      </c>
      <c r="U14" s="82">
        <v>0</v>
      </c>
      <c r="V14" s="86" t="s">
        <v>883</v>
      </c>
      <c r="W14" s="82">
        <v>0</v>
      </c>
      <c r="X14" s="80">
        <v>16252</v>
      </c>
      <c r="Y14" s="82">
        <v>0</v>
      </c>
      <c r="Z14" s="82">
        <v>0</v>
      </c>
      <c r="AA14" s="75"/>
      <c r="AB14" s="79">
        <v>23</v>
      </c>
      <c r="AC14" s="12" t="s">
        <v>56</v>
      </c>
      <c r="AD14" s="79">
        <v>1</v>
      </c>
      <c r="AE14" s="12" t="s">
        <v>57</v>
      </c>
      <c r="AF14" s="79">
        <v>10</v>
      </c>
      <c r="AG14" s="12" t="s">
        <v>58</v>
      </c>
    </row>
    <row r="15" spans="1:33" ht="6.75" customHeight="1">
      <c r="A15" s="13"/>
      <c r="B15" s="1"/>
      <c r="C15" s="1"/>
      <c r="D15" s="1"/>
      <c r="E15" s="1"/>
      <c r="F15" s="1"/>
      <c r="G15" s="69"/>
      <c r="H15" s="13"/>
      <c r="I15" s="13"/>
      <c r="J15" s="13"/>
      <c r="K15" s="13"/>
      <c r="L15" s="13"/>
      <c r="M15" s="13"/>
      <c r="N15" s="13"/>
      <c r="O15" s="43"/>
      <c r="P15" s="43"/>
      <c r="Q15" s="43"/>
      <c r="R15" s="43"/>
      <c r="S15" s="43"/>
      <c r="T15" s="87" t="s">
        <v>2</v>
      </c>
      <c r="U15" s="13"/>
      <c r="V15" s="13"/>
      <c r="W15" s="13"/>
      <c r="X15" s="13"/>
      <c r="Y15" s="13"/>
      <c r="Z15" s="13"/>
      <c r="AA15" s="75"/>
      <c r="AB15" s="1"/>
      <c r="AC15" s="1"/>
      <c r="AD15" s="1"/>
      <c r="AE15" s="1"/>
      <c r="AF15" s="1"/>
      <c r="AG15" s="1"/>
    </row>
    <row r="16" spans="1:33" ht="12" customHeight="1">
      <c r="A16" s="13"/>
      <c r="B16" s="79">
        <v>26</v>
      </c>
      <c r="C16" s="12" t="s">
        <v>56</v>
      </c>
      <c r="D16" s="79">
        <v>12</v>
      </c>
      <c r="E16" s="12" t="s">
        <v>57</v>
      </c>
      <c r="F16" s="79">
        <v>12</v>
      </c>
      <c r="G16" s="17" t="s">
        <v>58</v>
      </c>
      <c r="H16" s="13"/>
      <c r="I16" s="80">
        <f t="shared" si="0"/>
        <v>94641</v>
      </c>
      <c r="J16" s="80">
        <v>42923</v>
      </c>
      <c r="K16" s="80">
        <v>51718</v>
      </c>
      <c r="L16" s="80">
        <f t="shared" si="1"/>
        <v>58273</v>
      </c>
      <c r="M16" s="80">
        <v>27715</v>
      </c>
      <c r="N16" s="80">
        <v>30558</v>
      </c>
      <c r="O16" s="80">
        <f t="shared" si="2"/>
        <v>58036</v>
      </c>
      <c r="P16" s="80">
        <v>1</v>
      </c>
      <c r="Q16" s="80">
        <v>33638</v>
      </c>
      <c r="R16" s="80">
        <v>1</v>
      </c>
      <c r="S16" s="80">
        <v>24398</v>
      </c>
      <c r="T16" s="80">
        <v>24398</v>
      </c>
      <c r="U16" s="82">
        <v>0</v>
      </c>
      <c r="V16" s="82">
        <v>0</v>
      </c>
      <c r="W16" s="82">
        <v>0</v>
      </c>
      <c r="X16" s="80">
        <v>33638</v>
      </c>
      <c r="Y16" s="82">
        <v>0</v>
      </c>
      <c r="Z16" s="82">
        <v>0</v>
      </c>
      <c r="AA16" s="75"/>
      <c r="AB16" s="79">
        <v>26</v>
      </c>
      <c r="AC16" s="12" t="s">
        <v>56</v>
      </c>
      <c r="AD16" s="79">
        <v>12</v>
      </c>
      <c r="AE16" s="12" t="s">
        <v>57</v>
      </c>
      <c r="AF16" s="79">
        <v>12</v>
      </c>
      <c r="AG16" s="12" t="s">
        <v>58</v>
      </c>
    </row>
    <row r="17" spans="1:33" ht="12" customHeight="1">
      <c r="A17" s="13"/>
      <c r="B17" s="79">
        <v>30</v>
      </c>
      <c r="C17" s="12" t="s">
        <v>56</v>
      </c>
      <c r="D17" s="79">
        <v>12</v>
      </c>
      <c r="E17" s="12" t="s">
        <v>57</v>
      </c>
      <c r="F17" s="79">
        <v>7</v>
      </c>
      <c r="G17" s="17" t="s">
        <v>58</v>
      </c>
      <c r="H17" s="13"/>
      <c r="I17" s="80">
        <f t="shared" si="0"/>
        <v>104388</v>
      </c>
      <c r="J17" s="80">
        <v>46790</v>
      </c>
      <c r="K17" s="80">
        <v>57598</v>
      </c>
      <c r="L17" s="80">
        <f t="shared" si="1"/>
        <v>63508</v>
      </c>
      <c r="M17" s="80">
        <v>29631</v>
      </c>
      <c r="N17" s="80">
        <v>33877</v>
      </c>
      <c r="O17" s="80">
        <f t="shared" si="2"/>
        <v>63096</v>
      </c>
      <c r="P17" s="80">
        <v>1</v>
      </c>
      <c r="Q17" s="80">
        <v>40174</v>
      </c>
      <c r="R17" s="80">
        <v>1</v>
      </c>
      <c r="S17" s="80">
        <v>22922</v>
      </c>
      <c r="T17" s="82">
        <v>0</v>
      </c>
      <c r="U17" s="82">
        <v>0</v>
      </c>
      <c r="V17" s="82">
        <v>0</v>
      </c>
      <c r="W17" s="82">
        <v>0</v>
      </c>
      <c r="X17" s="80">
        <v>63096</v>
      </c>
      <c r="Y17" s="82">
        <v>0</v>
      </c>
      <c r="Z17" s="82">
        <v>0</v>
      </c>
      <c r="AA17" s="75"/>
      <c r="AB17" s="79">
        <v>30</v>
      </c>
      <c r="AC17" s="12" t="s">
        <v>56</v>
      </c>
      <c r="AD17" s="79">
        <v>12</v>
      </c>
      <c r="AE17" s="12" t="s">
        <v>57</v>
      </c>
      <c r="AF17" s="79">
        <v>7</v>
      </c>
      <c r="AG17" s="12" t="s">
        <v>58</v>
      </c>
    </row>
    <row r="18" spans="1:33" ht="12" customHeight="1">
      <c r="A18" s="13"/>
      <c r="B18" s="79">
        <v>34</v>
      </c>
      <c r="C18" s="12" t="s">
        <v>56</v>
      </c>
      <c r="D18" s="79">
        <v>12</v>
      </c>
      <c r="E18" s="12" t="s">
        <v>57</v>
      </c>
      <c r="F18" s="79">
        <v>1</v>
      </c>
      <c r="G18" s="17" t="s">
        <v>58</v>
      </c>
      <c r="H18" s="13"/>
      <c r="I18" s="80">
        <f t="shared" si="0"/>
        <v>117334</v>
      </c>
      <c r="J18" s="80">
        <v>52444</v>
      </c>
      <c r="K18" s="80">
        <v>64890</v>
      </c>
      <c r="L18" s="80">
        <f t="shared" si="1"/>
        <v>52419</v>
      </c>
      <c r="M18" s="80">
        <v>24485</v>
      </c>
      <c r="N18" s="80">
        <v>27934</v>
      </c>
      <c r="O18" s="80">
        <f t="shared" si="2"/>
        <v>51879</v>
      </c>
      <c r="P18" s="80">
        <v>1</v>
      </c>
      <c r="Q18" s="80">
        <v>41755</v>
      </c>
      <c r="R18" s="80">
        <v>2</v>
      </c>
      <c r="S18" s="80">
        <v>10124</v>
      </c>
      <c r="T18" s="82">
        <v>0</v>
      </c>
      <c r="U18" s="82">
        <v>0</v>
      </c>
      <c r="V18" s="82">
        <v>0</v>
      </c>
      <c r="W18" s="82">
        <v>9350</v>
      </c>
      <c r="X18" s="80">
        <v>42529</v>
      </c>
      <c r="Y18" s="82">
        <v>0</v>
      </c>
      <c r="Z18" s="82">
        <v>0</v>
      </c>
      <c r="AA18" s="75"/>
      <c r="AB18" s="79">
        <v>34</v>
      </c>
      <c r="AC18" s="12" t="s">
        <v>56</v>
      </c>
      <c r="AD18" s="79">
        <v>12</v>
      </c>
      <c r="AE18" s="12" t="s">
        <v>57</v>
      </c>
      <c r="AF18" s="79">
        <v>1</v>
      </c>
      <c r="AG18" s="12" t="s">
        <v>58</v>
      </c>
    </row>
    <row r="19" spans="1:33" ht="12" customHeight="1">
      <c r="A19" s="13"/>
      <c r="B19" s="79">
        <v>38</v>
      </c>
      <c r="C19" s="12" t="s">
        <v>56</v>
      </c>
      <c r="D19" s="79">
        <v>11</v>
      </c>
      <c r="E19" s="12" t="s">
        <v>57</v>
      </c>
      <c r="F19" s="79">
        <v>15</v>
      </c>
      <c r="G19" s="17" t="s">
        <v>58</v>
      </c>
      <c r="H19" s="13"/>
      <c r="I19" s="80">
        <f t="shared" si="0"/>
        <v>129597</v>
      </c>
      <c r="J19" s="80">
        <v>57504</v>
      </c>
      <c r="K19" s="80">
        <v>72093</v>
      </c>
      <c r="L19" s="80">
        <f t="shared" si="1"/>
        <v>80342</v>
      </c>
      <c r="M19" s="80">
        <v>35884</v>
      </c>
      <c r="N19" s="80">
        <v>44458</v>
      </c>
      <c r="O19" s="80">
        <f t="shared" si="2"/>
        <v>80055</v>
      </c>
      <c r="P19" s="80">
        <v>1</v>
      </c>
      <c r="Q19" s="80">
        <v>51292</v>
      </c>
      <c r="R19" s="80">
        <v>1</v>
      </c>
      <c r="S19" s="80">
        <v>28763</v>
      </c>
      <c r="T19" s="82">
        <v>0</v>
      </c>
      <c r="U19" s="82">
        <v>0</v>
      </c>
      <c r="V19" s="80">
        <v>28763</v>
      </c>
      <c r="W19" s="82">
        <v>0</v>
      </c>
      <c r="X19" s="80">
        <v>51292</v>
      </c>
      <c r="Y19" s="82">
        <v>0</v>
      </c>
      <c r="Z19" s="82">
        <v>0</v>
      </c>
      <c r="AA19" s="75"/>
      <c r="AB19" s="79">
        <v>38</v>
      </c>
      <c r="AC19" s="12" t="s">
        <v>56</v>
      </c>
      <c r="AD19" s="79">
        <v>11</v>
      </c>
      <c r="AE19" s="12" t="s">
        <v>57</v>
      </c>
      <c r="AF19" s="79">
        <v>15</v>
      </c>
      <c r="AG19" s="12" t="s">
        <v>58</v>
      </c>
    </row>
    <row r="20" spans="1:33" ht="12" customHeight="1">
      <c r="A20" s="13"/>
      <c r="B20" s="79">
        <v>42</v>
      </c>
      <c r="C20" s="12" t="s">
        <v>56</v>
      </c>
      <c r="D20" s="79">
        <v>12</v>
      </c>
      <c r="E20" s="12" t="s">
        <v>57</v>
      </c>
      <c r="F20" s="79">
        <v>1</v>
      </c>
      <c r="G20" s="17" t="s">
        <v>58</v>
      </c>
      <c r="H20" s="13"/>
      <c r="I20" s="80">
        <f t="shared" si="0"/>
        <v>151200</v>
      </c>
      <c r="J20" s="80">
        <v>67212</v>
      </c>
      <c r="K20" s="80">
        <v>83988</v>
      </c>
      <c r="L20" s="80">
        <f t="shared" si="1"/>
        <v>70815</v>
      </c>
      <c r="M20" s="80">
        <v>30884</v>
      </c>
      <c r="N20" s="80">
        <v>39931</v>
      </c>
      <c r="O20" s="81">
        <v>70386</v>
      </c>
      <c r="P20" s="80">
        <v>1</v>
      </c>
      <c r="Q20" s="81">
        <v>51776</v>
      </c>
      <c r="R20" s="80">
        <v>2</v>
      </c>
      <c r="S20" s="80">
        <v>18610</v>
      </c>
      <c r="T20" s="82">
        <v>0</v>
      </c>
      <c r="U20" s="82">
        <v>0</v>
      </c>
      <c r="V20" s="82">
        <v>0</v>
      </c>
      <c r="W20" s="82">
        <v>17809</v>
      </c>
      <c r="X20" s="80">
        <v>51776</v>
      </c>
      <c r="Y20" s="82">
        <v>0</v>
      </c>
      <c r="Z20" s="85">
        <v>801</v>
      </c>
      <c r="AA20" s="75"/>
      <c r="AB20" s="79">
        <v>42</v>
      </c>
      <c r="AC20" s="12" t="s">
        <v>56</v>
      </c>
      <c r="AD20" s="79">
        <v>12</v>
      </c>
      <c r="AE20" s="12" t="s">
        <v>57</v>
      </c>
      <c r="AF20" s="79">
        <v>1</v>
      </c>
      <c r="AG20" s="12" t="s">
        <v>58</v>
      </c>
    </row>
    <row r="21" spans="1:33" ht="12" customHeight="1">
      <c r="A21" s="13"/>
      <c r="B21" s="79">
        <v>46</v>
      </c>
      <c r="C21" s="12" t="s">
        <v>56</v>
      </c>
      <c r="D21" s="79">
        <v>11</v>
      </c>
      <c r="E21" s="12" t="s">
        <v>57</v>
      </c>
      <c r="F21" s="79">
        <v>28</v>
      </c>
      <c r="G21" s="17" t="s">
        <v>58</v>
      </c>
      <c r="H21" s="13"/>
      <c r="I21" s="80">
        <f t="shared" si="0"/>
        <v>172868</v>
      </c>
      <c r="J21" s="80">
        <v>78005</v>
      </c>
      <c r="K21" s="80">
        <v>94863</v>
      </c>
      <c r="L21" s="80">
        <f t="shared" si="1"/>
        <v>126449</v>
      </c>
      <c r="M21" s="80">
        <v>55566</v>
      </c>
      <c r="N21" s="80">
        <v>70883</v>
      </c>
      <c r="O21" s="80">
        <f t="shared" si="2"/>
        <v>126058</v>
      </c>
      <c r="P21" s="80">
        <v>1</v>
      </c>
      <c r="Q21" s="81">
        <v>58483</v>
      </c>
      <c r="R21" s="80">
        <v>1</v>
      </c>
      <c r="S21" s="80">
        <v>67575</v>
      </c>
      <c r="T21" s="85">
        <v>58483</v>
      </c>
      <c r="U21" s="82">
        <v>0</v>
      </c>
      <c r="V21" s="82">
        <v>0</v>
      </c>
      <c r="W21" s="82">
        <v>0</v>
      </c>
      <c r="X21" s="80">
        <v>67575</v>
      </c>
      <c r="Y21" s="82">
        <v>0</v>
      </c>
      <c r="Z21" s="82">
        <v>0</v>
      </c>
      <c r="AA21" s="75"/>
      <c r="AB21" s="79">
        <v>46</v>
      </c>
      <c r="AC21" s="12" t="s">
        <v>56</v>
      </c>
      <c r="AD21" s="79">
        <v>11</v>
      </c>
      <c r="AE21" s="12" t="s">
        <v>57</v>
      </c>
      <c r="AF21" s="79">
        <v>28</v>
      </c>
      <c r="AG21" s="12" t="s">
        <v>58</v>
      </c>
    </row>
    <row r="22" spans="1:33" ht="12" customHeight="1">
      <c r="A22" s="13"/>
      <c r="B22" s="79">
        <v>50</v>
      </c>
      <c r="C22" s="12" t="s">
        <v>56</v>
      </c>
      <c r="D22" s="79">
        <v>11</v>
      </c>
      <c r="E22" s="12" t="s">
        <v>57</v>
      </c>
      <c r="F22" s="79">
        <v>23</v>
      </c>
      <c r="G22" s="17" t="s">
        <v>58</v>
      </c>
      <c r="H22" s="13"/>
      <c r="I22" s="80">
        <f t="shared" si="0"/>
        <v>195223</v>
      </c>
      <c r="J22" s="80">
        <v>89033</v>
      </c>
      <c r="K22" s="80">
        <v>106190</v>
      </c>
      <c r="L22" s="80">
        <f t="shared" si="1"/>
        <v>104715</v>
      </c>
      <c r="M22" s="80">
        <v>47322</v>
      </c>
      <c r="N22" s="80">
        <v>57393</v>
      </c>
      <c r="O22" s="80">
        <f t="shared" si="2"/>
        <v>104193</v>
      </c>
      <c r="P22" s="80">
        <v>1</v>
      </c>
      <c r="Q22" s="80">
        <v>54792</v>
      </c>
      <c r="R22" s="80">
        <v>2</v>
      </c>
      <c r="S22" s="80">
        <v>49401</v>
      </c>
      <c r="T22" s="85">
        <v>54792</v>
      </c>
      <c r="U22" s="82">
        <v>0</v>
      </c>
      <c r="V22" s="82">
        <v>0</v>
      </c>
      <c r="W22" s="82">
        <v>13015</v>
      </c>
      <c r="X22" s="80">
        <v>36386</v>
      </c>
      <c r="Y22" s="82">
        <v>0</v>
      </c>
      <c r="Z22" s="82">
        <v>0</v>
      </c>
      <c r="AA22" s="75"/>
      <c r="AB22" s="79">
        <v>50</v>
      </c>
      <c r="AC22" s="12" t="s">
        <v>56</v>
      </c>
      <c r="AD22" s="79">
        <v>11</v>
      </c>
      <c r="AE22" s="12" t="s">
        <v>57</v>
      </c>
      <c r="AF22" s="79">
        <v>23</v>
      </c>
      <c r="AG22" s="12" t="s">
        <v>58</v>
      </c>
    </row>
    <row r="23" spans="1:33" ht="12" customHeight="1">
      <c r="A23" s="13"/>
      <c r="B23" s="79">
        <v>54</v>
      </c>
      <c r="C23" s="12" t="s">
        <v>56</v>
      </c>
      <c r="D23" s="79">
        <v>11</v>
      </c>
      <c r="E23" s="12" t="s">
        <v>57</v>
      </c>
      <c r="F23" s="79">
        <v>25</v>
      </c>
      <c r="G23" s="17" t="s">
        <v>58</v>
      </c>
      <c r="H23" s="13"/>
      <c r="I23" s="80">
        <f t="shared" si="0"/>
        <v>208021</v>
      </c>
      <c r="J23" s="80">
        <v>95316</v>
      </c>
      <c r="K23" s="80">
        <v>112705</v>
      </c>
      <c r="L23" s="80">
        <f t="shared" si="1"/>
        <v>99353</v>
      </c>
      <c r="M23" s="80">
        <v>44095</v>
      </c>
      <c r="N23" s="80">
        <v>55258</v>
      </c>
      <c r="O23" s="80">
        <f t="shared" si="2"/>
        <v>98762</v>
      </c>
      <c r="P23" s="80">
        <v>1</v>
      </c>
      <c r="Q23" s="80">
        <v>64153</v>
      </c>
      <c r="R23" s="80">
        <v>1</v>
      </c>
      <c r="S23" s="80">
        <v>34609</v>
      </c>
      <c r="T23" s="85">
        <v>64153</v>
      </c>
      <c r="U23" s="82">
        <v>0</v>
      </c>
      <c r="V23" s="82">
        <v>0</v>
      </c>
      <c r="W23" s="82">
        <v>0</v>
      </c>
      <c r="X23" s="80">
        <v>34609</v>
      </c>
      <c r="Y23" s="82">
        <v>0</v>
      </c>
      <c r="Z23" s="82">
        <v>0</v>
      </c>
      <c r="AA23" s="75"/>
      <c r="AB23" s="79">
        <v>54</v>
      </c>
      <c r="AC23" s="12" t="s">
        <v>56</v>
      </c>
      <c r="AD23" s="79">
        <v>11</v>
      </c>
      <c r="AE23" s="12" t="s">
        <v>57</v>
      </c>
      <c r="AF23" s="79">
        <v>25</v>
      </c>
      <c r="AG23" s="12" t="s">
        <v>58</v>
      </c>
    </row>
    <row r="24" spans="1:33" ht="12" customHeight="1">
      <c r="A24" s="13"/>
      <c r="B24" s="79">
        <v>58</v>
      </c>
      <c r="C24" s="12" t="s">
        <v>56</v>
      </c>
      <c r="D24" s="79">
        <v>11</v>
      </c>
      <c r="E24" s="12" t="s">
        <v>57</v>
      </c>
      <c r="F24" s="79">
        <v>27</v>
      </c>
      <c r="G24" s="17" t="s">
        <v>58</v>
      </c>
      <c r="H24" s="13"/>
      <c r="I24" s="80">
        <f t="shared" si="0"/>
        <v>217250</v>
      </c>
      <c r="J24" s="80">
        <v>99831</v>
      </c>
      <c r="K24" s="80">
        <v>117419</v>
      </c>
      <c r="L24" s="80">
        <f t="shared" si="1"/>
        <v>100414</v>
      </c>
      <c r="M24" s="80">
        <v>44563</v>
      </c>
      <c r="N24" s="80">
        <v>55851</v>
      </c>
      <c r="O24" s="80">
        <f t="shared" si="2"/>
        <v>99888</v>
      </c>
      <c r="P24" s="80">
        <v>1</v>
      </c>
      <c r="Q24" s="80">
        <v>61803</v>
      </c>
      <c r="R24" s="80">
        <v>1</v>
      </c>
      <c r="S24" s="80">
        <v>38085</v>
      </c>
      <c r="T24" s="85">
        <v>61803</v>
      </c>
      <c r="U24" s="82">
        <v>0</v>
      </c>
      <c r="V24" s="82">
        <v>0</v>
      </c>
      <c r="W24" s="82">
        <v>0</v>
      </c>
      <c r="X24" s="80">
        <v>38085</v>
      </c>
      <c r="Y24" s="82">
        <v>0</v>
      </c>
      <c r="Z24" s="82">
        <v>0</v>
      </c>
      <c r="AA24" s="75"/>
      <c r="AB24" s="79">
        <v>58</v>
      </c>
      <c r="AC24" s="12" t="s">
        <v>56</v>
      </c>
      <c r="AD24" s="79">
        <v>11</v>
      </c>
      <c r="AE24" s="12" t="s">
        <v>57</v>
      </c>
      <c r="AF24" s="79">
        <v>27</v>
      </c>
      <c r="AG24" s="12" t="s">
        <v>58</v>
      </c>
    </row>
    <row r="25" spans="1:33" ht="12" customHeight="1">
      <c r="A25" s="13"/>
      <c r="B25" s="79">
        <v>62</v>
      </c>
      <c r="C25" s="12" t="s">
        <v>56</v>
      </c>
      <c r="D25" s="79">
        <v>11</v>
      </c>
      <c r="E25" s="12" t="s">
        <v>57</v>
      </c>
      <c r="F25" s="79">
        <v>29</v>
      </c>
      <c r="G25" s="17" t="s">
        <v>58</v>
      </c>
      <c r="H25" s="13"/>
      <c r="I25" s="80">
        <f t="shared" si="0"/>
        <v>224750</v>
      </c>
      <c r="J25" s="80">
        <v>102799</v>
      </c>
      <c r="K25" s="80">
        <v>121951</v>
      </c>
      <c r="L25" s="80">
        <f t="shared" si="1"/>
        <v>129887</v>
      </c>
      <c r="M25" s="80">
        <v>56552</v>
      </c>
      <c r="N25" s="80">
        <v>73335</v>
      </c>
      <c r="O25" s="80">
        <f t="shared" si="2"/>
        <v>129467</v>
      </c>
      <c r="P25" s="80">
        <v>1</v>
      </c>
      <c r="Q25" s="80">
        <v>56578</v>
      </c>
      <c r="R25" s="80">
        <v>2</v>
      </c>
      <c r="S25" s="80">
        <v>72889</v>
      </c>
      <c r="T25" s="85">
        <v>56578</v>
      </c>
      <c r="U25" s="82">
        <v>0</v>
      </c>
      <c r="V25" s="82">
        <v>0</v>
      </c>
      <c r="W25" s="82">
        <v>0</v>
      </c>
      <c r="X25" s="80">
        <v>72889</v>
      </c>
      <c r="Y25" s="82">
        <v>0</v>
      </c>
      <c r="Z25" s="82">
        <v>0</v>
      </c>
      <c r="AA25" s="75"/>
      <c r="AB25" s="79">
        <v>62</v>
      </c>
      <c r="AC25" s="12" t="s">
        <v>56</v>
      </c>
      <c r="AD25" s="79">
        <v>11</v>
      </c>
      <c r="AE25" s="12" t="s">
        <v>57</v>
      </c>
      <c r="AF25" s="79">
        <v>29</v>
      </c>
      <c r="AG25" s="12" t="s">
        <v>58</v>
      </c>
    </row>
    <row r="26" spans="1:33" ht="12" customHeight="1">
      <c r="A26" s="11" t="s">
        <v>60</v>
      </c>
      <c r="B26" s="79">
        <v>3</v>
      </c>
      <c r="C26" s="12" t="s">
        <v>56</v>
      </c>
      <c r="D26" s="79">
        <v>12</v>
      </c>
      <c r="E26" s="12" t="s">
        <v>57</v>
      </c>
      <c r="F26" s="79">
        <v>1</v>
      </c>
      <c r="G26" s="17" t="s">
        <v>58</v>
      </c>
      <c r="H26" s="13"/>
      <c r="I26" s="80">
        <f t="shared" si="0"/>
        <v>234483</v>
      </c>
      <c r="J26" s="80">
        <v>106776</v>
      </c>
      <c r="K26" s="80">
        <v>127707</v>
      </c>
      <c r="L26" s="80">
        <f t="shared" si="1"/>
        <v>162895</v>
      </c>
      <c r="M26" s="80">
        <v>70118</v>
      </c>
      <c r="N26" s="80">
        <v>92777</v>
      </c>
      <c r="O26" s="80">
        <f t="shared" si="2"/>
        <v>162455</v>
      </c>
      <c r="P26" s="80">
        <v>1</v>
      </c>
      <c r="Q26" s="80">
        <v>116947</v>
      </c>
      <c r="R26" s="80">
        <v>2</v>
      </c>
      <c r="S26" s="80">
        <v>45508</v>
      </c>
      <c r="T26" s="85">
        <v>29787</v>
      </c>
      <c r="U26" s="82">
        <v>0</v>
      </c>
      <c r="V26" s="82">
        <v>0</v>
      </c>
      <c r="W26" s="82">
        <v>0</v>
      </c>
      <c r="X26" s="80">
        <v>132668</v>
      </c>
      <c r="Y26" s="82">
        <v>0</v>
      </c>
      <c r="Z26" s="82">
        <v>0</v>
      </c>
      <c r="AA26" s="33" t="s">
        <v>60</v>
      </c>
      <c r="AB26" s="79">
        <v>3</v>
      </c>
      <c r="AC26" s="12" t="s">
        <v>56</v>
      </c>
      <c r="AD26" s="79">
        <v>12</v>
      </c>
      <c r="AE26" s="12" t="s">
        <v>57</v>
      </c>
      <c r="AF26" s="79">
        <v>1</v>
      </c>
      <c r="AG26" s="12" t="s">
        <v>58</v>
      </c>
    </row>
    <row r="27" spans="1:33" ht="12" customHeight="1">
      <c r="A27" s="13"/>
      <c r="B27" s="79">
        <v>7</v>
      </c>
      <c r="C27" s="12" t="s">
        <v>56</v>
      </c>
      <c r="D27" s="79">
        <v>11</v>
      </c>
      <c r="E27" s="12" t="s">
        <v>57</v>
      </c>
      <c r="F27" s="79">
        <v>26</v>
      </c>
      <c r="G27" s="17" t="s">
        <v>58</v>
      </c>
      <c r="H27" s="13"/>
      <c r="I27" s="80">
        <f t="shared" si="0"/>
        <v>246188</v>
      </c>
      <c r="J27" s="80">
        <v>112459</v>
      </c>
      <c r="K27" s="80">
        <v>133729</v>
      </c>
      <c r="L27" s="80">
        <f t="shared" si="1"/>
        <v>101192</v>
      </c>
      <c r="M27" s="80">
        <v>41671</v>
      </c>
      <c r="N27" s="80">
        <v>59521</v>
      </c>
      <c r="O27" s="80">
        <f t="shared" si="2"/>
        <v>99595</v>
      </c>
      <c r="P27" s="80">
        <v>1</v>
      </c>
      <c r="Q27" s="80">
        <v>81540</v>
      </c>
      <c r="R27" s="80">
        <v>1</v>
      </c>
      <c r="S27" s="80">
        <v>18055</v>
      </c>
      <c r="T27" s="82">
        <v>0</v>
      </c>
      <c r="U27" s="82">
        <v>0</v>
      </c>
      <c r="V27" s="82">
        <v>0</v>
      </c>
      <c r="W27" s="82">
        <v>18055</v>
      </c>
      <c r="X27" s="80">
        <v>81540</v>
      </c>
      <c r="Y27" s="82">
        <v>0</v>
      </c>
      <c r="Z27" s="82">
        <v>0</v>
      </c>
      <c r="AA27" s="75"/>
      <c r="AB27" s="79">
        <v>7</v>
      </c>
      <c r="AC27" s="12" t="s">
        <v>56</v>
      </c>
      <c r="AD27" s="79">
        <v>11</v>
      </c>
      <c r="AE27" s="12" t="s">
        <v>57</v>
      </c>
      <c r="AF27" s="79">
        <v>26</v>
      </c>
      <c r="AG27" s="12" t="s">
        <v>58</v>
      </c>
    </row>
    <row r="28" spans="1:33" ht="12" customHeight="1">
      <c r="A28" s="13"/>
      <c r="B28" s="79">
        <v>11</v>
      </c>
      <c r="C28" s="12" t="s">
        <v>56</v>
      </c>
      <c r="D28" s="79">
        <v>11</v>
      </c>
      <c r="E28" s="12" t="s">
        <v>57</v>
      </c>
      <c r="F28" s="79">
        <v>28</v>
      </c>
      <c r="G28" s="17" t="s">
        <v>58</v>
      </c>
      <c r="H28" s="13"/>
      <c r="I28" s="80">
        <f t="shared" si="0"/>
        <v>255137</v>
      </c>
      <c r="J28" s="80">
        <v>116673</v>
      </c>
      <c r="K28" s="80">
        <v>138464</v>
      </c>
      <c r="L28" s="80">
        <f t="shared" si="1"/>
        <v>132725</v>
      </c>
      <c r="M28" s="80">
        <v>56935</v>
      </c>
      <c r="N28" s="80">
        <v>75790</v>
      </c>
      <c r="O28" s="80">
        <f t="shared" si="2"/>
        <v>131922</v>
      </c>
      <c r="P28" s="80">
        <v>1</v>
      </c>
      <c r="Q28" s="80">
        <v>96378</v>
      </c>
      <c r="R28" s="80">
        <v>1</v>
      </c>
      <c r="S28" s="80">
        <v>35544</v>
      </c>
      <c r="T28" s="82">
        <v>0</v>
      </c>
      <c r="U28" s="82">
        <v>0</v>
      </c>
      <c r="V28" s="82">
        <v>0</v>
      </c>
      <c r="W28" s="82">
        <v>0</v>
      </c>
      <c r="X28" s="80">
        <v>131922</v>
      </c>
      <c r="Y28" s="82">
        <v>0</v>
      </c>
      <c r="Z28" s="82">
        <v>0</v>
      </c>
      <c r="AA28" s="75"/>
      <c r="AB28" s="79">
        <v>11</v>
      </c>
      <c r="AC28" s="12" t="s">
        <v>56</v>
      </c>
      <c r="AD28" s="79">
        <v>11</v>
      </c>
      <c r="AE28" s="12" t="s">
        <v>57</v>
      </c>
      <c r="AF28" s="79">
        <v>28</v>
      </c>
      <c r="AG28" s="12" t="s">
        <v>58</v>
      </c>
    </row>
    <row r="29" spans="1:33" ht="12" customHeight="1">
      <c r="A29" s="13"/>
      <c r="B29" s="79">
        <v>15</v>
      </c>
      <c r="C29" s="12" t="s">
        <v>56</v>
      </c>
      <c r="D29" s="79">
        <v>11</v>
      </c>
      <c r="E29" s="12" t="s">
        <v>57</v>
      </c>
      <c r="F29" s="79">
        <v>30</v>
      </c>
      <c r="G29" s="17" t="s">
        <v>58</v>
      </c>
      <c r="H29" s="13"/>
      <c r="I29" s="80">
        <f t="shared" si="0"/>
        <v>261190</v>
      </c>
      <c r="J29" s="80">
        <v>119296</v>
      </c>
      <c r="K29" s="80">
        <v>141894</v>
      </c>
      <c r="L29" s="80">
        <f t="shared" si="1"/>
        <v>152138</v>
      </c>
      <c r="M29" s="80">
        <v>65171</v>
      </c>
      <c r="N29" s="80">
        <v>86967</v>
      </c>
      <c r="O29" s="80">
        <f t="shared" si="2"/>
        <v>151125</v>
      </c>
      <c r="P29" s="80">
        <v>1</v>
      </c>
      <c r="Q29" s="80">
        <v>84411</v>
      </c>
      <c r="R29" s="80">
        <v>1</v>
      </c>
      <c r="S29" s="80">
        <v>66714</v>
      </c>
      <c r="T29" s="82">
        <v>0</v>
      </c>
      <c r="U29" s="82">
        <v>0</v>
      </c>
      <c r="V29" s="82">
        <v>0</v>
      </c>
      <c r="W29" s="82">
        <v>0</v>
      </c>
      <c r="X29" s="80">
        <v>151125</v>
      </c>
      <c r="Y29" s="82">
        <v>0</v>
      </c>
      <c r="Z29" s="82">
        <v>0</v>
      </c>
      <c r="AA29" s="75"/>
      <c r="AB29" s="79">
        <v>15</v>
      </c>
      <c r="AC29" s="12" t="s">
        <v>56</v>
      </c>
      <c r="AD29" s="79">
        <v>11</v>
      </c>
      <c r="AE29" s="12" t="s">
        <v>57</v>
      </c>
      <c r="AF29" s="79">
        <v>30</v>
      </c>
      <c r="AG29" s="12" t="s">
        <v>58</v>
      </c>
    </row>
    <row r="30" spans="1:33" ht="12" customHeight="1">
      <c r="A30" s="13"/>
      <c r="B30" s="79">
        <v>16</v>
      </c>
      <c r="C30" s="12" t="s">
        <v>56</v>
      </c>
      <c r="D30" s="79">
        <v>11</v>
      </c>
      <c r="E30" s="12" t="s">
        <v>57</v>
      </c>
      <c r="F30" s="79">
        <v>28</v>
      </c>
      <c r="G30" s="17" t="s">
        <v>58</v>
      </c>
      <c r="H30" s="13"/>
      <c r="I30" s="80">
        <f t="shared" si="0"/>
        <v>261890</v>
      </c>
      <c r="J30" s="80">
        <v>119589</v>
      </c>
      <c r="K30" s="80">
        <v>142301</v>
      </c>
      <c r="L30" s="80">
        <f t="shared" si="1"/>
        <v>150470</v>
      </c>
      <c r="M30" s="80">
        <v>64905</v>
      </c>
      <c r="N30" s="80">
        <v>85565</v>
      </c>
      <c r="O30" s="80">
        <v>149512</v>
      </c>
      <c r="P30" s="80">
        <v>1</v>
      </c>
      <c r="Q30" s="80">
        <v>81202</v>
      </c>
      <c r="R30" s="80">
        <v>2</v>
      </c>
      <c r="S30" s="80">
        <v>68310</v>
      </c>
      <c r="T30" s="82">
        <v>0</v>
      </c>
      <c r="U30" s="82">
        <v>0</v>
      </c>
      <c r="V30" s="82">
        <v>0</v>
      </c>
      <c r="W30" s="82">
        <v>0</v>
      </c>
      <c r="X30" s="80">
        <v>149512</v>
      </c>
      <c r="Y30" s="82">
        <v>0</v>
      </c>
      <c r="Z30" s="82">
        <v>0</v>
      </c>
      <c r="AA30" s="75"/>
      <c r="AB30" s="79">
        <v>16</v>
      </c>
      <c r="AC30" s="12" t="s">
        <v>56</v>
      </c>
      <c r="AD30" s="79">
        <v>11</v>
      </c>
      <c r="AE30" s="12" t="s">
        <v>57</v>
      </c>
      <c r="AF30" s="79">
        <v>28</v>
      </c>
      <c r="AG30" s="12" t="s">
        <v>58</v>
      </c>
    </row>
    <row r="31" spans="1:33" ht="12" customHeight="1">
      <c r="A31" s="13"/>
      <c r="B31" s="79">
        <v>19</v>
      </c>
      <c r="C31" s="12" t="s">
        <v>56</v>
      </c>
      <c r="D31" s="79">
        <v>11</v>
      </c>
      <c r="E31" s="12" t="s">
        <v>57</v>
      </c>
      <c r="F31" s="79">
        <v>25</v>
      </c>
      <c r="G31" s="17" t="s">
        <v>58</v>
      </c>
      <c r="H31" s="13"/>
      <c r="I31" s="80">
        <f>SUM(J31:K31)</f>
        <v>263583</v>
      </c>
      <c r="J31" s="80">
        <v>120095</v>
      </c>
      <c r="K31" s="80">
        <v>143488</v>
      </c>
      <c r="L31" s="80">
        <f>SUM(M31:N31)</f>
        <v>107345</v>
      </c>
      <c r="M31" s="80">
        <v>46289</v>
      </c>
      <c r="N31" s="80">
        <v>61056</v>
      </c>
      <c r="O31" s="80">
        <v>104887</v>
      </c>
      <c r="P31" s="80">
        <v>1</v>
      </c>
      <c r="Q31" s="80">
        <v>61831</v>
      </c>
      <c r="R31" s="80">
        <v>3</v>
      </c>
      <c r="S31" s="80">
        <v>43056</v>
      </c>
      <c r="T31" s="82">
        <v>0</v>
      </c>
      <c r="U31" s="82">
        <v>0</v>
      </c>
      <c r="V31" s="82">
        <v>0</v>
      </c>
      <c r="W31" s="82">
        <v>0</v>
      </c>
      <c r="X31" s="80">
        <v>104887</v>
      </c>
      <c r="Y31" s="82">
        <v>0</v>
      </c>
      <c r="Z31" s="82">
        <v>0</v>
      </c>
      <c r="AA31" s="75"/>
      <c r="AB31" s="79">
        <v>19</v>
      </c>
      <c r="AC31" s="12" t="s">
        <v>56</v>
      </c>
      <c r="AD31" s="79">
        <v>11</v>
      </c>
      <c r="AE31" s="12" t="s">
        <v>57</v>
      </c>
      <c r="AF31" s="79">
        <v>25</v>
      </c>
      <c r="AG31" s="12" t="s">
        <v>58</v>
      </c>
    </row>
    <row r="32" spans="1:33" ht="12" customHeight="1">
      <c r="A32" s="13"/>
      <c r="B32" s="79"/>
      <c r="C32" s="12"/>
      <c r="D32" s="79"/>
      <c r="E32" s="12"/>
      <c r="F32" s="79"/>
      <c r="G32" s="17"/>
      <c r="H32" s="13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2"/>
      <c r="U32" s="82"/>
      <c r="V32" s="82"/>
      <c r="W32" s="82"/>
      <c r="X32" s="80"/>
      <c r="Y32" s="82"/>
      <c r="Z32" s="82"/>
      <c r="AA32" s="75"/>
      <c r="AB32" s="79"/>
      <c r="AC32" s="12"/>
      <c r="AD32" s="79"/>
      <c r="AE32" s="12"/>
      <c r="AF32" s="79"/>
      <c r="AG32" s="12"/>
    </row>
    <row r="33" spans="1:33" s="38" customFormat="1" ht="12" customHeight="1">
      <c r="A33" s="36"/>
      <c r="B33" s="36"/>
      <c r="C33" s="36"/>
      <c r="D33" s="36"/>
      <c r="E33" s="36"/>
      <c r="F33" s="36"/>
      <c r="G33" s="76"/>
      <c r="H33" s="36"/>
      <c r="I33" s="36"/>
      <c r="J33" s="36"/>
      <c r="K33" s="36"/>
      <c r="L33" s="36"/>
      <c r="M33" s="36"/>
      <c r="N33" s="36"/>
      <c r="P33" s="39"/>
      <c r="Q33" s="40" t="s">
        <v>61</v>
      </c>
      <c r="R33" s="77" t="s">
        <v>62</v>
      </c>
      <c r="S33" s="39"/>
      <c r="T33" s="39"/>
      <c r="U33" s="36"/>
      <c r="V33" s="36"/>
      <c r="W33" s="36"/>
      <c r="X33" s="36"/>
      <c r="Y33" s="36"/>
      <c r="Z33" s="36"/>
      <c r="AA33" s="78"/>
      <c r="AB33" s="36"/>
      <c r="AC33" s="36"/>
      <c r="AD33" s="36"/>
      <c r="AE33" s="36"/>
      <c r="AF33" s="36"/>
      <c r="AG33" s="36"/>
    </row>
    <row r="34" spans="1:33" ht="9" customHeight="1">
      <c r="A34" s="13"/>
      <c r="B34" s="1"/>
      <c r="C34" s="1"/>
      <c r="D34" s="1"/>
      <c r="E34" s="1"/>
      <c r="F34" s="1"/>
      <c r="G34" s="69"/>
      <c r="H34" s="13"/>
      <c r="I34" s="13"/>
      <c r="J34" s="13"/>
      <c r="K34" s="13"/>
      <c r="L34" s="13"/>
      <c r="M34" s="13"/>
      <c r="N34" s="13"/>
      <c r="O34" s="43"/>
      <c r="P34" s="43"/>
      <c r="Q34" s="43"/>
      <c r="R34" s="43"/>
      <c r="S34" s="43"/>
      <c r="T34" s="52" t="s">
        <v>2</v>
      </c>
      <c r="U34" s="13"/>
      <c r="V34" s="13"/>
      <c r="W34" s="13"/>
      <c r="X34" s="13"/>
      <c r="Y34" s="13"/>
      <c r="Z34" s="13"/>
      <c r="AA34" s="75"/>
      <c r="AB34" s="1"/>
      <c r="AC34" s="1"/>
      <c r="AD34" s="1"/>
      <c r="AE34" s="1"/>
      <c r="AF34" s="1"/>
      <c r="AG34" s="1"/>
    </row>
    <row r="35" spans="1:33" ht="12" customHeight="1">
      <c r="A35" s="13" t="s">
        <v>55</v>
      </c>
      <c r="B35" s="1">
        <v>22</v>
      </c>
      <c r="C35" s="1" t="s">
        <v>56</v>
      </c>
      <c r="D35" s="1">
        <v>4</v>
      </c>
      <c r="E35" s="1" t="s">
        <v>57</v>
      </c>
      <c r="F35" s="1">
        <v>30</v>
      </c>
      <c r="G35" s="69" t="s">
        <v>58</v>
      </c>
      <c r="H35" s="13"/>
      <c r="I35" s="80">
        <f>SUM(J35:K35)</f>
        <v>76601</v>
      </c>
      <c r="J35" s="80">
        <v>35943</v>
      </c>
      <c r="K35" s="80">
        <v>40658</v>
      </c>
      <c r="L35" s="80">
        <f>SUM(M35:N35)</f>
        <v>59185</v>
      </c>
      <c r="M35" s="80">
        <v>28438</v>
      </c>
      <c r="N35" s="80">
        <v>30747</v>
      </c>
      <c r="O35" s="81">
        <v>55338</v>
      </c>
      <c r="P35" s="80">
        <v>7</v>
      </c>
      <c r="Q35" s="80">
        <v>24190</v>
      </c>
      <c r="R35" s="80">
        <v>19</v>
      </c>
      <c r="S35" s="80">
        <v>31148</v>
      </c>
      <c r="T35" s="80">
        <v>14770</v>
      </c>
      <c r="U35" s="86">
        <v>0</v>
      </c>
      <c r="V35" s="80">
        <v>5653</v>
      </c>
      <c r="W35" s="82">
        <v>0</v>
      </c>
      <c r="X35" s="80">
        <v>28160</v>
      </c>
      <c r="Y35" s="86" t="s">
        <v>463</v>
      </c>
      <c r="Z35" s="80">
        <v>6755</v>
      </c>
      <c r="AA35" s="75" t="s">
        <v>55</v>
      </c>
      <c r="AB35" s="1">
        <v>22</v>
      </c>
      <c r="AC35" s="1" t="s">
        <v>56</v>
      </c>
      <c r="AD35" s="1">
        <v>4</v>
      </c>
      <c r="AE35" s="1" t="s">
        <v>57</v>
      </c>
      <c r="AF35" s="1">
        <v>30</v>
      </c>
      <c r="AG35" s="1" t="s">
        <v>58</v>
      </c>
    </row>
    <row r="36" spans="1:33" ht="9" customHeight="1">
      <c r="A36" s="13"/>
      <c r="B36" s="1"/>
      <c r="C36" s="1"/>
      <c r="D36" s="1"/>
      <c r="E36" s="1"/>
      <c r="F36" s="1"/>
      <c r="G36" s="69"/>
      <c r="H36" s="13"/>
      <c r="I36" s="13"/>
      <c r="J36" s="13"/>
      <c r="K36" s="13"/>
      <c r="L36" s="13"/>
      <c r="M36" s="13"/>
      <c r="N36" s="13"/>
      <c r="O36" s="43"/>
      <c r="P36" s="43"/>
      <c r="Q36" s="43"/>
      <c r="R36" s="43"/>
      <c r="S36" s="43"/>
      <c r="T36" s="52" t="s">
        <v>2</v>
      </c>
      <c r="U36" s="13"/>
      <c r="V36" s="13"/>
      <c r="W36" s="13"/>
      <c r="X36" s="13"/>
      <c r="Y36" s="13"/>
      <c r="Z36" s="13"/>
      <c r="AA36" s="75"/>
      <c r="AB36" s="1"/>
      <c r="AC36" s="1"/>
      <c r="AD36" s="1"/>
      <c r="AE36" s="1"/>
      <c r="AF36" s="1"/>
      <c r="AG36" s="1"/>
    </row>
    <row r="37" spans="1:33" ht="12" customHeight="1">
      <c r="A37" s="13"/>
      <c r="B37" s="1">
        <v>26</v>
      </c>
      <c r="C37" s="1" t="s">
        <v>56</v>
      </c>
      <c r="D37" s="1">
        <v>4</v>
      </c>
      <c r="E37" s="1" t="s">
        <v>57</v>
      </c>
      <c r="F37" s="1">
        <v>30</v>
      </c>
      <c r="G37" s="69" t="s">
        <v>58</v>
      </c>
      <c r="H37" s="13"/>
      <c r="I37" s="80">
        <f aca="true" t="shared" si="3" ref="I37:I55">SUM(J37:K37)</f>
        <v>93817</v>
      </c>
      <c r="J37" s="80">
        <v>42843</v>
      </c>
      <c r="K37" s="80">
        <v>50974</v>
      </c>
      <c r="L37" s="80">
        <f aca="true" t="shared" si="4" ref="L37:L55">SUM(M37:N37)</f>
        <v>70936</v>
      </c>
      <c r="M37" s="80">
        <v>32980</v>
      </c>
      <c r="N37" s="80">
        <v>37956</v>
      </c>
      <c r="O37" s="81">
        <v>70241</v>
      </c>
      <c r="P37" s="80">
        <v>8</v>
      </c>
      <c r="Q37" s="80">
        <v>36442</v>
      </c>
      <c r="R37" s="80">
        <v>16</v>
      </c>
      <c r="S37" s="80">
        <v>33905</v>
      </c>
      <c r="T37" s="80">
        <v>18911</v>
      </c>
      <c r="U37" s="86">
        <v>0</v>
      </c>
      <c r="V37" s="80">
        <v>9055</v>
      </c>
      <c r="W37" s="80">
        <v>934</v>
      </c>
      <c r="X37" s="80">
        <v>28150</v>
      </c>
      <c r="Y37" s="86" t="s">
        <v>883</v>
      </c>
      <c r="Z37" s="80">
        <v>13191</v>
      </c>
      <c r="AA37" s="75"/>
      <c r="AB37" s="1">
        <v>26</v>
      </c>
      <c r="AC37" s="1" t="s">
        <v>56</v>
      </c>
      <c r="AD37" s="1">
        <v>4</v>
      </c>
      <c r="AE37" s="1" t="s">
        <v>57</v>
      </c>
      <c r="AF37" s="1">
        <v>30</v>
      </c>
      <c r="AG37" s="1" t="s">
        <v>58</v>
      </c>
    </row>
    <row r="38" spans="1:33" ht="9" customHeight="1">
      <c r="A38" s="13"/>
      <c r="B38" s="1"/>
      <c r="C38" s="1"/>
      <c r="D38" s="1"/>
      <c r="E38" s="1"/>
      <c r="F38" s="1"/>
      <c r="G38" s="69"/>
      <c r="H38" s="13"/>
      <c r="I38" s="13"/>
      <c r="J38" s="13"/>
      <c r="K38" s="13"/>
      <c r="L38" s="13"/>
      <c r="M38" s="13"/>
      <c r="N38" s="13"/>
      <c r="O38" s="43"/>
      <c r="P38" s="43"/>
      <c r="Q38" s="43"/>
      <c r="R38" s="43"/>
      <c r="S38" s="43"/>
      <c r="T38" s="52" t="s">
        <v>2</v>
      </c>
      <c r="U38" s="13"/>
      <c r="V38" s="13"/>
      <c r="W38" s="13"/>
      <c r="X38" s="13"/>
      <c r="Y38" s="13"/>
      <c r="Z38" s="13"/>
      <c r="AA38" s="75"/>
      <c r="AB38" s="1"/>
      <c r="AC38" s="1"/>
      <c r="AD38" s="1"/>
      <c r="AE38" s="1"/>
      <c r="AF38" s="1"/>
      <c r="AG38" s="1"/>
    </row>
    <row r="39" spans="1:33" ht="12" customHeight="1">
      <c r="A39" s="13"/>
      <c r="B39" s="1">
        <v>30</v>
      </c>
      <c r="C39" s="1" t="s">
        <v>56</v>
      </c>
      <c r="D39" s="1">
        <v>4</v>
      </c>
      <c r="E39" s="1" t="s">
        <v>57</v>
      </c>
      <c r="F39" s="1">
        <v>23</v>
      </c>
      <c r="G39" s="69" t="s">
        <v>58</v>
      </c>
      <c r="H39" s="13"/>
      <c r="I39" s="80">
        <f t="shared" si="3"/>
        <v>104197</v>
      </c>
      <c r="J39" s="80">
        <v>46682</v>
      </c>
      <c r="K39" s="80">
        <v>57515</v>
      </c>
      <c r="L39" s="80">
        <f t="shared" si="4"/>
        <v>77095</v>
      </c>
      <c r="M39" s="80">
        <v>34699</v>
      </c>
      <c r="N39" s="80">
        <v>42396</v>
      </c>
      <c r="O39" s="80">
        <f aca="true" t="shared" si="5" ref="O39:O55">SUM(Q39,S39)</f>
        <v>74396</v>
      </c>
      <c r="P39" s="80">
        <v>8</v>
      </c>
      <c r="Q39" s="80">
        <v>42146</v>
      </c>
      <c r="R39" s="80">
        <v>10</v>
      </c>
      <c r="S39" s="80">
        <v>32250</v>
      </c>
      <c r="T39" s="80">
        <v>14737</v>
      </c>
      <c r="U39" s="86">
        <v>0</v>
      </c>
      <c r="V39" s="80">
        <v>6700</v>
      </c>
      <c r="W39" s="80">
        <v>1412</v>
      </c>
      <c r="X39" s="80">
        <v>45708</v>
      </c>
      <c r="Y39" s="86" t="s">
        <v>883</v>
      </c>
      <c r="Z39" s="80">
        <v>6839</v>
      </c>
      <c r="AA39" s="75"/>
      <c r="AB39" s="1">
        <v>30</v>
      </c>
      <c r="AC39" s="1" t="s">
        <v>56</v>
      </c>
      <c r="AD39" s="1">
        <v>4</v>
      </c>
      <c r="AE39" s="1" t="s">
        <v>57</v>
      </c>
      <c r="AF39" s="1">
        <v>23</v>
      </c>
      <c r="AG39" s="1" t="s">
        <v>58</v>
      </c>
    </row>
    <row r="40" spans="1:33" ht="12" customHeight="1">
      <c r="A40" s="13"/>
      <c r="B40" s="1">
        <v>34</v>
      </c>
      <c r="C40" s="1" t="s">
        <v>56</v>
      </c>
      <c r="D40" s="1">
        <v>4</v>
      </c>
      <c r="E40" s="1" t="s">
        <v>57</v>
      </c>
      <c r="F40" s="1">
        <v>23</v>
      </c>
      <c r="G40" s="69" t="s">
        <v>58</v>
      </c>
      <c r="H40" s="13"/>
      <c r="I40" s="80">
        <f t="shared" si="3"/>
        <v>118270</v>
      </c>
      <c r="J40" s="80">
        <v>52879</v>
      </c>
      <c r="K40" s="80">
        <v>65391</v>
      </c>
      <c r="L40" s="80">
        <f t="shared" si="4"/>
        <v>90807</v>
      </c>
      <c r="M40" s="80">
        <v>41357</v>
      </c>
      <c r="N40" s="80">
        <v>49450</v>
      </c>
      <c r="O40" s="80">
        <f t="shared" si="5"/>
        <v>89861</v>
      </c>
      <c r="P40" s="80">
        <v>8</v>
      </c>
      <c r="Q40" s="80">
        <v>62460</v>
      </c>
      <c r="R40" s="80">
        <v>7</v>
      </c>
      <c r="S40" s="80">
        <v>27401</v>
      </c>
      <c r="T40" s="85">
        <v>38020</v>
      </c>
      <c r="U40" s="86">
        <v>0</v>
      </c>
      <c r="V40" s="80">
        <v>31026</v>
      </c>
      <c r="W40" s="80">
        <v>1392</v>
      </c>
      <c r="X40" s="80">
        <v>18001</v>
      </c>
      <c r="Y40" s="51" t="s">
        <v>3</v>
      </c>
      <c r="Z40" s="85">
        <v>1423</v>
      </c>
      <c r="AA40" s="75"/>
      <c r="AB40" s="1">
        <v>34</v>
      </c>
      <c r="AC40" s="1" t="s">
        <v>56</v>
      </c>
      <c r="AD40" s="1">
        <v>4</v>
      </c>
      <c r="AE40" s="1" t="s">
        <v>57</v>
      </c>
      <c r="AF40" s="1">
        <v>23</v>
      </c>
      <c r="AG40" s="1" t="s">
        <v>58</v>
      </c>
    </row>
    <row r="41" spans="1:33" ht="12" customHeight="1">
      <c r="A41" s="13"/>
      <c r="B41" s="1">
        <v>38</v>
      </c>
      <c r="C41" s="1" t="s">
        <v>56</v>
      </c>
      <c r="D41" s="1">
        <v>4</v>
      </c>
      <c r="E41" s="1" t="s">
        <v>57</v>
      </c>
      <c r="F41" s="1">
        <v>17</v>
      </c>
      <c r="G41" s="69" t="s">
        <v>58</v>
      </c>
      <c r="H41" s="13"/>
      <c r="I41" s="80">
        <f t="shared" si="3"/>
        <v>129802</v>
      </c>
      <c r="J41" s="80">
        <v>57660</v>
      </c>
      <c r="K41" s="80">
        <v>72142</v>
      </c>
      <c r="L41" s="80">
        <f t="shared" si="4"/>
        <v>99180</v>
      </c>
      <c r="M41" s="80">
        <v>43633</v>
      </c>
      <c r="N41" s="80">
        <v>55547</v>
      </c>
      <c r="O41" s="80">
        <f t="shared" si="5"/>
        <v>98601</v>
      </c>
      <c r="P41" s="80">
        <v>10</v>
      </c>
      <c r="Q41" s="80">
        <v>73480</v>
      </c>
      <c r="R41" s="80">
        <v>6</v>
      </c>
      <c r="S41" s="80">
        <v>25121</v>
      </c>
      <c r="T41" s="80">
        <v>38962</v>
      </c>
      <c r="U41" s="80">
        <v>11575</v>
      </c>
      <c r="V41" s="80">
        <v>26856</v>
      </c>
      <c r="W41" s="80">
        <v>8596</v>
      </c>
      <c r="X41" s="82">
        <v>0</v>
      </c>
      <c r="Y41" s="80">
        <v>12612</v>
      </c>
      <c r="Z41" s="82">
        <v>0</v>
      </c>
      <c r="AA41" s="75"/>
      <c r="AB41" s="1">
        <v>38</v>
      </c>
      <c r="AC41" s="1" t="s">
        <v>56</v>
      </c>
      <c r="AD41" s="1">
        <v>4</v>
      </c>
      <c r="AE41" s="1" t="s">
        <v>57</v>
      </c>
      <c r="AF41" s="1">
        <v>17</v>
      </c>
      <c r="AG41" s="1" t="s">
        <v>58</v>
      </c>
    </row>
    <row r="42" spans="1:33" ht="12" customHeight="1">
      <c r="A42" s="13"/>
      <c r="B42" s="1">
        <v>42</v>
      </c>
      <c r="C42" s="1" t="s">
        <v>56</v>
      </c>
      <c r="D42" s="1">
        <v>4</v>
      </c>
      <c r="E42" s="1" t="s">
        <v>57</v>
      </c>
      <c r="F42" s="1">
        <v>15</v>
      </c>
      <c r="G42" s="69" t="s">
        <v>58</v>
      </c>
      <c r="H42" s="13"/>
      <c r="I42" s="80">
        <f t="shared" si="3"/>
        <v>146516</v>
      </c>
      <c r="J42" s="80">
        <v>64806</v>
      </c>
      <c r="K42" s="80">
        <v>81710</v>
      </c>
      <c r="L42" s="80">
        <f t="shared" si="4"/>
        <v>102362</v>
      </c>
      <c r="M42" s="80">
        <v>44483</v>
      </c>
      <c r="N42" s="80">
        <v>57879</v>
      </c>
      <c r="O42" s="80">
        <f t="shared" si="5"/>
        <v>101789</v>
      </c>
      <c r="P42" s="80">
        <v>11</v>
      </c>
      <c r="Q42" s="80">
        <v>79362</v>
      </c>
      <c r="R42" s="80">
        <v>5</v>
      </c>
      <c r="S42" s="80">
        <v>22427</v>
      </c>
      <c r="T42" s="85">
        <v>33415</v>
      </c>
      <c r="U42" s="80">
        <v>5998</v>
      </c>
      <c r="V42" s="80">
        <v>26155</v>
      </c>
      <c r="W42" s="80">
        <v>10815</v>
      </c>
      <c r="X42" s="80">
        <v>10671</v>
      </c>
      <c r="Y42" s="80">
        <v>14735</v>
      </c>
      <c r="Z42" s="82">
        <v>0</v>
      </c>
      <c r="AA42" s="75"/>
      <c r="AB42" s="1">
        <v>42</v>
      </c>
      <c r="AC42" s="1" t="s">
        <v>56</v>
      </c>
      <c r="AD42" s="1">
        <v>4</v>
      </c>
      <c r="AE42" s="1" t="s">
        <v>57</v>
      </c>
      <c r="AF42" s="1">
        <v>15</v>
      </c>
      <c r="AG42" s="1" t="s">
        <v>58</v>
      </c>
    </row>
    <row r="43" spans="1:33" ht="12" customHeight="1">
      <c r="A43" s="13"/>
      <c r="B43" s="1">
        <v>46</v>
      </c>
      <c r="C43" s="1" t="s">
        <v>56</v>
      </c>
      <c r="D43" s="1">
        <v>4</v>
      </c>
      <c r="E43" s="1" t="s">
        <v>57</v>
      </c>
      <c r="F43" s="1">
        <v>11</v>
      </c>
      <c r="G43" s="69" t="s">
        <v>58</v>
      </c>
      <c r="H43" s="13"/>
      <c r="I43" s="80">
        <f t="shared" si="3"/>
        <v>168959</v>
      </c>
      <c r="J43" s="80">
        <v>76343</v>
      </c>
      <c r="K43" s="80">
        <v>92616</v>
      </c>
      <c r="L43" s="80">
        <f t="shared" si="4"/>
        <v>120534</v>
      </c>
      <c r="M43" s="80">
        <v>52981</v>
      </c>
      <c r="N43" s="80">
        <v>67553</v>
      </c>
      <c r="O43" s="80">
        <f t="shared" si="5"/>
        <v>119766</v>
      </c>
      <c r="P43" s="80">
        <v>11</v>
      </c>
      <c r="Q43" s="80">
        <v>80936</v>
      </c>
      <c r="R43" s="80">
        <v>8</v>
      </c>
      <c r="S43" s="80">
        <v>38830</v>
      </c>
      <c r="T43" s="80">
        <v>44527</v>
      </c>
      <c r="U43" s="80">
        <v>4226</v>
      </c>
      <c r="V43" s="80">
        <v>24560</v>
      </c>
      <c r="W43" s="80">
        <v>16505</v>
      </c>
      <c r="X43" s="80">
        <v>13268</v>
      </c>
      <c r="Y43" s="80">
        <v>16680</v>
      </c>
      <c r="Z43" s="86">
        <v>0</v>
      </c>
      <c r="AA43" s="75"/>
      <c r="AB43" s="1">
        <v>46</v>
      </c>
      <c r="AC43" s="1" t="s">
        <v>56</v>
      </c>
      <c r="AD43" s="1">
        <v>4</v>
      </c>
      <c r="AE43" s="1" t="s">
        <v>57</v>
      </c>
      <c r="AF43" s="1">
        <v>11</v>
      </c>
      <c r="AG43" s="1" t="s">
        <v>58</v>
      </c>
    </row>
    <row r="44" spans="1:33" ht="12" customHeight="1">
      <c r="A44" s="13"/>
      <c r="B44" s="1">
        <v>50</v>
      </c>
      <c r="C44" s="1" t="s">
        <v>56</v>
      </c>
      <c r="D44" s="1">
        <v>4</v>
      </c>
      <c r="E44" s="1" t="s">
        <v>57</v>
      </c>
      <c r="F44" s="1">
        <v>13</v>
      </c>
      <c r="G44" s="69" t="s">
        <v>58</v>
      </c>
      <c r="H44" s="83"/>
      <c r="I44" s="80">
        <f t="shared" si="3"/>
        <v>191406</v>
      </c>
      <c r="J44" s="80">
        <v>86978</v>
      </c>
      <c r="K44" s="80">
        <v>104428</v>
      </c>
      <c r="L44" s="80">
        <f t="shared" si="4"/>
        <v>131556</v>
      </c>
      <c r="M44" s="80">
        <v>58350</v>
      </c>
      <c r="N44" s="80">
        <v>73206</v>
      </c>
      <c r="O44" s="80">
        <f t="shared" si="5"/>
        <v>130743</v>
      </c>
      <c r="P44" s="80">
        <v>13</v>
      </c>
      <c r="Q44" s="80">
        <v>90569</v>
      </c>
      <c r="R44" s="80">
        <v>11</v>
      </c>
      <c r="S44" s="80">
        <v>40174</v>
      </c>
      <c r="T44" s="85">
        <v>38135</v>
      </c>
      <c r="U44" s="85">
        <v>5415</v>
      </c>
      <c r="V44" s="85">
        <v>22611</v>
      </c>
      <c r="W44" s="80">
        <v>14617</v>
      </c>
      <c r="X44" s="80">
        <v>28748</v>
      </c>
      <c r="Y44" s="85">
        <v>21217</v>
      </c>
      <c r="Z44" s="86">
        <v>0</v>
      </c>
      <c r="AA44" s="75"/>
      <c r="AB44" s="1">
        <v>50</v>
      </c>
      <c r="AC44" s="1" t="s">
        <v>56</v>
      </c>
      <c r="AD44" s="1">
        <v>4</v>
      </c>
      <c r="AE44" s="1" t="s">
        <v>57</v>
      </c>
      <c r="AF44" s="1">
        <v>13</v>
      </c>
      <c r="AG44" s="1" t="s">
        <v>58</v>
      </c>
    </row>
    <row r="45" spans="1:33" ht="12" customHeight="1">
      <c r="A45" s="13"/>
      <c r="B45" s="1">
        <v>54</v>
      </c>
      <c r="C45" s="1" t="s">
        <v>56</v>
      </c>
      <c r="D45" s="1">
        <v>4</v>
      </c>
      <c r="E45" s="1" t="s">
        <v>57</v>
      </c>
      <c r="F45" s="1">
        <v>8</v>
      </c>
      <c r="G45" s="69" t="s">
        <v>58</v>
      </c>
      <c r="H45" s="13"/>
      <c r="I45" s="80">
        <f t="shared" si="3"/>
        <v>204526</v>
      </c>
      <c r="J45" s="80">
        <v>93617</v>
      </c>
      <c r="K45" s="80">
        <v>110909</v>
      </c>
      <c r="L45" s="80">
        <f t="shared" si="4"/>
        <v>127966</v>
      </c>
      <c r="M45" s="80">
        <v>56440</v>
      </c>
      <c r="N45" s="80">
        <v>71526</v>
      </c>
      <c r="O45" s="80">
        <f t="shared" si="5"/>
        <v>127197</v>
      </c>
      <c r="P45" s="80">
        <v>15</v>
      </c>
      <c r="Q45" s="80">
        <v>109465</v>
      </c>
      <c r="R45" s="80">
        <v>4</v>
      </c>
      <c r="S45" s="80">
        <v>17732</v>
      </c>
      <c r="T45" s="85">
        <v>45985</v>
      </c>
      <c r="U45" s="85">
        <v>6633</v>
      </c>
      <c r="V45" s="80">
        <v>23442</v>
      </c>
      <c r="W45" s="80">
        <v>20062</v>
      </c>
      <c r="X45" s="80">
        <v>6716</v>
      </c>
      <c r="Y45" s="85">
        <v>20874</v>
      </c>
      <c r="Z45" s="85">
        <v>3485</v>
      </c>
      <c r="AA45" s="75"/>
      <c r="AB45" s="1">
        <v>54</v>
      </c>
      <c r="AC45" s="1" t="s">
        <v>56</v>
      </c>
      <c r="AD45" s="1">
        <v>4</v>
      </c>
      <c r="AE45" s="1" t="s">
        <v>57</v>
      </c>
      <c r="AF45" s="1">
        <v>8</v>
      </c>
      <c r="AG45" s="1" t="s">
        <v>58</v>
      </c>
    </row>
    <row r="46" spans="1:33" ht="12" customHeight="1">
      <c r="A46" s="13"/>
      <c r="B46" s="1">
        <v>58</v>
      </c>
      <c r="C46" s="1" t="s">
        <v>56</v>
      </c>
      <c r="D46" s="1">
        <v>4</v>
      </c>
      <c r="E46" s="1" t="s">
        <v>57</v>
      </c>
      <c r="F46" s="1">
        <v>10</v>
      </c>
      <c r="G46" s="69" t="s">
        <v>58</v>
      </c>
      <c r="H46" s="13"/>
      <c r="I46" s="80">
        <f t="shared" si="3"/>
        <v>215120</v>
      </c>
      <c r="J46" s="80">
        <v>98207</v>
      </c>
      <c r="K46" s="80">
        <v>116913</v>
      </c>
      <c r="L46" s="80">
        <f t="shared" si="4"/>
        <v>137696</v>
      </c>
      <c r="M46" s="80">
        <v>60601</v>
      </c>
      <c r="N46" s="80">
        <v>77095</v>
      </c>
      <c r="O46" s="80">
        <f t="shared" si="5"/>
        <v>136686</v>
      </c>
      <c r="P46" s="80">
        <v>15</v>
      </c>
      <c r="Q46" s="80">
        <v>122228</v>
      </c>
      <c r="R46" s="80">
        <v>4</v>
      </c>
      <c r="S46" s="80">
        <v>14458</v>
      </c>
      <c r="T46" s="85">
        <v>53542</v>
      </c>
      <c r="U46" s="80">
        <v>7026</v>
      </c>
      <c r="V46" s="80">
        <v>20833</v>
      </c>
      <c r="W46" s="80">
        <v>22233</v>
      </c>
      <c r="X46" s="80">
        <v>9306</v>
      </c>
      <c r="Y46" s="80">
        <v>23746</v>
      </c>
      <c r="Z46" s="82">
        <v>0</v>
      </c>
      <c r="AA46" s="75"/>
      <c r="AB46" s="1">
        <v>58</v>
      </c>
      <c r="AC46" s="1" t="s">
        <v>56</v>
      </c>
      <c r="AD46" s="1">
        <v>4</v>
      </c>
      <c r="AE46" s="1" t="s">
        <v>57</v>
      </c>
      <c r="AF46" s="1">
        <v>10</v>
      </c>
      <c r="AG46" s="1" t="s">
        <v>58</v>
      </c>
    </row>
    <row r="47" spans="1:33" ht="12" customHeight="1">
      <c r="A47" s="13"/>
      <c r="B47" s="1">
        <v>60</v>
      </c>
      <c r="C47" s="1" t="s">
        <v>56</v>
      </c>
      <c r="D47" s="1">
        <v>7</v>
      </c>
      <c r="E47" s="1" t="s">
        <v>57</v>
      </c>
      <c r="F47" s="1">
        <v>14</v>
      </c>
      <c r="G47" s="69" t="s">
        <v>58</v>
      </c>
      <c r="H47" s="83" t="s">
        <v>68</v>
      </c>
      <c r="I47" s="80">
        <f t="shared" si="3"/>
        <v>219817</v>
      </c>
      <c r="J47" s="80">
        <v>100706</v>
      </c>
      <c r="K47" s="80">
        <v>119111</v>
      </c>
      <c r="L47" s="80">
        <f t="shared" si="4"/>
        <v>85225</v>
      </c>
      <c r="M47" s="80">
        <v>38246</v>
      </c>
      <c r="N47" s="80">
        <v>46979</v>
      </c>
      <c r="O47" s="80">
        <f t="shared" si="5"/>
        <v>84641</v>
      </c>
      <c r="P47" s="80">
        <v>2</v>
      </c>
      <c r="Q47" s="80">
        <v>56833</v>
      </c>
      <c r="R47" s="80">
        <v>2</v>
      </c>
      <c r="S47" s="80">
        <v>27808</v>
      </c>
      <c r="T47" s="80">
        <v>31900</v>
      </c>
      <c r="U47" s="86">
        <v>0</v>
      </c>
      <c r="V47" s="80">
        <v>24933</v>
      </c>
      <c r="W47" s="80">
        <v>20273</v>
      </c>
      <c r="X47" s="85">
        <v>7535</v>
      </c>
      <c r="Y47" s="86">
        <v>0</v>
      </c>
      <c r="Z47" s="86">
        <v>0</v>
      </c>
      <c r="AA47" s="75"/>
      <c r="AB47" s="1">
        <v>60</v>
      </c>
      <c r="AC47" s="1" t="s">
        <v>56</v>
      </c>
      <c r="AD47" s="1">
        <v>7</v>
      </c>
      <c r="AE47" s="1" t="s">
        <v>57</v>
      </c>
      <c r="AF47" s="1">
        <v>14</v>
      </c>
      <c r="AG47" s="1" t="s">
        <v>58</v>
      </c>
    </row>
    <row r="48" spans="1:33" ht="12" customHeight="1">
      <c r="A48" s="13"/>
      <c r="B48" s="1">
        <v>62</v>
      </c>
      <c r="C48" s="1" t="s">
        <v>56</v>
      </c>
      <c r="D48" s="1">
        <v>4</v>
      </c>
      <c r="E48" s="1" t="s">
        <v>57</v>
      </c>
      <c r="F48" s="1">
        <v>12</v>
      </c>
      <c r="G48" s="69" t="s">
        <v>58</v>
      </c>
      <c r="H48" s="13"/>
      <c r="I48" s="80">
        <f t="shared" si="3"/>
        <v>221497</v>
      </c>
      <c r="J48" s="80">
        <v>101182</v>
      </c>
      <c r="K48" s="80">
        <v>120315</v>
      </c>
      <c r="L48" s="80">
        <f t="shared" si="4"/>
        <v>139714</v>
      </c>
      <c r="M48" s="80">
        <v>61585</v>
      </c>
      <c r="N48" s="80">
        <v>78129</v>
      </c>
      <c r="O48" s="80">
        <f t="shared" si="5"/>
        <v>138830</v>
      </c>
      <c r="P48" s="80">
        <v>15</v>
      </c>
      <c r="Q48" s="80">
        <v>117015</v>
      </c>
      <c r="R48" s="80">
        <v>5</v>
      </c>
      <c r="S48" s="80">
        <v>21815</v>
      </c>
      <c r="T48" s="80">
        <v>55366</v>
      </c>
      <c r="U48" s="85">
        <v>6274</v>
      </c>
      <c r="V48" s="80">
        <v>27994</v>
      </c>
      <c r="W48" s="80">
        <v>21690</v>
      </c>
      <c r="X48" s="80">
        <v>2034</v>
      </c>
      <c r="Y48" s="80">
        <v>22444</v>
      </c>
      <c r="Z48" s="80">
        <v>3028</v>
      </c>
      <c r="AA48" s="75"/>
      <c r="AB48" s="1">
        <v>62</v>
      </c>
      <c r="AC48" s="1" t="s">
        <v>56</v>
      </c>
      <c r="AD48" s="1">
        <v>4</v>
      </c>
      <c r="AE48" s="1" t="s">
        <v>57</v>
      </c>
      <c r="AF48" s="1">
        <v>12</v>
      </c>
      <c r="AG48" s="1" t="s">
        <v>58</v>
      </c>
    </row>
    <row r="49" spans="1:33" ht="12" customHeight="1">
      <c r="A49" s="13" t="s">
        <v>60</v>
      </c>
      <c r="B49" s="1" t="s">
        <v>69</v>
      </c>
      <c r="C49" s="1" t="s">
        <v>56</v>
      </c>
      <c r="D49" s="1">
        <v>7</v>
      </c>
      <c r="E49" s="1" t="s">
        <v>57</v>
      </c>
      <c r="F49" s="1">
        <v>23</v>
      </c>
      <c r="G49" s="69" t="s">
        <v>58</v>
      </c>
      <c r="H49" s="83" t="s">
        <v>68</v>
      </c>
      <c r="I49" s="80">
        <f t="shared" si="3"/>
        <v>228863</v>
      </c>
      <c r="J49" s="80">
        <v>104399</v>
      </c>
      <c r="K49" s="80">
        <v>124464</v>
      </c>
      <c r="L49" s="80">
        <f t="shared" si="4"/>
        <v>148751</v>
      </c>
      <c r="M49" s="80">
        <v>66017</v>
      </c>
      <c r="N49" s="80">
        <v>82734</v>
      </c>
      <c r="O49" s="80">
        <f t="shared" si="5"/>
        <v>140672</v>
      </c>
      <c r="P49" s="80">
        <v>2</v>
      </c>
      <c r="Q49" s="80">
        <v>109435</v>
      </c>
      <c r="R49" s="80">
        <v>1</v>
      </c>
      <c r="S49" s="80">
        <v>31237</v>
      </c>
      <c r="T49" s="82">
        <v>0</v>
      </c>
      <c r="U49" s="80">
        <v>56913</v>
      </c>
      <c r="V49" s="80">
        <v>52522</v>
      </c>
      <c r="W49" s="80">
        <v>31237</v>
      </c>
      <c r="X49" s="82">
        <v>0</v>
      </c>
      <c r="Y49" s="82">
        <v>0</v>
      </c>
      <c r="Z49" s="82">
        <v>0</v>
      </c>
      <c r="AA49" s="75" t="s">
        <v>60</v>
      </c>
      <c r="AB49" s="1" t="s">
        <v>69</v>
      </c>
      <c r="AC49" s="1" t="s">
        <v>56</v>
      </c>
      <c r="AD49" s="1">
        <v>7</v>
      </c>
      <c r="AE49" s="1" t="s">
        <v>57</v>
      </c>
      <c r="AF49" s="1">
        <v>23</v>
      </c>
      <c r="AG49" s="1" t="s">
        <v>58</v>
      </c>
    </row>
    <row r="50" spans="1:33" ht="12" customHeight="1">
      <c r="A50" s="13"/>
      <c r="B50" s="1">
        <v>3</v>
      </c>
      <c r="C50" s="1" t="s">
        <v>56</v>
      </c>
      <c r="D50" s="1">
        <v>4</v>
      </c>
      <c r="E50" s="1" t="s">
        <v>57</v>
      </c>
      <c r="F50" s="1">
        <v>7</v>
      </c>
      <c r="G50" s="69" t="s">
        <v>58</v>
      </c>
      <c r="H50" s="13"/>
      <c r="I50" s="80">
        <f t="shared" si="3"/>
        <v>230951</v>
      </c>
      <c r="J50" s="80">
        <v>105009</v>
      </c>
      <c r="K50" s="80">
        <v>125942</v>
      </c>
      <c r="L50" s="80">
        <f t="shared" si="4"/>
        <v>119889</v>
      </c>
      <c r="M50" s="80">
        <v>52143</v>
      </c>
      <c r="N50" s="80">
        <v>67746</v>
      </c>
      <c r="O50" s="81">
        <f t="shared" si="5"/>
        <v>118971</v>
      </c>
      <c r="P50" s="80">
        <v>15</v>
      </c>
      <c r="Q50" s="80">
        <v>110816</v>
      </c>
      <c r="R50" s="80">
        <v>2</v>
      </c>
      <c r="S50" s="80">
        <v>8155</v>
      </c>
      <c r="T50" s="80">
        <v>47032</v>
      </c>
      <c r="U50" s="80">
        <v>7543</v>
      </c>
      <c r="V50" s="80">
        <v>25469</v>
      </c>
      <c r="W50" s="80">
        <v>17731</v>
      </c>
      <c r="X50" s="82">
        <v>0</v>
      </c>
      <c r="Y50" s="80">
        <v>21196</v>
      </c>
      <c r="Z50" s="82">
        <v>0</v>
      </c>
      <c r="AA50" s="75"/>
      <c r="AB50" s="1">
        <v>3</v>
      </c>
      <c r="AC50" s="1" t="s">
        <v>56</v>
      </c>
      <c r="AD50" s="1">
        <v>4</v>
      </c>
      <c r="AE50" s="1" t="s">
        <v>57</v>
      </c>
      <c r="AF50" s="1">
        <v>7</v>
      </c>
      <c r="AG50" s="1" t="s">
        <v>58</v>
      </c>
    </row>
    <row r="51" spans="1:33" ht="12" customHeight="1">
      <c r="A51" s="13"/>
      <c r="B51" s="1">
        <v>7</v>
      </c>
      <c r="C51" s="1" t="s">
        <v>56</v>
      </c>
      <c r="D51" s="1">
        <v>4</v>
      </c>
      <c r="E51" s="1" t="s">
        <v>57</v>
      </c>
      <c r="F51" s="1">
        <v>9</v>
      </c>
      <c r="G51" s="69" t="s">
        <v>58</v>
      </c>
      <c r="H51" s="13"/>
      <c r="I51" s="80">
        <f t="shared" si="3"/>
        <v>241827</v>
      </c>
      <c r="J51" s="80">
        <v>110215</v>
      </c>
      <c r="K51" s="80">
        <v>131612</v>
      </c>
      <c r="L51" s="80">
        <f t="shared" si="4"/>
        <v>116688</v>
      </c>
      <c r="M51" s="80">
        <v>50564</v>
      </c>
      <c r="N51" s="80">
        <v>66124</v>
      </c>
      <c r="O51" s="80">
        <f t="shared" si="5"/>
        <v>115609</v>
      </c>
      <c r="P51" s="80">
        <v>15</v>
      </c>
      <c r="Q51" s="80">
        <v>104224</v>
      </c>
      <c r="R51" s="80">
        <v>3</v>
      </c>
      <c r="S51" s="80">
        <v>11385</v>
      </c>
      <c r="T51" s="80">
        <v>37969</v>
      </c>
      <c r="U51" s="82">
        <v>0</v>
      </c>
      <c r="V51" s="80">
        <v>23144</v>
      </c>
      <c r="W51" s="80">
        <v>18972</v>
      </c>
      <c r="X51" s="80">
        <v>8901</v>
      </c>
      <c r="Y51" s="80">
        <v>22025</v>
      </c>
      <c r="Z51" s="85">
        <v>4598</v>
      </c>
      <c r="AA51" s="75"/>
      <c r="AB51" s="1">
        <v>7</v>
      </c>
      <c r="AC51" s="1" t="s">
        <v>56</v>
      </c>
      <c r="AD51" s="1">
        <v>4</v>
      </c>
      <c r="AE51" s="1" t="s">
        <v>57</v>
      </c>
      <c r="AF51" s="1">
        <v>9</v>
      </c>
      <c r="AG51" s="1" t="s">
        <v>58</v>
      </c>
    </row>
    <row r="52" spans="1:33" ht="9" customHeight="1">
      <c r="A52" s="13"/>
      <c r="B52" s="1"/>
      <c r="C52" s="1"/>
      <c r="D52" s="1"/>
      <c r="E52" s="1"/>
      <c r="F52" s="1"/>
      <c r="G52" s="69"/>
      <c r="H52" s="13"/>
      <c r="I52" s="80"/>
      <c r="J52" s="13"/>
      <c r="K52" s="13"/>
      <c r="L52" s="80"/>
      <c r="M52" s="80"/>
      <c r="N52" s="80"/>
      <c r="O52" s="80"/>
      <c r="P52" s="13"/>
      <c r="Q52" s="80"/>
      <c r="R52" s="13"/>
      <c r="S52" s="13"/>
      <c r="T52" s="80"/>
      <c r="U52" s="80"/>
      <c r="V52" s="80"/>
      <c r="W52" s="13"/>
      <c r="X52" s="80"/>
      <c r="Y52" s="55" t="s">
        <v>965</v>
      </c>
      <c r="Z52" s="88"/>
      <c r="AA52" s="75"/>
      <c r="AB52" s="1"/>
      <c r="AC52" s="1"/>
      <c r="AD52" s="1"/>
      <c r="AE52" s="1"/>
      <c r="AF52" s="1"/>
      <c r="AG52" s="1"/>
    </row>
    <row r="53" spans="1:33" ht="12" customHeight="1">
      <c r="A53" s="13"/>
      <c r="B53" s="1">
        <v>10</v>
      </c>
      <c r="C53" s="1" t="s">
        <v>56</v>
      </c>
      <c r="D53" s="1">
        <v>3</v>
      </c>
      <c r="E53" s="1" t="s">
        <v>57</v>
      </c>
      <c r="F53" s="1">
        <v>22</v>
      </c>
      <c r="G53" s="69" t="s">
        <v>58</v>
      </c>
      <c r="H53" s="83" t="s">
        <v>4</v>
      </c>
      <c r="I53" s="80">
        <f t="shared" si="3"/>
        <v>251732</v>
      </c>
      <c r="J53" s="80">
        <v>114912</v>
      </c>
      <c r="K53" s="80">
        <v>136820</v>
      </c>
      <c r="L53" s="80">
        <f t="shared" si="4"/>
        <v>75290</v>
      </c>
      <c r="M53" s="80">
        <v>32897</v>
      </c>
      <c r="N53" s="80">
        <v>42393</v>
      </c>
      <c r="O53" s="80">
        <f t="shared" si="5"/>
        <v>74494</v>
      </c>
      <c r="P53" s="80">
        <v>2</v>
      </c>
      <c r="Q53" s="80">
        <v>37222</v>
      </c>
      <c r="R53" s="80">
        <v>3</v>
      </c>
      <c r="S53" s="80">
        <v>37272</v>
      </c>
      <c r="T53" s="80">
        <v>24957</v>
      </c>
      <c r="U53" s="82">
        <v>0</v>
      </c>
      <c r="V53" s="82">
        <v>0</v>
      </c>
      <c r="W53" s="80">
        <v>19540</v>
      </c>
      <c r="X53" s="80">
        <v>29997</v>
      </c>
      <c r="Y53" s="82">
        <v>0</v>
      </c>
      <c r="Z53" s="82">
        <v>0</v>
      </c>
      <c r="AA53" s="75"/>
      <c r="AB53" s="1">
        <v>10</v>
      </c>
      <c r="AC53" s="1" t="s">
        <v>56</v>
      </c>
      <c r="AD53" s="1">
        <v>3</v>
      </c>
      <c r="AE53" s="1" t="s">
        <v>57</v>
      </c>
      <c r="AF53" s="1">
        <v>22</v>
      </c>
      <c r="AG53" s="1" t="s">
        <v>58</v>
      </c>
    </row>
    <row r="54" spans="1:33" ht="9" customHeight="1">
      <c r="A54" s="13"/>
      <c r="B54" s="1"/>
      <c r="C54" s="1"/>
      <c r="D54" s="1"/>
      <c r="E54" s="1"/>
      <c r="F54" s="1"/>
      <c r="G54" s="69"/>
      <c r="H54" s="13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55" t="s">
        <v>70</v>
      </c>
      <c r="V54" s="55" t="s">
        <v>8</v>
      </c>
      <c r="W54" s="80"/>
      <c r="X54" s="80"/>
      <c r="Y54" s="13"/>
      <c r="Z54" s="88"/>
      <c r="AA54" s="75"/>
      <c r="AB54" s="1"/>
      <c r="AC54" s="1"/>
      <c r="AD54" s="1"/>
      <c r="AE54" s="1"/>
      <c r="AF54" s="1"/>
      <c r="AG54" s="1"/>
    </row>
    <row r="55" spans="1:33" ht="12" customHeight="1">
      <c r="A55" s="13"/>
      <c r="B55" s="1">
        <v>11</v>
      </c>
      <c r="C55" s="1" t="s">
        <v>56</v>
      </c>
      <c r="D55" s="1">
        <v>4</v>
      </c>
      <c r="E55" s="1" t="s">
        <v>57</v>
      </c>
      <c r="F55" s="1">
        <v>11</v>
      </c>
      <c r="G55" s="69" t="s">
        <v>58</v>
      </c>
      <c r="H55" s="13"/>
      <c r="I55" s="80">
        <f t="shared" si="3"/>
        <v>251697</v>
      </c>
      <c r="J55" s="80">
        <v>114756</v>
      </c>
      <c r="K55" s="80">
        <v>136941</v>
      </c>
      <c r="L55" s="80">
        <f t="shared" si="4"/>
        <v>124276</v>
      </c>
      <c r="M55" s="80">
        <v>53871</v>
      </c>
      <c r="N55" s="80">
        <v>70405</v>
      </c>
      <c r="O55" s="80">
        <f t="shared" si="5"/>
        <v>123166</v>
      </c>
      <c r="P55" s="80">
        <v>15</v>
      </c>
      <c r="Q55" s="80">
        <v>106914</v>
      </c>
      <c r="R55" s="80">
        <v>4</v>
      </c>
      <c r="S55" s="80">
        <v>16252</v>
      </c>
      <c r="T55" s="80">
        <v>38156</v>
      </c>
      <c r="U55" s="80">
        <v>6808</v>
      </c>
      <c r="V55" s="80">
        <v>6074</v>
      </c>
      <c r="W55" s="80">
        <v>25683</v>
      </c>
      <c r="X55" s="80">
        <v>23941</v>
      </c>
      <c r="Y55" s="80">
        <v>22504</v>
      </c>
      <c r="Z55" s="82">
        <v>0</v>
      </c>
      <c r="AA55" s="75"/>
      <c r="AB55" s="1">
        <v>11</v>
      </c>
      <c r="AC55" s="1" t="s">
        <v>56</v>
      </c>
      <c r="AD55" s="1">
        <v>4</v>
      </c>
      <c r="AE55" s="1" t="s">
        <v>57</v>
      </c>
      <c r="AF55" s="1">
        <v>11</v>
      </c>
      <c r="AG55" s="1" t="s">
        <v>58</v>
      </c>
    </row>
    <row r="56" spans="1:33" ht="9" customHeight="1">
      <c r="A56" s="13"/>
      <c r="B56" s="1"/>
      <c r="C56" s="1"/>
      <c r="D56" s="1"/>
      <c r="E56" s="1"/>
      <c r="F56" s="1"/>
      <c r="G56" s="69"/>
      <c r="H56" s="13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55" t="s">
        <v>70</v>
      </c>
      <c r="V56" s="55" t="s">
        <v>8</v>
      </c>
      <c r="W56" s="80"/>
      <c r="X56" s="80"/>
      <c r="Y56" s="80"/>
      <c r="Z56" s="82"/>
      <c r="AA56" s="75"/>
      <c r="AB56" s="1"/>
      <c r="AC56" s="1"/>
      <c r="AD56" s="1"/>
      <c r="AE56" s="1"/>
      <c r="AF56" s="1"/>
      <c r="AG56" s="1"/>
    </row>
    <row r="57" spans="1:33" ht="12" customHeight="1">
      <c r="A57" s="13"/>
      <c r="B57" s="1">
        <v>15</v>
      </c>
      <c r="C57" s="1" t="s">
        <v>56</v>
      </c>
      <c r="D57" s="1">
        <v>4</v>
      </c>
      <c r="E57" s="1" t="s">
        <v>57</v>
      </c>
      <c r="F57" s="1">
        <v>13</v>
      </c>
      <c r="G57" s="69" t="s">
        <v>58</v>
      </c>
      <c r="H57" s="13"/>
      <c r="I57" s="80">
        <v>258163</v>
      </c>
      <c r="J57" s="80">
        <v>117759</v>
      </c>
      <c r="K57" s="80">
        <v>140404</v>
      </c>
      <c r="L57" s="80">
        <v>113889</v>
      </c>
      <c r="M57" s="80">
        <v>49432</v>
      </c>
      <c r="N57" s="80">
        <v>64457</v>
      </c>
      <c r="O57" s="80">
        <v>112686</v>
      </c>
      <c r="P57" s="80">
        <v>15</v>
      </c>
      <c r="Q57" s="80">
        <v>98563</v>
      </c>
      <c r="R57" s="80">
        <v>4</v>
      </c>
      <c r="S57" s="80">
        <v>14123</v>
      </c>
      <c r="T57" s="80">
        <v>31744</v>
      </c>
      <c r="U57" s="80">
        <v>6774</v>
      </c>
      <c r="V57" s="80">
        <v>2946</v>
      </c>
      <c r="W57" s="80">
        <v>22871</v>
      </c>
      <c r="X57" s="80">
        <v>24079</v>
      </c>
      <c r="Y57" s="80">
        <v>24272</v>
      </c>
      <c r="Z57" s="82">
        <v>0</v>
      </c>
      <c r="AA57" s="75"/>
      <c r="AB57" s="1">
        <v>15</v>
      </c>
      <c r="AC57" s="1" t="s">
        <v>56</v>
      </c>
      <c r="AD57" s="1">
        <v>4</v>
      </c>
      <c r="AE57" s="1" t="s">
        <v>57</v>
      </c>
      <c r="AF57" s="1">
        <v>13</v>
      </c>
      <c r="AG57" s="1" t="s">
        <v>58</v>
      </c>
    </row>
    <row r="58" spans="1:33" ht="9" customHeight="1">
      <c r="A58" s="13"/>
      <c r="B58" s="1"/>
      <c r="C58" s="1"/>
      <c r="D58" s="1"/>
      <c r="E58" s="1"/>
      <c r="F58" s="1"/>
      <c r="G58" s="69"/>
      <c r="H58" s="13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55" t="s">
        <v>70</v>
      </c>
      <c r="V58" s="55" t="s">
        <v>8</v>
      </c>
      <c r="W58" s="80"/>
      <c r="X58" s="80"/>
      <c r="Y58" s="80"/>
      <c r="Z58" s="82"/>
      <c r="AA58" s="75"/>
      <c r="AB58" s="1"/>
      <c r="AC58" s="1"/>
      <c r="AD58" s="1"/>
      <c r="AE58" s="1"/>
      <c r="AF58" s="1"/>
      <c r="AG58" s="1"/>
    </row>
    <row r="59" spans="1:33" ht="12" customHeight="1">
      <c r="A59" s="13"/>
      <c r="B59" s="1">
        <v>19</v>
      </c>
      <c r="C59" s="1" t="s">
        <v>56</v>
      </c>
      <c r="D59" s="1">
        <v>4</v>
      </c>
      <c r="E59" s="1" t="s">
        <v>57</v>
      </c>
      <c r="F59" s="1">
        <v>8</v>
      </c>
      <c r="G59" s="69" t="s">
        <v>58</v>
      </c>
      <c r="H59" s="13"/>
      <c r="I59" s="80">
        <v>262487</v>
      </c>
      <c r="J59" s="80">
        <v>119448</v>
      </c>
      <c r="K59" s="80">
        <v>143039</v>
      </c>
      <c r="L59" s="80">
        <v>126907</v>
      </c>
      <c r="M59" s="80">
        <v>55525</v>
      </c>
      <c r="N59" s="80">
        <v>71382</v>
      </c>
      <c r="O59" s="80">
        <v>125779</v>
      </c>
      <c r="P59" s="80">
        <v>15</v>
      </c>
      <c r="Q59" s="80">
        <v>100657</v>
      </c>
      <c r="R59" s="80">
        <v>6</v>
      </c>
      <c r="S59" s="80">
        <v>25122</v>
      </c>
      <c r="T59" s="80">
        <v>33247</v>
      </c>
      <c r="U59" s="80">
        <v>5266</v>
      </c>
      <c r="V59" s="80">
        <v>8686</v>
      </c>
      <c r="W59" s="80">
        <v>24163</v>
      </c>
      <c r="X59" s="80">
        <v>31095</v>
      </c>
      <c r="Y59" s="80">
        <v>23322</v>
      </c>
      <c r="Z59" s="82">
        <v>0</v>
      </c>
      <c r="AA59" s="75"/>
      <c r="AB59" s="1">
        <v>19</v>
      </c>
      <c r="AC59" s="1" t="s">
        <v>56</v>
      </c>
      <c r="AD59" s="1">
        <v>4</v>
      </c>
      <c r="AE59" s="1" t="s">
        <v>57</v>
      </c>
      <c r="AF59" s="1">
        <v>8</v>
      </c>
      <c r="AG59" s="1" t="s">
        <v>58</v>
      </c>
    </row>
    <row r="60" spans="1:33" ht="12" customHeight="1">
      <c r="A60" s="13"/>
      <c r="B60" s="1"/>
      <c r="C60" s="1"/>
      <c r="D60" s="1"/>
      <c r="E60" s="1"/>
      <c r="F60" s="1"/>
      <c r="G60" s="69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80"/>
      <c r="X60" s="13"/>
      <c r="Y60" s="13"/>
      <c r="Z60" s="13"/>
      <c r="AA60" s="75"/>
      <c r="AB60" s="1"/>
      <c r="AC60" s="1"/>
      <c r="AD60" s="1"/>
      <c r="AE60" s="1"/>
      <c r="AF60" s="1"/>
      <c r="AG60" s="1"/>
    </row>
    <row r="61" spans="1:33" s="38" customFormat="1" ht="12" customHeight="1">
      <c r="A61" s="36"/>
      <c r="B61" s="36"/>
      <c r="C61" s="36"/>
      <c r="D61" s="36"/>
      <c r="E61" s="36"/>
      <c r="F61" s="36"/>
      <c r="G61" s="76"/>
      <c r="H61" s="36"/>
      <c r="I61" s="36"/>
      <c r="J61" s="36"/>
      <c r="K61" s="36"/>
      <c r="L61" s="36"/>
      <c r="M61" s="36"/>
      <c r="N61" s="36"/>
      <c r="P61" s="36"/>
      <c r="Q61" s="40" t="s">
        <v>71</v>
      </c>
      <c r="R61" s="77" t="s">
        <v>36</v>
      </c>
      <c r="S61" s="36"/>
      <c r="T61" s="36"/>
      <c r="U61" s="36"/>
      <c r="V61" s="36"/>
      <c r="W61" s="36"/>
      <c r="X61" s="36"/>
      <c r="Y61" s="36"/>
      <c r="Z61" s="36"/>
      <c r="AA61" s="78"/>
      <c r="AB61" s="36"/>
      <c r="AC61" s="36"/>
      <c r="AD61" s="36"/>
      <c r="AE61" s="36"/>
      <c r="AF61" s="36"/>
      <c r="AG61" s="36"/>
    </row>
    <row r="62" spans="1:33" ht="12" customHeight="1">
      <c r="A62" s="13" t="s">
        <v>971</v>
      </c>
      <c r="B62" s="1">
        <v>23</v>
      </c>
      <c r="C62" s="1" t="s">
        <v>56</v>
      </c>
      <c r="D62" s="1">
        <v>10</v>
      </c>
      <c r="E62" s="1" t="s">
        <v>57</v>
      </c>
      <c r="F62" s="1">
        <v>5</v>
      </c>
      <c r="G62" s="69" t="s">
        <v>58</v>
      </c>
      <c r="H62" s="13"/>
      <c r="I62" s="81">
        <f>SUM(J62:K62)</f>
        <v>87815</v>
      </c>
      <c r="J62" s="81">
        <v>37890</v>
      </c>
      <c r="K62" s="81">
        <v>49925</v>
      </c>
      <c r="L62" s="80">
        <f>SUM(M62:N62)</f>
        <v>40615</v>
      </c>
      <c r="M62" s="80">
        <v>16828</v>
      </c>
      <c r="N62" s="80">
        <v>23787</v>
      </c>
      <c r="O62" s="81">
        <v>39956</v>
      </c>
      <c r="P62" s="80">
        <v>6</v>
      </c>
      <c r="Q62" s="80">
        <v>22428</v>
      </c>
      <c r="R62" s="80">
        <v>8</v>
      </c>
      <c r="S62" s="80">
        <v>17528</v>
      </c>
      <c r="T62" s="89">
        <v>0</v>
      </c>
      <c r="U62" s="89">
        <v>0</v>
      </c>
      <c r="V62" s="89">
        <v>0</v>
      </c>
      <c r="W62" s="89">
        <v>0</v>
      </c>
      <c r="X62" s="80">
        <v>39956</v>
      </c>
      <c r="Y62" s="89">
        <v>0</v>
      </c>
      <c r="Z62" s="89">
        <v>0</v>
      </c>
      <c r="AA62" s="75" t="s">
        <v>971</v>
      </c>
      <c r="AB62" s="1">
        <v>23</v>
      </c>
      <c r="AC62" s="1" t="s">
        <v>56</v>
      </c>
      <c r="AD62" s="1">
        <v>10</v>
      </c>
      <c r="AE62" s="1" t="s">
        <v>57</v>
      </c>
      <c r="AF62" s="1">
        <v>5</v>
      </c>
      <c r="AG62" s="1" t="s">
        <v>58</v>
      </c>
    </row>
    <row r="63" spans="1:33" ht="12" customHeight="1">
      <c r="A63" s="13"/>
      <c r="B63" s="1">
        <v>25</v>
      </c>
      <c r="C63" s="1" t="s">
        <v>56</v>
      </c>
      <c r="D63" s="1">
        <v>11</v>
      </c>
      <c r="E63" s="1" t="s">
        <v>57</v>
      </c>
      <c r="F63" s="1">
        <v>10</v>
      </c>
      <c r="G63" s="69" t="s">
        <v>58</v>
      </c>
      <c r="H63" s="13"/>
      <c r="I63" s="81">
        <f>SUM(J63:K63)</f>
        <v>93062</v>
      </c>
      <c r="J63" s="81">
        <v>42581</v>
      </c>
      <c r="K63" s="81">
        <v>50481</v>
      </c>
      <c r="L63" s="80">
        <f>SUM(M63:N63)</f>
        <v>20632</v>
      </c>
      <c r="M63" s="80">
        <v>10071</v>
      </c>
      <c r="N63" s="80">
        <v>10561</v>
      </c>
      <c r="O63" s="81">
        <f>SUM(Q63,S63)</f>
        <v>20397</v>
      </c>
      <c r="P63" s="80">
        <v>3</v>
      </c>
      <c r="Q63" s="80">
        <v>15995</v>
      </c>
      <c r="R63" s="80">
        <v>2</v>
      </c>
      <c r="S63" s="80">
        <v>4402</v>
      </c>
      <c r="T63" s="89">
        <v>0</v>
      </c>
      <c r="U63" s="89">
        <v>0</v>
      </c>
      <c r="V63" s="89">
        <v>0</v>
      </c>
      <c r="W63" s="80">
        <v>1794</v>
      </c>
      <c r="X63" s="80">
        <v>18603</v>
      </c>
      <c r="Y63" s="89">
        <v>0</v>
      </c>
      <c r="Z63" s="89">
        <v>0</v>
      </c>
      <c r="AA63" s="75"/>
      <c r="AB63" s="1">
        <v>25</v>
      </c>
      <c r="AC63" s="1" t="s">
        <v>56</v>
      </c>
      <c r="AD63" s="1">
        <v>11</v>
      </c>
      <c r="AE63" s="1" t="s">
        <v>57</v>
      </c>
      <c r="AF63" s="1">
        <v>10</v>
      </c>
      <c r="AG63" s="1" t="s">
        <v>58</v>
      </c>
    </row>
    <row r="64" spans="1:33" ht="12" customHeight="1">
      <c r="A64" s="13"/>
      <c r="B64" s="1">
        <v>27</v>
      </c>
      <c r="C64" s="1" t="s">
        <v>56</v>
      </c>
      <c r="D64" s="1">
        <v>10</v>
      </c>
      <c r="E64" s="1" t="s">
        <v>57</v>
      </c>
      <c r="F64" s="1">
        <v>2</v>
      </c>
      <c r="G64" s="69" t="s">
        <v>58</v>
      </c>
      <c r="H64" s="13"/>
      <c r="I64" s="90"/>
      <c r="J64" s="90"/>
      <c r="K64" s="90"/>
      <c r="L64" s="13"/>
      <c r="M64" s="13"/>
      <c r="N64" s="13"/>
      <c r="P64" s="43"/>
      <c r="Q64" s="43" t="s">
        <v>72</v>
      </c>
      <c r="R64" s="43" t="s">
        <v>73</v>
      </c>
      <c r="S64" s="43"/>
      <c r="T64" s="43"/>
      <c r="U64" s="13"/>
      <c r="V64" s="13"/>
      <c r="W64" s="13"/>
      <c r="X64" s="13"/>
      <c r="Y64" s="13"/>
      <c r="Z64" s="13"/>
      <c r="AA64" s="75"/>
      <c r="AB64" s="1">
        <v>27</v>
      </c>
      <c r="AC64" s="1" t="s">
        <v>56</v>
      </c>
      <c r="AD64" s="1">
        <v>10</v>
      </c>
      <c r="AE64" s="1" t="s">
        <v>57</v>
      </c>
      <c r="AF64" s="1">
        <v>2</v>
      </c>
      <c r="AG64" s="1" t="s">
        <v>58</v>
      </c>
    </row>
    <row r="65" spans="1:33" ht="12" customHeight="1">
      <c r="A65" s="13"/>
      <c r="B65" s="1">
        <v>29</v>
      </c>
      <c r="C65" s="1" t="s">
        <v>56</v>
      </c>
      <c r="D65" s="1">
        <v>5</v>
      </c>
      <c r="E65" s="1" t="s">
        <v>57</v>
      </c>
      <c r="F65" s="1">
        <v>26</v>
      </c>
      <c r="G65" s="69" t="s">
        <v>58</v>
      </c>
      <c r="H65" s="13"/>
      <c r="I65" s="81">
        <f>SUM(J65:K65)</f>
        <v>98829</v>
      </c>
      <c r="J65" s="81">
        <v>44626</v>
      </c>
      <c r="K65" s="81">
        <v>54203</v>
      </c>
      <c r="L65" s="80">
        <f>SUM(M65:N65)</f>
        <v>28211</v>
      </c>
      <c r="M65" s="80">
        <v>12062</v>
      </c>
      <c r="N65" s="80">
        <v>16149</v>
      </c>
      <c r="O65" s="80">
        <f>SUM(Q65,S65)</f>
        <v>27801</v>
      </c>
      <c r="P65" s="80">
        <v>3</v>
      </c>
      <c r="Q65" s="80">
        <v>24547</v>
      </c>
      <c r="R65" s="80">
        <v>1</v>
      </c>
      <c r="S65" s="80">
        <v>3254</v>
      </c>
      <c r="T65" s="89">
        <v>0</v>
      </c>
      <c r="U65" s="89">
        <v>0</v>
      </c>
      <c r="V65" s="89">
        <v>0</v>
      </c>
      <c r="W65" s="80">
        <v>3254</v>
      </c>
      <c r="X65" s="80">
        <v>24547</v>
      </c>
      <c r="Y65" s="89">
        <v>0</v>
      </c>
      <c r="Z65" s="89">
        <v>0</v>
      </c>
      <c r="AA65" s="75"/>
      <c r="AB65" s="1">
        <v>29</v>
      </c>
      <c r="AC65" s="1" t="s">
        <v>56</v>
      </c>
      <c r="AD65" s="1">
        <v>5</v>
      </c>
      <c r="AE65" s="1" t="s">
        <v>57</v>
      </c>
      <c r="AF65" s="1">
        <v>26</v>
      </c>
      <c r="AG65" s="1" t="s">
        <v>58</v>
      </c>
    </row>
    <row r="66" spans="1:33" ht="12" customHeight="1">
      <c r="A66" s="13"/>
      <c r="B66" s="1">
        <v>30</v>
      </c>
      <c r="C66" s="1" t="s">
        <v>56</v>
      </c>
      <c r="D66" s="1">
        <v>4</v>
      </c>
      <c r="E66" s="1" t="s">
        <v>57</v>
      </c>
      <c r="F66" s="1">
        <v>23</v>
      </c>
      <c r="G66" s="69" t="s">
        <v>58</v>
      </c>
      <c r="H66" s="13"/>
      <c r="I66" s="81">
        <f>SUM(J66:K66)</f>
        <v>104197</v>
      </c>
      <c r="J66" s="81">
        <v>46682</v>
      </c>
      <c r="K66" s="81">
        <v>57515</v>
      </c>
      <c r="L66" s="80">
        <f>SUM(M66:N66)</f>
        <v>77086</v>
      </c>
      <c r="M66" s="80">
        <v>34692</v>
      </c>
      <c r="N66" s="80">
        <v>42394</v>
      </c>
      <c r="O66" s="81">
        <v>63892</v>
      </c>
      <c r="P66" s="80">
        <v>2</v>
      </c>
      <c r="Q66" s="80">
        <v>47158</v>
      </c>
      <c r="R66" s="80">
        <v>1</v>
      </c>
      <c r="S66" s="80">
        <v>16734</v>
      </c>
      <c r="T66" s="89">
        <v>0</v>
      </c>
      <c r="U66" s="89">
        <v>0</v>
      </c>
      <c r="V66" s="89">
        <v>0</v>
      </c>
      <c r="W66" s="89">
        <v>0</v>
      </c>
      <c r="X66" s="80">
        <v>63892</v>
      </c>
      <c r="Y66" s="89">
        <v>0</v>
      </c>
      <c r="Z66" s="89">
        <v>0</v>
      </c>
      <c r="AA66" s="75"/>
      <c r="AB66" s="1">
        <v>30</v>
      </c>
      <c r="AC66" s="1" t="s">
        <v>56</v>
      </c>
      <c r="AD66" s="1">
        <v>4</v>
      </c>
      <c r="AE66" s="1" t="s">
        <v>57</v>
      </c>
      <c r="AF66" s="1">
        <v>23</v>
      </c>
      <c r="AG66" s="1" t="s">
        <v>58</v>
      </c>
    </row>
    <row r="67" spans="1:33" ht="3" customHeight="1">
      <c r="A67" s="13"/>
      <c r="B67" s="1"/>
      <c r="C67" s="1"/>
      <c r="D67" s="1"/>
      <c r="E67" s="1"/>
      <c r="F67" s="1"/>
      <c r="G67" s="69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75"/>
      <c r="AB67" s="1"/>
      <c r="AC67" s="1"/>
      <c r="AD67" s="1"/>
      <c r="AE67" s="1"/>
      <c r="AF67" s="1"/>
      <c r="AG67" s="1"/>
    </row>
    <row r="68" spans="1:33" ht="3" customHeight="1">
      <c r="A68" s="92"/>
      <c r="B68" s="67"/>
      <c r="C68" s="67"/>
      <c r="D68" s="67"/>
      <c r="E68" s="67"/>
      <c r="F68" s="67"/>
      <c r="G68" s="67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67"/>
      <c r="AC68" s="67"/>
      <c r="AD68" s="67"/>
      <c r="AE68" s="67"/>
      <c r="AF68" s="67"/>
      <c r="AG68" s="67"/>
    </row>
    <row r="69" spans="1:33" ht="11.25" customHeight="1">
      <c r="A69" s="13" t="s">
        <v>37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11.25" customHeight="1">
      <c r="A70" s="490" t="s">
        <v>726</v>
      </c>
      <c r="B70" s="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1.25" customHeight="1">
      <c r="A71" s="406" t="s">
        <v>727</v>
      </c>
      <c r="C71" s="7"/>
      <c r="D71" s="7"/>
      <c r="E71" s="7"/>
      <c r="F71" s="7"/>
      <c r="G71" s="7"/>
      <c r="AB71" s="7"/>
      <c r="AC71" s="7"/>
      <c r="AD71" s="7"/>
      <c r="AE71" s="7"/>
      <c r="AF71" s="7"/>
      <c r="AG71" s="7"/>
    </row>
    <row r="72" ht="11.25" customHeight="1">
      <c r="A72" s="406" t="s">
        <v>728</v>
      </c>
    </row>
    <row r="73" ht="11.25" customHeight="1"/>
  </sheetData>
  <mergeCells count="22">
    <mergeCell ref="E5:G6"/>
    <mergeCell ref="A6:C7"/>
    <mergeCell ref="AA5:AC6"/>
    <mergeCell ref="AD6:AG7"/>
    <mergeCell ref="H6:I7"/>
    <mergeCell ref="J6:J7"/>
    <mergeCell ref="K6:K7"/>
    <mergeCell ref="O5:O7"/>
    <mergeCell ref="H5:K5"/>
    <mergeCell ref="L5:N5"/>
    <mergeCell ref="L6:L7"/>
    <mergeCell ref="M6:M7"/>
    <mergeCell ref="N6:N7"/>
    <mergeCell ref="P5:P7"/>
    <mergeCell ref="Q5:Q7"/>
    <mergeCell ref="T5:Z5"/>
    <mergeCell ref="Y6:Y7"/>
    <mergeCell ref="Z6:Z7"/>
    <mergeCell ref="X6:X7"/>
    <mergeCell ref="R5:R7"/>
    <mergeCell ref="U6:U7"/>
    <mergeCell ref="S5:S7"/>
  </mergeCells>
  <printOptions/>
  <pageMargins left="0.5905511811023623" right="0.5905511811023623" top="0.7874015748031497" bottom="0.1968503937007874" header="0.5118110236220472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5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3.50390625" style="57" customWidth="1"/>
    <col min="2" max="3" width="2.50390625" style="57" customWidth="1"/>
    <col min="4" max="4" width="2.375" style="57" customWidth="1"/>
    <col min="5" max="5" width="2.50390625" style="57" customWidth="1"/>
    <col min="6" max="7" width="2.375" style="57" customWidth="1"/>
    <col min="8" max="8" width="7.50390625" style="57" customWidth="1"/>
    <col min="9" max="9" width="6.75390625" style="57" customWidth="1"/>
    <col min="10" max="10" width="6.875" style="57" customWidth="1"/>
    <col min="11" max="14" width="6.75390625" style="57" customWidth="1"/>
    <col min="15" max="15" width="4.75390625" style="57" customWidth="1"/>
    <col min="16" max="16" width="7.625" style="57" customWidth="1"/>
    <col min="17" max="17" width="5.25390625" style="57" customWidth="1"/>
    <col min="18" max="18" width="7.50390625" style="57" customWidth="1"/>
    <col min="19" max="19" width="7.00390625" style="57" customWidth="1"/>
    <col min="20" max="20" width="5.50390625" style="57" customWidth="1"/>
    <col min="21" max="21" width="6.00390625" style="57" customWidth="1"/>
    <col min="22" max="22" width="6.25390625" style="57" customWidth="1"/>
    <col min="23" max="23" width="6.50390625" style="57" customWidth="1"/>
    <col min="24" max="24" width="6.25390625" style="57" customWidth="1"/>
    <col min="25" max="25" width="6.00390625" style="57" customWidth="1"/>
    <col min="26" max="26" width="6.125" style="57" customWidth="1"/>
    <col min="27" max="28" width="5.75390625" style="57" customWidth="1"/>
    <col min="29" max="29" width="6.125" style="57" customWidth="1"/>
    <col min="30" max="30" width="6.50390625" style="57" customWidth="1"/>
    <col min="31" max="31" width="3.50390625" style="113" customWidth="1"/>
    <col min="32" max="33" width="2.50390625" style="113" customWidth="1"/>
    <col min="34" max="34" width="2.375" style="113" customWidth="1"/>
    <col min="35" max="35" width="2.50390625" style="113" customWidth="1"/>
    <col min="36" max="37" width="2.375" style="113" customWidth="1"/>
    <col min="38" max="16384" width="8.875" style="57" customWidth="1"/>
  </cols>
  <sheetData>
    <row r="1" spans="18:37" s="66" customFormat="1" ht="18" customHeight="1">
      <c r="R1" s="9" t="s">
        <v>703</v>
      </c>
      <c r="S1" s="66" t="s">
        <v>704</v>
      </c>
      <c r="AE1" s="8"/>
      <c r="AF1" s="8"/>
      <c r="AG1" s="8"/>
      <c r="AH1" s="8"/>
      <c r="AI1" s="8"/>
      <c r="AJ1" s="8"/>
      <c r="AK1" s="8"/>
    </row>
    <row r="2" spans="1:33" s="7" customFormat="1" ht="12" customHeight="1">
      <c r="A2" s="5"/>
      <c r="B2" s="5"/>
      <c r="C2" s="5"/>
      <c r="D2" s="5"/>
      <c r="E2" s="5"/>
      <c r="F2" s="5"/>
      <c r="G2" s="5"/>
      <c r="AA2" s="5"/>
      <c r="AB2" s="5"/>
      <c r="AC2" s="5"/>
      <c r="AE2" s="5"/>
      <c r="AF2" s="5"/>
      <c r="AG2" s="5"/>
    </row>
    <row r="3" spans="1:33" s="7" customFormat="1" ht="12" customHeight="1">
      <c r="A3" s="11"/>
      <c r="B3" s="11"/>
      <c r="C3" s="11"/>
      <c r="D3" s="11"/>
      <c r="E3" s="11"/>
      <c r="F3" s="11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  <c r="AB3" s="11"/>
      <c r="AC3" s="11"/>
      <c r="AD3" s="13"/>
      <c r="AE3" s="11"/>
      <c r="AF3" s="11"/>
      <c r="AG3" s="11"/>
    </row>
    <row r="4" spans="1:33" s="7" customFormat="1" ht="3" customHeight="1">
      <c r="A4" s="14"/>
      <c r="B4" s="14"/>
      <c r="C4" s="14"/>
      <c r="D4" s="14"/>
      <c r="E4" s="14"/>
      <c r="F4" s="14"/>
      <c r="G4" s="14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4"/>
      <c r="AB4" s="14"/>
      <c r="AC4" s="14"/>
      <c r="AD4" s="16"/>
      <c r="AE4" s="14"/>
      <c r="AF4" s="14"/>
      <c r="AG4" s="14"/>
    </row>
    <row r="5" spans="1:37" s="7" customFormat="1" ht="18" customHeight="1">
      <c r="A5" s="91"/>
      <c r="B5" s="92"/>
      <c r="C5" s="92"/>
      <c r="D5" s="759" t="s">
        <v>306</v>
      </c>
      <c r="E5" s="759"/>
      <c r="F5" s="759"/>
      <c r="G5" s="760"/>
      <c r="H5" s="773" t="s">
        <v>38</v>
      </c>
      <c r="I5" s="757"/>
      <c r="J5" s="758"/>
      <c r="K5" s="768" t="s">
        <v>39</v>
      </c>
      <c r="L5" s="769"/>
      <c r="M5" s="770"/>
      <c r="N5" s="783" t="s">
        <v>884</v>
      </c>
      <c r="O5" s="783" t="s">
        <v>885</v>
      </c>
      <c r="P5" s="783" t="s">
        <v>374</v>
      </c>
      <c r="Q5" s="783" t="s">
        <v>886</v>
      </c>
      <c r="R5" s="786" t="s">
        <v>375</v>
      </c>
      <c r="S5" s="773" t="s">
        <v>74</v>
      </c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62" t="s">
        <v>306</v>
      </c>
      <c r="AF5" s="759"/>
      <c r="AG5" s="759"/>
      <c r="AH5" s="93"/>
      <c r="AI5" s="93"/>
      <c r="AJ5" s="93"/>
      <c r="AK5" s="93"/>
    </row>
    <row r="6" spans="1:37" s="7" customFormat="1" ht="18" customHeight="1">
      <c r="A6" s="777" t="s">
        <v>702</v>
      </c>
      <c r="B6" s="777"/>
      <c r="C6" s="777"/>
      <c r="D6" s="777"/>
      <c r="E6" s="777"/>
      <c r="F6" s="777"/>
      <c r="G6" s="778"/>
      <c r="H6" s="764" t="s">
        <v>41</v>
      </c>
      <c r="I6" s="766" t="s">
        <v>42</v>
      </c>
      <c r="J6" s="766" t="s">
        <v>43</v>
      </c>
      <c r="K6" s="766" t="s">
        <v>41</v>
      </c>
      <c r="L6" s="766" t="s">
        <v>42</v>
      </c>
      <c r="M6" s="771" t="s">
        <v>43</v>
      </c>
      <c r="N6" s="784"/>
      <c r="O6" s="784"/>
      <c r="P6" s="784"/>
      <c r="Q6" s="784"/>
      <c r="R6" s="774"/>
      <c r="S6" s="95" t="s">
        <v>44</v>
      </c>
      <c r="T6" s="781" t="s">
        <v>45</v>
      </c>
      <c r="U6" s="96" t="s">
        <v>46</v>
      </c>
      <c r="V6" s="96" t="s">
        <v>46</v>
      </c>
      <c r="W6" s="781" t="s">
        <v>47</v>
      </c>
      <c r="X6" s="781" t="s">
        <v>48</v>
      </c>
      <c r="Y6" s="98" t="s">
        <v>75</v>
      </c>
      <c r="Z6" s="781" t="s">
        <v>76</v>
      </c>
      <c r="AA6" s="96" t="s">
        <v>77</v>
      </c>
      <c r="AB6" s="96" t="s">
        <v>78</v>
      </c>
      <c r="AC6" s="779" t="s">
        <v>966</v>
      </c>
      <c r="AD6" s="779" t="s">
        <v>49</v>
      </c>
      <c r="AE6" s="763"/>
      <c r="AF6" s="777"/>
      <c r="AG6" s="777"/>
      <c r="AH6" s="777" t="s">
        <v>702</v>
      </c>
      <c r="AI6" s="777"/>
      <c r="AJ6" s="777"/>
      <c r="AK6" s="777"/>
    </row>
    <row r="7" spans="1:37" s="7" customFormat="1" ht="18" customHeight="1">
      <c r="A7" s="761"/>
      <c r="B7" s="761"/>
      <c r="C7" s="761"/>
      <c r="D7" s="99"/>
      <c r="E7" s="99"/>
      <c r="F7" s="99"/>
      <c r="G7" s="100"/>
      <c r="H7" s="765"/>
      <c r="I7" s="767"/>
      <c r="J7" s="767"/>
      <c r="K7" s="767"/>
      <c r="L7" s="767"/>
      <c r="M7" s="772"/>
      <c r="N7" s="785"/>
      <c r="O7" s="785"/>
      <c r="P7" s="785"/>
      <c r="Q7" s="785"/>
      <c r="R7" s="775"/>
      <c r="S7" s="101" t="s">
        <v>50</v>
      </c>
      <c r="T7" s="782"/>
      <c r="U7" s="102" t="s">
        <v>51</v>
      </c>
      <c r="V7" s="102" t="s">
        <v>52</v>
      </c>
      <c r="W7" s="782"/>
      <c r="X7" s="782"/>
      <c r="Y7" s="103" t="s">
        <v>79</v>
      </c>
      <c r="Z7" s="782"/>
      <c r="AA7" s="102" t="s">
        <v>966</v>
      </c>
      <c r="AB7" s="102" t="s">
        <v>967</v>
      </c>
      <c r="AC7" s="780"/>
      <c r="AD7" s="780"/>
      <c r="AE7" s="104"/>
      <c r="AF7" s="105"/>
      <c r="AG7" s="105"/>
      <c r="AH7" s="761"/>
      <c r="AI7" s="761"/>
      <c r="AJ7" s="761"/>
      <c r="AK7" s="761"/>
    </row>
    <row r="8" spans="1:37" ht="4.5" customHeight="1">
      <c r="A8" s="53"/>
      <c r="B8" s="53"/>
      <c r="C8" s="53"/>
      <c r="D8" s="53"/>
      <c r="E8" s="53"/>
      <c r="F8" s="53"/>
      <c r="G8" s="106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Z8" s="53"/>
      <c r="AA8" s="53"/>
      <c r="AB8" s="53"/>
      <c r="AC8" s="53"/>
      <c r="AD8" s="53"/>
      <c r="AE8" s="56"/>
      <c r="AF8" s="52"/>
      <c r="AG8" s="52"/>
      <c r="AH8" s="52"/>
      <c r="AI8" s="52"/>
      <c r="AJ8" s="52"/>
      <c r="AK8" s="52"/>
    </row>
    <row r="9" spans="1:37" s="38" customFormat="1" ht="10.5" customHeight="1">
      <c r="A9" s="36"/>
      <c r="B9" s="36"/>
      <c r="C9" s="36"/>
      <c r="D9" s="36"/>
      <c r="E9" s="36"/>
      <c r="F9" s="36"/>
      <c r="G9" s="76"/>
      <c r="H9" s="36"/>
      <c r="I9" s="37"/>
      <c r="J9" s="36"/>
      <c r="K9" s="36"/>
      <c r="L9" s="36"/>
      <c r="M9" s="36"/>
      <c r="O9" s="39"/>
      <c r="P9" s="39"/>
      <c r="Q9" s="39"/>
      <c r="R9" s="40" t="s">
        <v>80</v>
      </c>
      <c r="S9" s="36" t="s">
        <v>705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41"/>
      <c r="AF9" s="34"/>
      <c r="AG9" s="34"/>
      <c r="AH9" s="34"/>
      <c r="AI9" s="34"/>
      <c r="AJ9" s="34"/>
      <c r="AK9" s="34"/>
    </row>
    <row r="10" spans="1:37" ht="6" customHeight="1">
      <c r="A10" s="53"/>
      <c r="B10" s="53"/>
      <c r="C10" s="53"/>
      <c r="D10" s="53"/>
      <c r="E10" s="53"/>
      <c r="F10" s="53"/>
      <c r="G10" s="106"/>
      <c r="H10" s="53"/>
      <c r="I10" s="55"/>
      <c r="J10" s="53"/>
      <c r="K10" s="53"/>
      <c r="L10" s="53"/>
      <c r="M10" s="53"/>
      <c r="O10" s="107"/>
      <c r="P10" s="107"/>
      <c r="Q10" s="107"/>
      <c r="R10" s="79"/>
      <c r="S10" s="108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6"/>
      <c r="AF10" s="52"/>
      <c r="AG10" s="52"/>
      <c r="AH10" s="52"/>
      <c r="AI10" s="52"/>
      <c r="AJ10" s="52"/>
      <c r="AK10" s="52"/>
    </row>
    <row r="11" spans="1:37" ht="6" customHeight="1">
      <c r="A11" s="53"/>
      <c r="B11" s="53"/>
      <c r="C11" s="53"/>
      <c r="D11" s="53"/>
      <c r="E11" s="53"/>
      <c r="F11" s="53"/>
      <c r="G11" s="106"/>
      <c r="H11" s="53"/>
      <c r="I11" s="55"/>
      <c r="J11" s="53"/>
      <c r="K11" s="53"/>
      <c r="L11" s="53"/>
      <c r="M11" s="53"/>
      <c r="N11" s="109"/>
      <c r="O11" s="109"/>
      <c r="P11" s="109"/>
      <c r="Q11" s="109"/>
      <c r="R11" s="109"/>
      <c r="S11" s="84" t="s">
        <v>2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6"/>
      <c r="AF11" s="52"/>
      <c r="AG11" s="52"/>
      <c r="AH11" s="52"/>
      <c r="AI11" s="52"/>
      <c r="AJ11" s="52"/>
      <c r="AK11" s="52"/>
    </row>
    <row r="12" spans="1:37" s="7" customFormat="1" ht="15" customHeight="1">
      <c r="A12" s="52" t="s">
        <v>55</v>
      </c>
      <c r="B12" s="83">
        <v>21</v>
      </c>
      <c r="C12" s="11" t="s">
        <v>56</v>
      </c>
      <c r="D12" s="83">
        <v>4</v>
      </c>
      <c r="E12" s="11" t="s">
        <v>57</v>
      </c>
      <c r="F12" s="83">
        <v>10</v>
      </c>
      <c r="G12" s="111" t="s">
        <v>58</v>
      </c>
      <c r="H12" s="80">
        <f>SUM(I12:J12)</f>
        <v>63473</v>
      </c>
      <c r="I12" s="80">
        <v>27233</v>
      </c>
      <c r="J12" s="80">
        <v>36240</v>
      </c>
      <c r="K12" s="80">
        <f>SUM(L12:M12)</f>
        <v>47540</v>
      </c>
      <c r="L12" s="80">
        <v>21818</v>
      </c>
      <c r="M12" s="80">
        <v>25722</v>
      </c>
      <c r="N12" s="81">
        <v>46822</v>
      </c>
      <c r="O12" s="80">
        <v>5</v>
      </c>
      <c r="P12" s="80">
        <v>44459</v>
      </c>
      <c r="Q12" s="80">
        <v>19</v>
      </c>
      <c r="R12" s="80">
        <v>45485</v>
      </c>
      <c r="S12" s="85">
        <v>10990</v>
      </c>
      <c r="T12" s="85" t="s">
        <v>81</v>
      </c>
      <c r="U12" s="80">
        <v>27241</v>
      </c>
      <c r="V12" s="80">
        <v>6217</v>
      </c>
      <c r="W12" s="80">
        <v>2341</v>
      </c>
      <c r="X12" s="85" t="s">
        <v>81</v>
      </c>
      <c r="Y12" s="85" t="s">
        <v>81</v>
      </c>
      <c r="Z12" s="85" t="s">
        <v>81</v>
      </c>
      <c r="AA12" s="85" t="s">
        <v>81</v>
      </c>
      <c r="AB12" s="85" t="s">
        <v>81</v>
      </c>
      <c r="AC12" s="85" t="s">
        <v>81</v>
      </c>
      <c r="AD12" s="80">
        <v>43155</v>
      </c>
      <c r="AE12" s="56" t="s">
        <v>55</v>
      </c>
      <c r="AF12" s="83">
        <v>21</v>
      </c>
      <c r="AG12" s="11" t="s">
        <v>56</v>
      </c>
      <c r="AH12" s="83">
        <v>4</v>
      </c>
      <c r="AI12" s="11" t="s">
        <v>57</v>
      </c>
      <c r="AJ12" s="83">
        <v>10</v>
      </c>
      <c r="AK12" s="11" t="s">
        <v>58</v>
      </c>
    </row>
    <row r="13" spans="1:37" ht="6" customHeight="1">
      <c r="A13" s="53"/>
      <c r="B13" s="53"/>
      <c r="C13" s="53"/>
      <c r="D13" s="53"/>
      <c r="E13" s="53"/>
      <c r="F13" s="53"/>
      <c r="G13" s="106"/>
      <c r="H13" s="53"/>
      <c r="I13" s="55"/>
      <c r="J13" s="53"/>
      <c r="K13" s="53"/>
      <c r="L13" s="53"/>
      <c r="M13" s="53"/>
      <c r="N13" s="109"/>
      <c r="O13" s="109"/>
      <c r="P13" s="109"/>
      <c r="Q13" s="109"/>
      <c r="R13" s="109"/>
      <c r="S13" s="84" t="s">
        <v>2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6"/>
      <c r="AF13" s="53"/>
      <c r="AG13" s="53"/>
      <c r="AH13" s="53"/>
      <c r="AI13" s="53"/>
      <c r="AJ13" s="53"/>
      <c r="AK13" s="52"/>
    </row>
    <row r="14" spans="1:37" s="7" customFormat="1" ht="15" customHeight="1">
      <c r="A14" s="53"/>
      <c r="B14" s="83">
        <v>22</v>
      </c>
      <c r="C14" s="11" t="s">
        <v>56</v>
      </c>
      <c r="D14" s="83">
        <v>4</v>
      </c>
      <c r="E14" s="11" t="s">
        <v>57</v>
      </c>
      <c r="F14" s="83">
        <v>25</v>
      </c>
      <c r="G14" s="111" t="s">
        <v>58</v>
      </c>
      <c r="H14" s="80">
        <f aca="true" t="shared" si="0" ref="H14:H44">SUM(I14:J14)</f>
        <v>76427</v>
      </c>
      <c r="I14" s="80">
        <v>35278</v>
      </c>
      <c r="J14" s="80">
        <v>41149</v>
      </c>
      <c r="K14" s="80">
        <f aca="true" t="shared" si="1" ref="K14:K44">SUM(L14:M14)</f>
        <v>55387</v>
      </c>
      <c r="L14" s="80">
        <v>27395</v>
      </c>
      <c r="M14" s="80">
        <v>27992</v>
      </c>
      <c r="N14" s="81">
        <f>SUM(P14,R14)</f>
        <v>54767</v>
      </c>
      <c r="O14" s="80">
        <v>5</v>
      </c>
      <c r="P14" s="80">
        <v>37183</v>
      </c>
      <c r="Q14" s="80">
        <v>4</v>
      </c>
      <c r="R14" s="80">
        <v>17584</v>
      </c>
      <c r="S14" s="85">
        <v>21333</v>
      </c>
      <c r="T14" s="85" t="s">
        <v>81</v>
      </c>
      <c r="U14" s="80">
        <v>11619</v>
      </c>
      <c r="V14" s="80">
        <v>1835</v>
      </c>
      <c r="W14" s="80">
        <v>7929</v>
      </c>
      <c r="X14" s="85" t="s">
        <v>81</v>
      </c>
      <c r="Y14" s="85" t="s">
        <v>81</v>
      </c>
      <c r="Z14" s="85" t="s">
        <v>81</v>
      </c>
      <c r="AA14" s="85" t="s">
        <v>81</v>
      </c>
      <c r="AB14" s="85" t="s">
        <v>81</v>
      </c>
      <c r="AC14" s="85" t="s">
        <v>81</v>
      </c>
      <c r="AD14" s="80">
        <v>12051</v>
      </c>
      <c r="AE14" s="56"/>
      <c r="AF14" s="83">
        <v>22</v>
      </c>
      <c r="AG14" s="11" t="s">
        <v>56</v>
      </c>
      <c r="AH14" s="83">
        <v>4</v>
      </c>
      <c r="AI14" s="11" t="s">
        <v>57</v>
      </c>
      <c r="AJ14" s="83">
        <v>25</v>
      </c>
      <c r="AK14" s="11" t="s">
        <v>58</v>
      </c>
    </row>
    <row r="15" spans="1:37" ht="6" customHeight="1">
      <c r="A15" s="53"/>
      <c r="B15" s="53"/>
      <c r="C15" s="53"/>
      <c r="D15" s="53"/>
      <c r="E15" s="53"/>
      <c r="F15" s="53"/>
      <c r="G15" s="106"/>
      <c r="H15" s="53"/>
      <c r="I15" s="55"/>
      <c r="J15" s="53"/>
      <c r="K15" s="53"/>
      <c r="L15" s="53"/>
      <c r="M15" s="53"/>
      <c r="N15" s="109"/>
      <c r="O15" s="109"/>
      <c r="P15" s="109"/>
      <c r="Q15" s="109"/>
      <c r="R15" s="109"/>
      <c r="S15" s="84" t="s">
        <v>2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6"/>
      <c r="AF15" s="53"/>
      <c r="AG15" s="53"/>
      <c r="AH15" s="53"/>
      <c r="AI15" s="53"/>
      <c r="AJ15" s="53"/>
      <c r="AK15" s="52"/>
    </row>
    <row r="16" spans="1:37" s="7" customFormat="1" ht="15" customHeight="1">
      <c r="A16" s="53"/>
      <c r="B16" s="83">
        <v>24</v>
      </c>
      <c r="C16" s="11" t="s">
        <v>56</v>
      </c>
      <c r="D16" s="83">
        <v>1</v>
      </c>
      <c r="E16" s="11" t="s">
        <v>57</v>
      </c>
      <c r="F16" s="83">
        <v>23</v>
      </c>
      <c r="G16" s="111" t="s">
        <v>58</v>
      </c>
      <c r="H16" s="80">
        <f t="shared" si="0"/>
        <v>85932</v>
      </c>
      <c r="I16" s="80">
        <v>39665</v>
      </c>
      <c r="J16" s="80">
        <v>46267</v>
      </c>
      <c r="K16" s="80">
        <f t="shared" si="1"/>
        <v>62858</v>
      </c>
      <c r="L16" s="80">
        <v>30914</v>
      </c>
      <c r="M16" s="80">
        <v>31944</v>
      </c>
      <c r="N16" s="80">
        <f aca="true" t="shared" si="2" ref="N16:N44">SUM(P16,R16)</f>
        <v>61828</v>
      </c>
      <c r="O16" s="80">
        <v>5</v>
      </c>
      <c r="P16" s="80">
        <v>33255</v>
      </c>
      <c r="Q16" s="80">
        <v>8</v>
      </c>
      <c r="R16" s="80">
        <v>28573</v>
      </c>
      <c r="S16" s="85">
        <v>22435</v>
      </c>
      <c r="T16" s="85" t="s">
        <v>81</v>
      </c>
      <c r="U16" s="80">
        <v>10857</v>
      </c>
      <c r="V16" s="80">
        <v>5315</v>
      </c>
      <c r="W16" s="80">
        <v>7957</v>
      </c>
      <c r="X16" s="85" t="s">
        <v>81</v>
      </c>
      <c r="Y16" s="85" t="s">
        <v>81</v>
      </c>
      <c r="Z16" s="85" t="s">
        <v>81</v>
      </c>
      <c r="AA16" s="85" t="s">
        <v>81</v>
      </c>
      <c r="AB16" s="85" t="s">
        <v>81</v>
      </c>
      <c r="AC16" s="85" t="s">
        <v>81</v>
      </c>
      <c r="AD16" s="80">
        <v>15264</v>
      </c>
      <c r="AE16" s="56"/>
      <c r="AF16" s="83">
        <v>24</v>
      </c>
      <c r="AG16" s="11" t="s">
        <v>56</v>
      </c>
      <c r="AH16" s="83">
        <v>1</v>
      </c>
      <c r="AI16" s="11" t="s">
        <v>57</v>
      </c>
      <c r="AJ16" s="83">
        <v>23</v>
      </c>
      <c r="AK16" s="11" t="s">
        <v>58</v>
      </c>
    </row>
    <row r="17" spans="1:37" ht="6" customHeight="1">
      <c r="A17" s="53"/>
      <c r="B17" s="53"/>
      <c r="C17" s="53"/>
      <c r="D17" s="53"/>
      <c r="E17" s="53"/>
      <c r="F17" s="53"/>
      <c r="G17" s="106"/>
      <c r="H17" s="53"/>
      <c r="I17" s="55"/>
      <c r="J17" s="53"/>
      <c r="K17" s="53"/>
      <c r="L17" s="53"/>
      <c r="M17" s="53"/>
      <c r="N17" s="109"/>
      <c r="O17" s="109"/>
      <c r="P17" s="109"/>
      <c r="Q17" s="109"/>
      <c r="R17" s="109"/>
      <c r="S17" s="84" t="s">
        <v>2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6"/>
      <c r="AF17" s="53"/>
      <c r="AG17" s="53"/>
      <c r="AH17" s="53"/>
      <c r="AI17" s="53"/>
      <c r="AJ17" s="53"/>
      <c r="AK17" s="52"/>
    </row>
    <row r="18" spans="1:37" s="7" customFormat="1" ht="15" customHeight="1">
      <c r="A18" s="53"/>
      <c r="B18" s="83">
        <v>27</v>
      </c>
      <c r="C18" s="11" t="s">
        <v>56</v>
      </c>
      <c r="D18" s="83">
        <v>10</v>
      </c>
      <c r="E18" s="11" t="s">
        <v>57</v>
      </c>
      <c r="F18" s="83">
        <v>1</v>
      </c>
      <c r="G18" s="111" t="s">
        <v>58</v>
      </c>
      <c r="H18" s="80">
        <f t="shared" si="0"/>
        <v>95475</v>
      </c>
      <c r="I18" s="80">
        <v>43073</v>
      </c>
      <c r="J18" s="80">
        <v>52402</v>
      </c>
      <c r="K18" s="80">
        <f t="shared" si="1"/>
        <v>65935</v>
      </c>
      <c r="L18" s="80">
        <v>31707</v>
      </c>
      <c r="M18" s="80">
        <v>34228</v>
      </c>
      <c r="N18" s="80">
        <f t="shared" si="2"/>
        <v>65339</v>
      </c>
      <c r="O18" s="80">
        <v>5</v>
      </c>
      <c r="P18" s="80">
        <v>48534</v>
      </c>
      <c r="Q18" s="80">
        <v>6</v>
      </c>
      <c r="R18" s="80">
        <v>16805</v>
      </c>
      <c r="S18" s="85">
        <v>39514</v>
      </c>
      <c r="T18" s="85" t="s">
        <v>81</v>
      </c>
      <c r="U18" s="80">
        <v>9891</v>
      </c>
      <c r="V18" s="85" t="s">
        <v>81</v>
      </c>
      <c r="W18" s="80">
        <v>3909</v>
      </c>
      <c r="X18" s="85" t="s">
        <v>81</v>
      </c>
      <c r="Y18" s="85" t="s">
        <v>81</v>
      </c>
      <c r="Z18" s="85" t="s">
        <v>81</v>
      </c>
      <c r="AA18" s="85" t="s">
        <v>81</v>
      </c>
      <c r="AB18" s="85" t="s">
        <v>81</v>
      </c>
      <c r="AC18" s="85" t="s">
        <v>81</v>
      </c>
      <c r="AD18" s="80">
        <v>12025</v>
      </c>
      <c r="AE18" s="56"/>
      <c r="AF18" s="83">
        <v>27</v>
      </c>
      <c r="AG18" s="11" t="s">
        <v>56</v>
      </c>
      <c r="AH18" s="83">
        <v>10</v>
      </c>
      <c r="AI18" s="11" t="s">
        <v>57</v>
      </c>
      <c r="AJ18" s="83">
        <v>1</v>
      </c>
      <c r="AK18" s="11" t="s">
        <v>58</v>
      </c>
    </row>
    <row r="19" spans="1:37" ht="6" customHeight="1">
      <c r="A19" s="53"/>
      <c r="B19" s="53"/>
      <c r="C19" s="53"/>
      <c r="D19" s="53"/>
      <c r="E19" s="53"/>
      <c r="F19" s="53"/>
      <c r="G19" s="106"/>
      <c r="H19" s="53"/>
      <c r="I19" s="55"/>
      <c r="J19" s="53"/>
      <c r="K19" s="53"/>
      <c r="L19" s="53"/>
      <c r="M19" s="53"/>
      <c r="N19" s="109"/>
      <c r="O19" s="109"/>
      <c r="P19" s="109"/>
      <c r="Q19" s="109"/>
      <c r="R19" s="109"/>
      <c r="S19" s="84" t="s">
        <v>2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6"/>
      <c r="AF19" s="53"/>
      <c r="AG19" s="53"/>
      <c r="AH19" s="53"/>
      <c r="AI19" s="53"/>
      <c r="AJ19" s="53"/>
      <c r="AK19" s="52"/>
    </row>
    <row r="20" spans="1:37" s="7" customFormat="1" ht="15" customHeight="1">
      <c r="A20" s="53"/>
      <c r="B20" s="83">
        <v>28</v>
      </c>
      <c r="C20" s="11" t="s">
        <v>56</v>
      </c>
      <c r="D20" s="83">
        <v>4</v>
      </c>
      <c r="E20" s="11" t="s">
        <v>57</v>
      </c>
      <c r="F20" s="83">
        <v>19</v>
      </c>
      <c r="G20" s="111" t="s">
        <v>58</v>
      </c>
      <c r="H20" s="80">
        <f t="shared" si="0"/>
        <v>97613</v>
      </c>
      <c r="I20" s="80">
        <v>44008</v>
      </c>
      <c r="J20" s="80">
        <v>53605</v>
      </c>
      <c r="K20" s="80">
        <f t="shared" si="1"/>
        <v>65556</v>
      </c>
      <c r="L20" s="80">
        <v>31107</v>
      </c>
      <c r="M20" s="80">
        <v>34449</v>
      </c>
      <c r="N20" s="80">
        <f t="shared" si="2"/>
        <v>65050</v>
      </c>
      <c r="O20" s="80">
        <v>5</v>
      </c>
      <c r="P20" s="80">
        <v>56450</v>
      </c>
      <c r="Q20" s="80">
        <v>3</v>
      </c>
      <c r="R20" s="80">
        <v>8600</v>
      </c>
      <c r="S20" s="85">
        <v>42933</v>
      </c>
      <c r="T20" s="85" t="s">
        <v>81</v>
      </c>
      <c r="U20" s="80">
        <v>13517</v>
      </c>
      <c r="V20" s="80">
        <v>1621</v>
      </c>
      <c r="W20" s="85" t="s">
        <v>81</v>
      </c>
      <c r="X20" s="85" t="s">
        <v>81</v>
      </c>
      <c r="Y20" s="85" t="s">
        <v>81</v>
      </c>
      <c r="Z20" s="85" t="s">
        <v>81</v>
      </c>
      <c r="AA20" s="85" t="s">
        <v>81</v>
      </c>
      <c r="AB20" s="85" t="s">
        <v>81</v>
      </c>
      <c r="AC20" s="85" t="s">
        <v>81</v>
      </c>
      <c r="AD20" s="80">
        <v>6979</v>
      </c>
      <c r="AE20" s="56"/>
      <c r="AF20" s="83">
        <v>28</v>
      </c>
      <c r="AG20" s="11" t="s">
        <v>56</v>
      </c>
      <c r="AH20" s="83">
        <v>4</v>
      </c>
      <c r="AI20" s="11" t="s">
        <v>57</v>
      </c>
      <c r="AJ20" s="83">
        <v>19</v>
      </c>
      <c r="AK20" s="11" t="s">
        <v>58</v>
      </c>
    </row>
    <row r="21" spans="1:37" ht="6" customHeight="1">
      <c r="A21" s="53"/>
      <c r="B21" s="53"/>
      <c r="C21" s="53"/>
      <c r="D21" s="53"/>
      <c r="E21" s="53"/>
      <c r="F21" s="53"/>
      <c r="G21" s="106"/>
      <c r="H21" s="53"/>
      <c r="I21" s="55"/>
      <c r="J21" s="53"/>
      <c r="K21" s="53"/>
      <c r="L21" s="53"/>
      <c r="M21" s="53"/>
      <c r="N21" s="109"/>
      <c r="O21" s="109"/>
      <c r="P21" s="109"/>
      <c r="Q21" s="109"/>
      <c r="R21" s="109"/>
      <c r="S21" s="84" t="s">
        <v>2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6"/>
      <c r="AF21" s="53"/>
      <c r="AG21" s="53"/>
      <c r="AH21" s="53"/>
      <c r="AI21" s="53"/>
      <c r="AJ21" s="53"/>
      <c r="AK21" s="52"/>
    </row>
    <row r="22" spans="1:37" s="7" customFormat="1" ht="15" customHeight="1">
      <c r="A22" s="53"/>
      <c r="B22" s="83">
        <v>30</v>
      </c>
      <c r="C22" s="11" t="s">
        <v>56</v>
      </c>
      <c r="D22" s="83">
        <v>2</v>
      </c>
      <c r="E22" s="11" t="s">
        <v>57</v>
      </c>
      <c r="F22" s="83">
        <v>27</v>
      </c>
      <c r="G22" s="111" t="s">
        <v>58</v>
      </c>
      <c r="H22" s="80">
        <f t="shared" si="0"/>
        <v>104717</v>
      </c>
      <c r="I22" s="80">
        <v>46972</v>
      </c>
      <c r="J22" s="80">
        <v>57745</v>
      </c>
      <c r="K22" s="80">
        <f t="shared" si="1"/>
        <v>73108</v>
      </c>
      <c r="L22" s="80">
        <v>34652</v>
      </c>
      <c r="M22" s="80">
        <v>38456</v>
      </c>
      <c r="N22" s="81">
        <f t="shared" si="2"/>
        <v>72484</v>
      </c>
      <c r="O22" s="80">
        <v>5</v>
      </c>
      <c r="P22" s="80">
        <v>45058</v>
      </c>
      <c r="Q22" s="80">
        <v>6</v>
      </c>
      <c r="R22" s="80">
        <v>27426</v>
      </c>
      <c r="S22" s="85">
        <v>29767</v>
      </c>
      <c r="T22" s="85" t="s">
        <v>81</v>
      </c>
      <c r="U22" s="80">
        <v>20568</v>
      </c>
      <c r="V22" s="85" t="s">
        <v>81</v>
      </c>
      <c r="W22" s="80">
        <v>5047</v>
      </c>
      <c r="X22" s="85" t="s">
        <v>81</v>
      </c>
      <c r="Y22" s="85" t="s">
        <v>81</v>
      </c>
      <c r="Z22" s="85" t="s">
        <v>81</v>
      </c>
      <c r="AA22" s="85" t="s">
        <v>81</v>
      </c>
      <c r="AB22" s="85" t="s">
        <v>81</v>
      </c>
      <c r="AC22" s="85" t="s">
        <v>81</v>
      </c>
      <c r="AD22" s="80">
        <v>17102</v>
      </c>
      <c r="AE22" s="56"/>
      <c r="AF22" s="83">
        <v>30</v>
      </c>
      <c r="AG22" s="11" t="s">
        <v>56</v>
      </c>
      <c r="AH22" s="83">
        <v>2</v>
      </c>
      <c r="AI22" s="11" t="s">
        <v>57</v>
      </c>
      <c r="AJ22" s="83">
        <v>27</v>
      </c>
      <c r="AK22" s="11" t="s">
        <v>58</v>
      </c>
    </row>
    <row r="23" spans="1:37" s="7" customFormat="1" ht="15" customHeight="1">
      <c r="A23" s="53"/>
      <c r="B23" s="83">
        <v>33</v>
      </c>
      <c r="C23" s="11" t="s">
        <v>56</v>
      </c>
      <c r="D23" s="83">
        <v>5</v>
      </c>
      <c r="E23" s="11" t="s">
        <v>57</v>
      </c>
      <c r="F23" s="83">
        <v>22</v>
      </c>
      <c r="G23" s="111" t="s">
        <v>58</v>
      </c>
      <c r="H23" s="80">
        <f t="shared" si="0"/>
        <v>115376</v>
      </c>
      <c r="I23" s="80">
        <v>51800</v>
      </c>
      <c r="J23" s="80">
        <v>63576</v>
      </c>
      <c r="K23" s="80">
        <f t="shared" si="1"/>
        <v>89767</v>
      </c>
      <c r="L23" s="80">
        <v>41255</v>
      </c>
      <c r="M23" s="80">
        <v>48512</v>
      </c>
      <c r="N23" s="80">
        <f t="shared" si="2"/>
        <v>89200</v>
      </c>
      <c r="O23" s="80">
        <v>5</v>
      </c>
      <c r="P23" s="80">
        <v>57567</v>
      </c>
      <c r="Q23" s="80">
        <v>6</v>
      </c>
      <c r="R23" s="80">
        <v>31633</v>
      </c>
      <c r="S23" s="80">
        <v>47079</v>
      </c>
      <c r="T23" s="85" t="s">
        <v>81</v>
      </c>
      <c r="U23" s="80">
        <v>31204</v>
      </c>
      <c r="V23" s="80">
        <v>1000</v>
      </c>
      <c r="W23" s="80">
        <v>9917</v>
      </c>
      <c r="X23" s="85" t="s">
        <v>81</v>
      </c>
      <c r="Y23" s="85" t="s">
        <v>81</v>
      </c>
      <c r="Z23" s="85" t="s">
        <v>81</v>
      </c>
      <c r="AA23" s="85" t="s">
        <v>81</v>
      </c>
      <c r="AB23" s="85" t="s">
        <v>81</v>
      </c>
      <c r="AC23" s="85" t="s">
        <v>81</v>
      </c>
      <c r="AD23" s="85" t="s">
        <v>81</v>
      </c>
      <c r="AE23" s="56"/>
      <c r="AF23" s="83">
        <v>33</v>
      </c>
      <c r="AG23" s="11" t="s">
        <v>56</v>
      </c>
      <c r="AH23" s="83">
        <v>5</v>
      </c>
      <c r="AI23" s="11" t="s">
        <v>57</v>
      </c>
      <c r="AJ23" s="83">
        <v>22</v>
      </c>
      <c r="AK23" s="11" t="s">
        <v>58</v>
      </c>
    </row>
    <row r="24" spans="1:37" s="7" customFormat="1" ht="15" customHeight="1">
      <c r="A24" s="53"/>
      <c r="B24" s="83">
        <v>35</v>
      </c>
      <c r="C24" s="11" t="s">
        <v>56</v>
      </c>
      <c r="D24" s="83">
        <v>11</v>
      </c>
      <c r="E24" s="11" t="s">
        <v>57</v>
      </c>
      <c r="F24" s="83">
        <v>20</v>
      </c>
      <c r="G24" s="111" t="s">
        <v>58</v>
      </c>
      <c r="H24" s="80">
        <f t="shared" si="0"/>
        <v>123275</v>
      </c>
      <c r="I24" s="80">
        <v>55030</v>
      </c>
      <c r="J24" s="80">
        <v>68245</v>
      </c>
      <c r="K24" s="80">
        <f t="shared" si="1"/>
        <v>87994</v>
      </c>
      <c r="L24" s="80">
        <v>39955</v>
      </c>
      <c r="M24" s="80">
        <v>48039</v>
      </c>
      <c r="N24" s="80">
        <f t="shared" si="2"/>
        <v>87525</v>
      </c>
      <c r="O24" s="80">
        <v>5</v>
      </c>
      <c r="P24" s="80">
        <v>60460</v>
      </c>
      <c r="Q24" s="80">
        <v>3</v>
      </c>
      <c r="R24" s="80">
        <v>27065</v>
      </c>
      <c r="S24" s="80">
        <v>48062</v>
      </c>
      <c r="T24" s="85" t="s">
        <v>81</v>
      </c>
      <c r="U24" s="80">
        <v>36996</v>
      </c>
      <c r="V24" s="80">
        <v>2467</v>
      </c>
      <c r="W24" s="85" t="s">
        <v>81</v>
      </c>
      <c r="X24" s="85" t="s">
        <v>81</v>
      </c>
      <c r="Y24" s="85" t="s">
        <v>81</v>
      </c>
      <c r="Z24" s="85" t="s">
        <v>81</v>
      </c>
      <c r="AA24" s="85" t="s">
        <v>81</v>
      </c>
      <c r="AB24" s="85" t="s">
        <v>81</v>
      </c>
      <c r="AC24" s="85" t="s">
        <v>81</v>
      </c>
      <c r="AD24" s="85" t="s">
        <v>81</v>
      </c>
      <c r="AE24" s="56"/>
      <c r="AF24" s="83">
        <v>35</v>
      </c>
      <c r="AG24" s="11" t="s">
        <v>56</v>
      </c>
      <c r="AH24" s="83">
        <v>11</v>
      </c>
      <c r="AI24" s="11" t="s">
        <v>57</v>
      </c>
      <c r="AJ24" s="83">
        <v>20</v>
      </c>
      <c r="AK24" s="11" t="s">
        <v>58</v>
      </c>
    </row>
    <row r="25" spans="1:37" s="7" customFormat="1" ht="15" customHeight="1">
      <c r="A25" s="53"/>
      <c r="B25" s="83">
        <v>38</v>
      </c>
      <c r="C25" s="11" t="s">
        <v>56</v>
      </c>
      <c r="D25" s="83">
        <v>11</v>
      </c>
      <c r="E25" s="11" t="s">
        <v>57</v>
      </c>
      <c r="F25" s="83">
        <v>22</v>
      </c>
      <c r="G25" s="111" t="s">
        <v>58</v>
      </c>
      <c r="H25" s="80">
        <f t="shared" si="0"/>
        <v>130108</v>
      </c>
      <c r="I25" s="80">
        <v>57753</v>
      </c>
      <c r="J25" s="80">
        <v>72355</v>
      </c>
      <c r="K25" s="80">
        <f t="shared" si="1"/>
        <v>92638</v>
      </c>
      <c r="L25" s="80">
        <v>42059</v>
      </c>
      <c r="M25" s="80">
        <v>50579</v>
      </c>
      <c r="N25" s="80">
        <f t="shared" si="2"/>
        <v>92421</v>
      </c>
      <c r="O25" s="80">
        <v>5</v>
      </c>
      <c r="P25" s="80">
        <v>63605</v>
      </c>
      <c r="Q25" s="80">
        <v>4</v>
      </c>
      <c r="R25" s="80">
        <v>28816</v>
      </c>
      <c r="S25" s="80">
        <v>48524</v>
      </c>
      <c r="T25" s="80">
        <v>5905</v>
      </c>
      <c r="U25" s="80">
        <v>26815</v>
      </c>
      <c r="V25" s="80">
        <v>11177</v>
      </c>
      <c r="W25" s="85" t="s">
        <v>81</v>
      </c>
      <c r="X25" s="85" t="s">
        <v>81</v>
      </c>
      <c r="Y25" s="85" t="s">
        <v>81</v>
      </c>
      <c r="Z25" s="85" t="s">
        <v>81</v>
      </c>
      <c r="AA25" s="85" t="s">
        <v>81</v>
      </c>
      <c r="AB25" s="85" t="s">
        <v>81</v>
      </c>
      <c r="AC25" s="85" t="s">
        <v>81</v>
      </c>
      <c r="AD25" s="85" t="s">
        <v>81</v>
      </c>
      <c r="AE25" s="56"/>
      <c r="AF25" s="83">
        <v>38</v>
      </c>
      <c r="AG25" s="11" t="s">
        <v>56</v>
      </c>
      <c r="AH25" s="83">
        <v>11</v>
      </c>
      <c r="AI25" s="11" t="s">
        <v>57</v>
      </c>
      <c r="AJ25" s="83">
        <v>22</v>
      </c>
      <c r="AK25" s="11" t="s">
        <v>58</v>
      </c>
    </row>
    <row r="26" spans="1:37" s="7" customFormat="1" ht="15" customHeight="1">
      <c r="A26" s="53"/>
      <c r="B26" s="83">
        <v>42</v>
      </c>
      <c r="C26" s="11" t="s">
        <v>56</v>
      </c>
      <c r="D26" s="83">
        <v>1</v>
      </c>
      <c r="E26" s="11" t="s">
        <v>57</v>
      </c>
      <c r="F26" s="83">
        <v>29</v>
      </c>
      <c r="G26" s="111" t="s">
        <v>58</v>
      </c>
      <c r="H26" s="80">
        <f t="shared" si="0"/>
        <v>146301</v>
      </c>
      <c r="I26" s="80">
        <v>64832</v>
      </c>
      <c r="J26" s="80">
        <v>81469</v>
      </c>
      <c r="K26" s="80">
        <f t="shared" si="1"/>
        <v>113842</v>
      </c>
      <c r="L26" s="80">
        <v>50570</v>
      </c>
      <c r="M26" s="80">
        <v>63272</v>
      </c>
      <c r="N26" s="80">
        <f t="shared" si="2"/>
        <v>113224</v>
      </c>
      <c r="O26" s="80">
        <v>5</v>
      </c>
      <c r="P26" s="80">
        <v>70586</v>
      </c>
      <c r="Q26" s="80">
        <v>3</v>
      </c>
      <c r="R26" s="80">
        <v>42638</v>
      </c>
      <c r="S26" s="80">
        <v>50715</v>
      </c>
      <c r="T26" s="85" t="s">
        <v>81</v>
      </c>
      <c r="U26" s="80">
        <v>32183</v>
      </c>
      <c r="V26" s="80">
        <v>12014</v>
      </c>
      <c r="W26" s="85" t="s">
        <v>81</v>
      </c>
      <c r="X26" s="80">
        <v>18312</v>
      </c>
      <c r="Y26" s="85" t="s">
        <v>81</v>
      </c>
      <c r="Z26" s="85" t="s">
        <v>81</v>
      </c>
      <c r="AA26" s="85" t="s">
        <v>81</v>
      </c>
      <c r="AB26" s="85" t="s">
        <v>81</v>
      </c>
      <c r="AC26" s="85" t="s">
        <v>81</v>
      </c>
      <c r="AD26" s="85" t="s">
        <v>81</v>
      </c>
      <c r="AE26" s="56"/>
      <c r="AF26" s="83">
        <v>42</v>
      </c>
      <c r="AG26" s="11" t="s">
        <v>56</v>
      </c>
      <c r="AH26" s="83">
        <v>1</v>
      </c>
      <c r="AI26" s="11" t="s">
        <v>57</v>
      </c>
      <c r="AJ26" s="83">
        <v>29</v>
      </c>
      <c r="AK26" s="11" t="s">
        <v>58</v>
      </c>
    </row>
    <row r="27" spans="1:37" s="7" customFormat="1" ht="15" customHeight="1">
      <c r="A27" s="53"/>
      <c r="B27" s="83">
        <v>44</v>
      </c>
      <c r="C27" s="11" t="s">
        <v>56</v>
      </c>
      <c r="D27" s="83">
        <v>12</v>
      </c>
      <c r="E27" s="11" t="s">
        <v>57</v>
      </c>
      <c r="F27" s="83">
        <v>27</v>
      </c>
      <c r="G27" s="111" t="s">
        <v>58</v>
      </c>
      <c r="H27" s="80">
        <f t="shared" si="0"/>
        <v>166093</v>
      </c>
      <c r="I27" s="80">
        <v>74999</v>
      </c>
      <c r="J27" s="80">
        <v>91094</v>
      </c>
      <c r="K27" s="80">
        <f t="shared" si="1"/>
        <v>124831</v>
      </c>
      <c r="L27" s="80">
        <v>55001</v>
      </c>
      <c r="M27" s="80">
        <v>69830</v>
      </c>
      <c r="N27" s="80">
        <f t="shared" si="2"/>
        <v>124243</v>
      </c>
      <c r="O27" s="80">
        <v>5</v>
      </c>
      <c r="P27" s="80">
        <v>78916</v>
      </c>
      <c r="Q27" s="80">
        <v>4</v>
      </c>
      <c r="R27" s="80">
        <v>45327</v>
      </c>
      <c r="S27" s="80">
        <v>54357</v>
      </c>
      <c r="T27" s="80">
        <v>5230</v>
      </c>
      <c r="U27" s="80">
        <v>24708</v>
      </c>
      <c r="V27" s="80">
        <v>21671</v>
      </c>
      <c r="W27" s="85" t="s">
        <v>81</v>
      </c>
      <c r="X27" s="80">
        <v>20277</v>
      </c>
      <c r="Y27" s="85" t="s">
        <v>81</v>
      </c>
      <c r="Z27" s="85" t="s">
        <v>81</v>
      </c>
      <c r="AA27" s="85" t="s">
        <v>81</v>
      </c>
      <c r="AB27" s="85" t="s">
        <v>81</v>
      </c>
      <c r="AC27" s="85" t="s">
        <v>81</v>
      </c>
      <c r="AD27" s="85" t="s">
        <v>81</v>
      </c>
      <c r="AE27" s="56"/>
      <c r="AF27" s="83">
        <v>44</v>
      </c>
      <c r="AG27" s="11" t="s">
        <v>56</v>
      </c>
      <c r="AH27" s="83">
        <v>12</v>
      </c>
      <c r="AI27" s="11" t="s">
        <v>57</v>
      </c>
      <c r="AJ27" s="83">
        <v>27</v>
      </c>
      <c r="AK27" s="11" t="s">
        <v>58</v>
      </c>
    </row>
    <row r="28" spans="1:37" s="7" customFormat="1" ht="15" customHeight="1">
      <c r="A28" s="53"/>
      <c r="B28" s="83">
        <v>47</v>
      </c>
      <c r="C28" s="11" t="s">
        <v>56</v>
      </c>
      <c r="D28" s="83">
        <v>12</v>
      </c>
      <c r="E28" s="11" t="s">
        <v>57</v>
      </c>
      <c r="F28" s="83">
        <v>10</v>
      </c>
      <c r="G28" s="111" t="s">
        <v>58</v>
      </c>
      <c r="H28" s="80">
        <f t="shared" si="0"/>
        <v>186201</v>
      </c>
      <c r="I28" s="80">
        <v>84394</v>
      </c>
      <c r="J28" s="80">
        <v>101807</v>
      </c>
      <c r="K28" s="80">
        <f t="shared" si="1"/>
        <v>142149</v>
      </c>
      <c r="L28" s="80">
        <v>63023</v>
      </c>
      <c r="M28" s="80">
        <v>79126</v>
      </c>
      <c r="N28" s="80">
        <f t="shared" si="2"/>
        <v>141543</v>
      </c>
      <c r="O28" s="80">
        <v>5</v>
      </c>
      <c r="P28" s="80">
        <v>118428</v>
      </c>
      <c r="Q28" s="80">
        <v>2</v>
      </c>
      <c r="R28" s="80">
        <v>23115</v>
      </c>
      <c r="S28" s="80">
        <v>56821</v>
      </c>
      <c r="T28" s="85" t="s">
        <v>81</v>
      </c>
      <c r="U28" s="80">
        <v>26969</v>
      </c>
      <c r="V28" s="80">
        <v>34638</v>
      </c>
      <c r="W28" s="80">
        <v>204</v>
      </c>
      <c r="X28" s="80">
        <v>22911</v>
      </c>
      <c r="Y28" s="85" t="s">
        <v>81</v>
      </c>
      <c r="Z28" s="85" t="s">
        <v>81</v>
      </c>
      <c r="AA28" s="85" t="s">
        <v>81</v>
      </c>
      <c r="AB28" s="85" t="s">
        <v>81</v>
      </c>
      <c r="AC28" s="85" t="s">
        <v>81</v>
      </c>
      <c r="AD28" s="85" t="s">
        <v>81</v>
      </c>
      <c r="AE28" s="56"/>
      <c r="AF28" s="83">
        <v>47</v>
      </c>
      <c r="AG28" s="11" t="s">
        <v>56</v>
      </c>
      <c r="AH28" s="83">
        <v>12</v>
      </c>
      <c r="AI28" s="11" t="s">
        <v>57</v>
      </c>
      <c r="AJ28" s="83">
        <v>10</v>
      </c>
      <c r="AK28" s="11" t="s">
        <v>58</v>
      </c>
    </row>
    <row r="29" spans="1:37" s="7" customFormat="1" ht="15" customHeight="1">
      <c r="A29" s="53"/>
      <c r="B29" s="83">
        <v>51</v>
      </c>
      <c r="C29" s="11" t="s">
        <v>56</v>
      </c>
      <c r="D29" s="83">
        <v>12</v>
      </c>
      <c r="E29" s="11" t="s">
        <v>57</v>
      </c>
      <c r="F29" s="83">
        <v>5</v>
      </c>
      <c r="G29" s="111" t="s">
        <v>58</v>
      </c>
      <c r="H29" s="80">
        <f t="shared" si="0"/>
        <v>201251</v>
      </c>
      <c r="I29" s="80">
        <v>92004</v>
      </c>
      <c r="J29" s="80">
        <v>109247</v>
      </c>
      <c r="K29" s="80">
        <f t="shared" si="1"/>
        <v>146566</v>
      </c>
      <c r="L29" s="80">
        <v>64868</v>
      </c>
      <c r="M29" s="80">
        <v>81698</v>
      </c>
      <c r="N29" s="80">
        <f t="shared" si="2"/>
        <v>145958</v>
      </c>
      <c r="O29" s="80">
        <v>5</v>
      </c>
      <c r="P29" s="80">
        <v>117923</v>
      </c>
      <c r="Q29" s="80">
        <v>2</v>
      </c>
      <c r="R29" s="80">
        <v>28035</v>
      </c>
      <c r="S29" s="80">
        <v>52948</v>
      </c>
      <c r="T29" s="85" t="s">
        <v>81</v>
      </c>
      <c r="U29" s="80">
        <v>21448</v>
      </c>
      <c r="V29" s="80">
        <v>28570</v>
      </c>
      <c r="W29" s="85" t="s">
        <v>81</v>
      </c>
      <c r="X29" s="80">
        <v>32601</v>
      </c>
      <c r="Y29" s="85" t="s">
        <v>81</v>
      </c>
      <c r="Z29" s="85" t="s">
        <v>81</v>
      </c>
      <c r="AA29" s="85" t="s">
        <v>81</v>
      </c>
      <c r="AB29" s="85" t="s">
        <v>81</v>
      </c>
      <c r="AC29" s="85" t="s">
        <v>81</v>
      </c>
      <c r="AD29" s="80">
        <v>10391</v>
      </c>
      <c r="AE29" s="56"/>
      <c r="AF29" s="83">
        <v>51</v>
      </c>
      <c r="AG29" s="11" t="s">
        <v>56</v>
      </c>
      <c r="AH29" s="83">
        <v>12</v>
      </c>
      <c r="AI29" s="11" t="s">
        <v>57</v>
      </c>
      <c r="AJ29" s="83">
        <v>5</v>
      </c>
      <c r="AK29" s="11" t="s">
        <v>58</v>
      </c>
    </row>
    <row r="30" spans="1:37" s="7" customFormat="1" ht="15" customHeight="1">
      <c r="A30" s="57"/>
      <c r="B30" s="83">
        <v>54</v>
      </c>
      <c r="C30" s="11" t="s">
        <v>56</v>
      </c>
      <c r="D30" s="83">
        <v>10</v>
      </c>
      <c r="E30" s="11" t="s">
        <v>57</v>
      </c>
      <c r="F30" s="83">
        <v>7</v>
      </c>
      <c r="G30" s="111" t="s">
        <v>58</v>
      </c>
      <c r="H30" s="80">
        <f t="shared" si="0"/>
        <v>209201</v>
      </c>
      <c r="I30" s="80">
        <v>96004</v>
      </c>
      <c r="J30" s="80">
        <v>113197</v>
      </c>
      <c r="K30" s="80">
        <f t="shared" si="1"/>
        <v>142153</v>
      </c>
      <c r="L30" s="80">
        <v>62808</v>
      </c>
      <c r="M30" s="80">
        <v>79345</v>
      </c>
      <c r="N30" s="81">
        <f t="shared" si="2"/>
        <v>141543</v>
      </c>
      <c r="O30" s="80">
        <v>5</v>
      </c>
      <c r="P30" s="80">
        <v>123454</v>
      </c>
      <c r="Q30" s="80">
        <v>2</v>
      </c>
      <c r="R30" s="80">
        <v>18089</v>
      </c>
      <c r="S30" s="80">
        <v>52569</v>
      </c>
      <c r="T30" s="85" t="s">
        <v>81</v>
      </c>
      <c r="U30" s="80">
        <v>29325</v>
      </c>
      <c r="V30" s="80">
        <v>27661</v>
      </c>
      <c r="W30" s="85" t="s">
        <v>81</v>
      </c>
      <c r="X30" s="80">
        <v>26453</v>
      </c>
      <c r="Y30" s="85" t="s">
        <v>81</v>
      </c>
      <c r="Z30" s="85" t="s">
        <v>81</v>
      </c>
      <c r="AA30" s="85" t="s">
        <v>81</v>
      </c>
      <c r="AB30" s="85" t="s">
        <v>81</v>
      </c>
      <c r="AC30" s="85" t="s">
        <v>81</v>
      </c>
      <c r="AD30" s="80">
        <v>5535</v>
      </c>
      <c r="AE30" s="56"/>
      <c r="AF30" s="83">
        <v>54</v>
      </c>
      <c r="AG30" s="11" t="s">
        <v>56</v>
      </c>
      <c r="AH30" s="83">
        <v>10</v>
      </c>
      <c r="AI30" s="11" t="s">
        <v>57</v>
      </c>
      <c r="AJ30" s="83">
        <v>7</v>
      </c>
      <c r="AK30" s="11" t="s">
        <v>58</v>
      </c>
    </row>
    <row r="31" spans="1:37" s="7" customFormat="1" ht="15" customHeight="1">
      <c r="A31" s="53"/>
      <c r="B31" s="83">
        <v>55</v>
      </c>
      <c r="C31" s="11" t="s">
        <v>56</v>
      </c>
      <c r="D31" s="83">
        <v>6</v>
      </c>
      <c r="E31" s="11" t="s">
        <v>57</v>
      </c>
      <c r="F31" s="83">
        <v>22</v>
      </c>
      <c r="G31" s="111" t="s">
        <v>58</v>
      </c>
      <c r="H31" s="80">
        <f t="shared" si="0"/>
        <v>211145</v>
      </c>
      <c r="I31" s="80">
        <v>96840</v>
      </c>
      <c r="J31" s="80">
        <v>114305</v>
      </c>
      <c r="K31" s="80">
        <f t="shared" si="1"/>
        <v>140174</v>
      </c>
      <c r="L31" s="80">
        <v>62208</v>
      </c>
      <c r="M31" s="80">
        <v>77966</v>
      </c>
      <c r="N31" s="80">
        <f t="shared" si="2"/>
        <v>137308</v>
      </c>
      <c r="O31" s="80">
        <v>5</v>
      </c>
      <c r="P31" s="80">
        <v>129012</v>
      </c>
      <c r="Q31" s="80">
        <v>1</v>
      </c>
      <c r="R31" s="80">
        <v>8296</v>
      </c>
      <c r="S31" s="80">
        <v>56509</v>
      </c>
      <c r="T31" s="85" t="s">
        <v>81</v>
      </c>
      <c r="U31" s="80">
        <v>22967</v>
      </c>
      <c r="V31" s="80">
        <v>26404</v>
      </c>
      <c r="W31" s="80">
        <v>8296</v>
      </c>
      <c r="X31" s="80">
        <v>23132</v>
      </c>
      <c r="Y31" s="85" t="s">
        <v>81</v>
      </c>
      <c r="Z31" s="85" t="s">
        <v>81</v>
      </c>
      <c r="AA31" s="85" t="s">
        <v>81</v>
      </c>
      <c r="AB31" s="85" t="s">
        <v>81</v>
      </c>
      <c r="AC31" s="85" t="s">
        <v>81</v>
      </c>
      <c r="AD31" s="85" t="s">
        <v>81</v>
      </c>
      <c r="AE31" s="56"/>
      <c r="AF31" s="83">
        <v>55</v>
      </c>
      <c r="AG31" s="11" t="s">
        <v>56</v>
      </c>
      <c r="AH31" s="83">
        <v>6</v>
      </c>
      <c r="AI31" s="11" t="s">
        <v>57</v>
      </c>
      <c r="AJ31" s="83">
        <v>22</v>
      </c>
      <c r="AK31" s="11" t="s">
        <v>58</v>
      </c>
    </row>
    <row r="32" spans="1:37" s="7" customFormat="1" ht="15" customHeight="1">
      <c r="A32" s="53"/>
      <c r="B32" s="83">
        <v>58</v>
      </c>
      <c r="C32" s="11" t="s">
        <v>56</v>
      </c>
      <c r="D32" s="83">
        <v>12</v>
      </c>
      <c r="E32" s="11" t="s">
        <v>57</v>
      </c>
      <c r="F32" s="83">
        <v>18</v>
      </c>
      <c r="G32" s="111" t="s">
        <v>58</v>
      </c>
      <c r="H32" s="80">
        <f t="shared" si="0"/>
        <v>219883</v>
      </c>
      <c r="I32" s="80">
        <v>101148</v>
      </c>
      <c r="J32" s="80">
        <v>118735</v>
      </c>
      <c r="K32" s="80">
        <f t="shared" si="1"/>
        <v>141648</v>
      </c>
      <c r="L32" s="80">
        <v>63561</v>
      </c>
      <c r="M32" s="80">
        <v>78087</v>
      </c>
      <c r="N32" s="80">
        <f t="shared" si="2"/>
        <v>141160</v>
      </c>
      <c r="O32" s="80">
        <v>5</v>
      </c>
      <c r="P32" s="80">
        <v>112692</v>
      </c>
      <c r="Q32" s="80">
        <v>3</v>
      </c>
      <c r="R32" s="80">
        <v>28468</v>
      </c>
      <c r="S32" s="80">
        <v>57490</v>
      </c>
      <c r="T32" s="85" t="s">
        <v>81</v>
      </c>
      <c r="U32" s="80">
        <v>22307</v>
      </c>
      <c r="V32" s="80">
        <v>27934</v>
      </c>
      <c r="W32" s="80">
        <v>3669</v>
      </c>
      <c r="X32" s="80">
        <v>29760</v>
      </c>
      <c r="Y32" s="85" t="s">
        <v>81</v>
      </c>
      <c r="Z32" s="85" t="s">
        <v>81</v>
      </c>
      <c r="AA32" s="85" t="s">
        <v>81</v>
      </c>
      <c r="AB32" s="85" t="s">
        <v>81</v>
      </c>
      <c r="AC32" s="85" t="s">
        <v>81</v>
      </c>
      <c r="AD32" s="85" t="s">
        <v>81</v>
      </c>
      <c r="AE32" s="56"/>
      <c r="AF32" s="83">
        <v>58</v>
      </c>
      <c r="AG32" s="11" t="s">
        <v>56</v>
      </c>
      <c r="AH32" s="83">
        <v>12</v>
      </c>
      <c r="AI32" s="11" t="s">
        <v>57</v>
      </c>
      <c r="AJ32" s="83">
        <v>18</v>
      </c>
      <c r="AK32" s="11" t="s">
        <v>58</v>
      </c>
    </row>
    <row r="33" spans="1:37" s="7" customFormat="1" ht="15" customHeight="1">
      <c r="A33" s="53"/>
      <c r="B33" s="13">
        <v>61</v>
      </c>
      <c r="C33" s="13" t="s">
        <v>56</v>
      </c>
      <c r="D33" s="13">
        <v>7</v>
      </c>
      <c r="E33" s="13" t="s">
        <v>57</v>
      </c>
      <c r="F33" s="13">
        <v>6</v>
      </c>
      <c r="G33" s="111" t="s">
        <v>58</v>
      </c>
      <c r="H33" s="80">
        <f t="shared" si="0"/>
        <v>223962</v>
      </c>
      <c r="I33" s="80">
        <v>102692</v>
      </c>
      <c r="J33" s="80">
        <v>121270</v>
      </c>
      <c r="K33" s="80">
        <f t="shared" si="1"/>
        <v>145172</v>
      </c>
      <c r="L33" s="80">
        <v>64438</v>
      </c>
      <c r="M33" s="80">
        <v>80734</v>
      </c>
      <c r="N33" s="80">
        <f t="shared" si="2"/>
        <v>142962</v>
      </c>
      <c r="O33" s="80">
        <v>5</v>
      </c>
      <c r="P33" s="80">
        <v>122366</v>
      </c>
      <c r="Q33" s="80">
        <v>1</v>
      </c>
      <c r="R33" s="80">
        <v>20596</v>
      </c>
      <c r="S33" s="80">
        <v>61487</v>
      </c>
      <c r="T33" s="85" t="s">
        <v>81</v>
      </c>
      <c r="U33" s="80">
        <v>24453</v>
      </c>
      <c r="V33" s="80">
        <v>28239</v>
      </c>
      <c r="W33" s="85" t="s">
        <v>81</v>
      </c>
      <c r="X33" s="80">
        <v>28783</v>
      </c>
      <c r="Y33" s="85" t="s">
        <v>81</v>
      </c>
      <c r="Z33" s="85" t="s">
        <v>81</v>
      </c>
      <c r="AA33" s="85" t="s">
        <v>81</v>
      </c>
      <c r="AB33" s="85" t="s">
        <v>81</v>
      </c>
      <c r="AC33" s="85" t="s">
        <v>81</v>
      </c>
      <c r="AD33" s="85" t="s">
        <v>81</v>
      </c>
      <c r="AE33" s="56"/>
      <c r="AF33" s="11">
        <v>61</v>
      </c>
      <c r="AG33" s="11" t="s">
        <v>56</v>
      </c>
      <c r="AH33" s="11">
        <v>7</v>
      </c>
      <c r="AI33" s="11" t="s">
        <v>57</v>
      </c>
      <c r="AJ33" s="11">
        <v>6</v>
      </c>
      <c r="AK33" s="11" t="s">
        <v>974</v>
      </c>
    </row>
    <row r="34" spans="1:37" s="7" customFormat="1" ht="15" customHeight="1">
      <c r="A34" s="52" t="s">
        <v>60</v>
      </c>
      <c r="B34" s="13">
        <v>2</v>
      </c>
      <c r="C34" s="13" t="s">
        <v>56</v>
      </c>
      <c r="D34" s="13">
        <v>2</v>
      </c>
      <c r="E34" s="13" t="s">
        <v>57</v>
      </c>
      <c r="F34" s="13">
        <v>18</v>
      </c>
      <c r="G34" s="111" t="s">
        <v>58</v>
      </c>
      <c r="H34" s="80">
        <f t="shared" si="0"/>
        <v>232489</v>
      </c>
      <c r="I34" s="80">
        <v>106155</v>
      </c>
      <c r="J34" s="80">
        <v>126334</v>
      </c>
      <c r="K34" s="80">
        <f t="shared" si="1"/>
        <v>165996</v>
      </c>
      <c r="L34" s="80">
        <v>73284</v>
      </c>
      <c r="M34" s="80">
        <v>92712</v>
      </c>
      <c r="N34" s="80">
        <f t="shared" si="2"/>
        <v>165329</v>
      </c>
      <c r="O34" s="80">
        <v>5</v>
      </c>
      <c r="P34" s="80">
        <v>113374</v>
      </c>
      <c r="Q34" s="80">
        <v>6</v>
      </c>
      <c r="R34" s="80">
        <v>51955</v>
      </c>
      <c r="S34" s="80">
        <v>55812</v>
      </c>
      <c r="T34" s="85" t="s">
        <v>81</v>
      </c>
      <c r="U34" s="80">
        <v>26330</v>
      </c>
      <c r="V34" s="80">
        <v>23460</v>
      </c>
      <c r="W34" s="80">
        <v>37561</v>
      </c>
      <c r="X34" s="80">
        <v>22166</v>
      </c>
      <c r="Y34" s="85" t="s">
        <v>81</v>
      </c>
      <c r="Z34" s="85" t="s">
        <v>81</v>
      </c>
      <c r="AA34" s="85" t="s">
        <v>81</v>
      </c>
      <c r="AB34" s="85" t="s">
        <v>81</v>
      </c>
      <c r="AC34" s="85" t="s">
        <v>81</v>
      </c>
      <c r="AD34" s="85" t="s">
        <v>81</v>
      </c>
      <c r="AE34" s="56" t="s">
        <v>60</v>
      </c>
      <c r="AF34" s="11">
        <v>2</v>
      </c>
      <c r="AG34" s="11" t="s">
        <v>56</v>
      </c>
      <c r="AH34" s="11">
        <v>2</v>
      </c>
      <c r="AI34" s="11" t="s">
        <v>57</v>
      </c>
      <c r="AJ34" s="11">
        <v>18</v>
      </c>
      <c r="AK34" s="11" t="s">
        <v>974</v>
      </c>
    </row>
    <row r="35" spans="1:37" s="7" customFormat="1" ht="15" customHeight="1">
      <c r="A35" s="53"/>
      <c r="B35" s="13">
        <v>5</v>
      </c>
      <c r="C35" s="13" t="s">
        <v>56</v>
      </c>
      <c r="D35" s="13">
        <v>7</v>
      </c>
      <c r="E35" s="13" t="s">
        <v>57</v>
      </c>
      <c r="F35" s="13">
        <v>18</v>
      </c>
      <c r="G35" s="111" t="s">
        <v>58</v>
      </c>
      <c r="H35" s="80">
        <f t="shared" si="0"/>
        <v>241257</v>
      </c>
      <c r="I35" s="80">
        <v>110195</v>
      </c>
      <c r="J35" s="80">
        <v>131062</v>
      </c>
      <c r="K35" s="80">
        <f t="shared" si="1"/>
        <v>150062</v>
      </c>
      <c r="L35" s="80">
        <v>66220</v>
      </c>
      <c r="M35" s="80">
        <v>83842</v>
      </c>
      <c r="N35" s="80">
        <f t="shared" si="2"/>
        <v>149034</v>
      </c>
      <c r="O35" s="80">
        <v>5</v>
      </c>
      <c r="P35" s="80">
        <v>106896</v>
      </c>
      <c r="Q35" s="80">
        <v>4</v>
      </c>
      <c r="R35" s="80">
        <v>42138</v>
      </c>
      <c r="S35" s="80">
        <v>56442</v>
      </c>
      <c r="T35" s="85" t="s">
        <v>81</v>
      </c>
      <c r="U35" s="80">
        <v>20392</v>
      </c>
      <c r="V35" s="80">
        <v>25935</v>
      </c>
      <c r="W35" s="80">
        <v>5782</v>
      </c>
      <c r="X35" s="80">
        <v>24168</v>
      </c>
      <c r="Y35" s="80">
        <v>16315</v>
      </c>
      <c r="Z35" s="85" t="s">
        <v>81</v>
      </c>
      <c r="AA35" s="85" t="s">
        <v>81</v>
      </c>
      <c r="AB35" s="85" t="s">
        <v>81</v>
      </c>
      <c r="AC35" s="85" t="s">
        <v>81</v>
      </c>
      <c r="AD35" s="85" t="s">
        <v>81</v>
      </c>
      <c r="AE35" s="56"/>
      <c r="AF35" s="11">
        <v>5</v>
      </c>
      <c r="AG35" s="11" t="s">
        <v>56</v>
      </c>
      <c r="AH35" s="11">
        <v>7</v>
      </c>
      <c r="AI35" s="11" t="s">
        <v>57</v>
      </c>
      <c r="AJ35" s="11">
        <v>18</v>
      </c>
      <c r="AK35" s="11" t="s">
        <v>974</v>
      </c>
    </row>
    <row r="36" spans="1:37" s="7" customFormat="1" ht="15" customHeight="1">
      <c r="A36" s="53"/>
      <c r="B36" s="13">
        <v>8</v>
      </c>
      <c r="C36" s="13" t="s">
        <v>56</v>
      </c>
      <c r="D36" s="13">
        <v>10</v>
      </c>
      <c r="E36" s="13" t="s">
        <v>57</v>
      </c>
      <c r="F36" s="13">
        <v>20</v>
      </c>
      <c r="G36" s="111" t="s">
        <v>58</v>
      </c>
      <c r="H36" s="80">
        <f t="shared" si="0"/>
        <v>250556</v>
      </c>
      <c r="I36" s="80">
        <f>SUM(I37:I38)</f>
        <v>114547</v>
      </c>
      <c r="J36" s="80">
        <f>SUM(J37:J38)</f>
        <v>136009</v>
      </c>
      <c r="K36" s="80">
        <f>SUM(L36:M36)</f>
        <v>131673</v>
      </c>
      <c r="L36" s="80">
        <f>SUM(L37:L38)</f>
        <v>58269</v>
      </c>
      <c r="M36" s="80">
        <f>SUM(M37:M38)</f>
        <v>73404</v>
      </c>
      <c r="N36" s="80">
        <f t="shared" si="2"/>
        <v>128606</v>
      </c>
      <c r="O36" s="80">
        <v>2</v>
      </c>
      <c r="P36" s="80">
        <f>SUM(P37:P38)</f>
        <v>40073</v>
      </c>
      <c r="Q36" s="80">
        <v>6</v>
      </c>
      <c r="R36" s="80">
        <f>SUM(R37:R38)</f>
        <v>88533</v>
      </c>
      <c r="S36" s="80">
        <f>SUM(S37:S38)</f>
        <v>6550</v>
      </c>
      <c r="T36" s="85" t="s">
        <v>81</v>
      </c>
      <c r="U36" s="85" t="s">
        <v>81</v>
      </c>
      <c r="V36" s="80">
        <v>36363</v>
      </c>
      <c r="W36" s="85" t="s">
        <v>81</v>
      </c>
      <c r="X36" s="85" t="s">
        <v>81</v>
      </c>
      <c r="Y36" s="85" t="s">
        <v>81</v>
      </c>
      <c r="Z36" s="80">
        <v>30281</v>
      </c>
      <c r="AA36" s="85" t="s">
        <v>81</v>
      </c>
      <c r="AB36" s="80">
        <v>1863</v>
      </c>
      <c r="AC36" s="80">
        <v>31391</v>
      </c>
      <c r="AD36" s="80">
        <v>22158</v>
      </c>
      <c r="AE36" s="56"/>
      <c r="AF36" s="11">
        <v>8</v>
      </c>
      <c r="AG36" s="11" t="s">
        <v>56</v>
      </c>
      <c r="AH36" s="11">
        <v>10</v>
      </c>
      <c r="AI36" s="11" t="s">
        <v>57</v>
      </c>
      <c r="AJ36" s="11">
        <v>20</v>
      </c>
      <c r="AK36" s="11" t="s">
        <v>58</v>
      </c>
    </row>
    <row r="37" spans="1:37" s="7" customFormat="1" ht="15" customHeight="1">
      <c r="A37" s="53"/>
      <c r="B37" s="777" t="s">
        <v>82</v>
      </c>
      <c r="C37" s="777"/>
      <c r="D37" s="777"/>
      <c r="E37" s="777"/>
      <c r="F37" s="777"/>
      <c r="G37" s="778"/>
      <c r="H37" s="80">
        <f t="shared" si="0"/>
        <v>223612</v>
      </c>
      <c r="I37" s="80">
        <v>101709</v>
      </c>
      <c r="J37" s="80">
        <v>121903</v>
      </c>
      <c r="K37" s="80">
        <f t="shared" si="1"/>
        <v>119542</v>
      </c>
      <c r="L37" s="80">
        <v>52667</v>
      </c>
      <c r="M37" s="80">
        <v>66875</v>
      </c>
      <c r="N37" s="80">
        <f t="shared" si="2"/>
        <v>117353</v>
      </c>
      <c r="O37" s="80">
        <v>1</v>
      </c>
      <c r="P37" s="80">
        <v>33523</v>
      </c>
      <c r="Q37" s="80">
        <v>4</v>
      </c>
      <c r="R37" s="80">
        <v>83830</v>
      </c>
      <c r="S37" s="85" t="s">
        <v>81</v>
      </c>
      <c r="T37" s="85" t="s">
        <v>81</v>
      </c>
      <c r="U37" s="85" t="s">
        <v>81</v>
      </c>
      <c r="V37" s="80">
        <v>33523</v>
      </c>
      <c r="W37" s="85" t="s">
        <v>81</v>
      </c>
      <c r="X37" s="85" t="s">
        <v>81</v>
      </c>
      <c r="Y37" s="85" t="s">
        <v>81</v>
      </c>
      <c r="Z37" s="80">
        <v>30281</v>
      </c>
      <c r="AA37" s="85" t="s">
        <v>81</v>
      </c>
      <c r="AB37" s="85" t="s">
        <v>81</v>
      </c>
      <c r="AC37" s="80">
        <v>31391</v>
      </c>
      <c r="AD37" s="80">
        <v>22158</v>
      </c>
      <c r="AE37" s="56"/>
      <c r="AF37" s="777" t="s">
        <v>82</v>
      </c>
      <c r="AG37" s="777"/>
      <c r="AH37" s="777"/>
      <c r="AI37" s="777"/>
      <c r="AJ37" s="777"/>
      <c r="AK37" s="777"/>
    </row>
    <row r="38" spans="1:37" s="7" customFormat="1" ht="15" customHeight="1">
      <c r="A38" s="53"/>
      <c r="B38" s="777" t="s">
        <v>83</v>
      </c>
      <c r="C38" s="777"/>
      <c r="D38" s="777"/>
      <c r="E38" s="777"/>
      <c r="F38" s="777"/>
      <c r="G38" s="778"/>
      <c r="H38" s="80">
        <f t="shared" si="0"/>
        <v>26944</v>
      </c>
      <c r="I38" s="80">
        <v>12838</v>
      </c>
      <c r="J38" s="80">
        <v>14106</v>
      </c>
      <c r="K38" s="80">
        <f t="shared" si="1"/>
        <v>12131</v>
      </c>
      <c r="L38" s="80">
        <v>5602</v>
      </c>
      <c r="M38" s="80">
        <v>6529</v>
      </c>
      <c r="N38" s="80">
        <f t="shared" si="2"/>
        <v>11253</v>
      </c>
      <c r="O38" s="80">
        <v>1</v>
      </c>
      <c r="P38" s="80">
        <v>6550</v>
      </c>
      <c r="Q38" s="80">
        <v>2</v>
      </c>
      <c r="R38" s="80">
        <v>4703</v>
      </c>
      <c r="S38" s="80">
        <v>6550</v>
      </c>
      <c r="T38" s="85" t="s">
        <v>81</v>
      </c>
      <c r="U38" s="85" t="s">
        <v>81</v>
      </c>
      <c r="V38" s="80">
        <v>2840</v>
      </c>
      <c r="W38" s="85" t="s">
        <v>81</v>
      </c>
      <c r="X38" s="85" t="s">
        <v>81</v>
      </c>
      <c r="Y38" s="85" t="s">
        <v>81</v>
      </c>
      <c r="Z38" s="85" t="s">
        <v>81</v>
      </c>
      <c r="AA38" s="85" t="s">
        <v>81</v>
      </c>
      <c r="AB38" s="80">
        <v>1863</v>
      </c>
      <c r="AC38" s="85" t="s">
        <v>81</v>
      </c>
      <c r="AD38" s="85" t="s">
        <v>81</v>
      </c>
      <c r="AE38" s="56"/>
      <c r="AF38" s="777" t="s">
        <v>83</v>
      </c>
      <c r="AG38" s="777"/>
      <c r="AH38" s="777"/>
      <c r="AI38" s="777"/>
      <c r="AJ38" s="777"/>
      <c r="AK38" s="777"/>
    </row>
    <row r="39" spans="1:37" s="7" customFormat="1" ht="15" customHeight="1">
      <c r="A39" s="53"/>
      <c r="B39" s="13">
        <v>12</v>
      </c>
      <c r="C39" s="13" t="s">
        <v>56</v>
      </c>
      <c r="D39" s="13">
        <v>6</v>
      </c>
      <c r="E39" s="13" t="s">
        <v>57</v>
      </c>
      <c r="F39" s="13">
        <v>25</v>
      </c>
      <c r="G39" s="94" t="s">
        <v>58</v>
      </c>
      <c r="H39" s="80">
        <f t="shared" si="0"/>
        <v>257931</v>
      </c>
      <c r="I39" s="80">
        <f>SUM(I40:I41)</f>
        <v>118042</v>
      </c>
      <c r="J39" s="80">
        <f>SUM(J40:J41)</f>
        <v>139889</v>
      </c>
      <c r="K39" s="80">
        <f>SUM(L39:M39)</f>
        <v>146954</v>
      </c>
      <c r="L39" s="80">
        <f>SUM(L40:L41)</f>
        <v>64711</v>
      </c>
      <c r="M39" s="80">
        <f>SUM(M40:M41)</f>
        <v>82243</v>
      </c>
      <c r="N39" s="80">
        <f t="shared" si="2"/>
        <v>144606</v>
      </c>
      <c r="O39" s="80">
        <v>2</v>
      </c>
      <c r="P39" s="80">
        <f>SUM(P40:P41)</f>
        <v>46827</v>
      </c>
      <c r="Q39" s="80">
        <v>5</v>
      </c>
      <c r="R39" s="80">
        <f>SUM(R40:R41)</f>
        <v>97779</v>
      </c>
      <c r="S39" s="80">
        <f>SUM(S40:S41)</f>
        <v>46827</v>
      </c>
      <c r="T39" s="85" t="s">
        <v>81</v>
      </c>
      <c r="U39" s="85" t="s">
        <v>81</v>
      </c>
      <c r="V39" s="80">
        <v>26715</v>
      </c>
      <c r="W39" s="85" t="s">
        <v>81</v>
      </c>
      <c r="X39" s="80">
        <v>32687</v>
      </c>
      <c r="Y39" s="85" t="s">
        <v>81</v>
      </c>
      <c r="Z39" s="85" t="s">
        <v>81</v>
      </c>
      <c r="AA39" s="85" t="s">
        <v>81</v>
      </c>
      <c r="AB39" s="85" t="s">
        <v>81</v>
      </c>
      <c r="AC39" s="80">
        <v>38377</v>
      </c>
      <c r="AD39" s="85" t="s">
        <v>81</v>
      </c>
      <c r="AE39" s="56"/>
      <c r="AF39" s="11">
        <v>12</v>
      </c>
      <c r="AG39" s="11" t="s">
        <v>56</v>
      </c>
      <c r="AH39" s="11">
        <v>6</v>
      </c>
      <c r="AI39" s="11" t="s">
        <v>57</v>
      </c>
      <c r="AJ39" s="11">
        <v>25</v>
      </c>
      <c r="AK39" s="11" t="s">
        <v>58</v>
      </c>
    </row>
    <row r="40" spans="1:37" s="7" customFormat="1" ht="15" customHeight="1">
      <c r="A40" s="53"/>
      <c r="B40" s="777" t="s">
        <v>82</v>
      </c>
      <c r="C40" s="777"/>
      <c r="D40" s="777"/>
      <c r="E40" s="777"/>
      <c r="F40" s="777"/>
      <c r="G40" s="778"/>
      <c r="H40" s="80">
        <f t="shared" si="0"/>
        <v>229581</v>
      </c>
      <c r="I40" s="80">
        <v>104683</v>
      </c>
      <c r="J40" s="80">
        <v>124898</v>
      </c>
      <c r="K40" s="80">
        <f t="shared" si="1"/>
        <v>133270</v>
      </c>
      <c r="L40" s="80">
        <v>58379</v>
      </c>
      <c r="M40" s="80">
        <v>74891</v>
      </c>
      <c r="N40" s="80">
        <f t="shared" si="2"/>
        <v>131576</v>
      </c>
      <c r="O40" s="80">
        <v>1</v>
      </c>
      <c r="P40" s="80">
        <v>40765</v>
      </c>
      <c r="Q40" s="80">
        <v>3</v>
      </c>
      <c r="R40" s="80">
        <v>90811</v>
      </c>
      <c r="S40" s="80">
        <v>40765</v>
      </c>
      <c r="T40" s="85" t="s">
        <v>81</v>
      </c>
      <c r="U40" s="85" t="s">
        <v>81</v>
      </c>
      <c r="V40" s="80">
        <v>24241</v>
      </c>
      <c r="W40" s="85" t="s">
        <v>81</v>
      </c>
      <c r="X40" s="80">
        <v>32687</v>
      </c>
      <c r="Y40" s="85" t="s">
        <v>81</v>
      </c>
      <c r="Z40" s="85" t="s">
        <v>81</v>
      </c>
      <c r="AA40" s="85" t="s">
        <v>81</v>
      </c>
      <c r="AB40" s="85" t="s">
        <v>81</v>
      </c>
      <c r="AC40" s="80">
        <v>33883</v>
      </c>
      <c r="AD40" s="85" t="s">
        <v>81</v>
      </c>
      <c r="AE40" s="56"/>
      <c r="AF40" s="777" t="s">
        <v>82</v>
      </c>
      <c r="AG40" s="777"/>
      <c r="AH40" s="777"/>
      <c r="AI40" s="777"/>
      <c r="AJ40" s="777"/>
      <c r="AK40" s="777"/>
    </row>
    <row r="41" spans="1:37" s="7" customFormat="1" ht="15" customHeight="1">
      <c r="A41" s="53"/>
      <c r="B41" s="777" t="s">
        <v>83</v>
      </c>
      <c r="C41" s="777"/>
      <c r="D41" s="777"/>
      <c r="E41" s="777"/>
      <c r="F41" s="777"/>
      <c r="G41" s="778"/>
      <c r="H41" s="80">
        <f t="shared" si="0"/>
        <v>28350</v>
      </c>
      <c r="I41" s="80">
        <v>13359</v>
      </c>
      <c r="J41" s="80">
        <v>14991</v>
      </c>
      <c r="K41" s="80">
        <f t="shared" si="1"/>
        <v>13684</v>
      </c>
      <c r="L41" s="80">
        <v>6332</v>
      </c>
      <c r="M41" s="80">
        <v>7352</v>
      </c>
      <c r="N41" s="80">
        <f t="shared" si="2"/>
        <v>13030</v>
      </c>
      <c r="O41" s="80">
        <v>1</v>
      </c>
      <c r="P41" s="80">
        <v>6062</v>
      </c>
      <c r="Q41" s="80">
        <v>2</v>
      </c>
      <c r="R41" s="80">
        <v>6968</v>
      </c>
      <c r="S41" s="80">
        <v>6062</v>
      </c>
      <c r="T41" s="85" t="s">
        <v>81</v>
      </c>
      <c r="U41" s="85" t="s">
        <v>81</v>
      </c>
      <c r="V41" s="80">
        <v>2474</v>
      </c>
      <c r="W41" s="85" t="s">
        <v>81</v>
      </c>
      <c r="X41" s="85" t="s">
        <v>81</v>
      </c>
      <c r="Y41" s="85" t="s">
        <v>81</v>
      </c>
      <c r="Z41" s="85" t="s">
        <v>81</v>
      </c>
      <c r="AA41" s="85" t="s">
        <v>81</v>
      </c>
      <c r="AB41" s="85" t="s">
        <v>81</v>
      </c>
      <c r="AC41" s="80">
        <v>4494</v>
      </c>
      <c r="AD41" s="85" t="s">
        <v>81</v>
      </c>
      <c r="AE41" s="56"/>
      <c r="AF41" s="777" t="s">
        <v>83</v>
      </c>
      <c r="AG41" s="777"/>
      <c r="AH41" s="777"/>
      <c r="AI41" s="777"/>
      <c r="AJ41" s="777"/>
      <c r="AK41" s="777"/>
    </row>
    <row r="42" spans="1:37" s="7" customFormat="1" ht="15" customHeight="1">
      <c r="A42" s="53"/>
      <c r="B42" s="13">
        <v>15</v>
      </c>
      <c r="C42" s="13" t="s">
        <v>56</v>
      </c>
      <c r="D42" s="13">
        <v>11</v>
      </c>
      <c r="E42" s="13" t="s">
        <v>57</v>
      </c>
      <c r="F42" s="13">
        <v>9</v>
      </c>
      <c r="G42" s="94" t="s">
        <v>58</v>
      </c>
      <c r="H42" s="80">
        <f t="shared" si="0"/>
        <v>262993</v>
      </c>
      <c r="I42" s="80">
        <f>SUM(I43:I44)</f>
        <v>120309</v>
      </c>
      <c r="J42" s="80">
        <f>SUM(J43:J44)</f>
        <v>142684</v>
      </c>
      <c r="K42" s="80">
        <f t="shared" si="1"/>
        <v>131754</v>
      </c>
      <c r="L42" s="80">
        <f>SUM(L43:L44)</f>
        <v>58499</v>
      </c>
      <c r="M42" s="80">
        <f>SUM(M43:M44)</f>
        <v>73255</v>
      </c>
      <c r="N42" s="80">
        <f t="shared" si="2"/>
        <v>128068</v>
      </c>
      <c r="O42" s="80">
        <f>SUM(O43:O44)</f>
        <v>2</v>
      </c>
      <c r="P42" s="80">
        <f>SUM(P43:P44)</f>
        <v>55424</v>
      </c>
      <c r="Q42" s="80">
        <f>SUM(Q43:Q44)</f>
        <v>5</v>
      </c>
      <c r="R42" s="80">
        <f>SUM(R43:R44)</f>
        <v>72644</v>
      </c>
      <c r="S42" s="80">
        <f>SUM(S43:S44)</f>
        <v>55424</v>
      </c>
      <c r="T42" s="85" t="s">
        <v>81</v>
      </c>
      <c r="U42" s="85" t="s">
        <v>81</v>
      </c>
      <c r="V42" s="80">
        <f>SUM(V43:V44)</f>
        <v>24778</v>
      </c>
      <c r="W42" s="85" t="s">
        <v>81</v>
      </c>
      <c r="X42" s="85" t="s">
        <v>81</v>
      </c>
      <c r="Y42" s="85" t="s">
        <v>81</v>
      </c>
      <c r="Z42" s="85" t="s">
        <v>81</v>
      </c>
      <c r="AA42" s="80">
        <f>SUM(AA43:AA44)</f>
        <v>4531</v>
      </c>
      <c r="AB42" s="85" t="s">
        <v>81</v>
      </c>
      <c r="AC42" s="80">
        <f>SUM(AC43:AC44)</f>
        <v>43335</v>
      </c>
      <c r="AD42" s="85" t="s">
        <v>81</v>
      </c>
      <c r="AE42" s="56"/>
      <c r="AF42" s="13">
        <v>15</v>
      </c>
      <c r="AG42" s="13" t="s">
        <v>56</v>
      </c>
      <c r="AH42" s="13">
        <v>11</v>
      </c>
      <c r="AI42" s="13" t="s">
        <v>57</v>
      </c>
      <c r="AJ42" s="13">
        <v>9</v>
      </c>
      <c r="AK42" s="13" t="s">
        <v>58</v>
      </c>
    </row>
    <row r="43" spans="1:37" s="7" customFormat="1" ht="15" customHeight="1">
      <c r="A43" s="53"/>
      <c r="B43" s="777" t="s">
        <v>82</v>
      </c>
      <c r="C43" s="777"/>
      <c r="D43" s="777"/>
      <c r="E43" s="777"/>
      <c r="F43" s="777"/>
      <c r="G43" s="778"/>
      <c r="H43" s="80">
        <f t="shared" si="0"/>
        <v>214989</v>
      </c>
      <c r="I43" s="80">
        <v>97737</v>
      </c>
      <c r="J43" s="80">
        <v>117252</v>
      </c>
      <c r="K43" s="80">
        <f t="shared" si="1"/>
        <v>107078</v>
      </c>
      <c r="L43" s="80">
        <v>47240</v>
      </c>
      <c r="M43" s="80">
        <v>59838</v>
      </c>
      <c r="N43" s="80">
        <f t="shared" si="2"/>
        <v>104398</v>
      </c>
      <c r="O43" s="80">
        <v>1</v>
      </c>
      <c r="P43" s="80">
        <v>43232</v>
      </c>
      <c r="Q43" s="80">
        <v>3</v>
      </c>
      <c r="R43" s="80">
        <v>61166</v>
      </c>
      <c r="S43" s="80">
        <v>43232</v>
      </c>
      <c r="T43" s="85" t="s">
        <v>81</v>
      </c>
      <c r="U43" s="85" t="s">
        <v>81</v>
      </c>
      <c r="V43" s="80">
        <v>20302</v>
      </c>
      <c r="W43" s="85" t="s">
        <v>81</v>
      </c>
      <c r="X43" s="85" t="s">
        <v>81</v>
      </c>
      <c r="Y43" s="85" t="s">
        <v>81</v>
      </c>
      <c r="Z43" s="85" t="s">
        <v>81</v>
      </c>
      <c r="AA43" s="85">
        <v>4531</v>
      </c>
      <c r="AB43" s="85" t="s">
        <v>81</v>
      </c>
      <c r="AC43" s="80">
        <v>36333</v>
      </c>
      <c r="AD43" s="85" t="s">
        <v>81</v>
      </c>
      <c r="AE43" s="56"/>
      <c r="AF43" s="777" t="s">
        <v>82</v>
      </c>
      <c r="AG43" s="777"/>
      <c r="AH43" s="777"/>
      <c r="AI43" s="777"/>
      <c r="AJ43" s="777"/>
      <c r="AK43" s="777"/>
    </row>
    <row r="44" spans="1:37" s="7" customFormat="1" ht="15" customHeight="1">
      <c r="A44" s="53"/>
      <c r="B44" s="777" t="s">
        <v>83</v>
      </c>
      <c r="C44" s="777"/>
      <c r="D44" s="777"/>
      <c r="E44" s="777"/>
      <c r="F44" s="777"/>
      <c r="G44" s="778"/>
      <c r="H44" s="80">
        <f t="shared" si="0"/>
        <v>48004</v>
      </c>
      <c r="I44" s="80">
        <v>22572</v>
      </c>
      <c r="J44" s="80">
        <v>25432</v>
      </c>
      <c r="K44" s="80">
        <f t="shared" si="1"/>
        <v>24676</v>
      </c>
      <c r="L44" s="80">
        <v>11259</v>
      </c>
      <c r="M44" s="80">
        <v>13417</v>
      </c>
      <c r="N44" s="80">
        <f t="shared" si="2"/>
        <v>23670</v>
      </c>
      <c r="O44" s="80">
        <v>1</v>
      </c>
      <c r="P44" s="80">
        <v>12192</v>
      </c>
      <c r="Q44" s="80">
        <v>2</v>
      </c>
      <c r="R44" s="80">
        <v>11478</v>
      </c>
      <c r="S44" s="80">
        <v>12192</v>
      </c>
      <c r="T44" s="85" t="s">
        <v>81</v>
      </c>
      <c r="U44" s="85" t="s">
        <v>81</v>
      </c>
      <c r="V44" s="80">
        <v>4476</v>
      </c>
      <c r="W44" s="85" t="s">
        <v>81</v>
      </c>
      <c r="X44" s="85" t="s">
        <v>81</v>
      </c>
      <c r="Y44" s="85" t="s">
        <v>81</v>
      </c>
      <c r="Z44" s="85" t="s">
        <v>81</v>
      </c>
      <c r="AA44" s="85" t="s">
        <v>81</v>
      </c>
      <c r="AB44" s="85" t="s">
        <v>81</v>
      </c>
      <c r="AC44" s="80">
        <v>7002</v>
      </c>
      <c r="AD44" s="85" t="s">
        <v>81</v>
      </c>
      <c r="AE44" s="56"/>
      <c r="AF44" s="777" t="s">
        <v>83</v>
      </c>
      <c r="AG44" s="777"/>
      <c r="AH44" s="777"/>
      <c r="AI44" s="777"/>
      <c r="AJ44" s="777"/>
      <c r="AK44" s="777"/>
    </row>
    <row r="45" spans="1:37" s="7" customFormat="1" ht="15" customHeight="1">
      <c r="A45" s="53"/>
      <c r="B45" s="13">
        <v>17</v>
      </c>
      <c r="C45" s="13" t="s">
        <v>686</v>
      </c>
      <c r="D45" s="13">
        <v>9</v>
      </c>
      <c r="E45" s="13" t="s">
        <v>687</v>
      </c>
      <c r="F45" s="13">
        <v>11</v>
      </c>
      <c r="G45" s="94" t="s">
        <v>688</v>
      </c>
      <c r="H45" s="80">
        <f>SUM(I45:J45)</f>
        <v>266657</v>
      </c>
      <c r="I45" s="80">
        <f>SUM(I46:I47)</f>
        <v>121885</v>
      </c>
      <c r="J45" s="80">
        <f>SUM(J46:J47)</f>
        <v>144772</v>
      </c>
      <c r="K45" s="80">
        <f>SUM(L45:M45)</f>
        <v>160167</v>
      </c>
      <c r="L45" s="80">
        <f>SUM(L46:L47)</f>
        <v>70603</v>
      </c>
      <c r="M45" s="80">
        <f>SUM(M46:M47)</f>
        <v>89564</v>
      </c>
      <c r="N45" s="80">
        <f>SUM(P45,R45)</f>
        <v>156296</v>
      </c>
      <c r="O45" s="80">
        <f>SUM(O46:O47)</f>
        <v>2</v>
      </c>
      <c r="P45" s="80">
        <f>SUM(P46:P47)</f>
        <v>68608</v>
      </c>
      <c r="Q45" s="80">
        <f>SUM(Q46:Q47)</f>
        <v>4</v>
      </c>
      <c r="R45" s="80">
        <f>SUM(R46:R47)</f>
        <v>87688</v>
      </c>
      <c r="S45" s="80">
        <f>SUM(S46:S47)</f>
        <v>68608</v>
      </c>
      <c r="T45" s="85" t="s">
        <v>81</v>
      </c>
      <c r="U45" s="85" t="s">
        <v>81</v>
      </c>
      <c r="V45" s="80">
        <f>SUM(V46:V47)</f>
        <v>27962</v>
      </c>
      <c r="W45" s="85" t="s">
        <v>81</v>
      </c>
      <c r="X45" s="85" t="s">
        <v>81</v>
      </c>
      <c r="Y45" s="85" t="s">
        <v>81</v>
      </c>
      <c r="Z45" s="85" t="s">
        <v>81</v>
      </c>
      <c r="AA45" s="85" t="s">
        <v>81</v>
      </c>
      <c r="AB45" s="85" t="s">
        <v>81</v>
      </c>
      <c r="AC45" s="80">
        <f>SUM(AC46:AC47)</f>
        <v>59726</v>
      </c>
      <c r="AD45" s="85" t="s">
        <v>81</v>
      </c>
      <c r="AE45" s="56"/>
      <c r="AF45" s="13">
        <v>17</v>
      </c>
      <c r="AG45" s="13" t="s">
        <v>686</v>
      </c>
      <c r="AH45" s="13">
        <v>9</v>
      </c>
      <c r="AI45" s="13" t="s">
        <v>687</v>
      </c>
      <c r="AJ45" s="13">
        <v>11</v>
      </c>
      <c r="AK45" s="13" t="s">
        <v>688</v>
      </c>
    </row>
    <row r="46" spans="1:37" s="7" customFormat="1" ht="15" customHeight="1">
      <c r="A46" s="53"/>
      <c r="B46" s="777" t="s">
        <v>82</v>
      </c>
      <c r="C46" s="777"/>
      <c r="D46" s="777"/>
      <c r="E46" s="777"/>
      <c r="F46" s="777"/>
      <c r="G46" s="778"/>
      <c r="H46" s="80">
        <f>SUM(I46:J46)</f>
        <v>215753</v>
      </c>
      <c r="I46" s="80">
        <v>97957</v>
      </c>
      <c r="J46" s="80">
        <v>117796</v>
      </c>
      <c r="K46" s="80">
        <f>SUM(L46:M46)</f>
        <v>128853</v>
      </c>
      <c r="L46" s="80">
        <v>56466</v>
      </c>
      <c r="M46" s="80">
        <v>72387</v>
      </c>
      <c r="N46" s="80">
        <f>SUM(P46,R46)</f>
        <v>125827</v>
      </c>
      <c r="O46" s="80">
        <v>1</v>
      </c>
      <c r="P46" s="80">
        <v>53754</v>
      </c>
      <c r="Q46" s="80">
        <v>2</v>
      </c>
      <c r="R46" s="80">
        <v>72073</v>
      </c>
      <c r="S46" s="80">
        <v>53754</v>
      </c>
      <c r="T46" s="85" t="s">
        <v>81</v>
      </c>
      <c r="U46" s="85" t="s">
        <v>81</v>
      </c>
      <c r="V46" s="80">
        <v>22369</v>
      </c>
      <c r="W46" s="85" t="s">
        <v>81</v>
      </c>
      <c r="X46" s="85" t="s">
        <v>81</v>
      </c>
      <c r="Y46" s="85" t="s">
        <v>81</v>
      </c>
      <c r="Z46" s="85" t="s">
        <v>81</v>
      </c>
      <c r="AA46" s="85" t="s">
        <v>81</v>
      </c>
      <c r="AB46" s="85" t="s">
        <v>81</v>
      </c>
      <c r="AC46" s="80">
        <v>49704</v>
      </c>
      <c r="AD46" s="85" t="s">
        <v>81</v>
      </c>
      <c r="AE46" s="56"/>
      <c r="AF46" s="777" t="s">
        <v>82</v>
      </c>
      <c r="AG46" s="777"/>
      <c r="AH46" s="777"/>
      <c r="AI46" s="777"/>
      <c r="AJ46" s="777"/>
      <c r="AK46" s="777"/>
    </row>
    <row r="47" spans="1:37" s="7" customFormat="1" ht="15" customHeight="1">
      <c r="A47" s="53"/>
      <c r="B47" s="777" t="s">
        <v>83</v>
      </c>
      <c r="C47" s="777"/>
      <c r="D47" s="777"/>
      <c r="E47" s="777"/>
      <c r="F47" s="777"/>
      <c r="G47" s="778"/>
      <c r="H47" s="80">
        <f>SUM(I47:J47)</f>
        <v>50904</v>
      </c>
      <c r="I47" s="80">
        <v>23928</v>
      </c>
      <c r="J47" s="80">
        <v>26976</v>
      </c>
      <c r="K47" s="80">
        <f>SUM(L47:M47)</f>
        <v>31314</v>
      </c>
      <c r="L47" s="80">
        <v>14137</v>
      </c>
      <c r="M47" s="80">
        <v>17177</v>
      </c>
      <c r="N47" s="80">
        <f>SUM(P47,R47)</f>
        <v>30469</v>
      </c>
      <c r="O47" s="80">
        <v>1</v>
      </c>
      <c r="P47" s="80">
        <v>14854</v>
      </c>
      <c r="Q47" s="80">
        <v>2</v>
      </c>
      <c r="R47" s="80">
        <v>15615</v>
      </c>
      <c r="S47" s="80">
        <v>14854</v>
      </c>
      <c r="T47" s="85" t="s">
        <v>81</v>
      </c>
      <c r="U47" s="85" t="s">
        <v>81</v>
      </c>
      <c r="V47" s="80">
        <v>5593</v>
      </c>
      <c r="W47" s="85" t="s">
        <v>81</v>
      </c>
      <c r="X47" s="85" t="s">
        <v>81</v>
      </c>
      <c r="Y47" s="85" t="s">
        <v>81</v>
      </c>
      <c r="Z47" s="85" t="s">
        <v>81</v>
      </c>
      <c r="AA47" s="85" t="s">
        <v>81</v>
      </c>
      <c r="AB47" s="85" t="s">
        <v>81</v>
      </c>
      <c r="AC47" s="80">
        <v>10022</v>
      </c>
      <c r="AD47" s="85" t="s">
        <v>81</v>
      </c>
      <c r="AE47" s="56"/>
      <c r="AF47" s="777" t="s">
        <v>83</v>
      </c>
      <c r="AG47" s="777"/>
      <c r="AH47" s="777"/>
      <c r="AI47" s="777"/>
      <c r="AJ47" s="777"/>
      <c r="AK47" s="777"/>
    </row>
    <row r="48" spans="1:37" ht="4.5" customHeight="1">
      <c r="A48" s="61"/>
      <c r="B48" s="61"/>
      <c r="C48" s="61"/>
      <c r="D48" s="61"/>
      <c r="E48" s="61"/>
      <c r="F48" s="61"/>
      <c r="G48" s="377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378"/>
      <c r="AF48" s="379"/>
      <c r="AG48" s="379"/>
      <c r="AH48" s="379"/>
      <c r="AI48" s="379"/>
      <c r="AJ48" s="379"/>
      <c r="AK48" s="379"/>
    </row>
    <row r="49" spans="1:37" ht="4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2"/>
      <c r="AF49" s="52"/>
      <c r="AG49" s="52"/>
      <c r="AH49" s="52"/>
      <c r="AI49" s="52"/>
      <c r="AJ49" s="52"/>
      <c r="AK49" s="52"/>
    </row>
    <row r="50" spans="1:37" s="7" customFormat="1" ht="11.25">
      <c r="A50" s="7" t="s">
        <v>105</v>
      </c>
      <c r="E50" s="13"/>
      <c r="AE50" s="5"/>
      <c r="AF50" s="5"/>
      <c r="AG50" s="5"/>
      <c r="AH50" s="5"/>
      <c r="AI50" s="5"/>
      <c r="AJ50" s="5"/>
      <c r="AK50" s="5"/>
    </row>
    <row r="51" spans="1:37" s="7" customFormat="1" ht="11.25">
      <c r="A51" s="407" t="s">
        <v>729</v>
      </c>
      <c r="AE51" s="5"/>
      <c r="AF51" s="5"/>
      <c r="AG51" s="5"/>
      <c r="AH51" s="5"/>
      <c r="AI51" s="5"/>
      <c r="AJ51" s="5"/>
      <c r="AK51" s="5"/>
    </row>
    <row r="52" s="7" customFormat="1" ht="11.25">
      <c r="A52" s="406" t="s">
        <v>730</v>
      </c>
    </row>
    <row r="53" s="7" customFormat="1" ht="11.25">
      <c r="A53" s="406" t="s">
        <v>12</v>
      </c>
    </row>
    <row r="54" spans="1:37" s="7" customFormat="1" ht="11.25">
      <c r="A54" s="406" t="s">
        <v>731</v>
      </c>
      <c r="AE54" s="5"/>
      <c r="AF54" s="5"/>
      <c r="AG54" s="5"/>
      <c r="AH54" s="5"/>
      <c r="AI54" s="5"/>
      <c r="AJ54" s="5"/>
      <c r="AK54" s="5"/>
    </row>
    <row r="55" ht="11.25">
      <c r="A55" s="406" t="s">
        <v>732</v>
      </c>
    </row>
  </sheetData>
  <mergeCells count="40">
    <mergeCell ref="D5:G6"/>
    <mergeCell ref="A6:C7"/>
    <mergeCell ref="AE5:AG6"/>
    <mergeCell ref="AH6:AK7"/>
    <mergeCell ref="S5:AD5"/>
    <mergeCell ref="H6:H7"/>
    <mergeCell ref="Z6:Z7"/>
    <mergeCell ref="B43:G43"/>
    <mergeCell ref="B44:G44"/>
    <mergeCell ref="AF43:AK43"/>
    <mergeCell ref="AF44:AK44"/>
    <mergeCell ref="B38:G38"/>
    <mergeCell ref="B40:G40"/>
    <mergeCell ref="O5:O7"/>
    <mergeCell ref="P5:P7"/>
    <mergeCell ref="K5:M5"/>
    <mergeCell ref="K6:K7"/>
    <mergeCell ref="L6:L7"/>
    <mergeCell ref="M6:M7"/>
    <mergeCell ref="H5:J5"/>
    <mergeCell ref="I6:I7"/>
    <mergeCell ref="B41:G41"/>
    <mergeCell ref="X6:X7"/>
    <mergeCell ref="AD6:AD7"/>
    <mergeCell ref="Q5:Q7"/>
    <mergeCell ref="R5:R7"/>
    <mergeCell ref="T6:T7"/>
    <mergeCell ref="W6:W7"/>
    <mergeCell ref="N5:N7"/>
    <mergeCell ref="B37:G37"/>
    <mergeCell ref="J6:J7"/>
    <mergeCell ref="AF40:AK40"/>
    <mergeCell ref="AF41:AK41"/>
    <mergeCell ref="AC6:AC7"/>
    <mergeCell ref="AF37:AK37"/>
    <mergeCell ref="AF38:AK38"/>
    <mergeCell ref="B46:G46"/>
    <mergeCell ref="AF46:AK46"/>
    <mergeCell ref="B47:G47"/>
    <mergeCell ref="AF47:AK4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2.875" style="114" customWidth="1"/>
    <col min="2" max="2" width="17.75390625" style="114" customWidth="1"/>
    <col min="3" max="9" width="17.50390625" style="114" customWidth="1"/>
    <col min="10" max="10" width="2.50390625" style="114" customWidth="1"/>
    <col min="11" max="11" width="14.875" style="114" customWidth="1"/>
    <col min="12" max="12" width="2.50390625" style="114" customWidth="1"/>
    <col min="13" max="13" width="15.00390625" style="114" customWidth="1"/>
    <col min="14" max="14" width="2.50390625" style="114" customWidth="1"/>
    <col min="15" max="16384" width="8.875" style="114" customWidth="1"/>
  </cols>
  <sheetData>
    <row r="1" spans="2:11" ht="18" customHeight="1">
      <c r="B1" s="8"/>
      <c r="C1" s="8"/>
      <c r="D1" s="8"/>
      <c r="F1" s="9" t="s">
        <v>707</v>
      </c>
      <c r="G1" s="66" t="s">
        <v>887</v>
      </c>
      <c r="I1" s="8"/>
      <c r="J1" s="8"/>
      <c r="K1" s="8"/>
    </row>
    <row r="2" spans="2:10" s="157" customFormat="1" ht="12" customHeight="1">
      <c r="B2" s="380"/>
      <c r="C2" s="380"/>
      <c r="D2" s="380"/>
      <c r="F2" s="284" t="s">
        <v>106</v>
      </c>
      <c r="G2" s="345" t="s">
        <v>706</v>
      </c>
      <c r="H2" s="380"/>
      <c r="I2" s="380"/>
      <c r="J2" s="380"/>
    </row>
    <row r="3" spans="1:12" ht="12" customHeight="1">
      <c r="A3" s="118"/>
      <c r="C3" s="119"/>
      <c r="D3" s="119"/>
      <c r="E3" s="119"/>
      <c r="H3" s="119"/>
      <c r="I3" s="119"/>
      <c r="J3" s="119"/>
      <c r="K3" s="755">
        <v>35358</v>
      </c>
      <c r="L3" s="755"/>
    </row>
    <row r="4" spans="1:10" ht="3" customHeight="1">
      <c r="A4" s="118"/>
      <c r="B4" s="120"/>
      <c r="C4" s="120"/>
      <c r="D4" s="120"/>
      <c r="E4" s="120"/>
      <c r="F4" s="120"/>
      <c r="G4" s="120"/>
      <c r="H4" s="120"/>
      <c r="I4" s="120"/>
      <c r="J4" s="120"/>
    </row>
    <row r="5" spans="1:12" s="115" customFormat="1" ht="6.75" customHeight="1">
      <c r="A5" s="721"/>
      <c r="B5" s="722"/>
      <c r="C5" s="121"/>
      <c r="D5" s="124"/>
      <c r="E5" s="124"/>
      <c r="F5" s="158"/>
      <c r="G5" s="122"/>
      <c r="H5" s="124"/>
      <c r="I5" s="692" t="s">
        <v>114</v>
      </c>
      <c r="J5" s="730"/>
      <c r="K5" s="691"/>
      <c r="L5" s="721"/>
    </row>
    <row r="6" spans="1:12" s="460" customFormat="1" ht="12" customHeight="1">
      <c r="A6" s="756" t="s">
        <v>107</v>
      </c>
      <c r="B6" s="718"/>
      <c r="C6" s="126" t="s">
        <v>108</v>
      </c>
      <c r="D6" s="459" t="s">
        <v>109</v>
      </c>
      <c r="E6" s="459" t="s">
        <v>110</v>
      </c>
      <c r="F6" s="292" t="s">
        <v>111</v>
      </c>
      <c r="G6" s="127" t="s">
        <v>112</v>
      </c>
      <c r="H6" s="459" t="s">
        <v>113</v>
      </c>
      <c r="I6" s="693"/>
      <c r="J6" s="726" t="s">
        <v>107</v>
      </c>
      <c r="K6" s="727"/>
      <c r="L6" s="756"/>
    </row>
    <row r="7" spans="1:12" s="460" customFormat="1" ht="12" customHeight="1">
      <c r="A7" s="756" t="s">
        <v>115</v>
      </c>
      <c r="B7" s="718"/>
      <c r="C7" s="126" t="s">
        <v>116</v>
      </c>
      <c r="D7" s="459" t="s">
        <v>7</v>
      </c>
      <c r="E7" s="459" t="s">
        <v>967</v>
      </c>
      <c r="F7" s="292" t="s">
        <v>117</v>
      </c>
      <c r="G7" s="127" t="s">
        <v>118</v>
      </c>
      <c r="H7" s="459" t="s">
        <v>968</v>
      </c>
      <c r="I7" s="693"/>
      <c r="J7" s="724" t="s">
        <v>115</v>
      </c>
      <c r="K7" s="756"/>
      <c r="L7" s="756"/>
    </row>
    <row r="8" spans="1:12" s="115" customFormat="1" ht="6.75" customHeight="1">
      <c r="A8" s="799"/>
      <c r="B8" s="816"/>
      <c r="C8" s="74"/>
      <c r="D8" s="19"/>
      <c r="E8" s="19"/>
      <c r="F8" s="31"/>
      <c r="G8" s="18"/>
      <c r="H8" s="19"/>
      <c r="I8" s="694"/>
      <c r="J8" s="788"/>
      <c r="K8" s="799"/>
      <c r="L8" s="799"/>
    </row>
    <row r="9" spans="1:12" ht="6.75" customHeight="1">
      <c r="A9" s="128"/>
      <c r="B9" s="23"/>
      <c r="C9" s="128"/>
      <c r="D9" s="128"/>
      <c r="E9" s="128"/>
      <c r="F9" s="128"/>
      <c r="G9" s="128"/>
      <c r="H9" s="128"/>
      <c r="I9" s="128"/>
      <c r="J9" s="71"/>
      <c r="K9" s="128"/>
      <c r="L9" s="129"/>
    </row>
    <row r="10" spans="1:12" s="132" customFormat="1" ht="12" customHeight="1">
      <c r="A10" s="756" t="s">
        <v>119</v>
      </c>
      <c r="B10" s="718"/>
      <c r="C10" s="381">
        <v>3</v>
      </c>
      <c r="D10" s="131">
        <v>4</v>
      </c>
      <c r="E10" s="131">
        <v>1</v>
      </c>
      <c r="F10" s="131">
        <v>5</v>
      </c>
      <c r="G10" s="131">
        <v>17</v>
      </c>
      <c r="H10" s="131">
        <v>3</v>
      </c>
      <c r="I10" s="131">
        <f>SUM(C10:H10)</f>
        <v>33</v>
      </c>
      <c r="J10" s="719" t="s">
        <v>119</v>
      </c>
      <c r="K10" s="720"/>
      <c r="L10" s="720"/>
    </row>
    <row r="11" spans="1:12" s="132" customFormat="1" ht="6.75" customHeight="1">
      <c r="A11" s="130"/>
      <c r="B11" s="133"/>
      <c r="C11" s="131"/>
      <c r="D11" s="131"/>
      <c r="E11" s="131"/>
      <c r="F11" s="131"/>
      <c r="G11" s="131"/>
      <c r="H11" s="131"/>
      <c r="I11" s="131"/>
      <c r="J11" s="421"/>
      <c r="K11" s="417"/>
      <c r="L11" s="135"/>
    </row>
    <row r="12" spans="1:12" s="132" customFormat="1" ht="4.5" customHeight="1">
      <c r="A12" s="136"/>
      <c r="B12" s="137"/>
      <c r="C12" s="138"/>
      <c r="D12" s="138"/>
      <c r="E12" s="138"/>
      <c r="F12" s="138"/>
      <c r="G12" s="138"/>
      <c r="H12" s="138"/>
      <c r="I12" s="138"/>
      <c r="J12" s="422"/>
      <c r="K12" s="419"/>
      <c r="L12" s="139"/>
    </row>
    <row r="13" spans="1:12" s="132" customFormat="1" ht="12" customHeight="1">
      <c r="A13" s="140" t="s">
        <v>120</v>
      </c>
      <c r="B13" s="141" t="s">
        <v>121</v>
      </c>
      <c r="C13" s="381">
        <v>26386</v>
      </c>
      <c r="D13" s="131">
        <v>6647</v>
      </c>
      <c r="E13" s="131">
        <v>3034</v>
      </c>
      <c r="F13" s="131">
        <v>16104</v>
      </c>
      <c r="G13" s="131">
        <v>34155</v>
      </c>
      <c r="H13" s="131">
        <v>29120</v>
      </c>
      <c r="I13" s="131">
        <f>SUM(C13:H13)</f>
        <v>115446</v>
      </c>
      <c r="J13" s="728" t="s">
        <v>121</v>
      </c>
      <c r="K13" s="729"/>
      <c r="L13" s="140" t="s">
        <v>120</v>
      </c>
    </row>
    <row r="14" spans="1:12" s="132" customFormat="1" ht="12" customHeight="1">
      <c r="A14" s="140"/>
      <c r="B14" s="141" t="s">
        <v>122</v>
      </c>
      <c r="C14" s="382">
        <v>2337</v>
      </c>
      <c r="D14" s="142">
        <v>682</v>
      </c>
      <c r="E14" s="142">
        <v>495</v>
      </c>
      <c r="F14" s="131">
        <v>1478</v>
      </c>
      <c r="G14" s="142">
        <v>4157</v>
      </c>
      <c r="H14" s="142">
        <v>2597</v>
      </c>
      <c r="I14" s="142">
        <v>11746</v>
      </c>
      <c r="J14" s="728" t="s">
        <v>122</v>
      </c>
      <c r="K14" s="729"/>
      <c r="L14" s="140"/>
    </row>
    <row r="15" spans="1:12" s="132" customFormat="1" ht="12" customHeight="1">
      <c r="A15" s="140" t="s">
        <v>123</v>
      </c>
      <c r="B15" s="492" t="s">
        <v>114</v>
      </c>
      <c r="C15" s="426">
        <f aca="true" t="shared" si="0" ref="C15:H15">C13+C14</f>
        <v>28723</v>
      </c>
      <c r="D15" s="142">
        <f t="shared" si="0"/>
        <v>7329</v>
      </c>
      <c r="E15" s="142">
        <f t="shared" si="0"/>
        <v>3529</v>
      </c>
      <c r="F15" s="131">
        <f t="shared" si="0"/>
        <v>17582</v>
      </c>
      <c r="G15" s="142">
        <f t="shared" si="0"/>
        <v>38312</v>
      </c>
      <c r="H15" s="142">
        <f t="shared" si="0"/>
        <v>31717</v>
      </c>
      <c r="I15" s="142">
        <f aca="true" t="shared" si="1" ref="I15:I20">SUM(C15:H15)</f>
        <v>127192</v>
      </c>
      <c r="J15" s="728" t="s">
        <v>114</v>
      </c>
      <c r="K15" s="729"/>
      <c r="L15" s="140" t="s">
        <v>123</v>
      </c>
    </row>
    <row r="16" spans="1:12" s="132" customFormat="1" ht="12" customHeight="1">
      <c r="A16" s="140"/>
      <c r="B16" s="492" t="s">
        <v>124</v>
      </c>
      <c r="C16" s="426">
        <v>67041</v>
      </c>
      <c r="D16" s="142">
        <v>19013</v>
      </c>
      <c r="E16" s="142">
        <v>12380</v>
      </c>
      <c r="F16" s="131">
        <v>35087</v>
      </c>
      <c r="G16" s="142">
        <v>141684</v>
      </c>
      <c r="H16" s="142">
        <v>77631</v>
      </c>
      <c r="I16" s="142">
        <f t="shared" si="1"/>
        <v>352836</v>
      </c>
      <c r="J16" s="728" t="s">
        <v>124</v>
      </c>
      <c r="K16" s="729"/>
      <c r="L16" s="140"/>
    </row>
    <row r="17" spans="1:12" s="132" customFormat="1" ht="12" customHeight="1">
      <c r="A17" s="143" t="s">
        <v>125</v>
      </c>
      <c r="B17" s="492" t="s">
        <v>126</v>
      </c>
      <c r="C17" s="426">
        <v>455269</v>
      </c>
      <c r="D17" s="142">
        <v>132868</v>
      </c>
      <c r="E17" s="142">
        <v>39067</v>
      </c>
      <c r="F17" s="131">
        <v>245323</v>
      </c>
      <c r="G17" s="142">
        <v>783589</v>
      </c>
      <c r="H17" s="142">
        <v>227014</v>
      </c>
      <c r="I17" s="142">
        <f t="shared" si="1"/>
        <v>1883130</v>
      </c>
      <c r="J17" s="728" t="s">
        <v>126</v>
      </c>
      <c r="K17" s="729"/>
      <c r="L17" s="140" t="s">
        <v>125</v>
      </c>
    </row>
    <row r="18" spans="1:12" ht="4.5" customHeight="1">
      <c r="A18" s="144"/>
      <c r="B18" s="145"/>
      <c r="C18" s="508"/>
      <c r="D18" s="146"/>
      <c r="E18" s="146"/>
      <c r="F18" s="162"/>
      <c r="G18" s="146"/>
      <c r="H18" s="146"/>
      <c r="I18" s="146"/>
      <c r="J18" s="423"/>
      <c r="K18" s="420"/>
      <c r="L18" s="148"/>
    </row>
    <row r="19" spans="1:12" ht="4.5" customHeight="1">
      <c r="A19" s="149"/>
      <c r="B19" s="150"/>
      <c r="C19" s="424"/>
      <c r="D19" s="152"/>
      <c r="E19" s="152"/>
      <c r="F19" s="152"/>
      <c r="G19" s="152"/>
      <c r="H19" s="152"/>
      <c r="I19" s="152"/>
      <c r="J19" s="424"/>
      <c r="K19" s="150"/>
      <c r="L19" s="118"/>
    </row>
    <row r="20" spans="1:12" s="132" customFormat="1" ht="12" customHeight="1">
      <c r="A20" s="756" t="s">
        <v>127</v>
      </c>
      <c r="B20" s="756"/>
      <c r="C20" s="421">
        <v>2</v>
      </c>
      <c r="D20" s="131">
        <v>0</v>
      </c>
      <c r="E20" s="131">
        <v>0</v>
      </c>
      <c r="F20" s="131">
        <v>1</v>
      </c>
      <c r="G20" s="131">
        <v>3</v>
      </c>
      <c r="H20" s="131">
        <v>1</v>
      </c>
      <c r="I20" s="131">
        <f t="shared" si="1"/>
        <v>7</v>
      </c>
      <c r="J20" s="716" t="s">
        <v>127</v>
      </c>
      <c r="K20" s="717"/>
      <c r="L20" s="717"/>
    </row>
    <row r="21" spans="1:14" ht="4.5" customHeight="1">
      <c r="A21" s="154"/>
      <c r="B21" s="154"/>
      <c r="C21" s="155"/>
      <c r="D21" s="154"/>
      <c r="E21" s="154"/>
      <c r="F21" s="154"/>
      <c r="G21" s="154"/>
      <c r="H21" s="154"/>
      <c r="I21" s="154"/>
      <c r="J21" s="155"/>
      <c r="K21" s="154"/>
      <c r="L21" s="156"/>
      <c r="M21" s="118"/>
      <c r="N21" s="118"/>
    </row>
    <row r="22" spans="1:11" ht="13.5">
      <c r="A22" s="157"/>
      <c r="B22" s="157"/>
      <c r="C22" s="157"/>
      <c r="D22" s="157"/>
      <c r="E22" s="157"/>
      <c r="F22" s="144"/>
      <c r="G22" s="157"/>
      <c r="H22" s="157"/>
      <c r="I22" s="157"/>
      <c r="J22" s="157"/>
      <c r="K22" s="157"/>
    </row>
    <row r="23" spans="1:14" ht="13.5">
      <c r="A23" s="144"/>
      <c r="C23" s="119"/>
      <c r="D23" s="119"/>
      <c r="E23" s="119"/>
      <c r="F23" s="119"/>
      <c r="G23" s="119"/>
      <c r="H23" s="119"/>
      <c r="I23" s="119"/>
      <c r="J23" s="119"/>
      <c r="M23" s="755">
        <v>36702</v>
      </c>
      <c r="N23" s="755"/>
    </row>
    <row r="24" spans="1:11" ht="3" customHeight="1">
      <c r="A24" s="144"/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4" s="159" customFormat="1" ht="6.75" customHeight="1">
      <c r="A25" s="721"/>
      <c r="B25" s="722"/>
      <c r="C25" s="122"/>
      <c r="D25" s="124"/>
      <c r="E25" s="124"/>
      <c r="F25" s="158"/>
      <c r="G25" s="122"/>
      <c r="H25" s="124"/>
      <c r="I25" s="121"/>
      <c r="J25" s="796" t="s">
        <v>114</v>
      </c>
      <c r="K25" s="811"/>
      <c r="L25" s="723"/>
      <c r="M25" s="721"/>
      <c r="N25" s="721"/>
    </row>
    <row r="26" spans="1:14" s="461" customFormat="1" ht="12" customHeight="1">
      <c r="A26" s="756" t="s">
        <v>107</v>
      </c>
      <c r="B26" s="718"/>
      <c r="C26" s="127" t="s">
        <v>111</v>
      </c>
      <c r="D26" s="459" t="s">
        <v>112</v>
      </c>
      <c r="E26" s="459" t="s">
        <v>128</v>
      </c>
      <c r="F26" s="292" t="s">
        <v>109</v>
      </c>
      <c r="G26" s="127" t="s">
        <v>113</v>
      </c>
      <c r="H26" s="459" t="s">
        <v>129</v>
      </c>
      <c r="I26" s="126" t="s">
        <v>130</v>
      </c>
      <c r="J26" s="797"/>
      <c r="K26" s="813"/>
      <c r="L26" s="724" t="s">
        <v>107</v>
      </c>
      <c r="M26" s="756"/>
      <c r="N26" s="756"/>
    </row>
    <row r="27" spans="1:14" s="461" customFormat="1" ht="12" customHeight="1">
      <c r="A27" s="756" t="s">
        <v>131</v>
      </c>
      <c r="B27" s="718"/>
      <c r="C27" s="127" t="s">
        <v>132</v>
      </c>
      <c r="D27" s="459" t="s">
        <v>118</v>
      </c>
      <c r="E27" s="459" t="s">
        <v>133</v>
      </c>
      <c r="F27" s="292" t="s">
        <v>7</v>
      </c>
      <c r="G27" s="127" t="s">
        <v>968</v>
      </c>
      <c r="H27" s="459" t="s">
        <v>134</v>
      </c>
      <c r="I27" s="126" t="s">
        <v>135</v>
      </c>
      <c r="J27" s="797"/>
      <c r="K27" s="813"/>
      <c r="L27" s="724" t="s">
        <v>115</v>
      </c>
      <c r="M27" s="756"/>
      <c r="N27" s="756"/>
    </row>
    <row r="28" spans="1:14" s="159" customFormat="1" ht="6.75" customHeight="1">
      <c r="A28" s="799"/>
      <c r="B28" s="816"/>
      <c r="C28" s="18"/>
      <c r="D28" s="19"/>
      <c r="E28" s="19"/>
      <c r="F28" s="31"/>
      <c r="G28" s="18"/>
      <c r="H28" s="19"/>
      <c r="I28" s="74"/>
      <c r="J28" s="694"/>
      <c r="K28" s="702"/>
      <c r="L28" s="788"/>
      <c r="M28" s="799"/>
      <c r="N28" s="799"/>
    </row>
    <row r="29" spans="1:14" ht="6.75" customHeight="1">
      <c r="A29" s="107"/>
      <c r="B29" s="160"/>
      <c r="C29" s="107"/>
      <c r="D29" s="107"/>
      <c r="E29" s="107"/>
      <c r="F29" s="107"/>
      <c r="G29" s="107"/>
      <c r="H29" s="107"/>
      <c r="I29" s="107"/>
      <c r="J29" s="245"/>
      <c r="K29" s="107"/>
      <c r="L29" s="697"/>
      <c r="M29" s="698"/>
      <c r="N29" s="698"/>
    </row>
    <row r="30" spans="1:14" s="132" customFormat="1" ht="12" customHeight="1">
      <c r="A30" s="756" t="s">
        <v>119</v>
      </c>
      <c r="B30" s="718"/>
      <c r="C30" s="131">
        <v>7</v>
      </c>
      <c r="D30" s="131">
        <v>17</v>
      </c>
      <c r="E30" s="131">
        <v>3</v>
      </c>
      <c r="F30" s="131">
        <v>6</v>
      </c>
      <c r="G30" s="131">
        <v>3</v>
      </c>
      <c r="H30" s="131">
        <v>1</v>
      </c>
      <c r="I30" s="131">
        <v>1</v>
      </c>
      <c r="J30" s="426"/>
      <c r="K30" s="415">
        <f aca="true" t="shared" si="2" ref="K30:K40">SUM(C30:I30)</f>
        <v>38</v>
      </c>
      <c r="L30" s="719" t="s">
        <v>119</v>
      </c>
      <c r="M30" s="720"/>
      <c r="N30" s="720"/>
    </row>
    <row r="31" spans="1:14" ht="6.75" customHeight="1">
      <c r="A31" s="107"/>
      <c r="B31" s="160"/>
      <c r="C31" s="162"/>
      <c r="D31" s="162"/>
      <c r="E31" s="162"/>
      <c r="F31" s="162"/>
      <c r="G31" s="162"/>
      <c r="H31" s="162"/>
      <c r="I31" s="162"/>
      <c r="J31" s="427"/>
      <c r="K31" s="428"/>
      <c r="L31" s="699"/>
      <c r="M31" s="700"/>
      <c r="N31" s="700"/>
    </row>
    <row r="32" spans="1:14" ht="4.5" customHeight="1">
      <c r="A32" s="128"/>
      <c r="B32" s="24"/>
      <c r="C32" s="152"/>
      <c r="D32" s="152"/>
      <c r="E32" s="152"/>
      <c r="F32" s="152"/>
      <c r="G32" s="152"/>
      <c r="H32" s="152"/>
      <c r="I32" s="152"/>
      <c r="J32" s="429"/>
      <c r="K32" s="430"/>
      <c r="L32" s="697"/>
      <c r="M32" s="701"/>
      <c r="N32" s="435"/>
    </row>
    <row r="33" spans="1:14" s="132" customFormat="1" ht="12" customHeight="1">
      <c r="A33" s="143" t="s">
        <v>120</v>
      </c>
      <c r="B33" s="141" t="s">
        <v>121</v>
      </c>
      <c r="C33" s="131">
        <v>27409</v>
      </c>
      <c r="D33" s="131">
        <v>33794</v>
      </c>
      <c r="E33" s="131">
        <v>24271</v>
      </c>
      <c r="F33" s="131">
        <v>10516</v>
      </c>
      <c r="G33" s="131">
        <v>24925</v>
      </c>
      <c r="H33" s="131">
        <v>284</v>
      </c>
      <c r="I33" s="131">
        <v>6968</v>
      </c>
      <c r="J33" s="426"/>
      <c r="K33" s="381">
        <f t="shared" si="2"/>
        <v>128167</v>
      </c>
      <c r="L33" s="728" t="s">
        <v>121</v>
      </c>
      <c r="M33" s="729"/>
      <c r="N33" s="436" t="s">
        <v>120</v>
      </c>
    </row>
    <row r="34" spans="1:14" s="132" customFormat="1" ht="12" customHeight="1">
      <c r="A34" s="143"/>
      <c r="B34" s="141" t="s">
        <v>122</v>
      </c>
      <c r="C34" s="142">
        <v>3263</v>
      </c>
      <c r="D34" s="142">
        <v>3702</v>
      </c>
      <c r="E34" s="142">
        <v>1909</v>
      </c>
      <c r="F34" s="131">
        <v>1237</v>
      </c>
      <c r="G34" s="142">
        <v>2194</v>
      </c>
      <c r="H34" s="142">
        <v>31</v>
      </c>
      <c r="I34" s="142">
        <v>790</v>
      </c>
      <c r="J34" s="426"/>
      <c r="K34" s="381">
        <f t="shared" si="2"/>
        <v>13126</v>
      </c>
      <c r="L34" s="728" t="s">
        <v>122</v>
      </c>
      <c r="M34" s="729"/>
      <c r="N34" s="436"/>
    </row>
    <row r="35" spans="1:14" s="132" customFormat="1" ht="12" customHeight="1">
      <c r="A35" s="143" t="s">
        <v>123</v>
      </c>
      <c r="B35" s="141" t="s">
        <v>114</v>
      </c>
      <c r="C35" s="142">
        <f aca="true" t="shared" si="3" ref="C35:I35">C33+C34</f>
        <v>30672</v>
      </c>
      <c r="D35" s="142">
        <f t="shared" si="3"/>
        <v>37496</v>
      </c>
      <c r="E35" s="142">
        <f t="shared" si="3"/>
        <v>26180</v>
      </c>
      <c r="F35" s="131">
        <f t="shared" si="3"/>
        <v>11753</v>
      </c>
      <c r="G35" s="142">
        <f t="shared" si="3"/>
        <v>27119</v>
      </c>
      <c r="H35" s="142">
        <f t="shared" si="3"/>
        <v>315</v>
      </c>
      <c r="I35" s="142">
        <f t="shared" si="3"/>
        <v>7758</v>
      </c>
      <c r="J35" s="426"/>
      <c r="K35" s="381">
        <f t="shared" si="2"/>
        <v>141293</v>
      </c>
      <c r="L35" s="728" t="s">
        <v>114</v>
      </c>
      <c r="M35" s="729"/>
      <c r="N35" s="436" t="s">
        <v>123</v>
      </c>
    </row>
    <row r="36" spans="1:14" s="132" customFormat="1" ht="12" customHeight="1">
      <c r="A36" s="143"/>
      <c r="B36" s="141" t="s">
        <v>124</v>
      </c>
      <c r="C36" s="142">
        <v>65997</v>
      </c>
      <c r="D36" s="142">
        <v>124466</v>
      </c>
      <c r="E36" s="142">
        <v>55201</v>
      </c>
      <c r="F36" s="131">
        <v>36974</v>
      </c>
      <c r="G36" s="142">
        <v>63970</v>
      </c>
      <c r="H36" s="142">
        <v>737</v>
      </c>
      <c r="I36" s="142">
        <v>21010</v>
      </c>
      <c r="J36" s="426"/>
      <c r="K36" s="381">
        <f t="shared" si="2"/>
        <v>368355</v>
      </c>
      <c r="L36" s="728" t="s">
        <v>124</v>
      </c>
      <c r="M36" s="729"/>
      <c r="N36" s="436"/>
    </row>
    <row r="37" spans="1:14" s="132" customFormat="1" ht="12" customHeight="1">
      <c r="A37" s="143" t="s">
        <v>125</v>
      </c>
      <c r="B37" s="141" t="s">
        <v>126</v>
      </c>
      <c r="C37" s="142">
        <v>402457</v>
      </c>
      <c r="D37" s="142">
        <v>700719</v>
      </c>
      <c r="E37" s="142">
        <v>266791</v>
      </c>
      <c r="F37" s="131">
        <v>196277</v>
      </c>
      <c r="G37" s="142">
        <v>213729</v>
      </c>
      <c r="H37" s="142">
        <v>5316</v>
      </c>
      <c r="I37" s="142">
        <v>162700</v>
      </c>
      <c r="J37" s="426"/>
      <c r="K37" s="381">
        <f t="shared" si="2"/>
        <v>1947989</v>
      </c>
      <c r="L37" s="728" t="s">
        <v>126</v>
      </c>
      <c r="M37" s="729"/>
      <c r="N37" s="436" t="s">
        <v>125</v>
      </c>
    </row>
    <row r="38" spans="1:14" s="132" customFormat="1" ht="4.5" customHeight="1">
      <c r="A38" s="163"/>
      <c r="B38" s="164"/>
      <c r="C38" s="165"/>
      <c r="D38" s="165"/>
      <c r="E38" s="165"/>
      <c r="F38" s="165"/>
      <c r="G38" s="165"/>
      <c r="H38" s="165"/>
      <c r="I38" s="165"/>
      <c r="J38" s="431"/>
      <c r="K38" s="432"/>
      <c r="L38" s="695"/>
      <c r="M38" s="696"/>
      <c r="N38" s="166"/>
    </row>
    <row r="39" spans="1:13" ht="4.5" customHeight="1">
      <c r="A39" s="144"/>
      <c r="B39" s="167"/>
      <c r="C39" s="162"/>
      <c r="D39" s="162"/>
      <c r="E39" s="162"/>
      <c r="F39" s="162"/>
      <c r="G39" s="162"/>
      <c r="H39" s="162"/>
      <c r="I39" s="162"/>
      <c r="J39" s="427"/>
      <c r="K39" s="428"/>
      <c r="L39" s="334"/>
      <c r="M39" s="168"/>
    </row>
    <row r="40" spans="1:14" s="132" customFormat="1" ht="12" customHeight="1">
      <c r="A40" s="756" t="s">
        <v>127</v>
      </c>
      <c r="B40" s="718"/>
      <c r="C40" s="131">
        <v>1</v>
      </c>
      <c r="D40" s="131">
        <v>3</v>
      </c>
      <c r="E40" s="131">
        <v>1</v>
      </c>
      <c r="F40" s="131">
        <v>0</v>
      </c>
      <c r="G40" s="131">
        <v>1</v>
      </c>
      <c r="H40" s="131">
        <v>0</v>
      </c>
      <c r="I40" s="131">
        <v>0</v>
      </c>
      <c r="J40" s="426"/>
      <c r="K40" s="381">
        <f t="shared" si="2"/>
        <v>6</v>
      </c>
      <c r="L40" s="716" t="s">
        <v>127</v>
      </c>
      <c r="M40" s="717"/>
      <c r="N40" s="717"/>
    </row>
    <row r="41" spans="1:14" ht="4.5" customHeight="1">
      <c r="A41" s="156"/>
      <c r="B41" s="169"/>
      <c r="C41" s="156"/>
      <c r="D41" s="156"/>
      <c r="E41" s="156"/>
      <c r="F41" s="156"/>
      <c r="G41" s="156"/>
      <c r="H41" s="156"/>
      <c r="I41" s="156"/>
      <c r="J41" s="433"/>
      <c r="K41" s="434"/>
      <c r="L41" s="433"/>
      <c r="M41" s="156"/>
      <c r="N41" s="156"/>
    </row>
    <row r="42" spans="1:14" ht="13.5">
      <c r="A42" s="144"/>
      <c r="C42" s="119"/>
      <c r="D42" s="119"/>
      <c r="E42" s="119"/>
      <c r="F42" s="119"/>
      <c r="G42" s="119"/>
      <c r="H42" s="119"/>
      <c r="I42" s="119"/>
      <c r="J42" s="119"/>
      <c r="M42" s="414"/>
      <c r="N42" s="414"/>
    </row>
    <row r="43" spans="1:14" ht="13.5">
      <c r="A43" s="144"/>
      <c r="C43" s="119"/>
      <c r="D43" s="119"/>
      <c r="E43" s="119"/>
      <c r="F43" s="119"/>
      <c r="G43" s="119"/>
      <c r="H43" s="119"/>
      <c r="I43" s="755">
        <v>37934</v>
      </c>
      <c r="J43" s="755"/>
      <c r="K43" s="414"/>
      <c r="M43" s="414"/>
      <c r="N43" s="414"/>
    </row>
    <row r="44" spans="1:8" ht="3" customHeight="1">
      <c r="A44" s="118"/>
      <c r="B44" s="120"/>
      <c r="C44" s="120"/>
      <c r="D44" s="120"/>
      <c r="E44" s="120"/>
      <c r="F44" s="120"/>
      <c r="G44" s="120"/>
      <c r="H44" s="120"/>
    </row>
    <row r="45" spans="1:11" s="115" customFormat="1" ht="6.75" customHeight="1">
      <c r="A45" s="721"/>
      <c r="B45" s="722"/>
      <c r="C45" s="122"/>
      <c r="D45" s="124"/>
      <c r="E45" s="124"/>
      <c r="F45" s="158"/>
      <c r="G45" s="122"/>
      <c r="H45" s="125"/>
      <c r="I45" s="723"/>
      <c r="J45" s="721"/>
      <c r="K45" s="126"/>
    </row>
    <row r="46" spans="1:11" s="460" customFormat="1" ht="12" customHeight="1">
      <c r="A46" s="756" t="s">
        <v>107</v>
      </c>
      <c r="B46" s="718"/>
      <c r="C46" s="127" t="s">
        <v>111</v>
      </c>
      <c r="D46" s="459" t="s">
        <v>113</v>
      </c>
      <c r="E46" s="459" t="s">
        <v>112</v>
      </c>
      <c r="F46" s="292" t="s">
        <v>408</v>
      </c>
      <c r="G46" s="127" t="s">
        <v>128</v>
      </c>
      <c r="H46" s="725" t="s">
        <v>114</v>
      </c>
      <c r="I46" s="724" t="s">
        <v>107</v>
      </c>
      <c r="J46" s="756"/>
      <c r="K46" s="126"/>
    </row>
    <row r="47" spans="1:11" s="460" customFormat="1" ht="12" customHeight="1">
      <c r="A47" s="756" t="s">
        <v>115</v>
      </c>
      <c r="B47" s="718"/>
      <c r="C47" s="127" t="s">
        <v>117</v>
      </c>
      <c r="D47" s="459" t="s">
        <v>968</v>
      </c>
      <c r="E47" s="459" t="s">
        <v>118</v>
      </c>
      <c r="F47" s="292" t="s">
        <v>409</v>
      </c>
      <c r="G47" s="127" t="s">
        <v>133</v>
      </c>
      <c r="H47" s="725"/>
      <c r="I47" s="724" t="s">
        <v>115</v>
      </c>
      <c r="J47" s="756"/>
      <c r="K47" s="126"/>
    </row>
    <row r="48" spans="1:11" s="115" customFormat="1" ht="6.75" customHeight="1">
      <c r="A48" s="799"/>
      <c r="B48" s="816"/>
      <c r="C48" s="18"/>
      <c r="D48" s="19"/>
      <c r="E48" s="19"/>
      <c r="F48" s="31"/>
      <c r="G48" s="18"/>
      <c r="H48" s="32"/>
      <c r="I48" s="788"/>
      <c r="J48" s="799"/>
      <c r="K48" s="126"/>
    </row>
    <row r="49" spans="1:11" ht="6.75" customHeight="1">
      <c r="A49" s="128"/>
      <c r="B49" s="23"/>
      <c r="C49" s="128"/>
      <c r="D49" s="128"/>
      <c r="E49" s="128"/>
      <c r="F49" s="128"/>
      <c r="G49" s="128"/>
      <c r="H49" s="128"/>
      <c r="I49" s="71"/>
      <c r="J49" s="128"/>
      <c r="K49" s="118"/>
    </row>
    <row r="50" spans="1:11" s="132" customFormat="1" ht="12" customHeight="1">
      <c r="A50" s="756" t="s">
        <v>119</v>
      </c>
      <c r="B50" s="718"/>
      <c r="C50" s="381">
        <v>13</v>
      </c>
      <c r="D50" s="131">
        <v>2</v>
      </c>
      <c r="E50" s="131">
        <v>17</v>
      </c>
      <c r="F50" s="131">
        <v>6</v>
      </c>
      <c r="G50" s="131">
        <v>3</v>
      </c>
      <c r="H50" s="131">
        <f>SUM(C50:G50)</f>
        <v>41</v>
      </c>
      <c r="I50" s="719" t="s">
        <v>119</v>
      </c>
      <c r="J50" s="720"/>
      <c r="K50" s="413"/>
    </row>
    <row r="51" spans="1:11" s="132" customFormat="1" ht="6.75" customHeight="1">
      <c r="A51" s="130"/>
      <c r="B51" s="133"/>
      <c r="C51" s="131"/>
      <c r="D51" s="131"/>
      <c r="E51" s="131"/>
      <c r="F51" s="131"/>
      <c r="G51" s="131"/>
      <c r="H51" s="131"/>
      <c r="I51" s="134"/>
      <c r="J51" s="417"/>
      <c r="K51" s="425"/>
    </row>
    <row r="52" spans="1:11" s="132" customFormat="1" ht="4.5" customHeight="1">
      <c r="A52" s="136"/>
      <c r="B52" s="137"/>
      <c r="C52" s="138"/>
      <c r="D52" s="138"/>
      <c r="E52" s="138"/>
      <c r="F52" s="138"/>
      <c r="G52" s="138"/>
      <c r="H52" s="138"/>
      <c r="I52" s="137"/>
      <c r="J52" s="136"/>
      <c r="K52" s="425"/>
    </row>
    <row r="53" spans="1:11" s="132" customFormat="1" ht="12" customHeight="1">
      <c r="A53" s="140" t="s">
        <v>120</v>
      </c>
      <c r="B53" s="141" t="s">
        <v>121</v>
      </c>
      <c r="C53" s="381">
        <v>33505</v>
      </c>
      <c r="D53" s="131">
        <v>16878</v>
      </c>
      <c r="E53" s="131">
        <v>25455</v>
      </c>
      <c r="F53" s="131">
        <v>5844</v>
      </c>
      <c r="G53" s="131">
        <v>22846</v>
      </c>
      <c r="H53" s="131">
        <f>SUM(C53:G53)</f>
        <v>104528</v>
      </c>
      <c r="I53" s="141" t="s">
        <v>121</v>
      </c>
      <c r="J53" s="140" t="s">
        <v>120</v>
      </c>
      <c r="K53" s="140" t="s">
        <v>410</v>
      </c>
    </row>
    <row r="54" spans="1:11" s="132" customFormat="1" ht="12" customHeight="1">
      <c r="A54" s="140"/>
      <c r="B54" s="141" t="s">
        <v>122</v>
      </c>
      <c r="C54" s="382">
        <v>7452</v>
      </c>
      <c r="D54" s="142">
        <v>4149</v>
      </c>
      <c r="E54" s="142">
        <v>6147</v>
      </c>
      <c r="F54" s="131">
        <v>1304</v>
      </c>
      <c r="G54" s="142">
        <v>4914</v>
      </c>
      <c r="H54" s="131">
        <f>SUM(C54:G54)</f>
        <v>23966</v>
      </c>
      <c r="I54" s="141" t="s">
        <v>122</v>
      </c>
      <c r="J54" s="140"/>
      <c r="K54" s="140"/>
    </row>
    <row r="55" spans="1:11" s="132" customFormat="1" ht="12" customHeight="1">
      <c r="A55" s="140" t="s">
        <v>123</v>
      </c>
      <c r="B55" s="141" t="s">
        <v>114</v>
      </c>
      <c r="C55" s="382">
        <f>C53+C54</f>
        <v>40957</v>
      </c>
      <c r="D55" s="142">
        <f>D53+D54</f>
        <v>21027</v>
      </c>
      <c r="E55" s="142">
        <f>E53+E54</f>
        <v>31602</v>
      </c>
      <c r="F55" s="131">
        <f>F53+F54</f>
        <v>7148</v>
      </c>
      <c r="G55" s="142">
        <f>G53+G54</f>
        <v>27760</v>
      </c>
      <c r="H55" s="131">
        <f>SUM(C55:G55)</f>
        <v>128494</v>
      </c>
      <c r="I55" s="141" t="s">
        <v>114</v>
      </c>
      <c r="J55" s="140" t="s">
        <v>123</v>
      </c>
      <c r="K55" s="140" t="s">
        <v>411</v>
      </c>
    </row>
    <row r="56" spans="1:11" s="132" customFormat="1" ht="12" customHeight="1">
      <c r="A56" s="140"/>
      <c r="B56" s="492" t="s">
        <v>124</v>
      </c>
      <c r="C56" s="426">
        <v>100095</v>
      </c>
      <c r="D56" s="142">
        <v>51861</v>
      </c>
      <c r="E56" s="142">
        <v>114614</v>
      </c>
      <c r="F56" s="131">
        <v>17311</v>
      </c>
      <c r="G56" s="142">
        <v>69747</v>
      </c>
      <c r="H56" s="131">
        <f>SUM(C56:G56)</f>
        <v>353628</v>
      </c>
      <c r="I56" s="141" t="s">
        <v>124</v>
      </c>
      <c r="J56" s="140"/>
      <c r="K56" s="140"/>
    </row>
    <row r="57" spans="1:11" s="132" customFormat="1" ht="12" customHeight="1">
      <c r="A57" s="143" t="s">
        <v>125</v>
      </c>
      <c r="B57" s="492" t="s">
        <v>126</v>
      </c>
      <c r="C57" s="426">
        <v>587828</v>
      </c>
      <c r="D57" s="142">
        <v>148953</v>
      </c>
      <c r="E57" s="142">
        <v>708051</v>
      </c>
      <c r="F57" s="131">
        <v>98243</v>
      </c>
      <c r="G57" s="142">
        <v>309160</v>
      </c>
      <c r="H57" s="131">
        <f>SUM(C57:G57)</f>
        <v>1852235</v>
      </c>
      <c r="I57" s="141" t="s">
        <v>126</v>
      </c>
      <c r="J57" s="140" t="s">
        <v>125</v>
      </c>
      <c r="K57" s="140" t="s">
        <v>411</v>
      </c>
    </row>
    <row r="58" spans="1:11" ht="4.5" customHeight="1">
      <c r="A58" s="144"/>
      <c r="B58" s="145"/>
      <c r="C58" s="508"/>
      <c r="D58" s="146"/>
      <c r="E58" s="146"/>
      <c r="F58" s="162"/>
      <c r="G58" s="146"/>
      <c r="H58" s="146"/>
      <c r="I58" s="147"/>
      <c r="J58" s="418"/>
      <c r="K58" s="118"/>
    </row>
    <row r="59" spans="1:11" ht="4.5" customHeight="1">
      <c r="A59" s="149"/>
      <c r="B59" s="150"/>
      <c r="C59" s="424"/>
      <c r="D59" s="152"/>
      <c r="E59" s="152"/>
      <c r="F59" s="152"/>
      <c r="G59" s="152"/>
      <c r="H59" s="152"/>
      <c r="I59" s="151"/>
      <c r="J59" s="168"/>
      <c r="K59" s="118"/>
    </row>
    <row r="60" spans="1:11" s="132" customFormat="1" ht="12" customHeight="1">
      <c r="A60" s="756" t="s">
        <v>127</v>
      </c>
      <c r="B60" s="756"/>
      <c r="C60" s="421">
        <v>2</v>
      </c>
      <c r="D60" s="131">
        <v>0</v>
      </c>
      <c r="E60" s="131">
        <v>3</v>
      </c>
      <c r="F60" s="131">
        <v>0</v>
      </c>
      <c r="G60" s="131">
        <v>1</v>
      </c>
      <c r="H60" s="131">
        <f>SUM(C60:G60)</f>
        <v>6</v>
      </c>
      <c r="I60" s="716" t="s">
        <v>127</v>
      </c>
      <c r="J60" s="717"/>
      <c r="K60" s="413"/>
    </row>
    <row r="61" spans="1:14" ht="4.5" customHeight="1">
      <c r="A61" s="154"/>
      <c r="B61" s="154"/>
      <c r="C61" s="155"/>
      <c r="D61" s="154"/>
      <c r="E61" s="154"/>
      <c r="F61" s="154"/>
      <c r="G61" s="154"/>
      <c r="H61" s="154"/>
      <c r="I61" s="155"/>
      <c r="J61" s="154"/>
      <c r="K61" s="118"/>
      <c r="M61" s="118"/>
      <c r="N61" s="118"/>
    </row>
    <row r="62" spans="1:14" ht="13.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18"/>
      <c r="M62" s="118"/>
      <c r="N62" s="118"/>
    </row>
    <row r="63" spans="8:10" ht="13.5" customHeight="1">
      <c r="H63" s="414"/>
      <c r="I63" s="755">
        <v>38606</v>
      </c>
      <c r="J63" s="755"/>
    </row>
    <row r="64" s="7" customFormat="1" ht="3" customHeight="1">
      <c r="A64" s="406"/>
    </row>
    <row r="65" spans="1:11" s="115" customFormat="1" ht="6.75" customHeight="1">
      <c r="A65" s="721"/>
      <c r="B65" s="722"/>
      <c r="C65" s="122"/>
      <c r="D65" s="124"/>
      <c r="E65" s="124"/>
      <c r="F65" s="158"/>
      <c r="G65" s="122"/>
      <c r="H65" s="125"/>
      <c r="I65" s="723"/>
      <c r="J65" s="721"/>
      <c r="K65" s="126"/>
    </row>
    <row r="66" spans="1:11" s="460" customFormat="1" ht="12" customHeight="1">
      <c r="A66" s="756" t="s">
        <v>107</v>
      </c>
      <c r="B66" s="718"/>
      <c r="C66" s="127" t="s">
        <v>112</v>
      </c>
      <c r="D66" s="459" t="s">
        <v>128</v>
      </c>
      <c r="E66" s="459" t="s">
        <v>408</v>
      </c>
      <c r="F66" s="292" t="s">
        <v>111</v>
      </c>
      <c r="G66" s="127" t="s">
        <v>113</v>
      </c>
      <c r="H66" s="797" t="s">
        <v>114</v>
      </c>
      <c r="I66" s="724" t="s">
        <v>107</v>
      </c>
      <c r="J66" s="756"/>
      <c r="K66" s="126"/>
    </row>
    <row r="67" spans="1:11" s="460" customFormat="1" ht="12" customHeight="1">
      <c r="A67" s="756" t="s">
        <v>115</v>
      </c>
      <c r="B67" s="718"/>
      <c r="C67" s="127" t="s">
        <v>118</v>
      </c>
      <c r="D67" s="459" t="s">
        <v>133</v>
      </c>
      <c r="E67" s="459" t="s">
        <v>409</v>
      </c>
      <c r="F67" s="292" t="s">
        <v>117</v>
      </c>
      <c r="G67" s="127" t="s">
        <v>968</v>
      </c>
      <c r="H67" s="797"/>
      <c r="I67" s="724" t="s">
        <v>115</v>
      </c>
      <c r="J67" s="756"/>
      <c r="K67" s="126"/>
    </row>
    <row r="68" spans="1:11" s="115" customFormat="1" ht="6.75" customHeight="1">
      <c r="A68" s="799"/>
      <c r="B68" s="816"/>
      <c r="C68" s="18"/>
      <c r="D68" s="19"/>
      <c r="E68" s="19"/>
      <c r="F68" s="31"/>
      <c r="G68" s="18"/>
      <c r="H68" s="32"/>
      <c r="I68" s="788"/>
      <c r="J68" s="799"/>
      <c r="K68" s="126"/>
    </row>
    <row r="69" spans="1:11" ht="6.75" customHeight="1">
      <c r="A69" s="128"/>
      <c r="B69" s="23"/>
      <c r="C69" s="128"/>
      <c r="D69" s="128"/>
      <c r="E69" s="128"/>
      <c r="F69" s="128"/>
      <c r="G69" s="128"/>
      <c r="H69" s="128"/>
      <c r="I69" s="71"/>
      <c r="J69" s="128"/>
      <c r="K69" s="118"/>
    </row>
    <row r="70" spans="1:11" s="132" customFormat="1" ht="12" customHeight="1">
      <c r="A70" s="756" t="s">
        <v>119</v>
      </c>
      <c r="B70" s="718"/>
      <c r="C70" s="381">
        <v>17</v>
      </c>
      <c r="D70" s="131">
        <v>2</v>
      </c>
      <c r="E70" s="131">
        <v>2</v>
      </c>
      <c r="F70" s="131">
        <v>11</v>
      </c>
      <c r="G70" s="131">
        <v>2</v>
      </c>
      <c r="H70" s="131">
        <f>SUM(C70:G70)</f>
        <v>34</v>
      </c>
      <c r="I70" s="719" t="s">
        <v>119</v>
      </c>
      <c r="J70" s="720"/>
      <c r="K70" s="413"/>
    </row>
    <row r="71" spans="1:11" s="132" customFormat="1" ht="6.75" customHeight="1">
      <c r="A71" s="130"/>
      <c r="B71" s="133"/>
      <c r="C71" s="131"/>
      <c r="D71" s="131"/>
      <c r="E71" s="131"/>
      <c r="F71" s="131"/>
      <c r="G71" s="131"/>
      <c r="H71" s="131"/>
      <c r="I71" s="134"/>
      <c r="J71" s="417"/>
      <c r="K71" s="425"/>
    </row>
    <row r="72" spans="1:11" s="132" customFormat="1" ht="4.5" customHeight="1">
      <c r="A72" s="136"/>
      <c r="B72" s="137"/>
      <c r="C72" s="138"/>
      <c r="D72" s="138"/>
      <c r="E72" s="138"/>
      <c r="F72" s="138"/>
      <c r="G72" s="138"/>
      <c r="H72" s="138"/>
      <c r="I72" s="137"/>
      <c r="J72" s="136"/>
      <c r="K72" s="425"/>
    </row>
    <row r="73" spans="1:11" s="132" customFormat="1" ht="12" customHeight="1">
      <c r="A73" s="140" t="s">
        <v>120</v>
      </c>
      <c r="B73" s="141" t="s">
        <v>121</v>
      </c>
      <c r="C73" s="381">
        <v>30936</v>
      </c>
      <c r="D73" s="131">
        <v>25193</v>
      </c>
      <c r="E73" s="131">
        <v>7512</v>
      </c>
      <c r="F73" s="131">
        <v>42025</v>
      </c>
      <c r="G73" s="131">
        <v>20621</v>
      </c>
      <c r="H73" s="131">
        <f>SUM(C73:G73)</f>
        <v>126287</v>
      </c>
      <c r="I73" s="141" t="s">
        <v>121</v>
      </c>
      <c r="J73" s="140" t="s">
        <v>120</v>
      </c>
      <c r="K73" s="140"/>
    </row>
    <row r="74" spans="1:11" s="132" customFormat="1" ht="12" customHeight="1">
      <c r="A74" s="140"/>
      <c r="B74" s="141" t="s">
        <v>122</v>
      </c>
      <c r="C74" s="382">
        <v>7942</v>
      </c>
      <c r="D74" s="142">
        <v>5344</v>
      </c>
      <c r="E74" s="142">
        <v>1711</v>
      </c>
      <c r="F74" s="131">
        <v>10249</v>
      </c>
      <c r="G74" s="142">
        <v>5328</v>
      </c>
      <c r="H74" s="131">
        <f>SUM(C74:G74)</f>
        <v>30574</v>
      </c>
      <c r="I74" s="141" t="s">
        <v>122</v>
      </c>
      <c r="J74" s="140"/>
      <c r="K74" s="140"/>
    </row>
    <row r="75" spans="1:11" s="132" customFormat="1" ht="12" customHeight="1">
      <c r="A75" s="140" t="s">
        <v>123</v>
      </c>
      <c r="B75" s="141" t="s">
        <v>114</v>
      </c>
      <c r="C75" s="382">
        <f>SUM(C73:C74)</f>
        <v>38878</v>
      </c>
      <c r="D75" s="142">
        <f>SUM(D73:D74)</f>
        <v>30537</v>
      </c>
      <c r="E75" s="142">
        <f>SUM(E73:E74)</f>
        <v>9223</v>
      </c>
      <c r="F75" s="131">
        <f>SUM(F73:F74)</f>
        <v>52274</v>
      </c>
      <c r="G75" s="142">
        <f>SUM(G73:G74)</f>
        <v>25949</v>
      </c>
      <c r="H75" s="131">
        <f>SUM(C75:G75)</f>
        <v>156861</v>
      </c>
      <c r="I75" s="141" t="s">
        <v>114</v>
      </c>
      <c r="J75" s="140" t="s">
        <v>123</v>
      </c>
      <c r="K75" s="140"/>
    </row>
    <row r="76" spans="1:11" s="132" customFormat="1" ht="12" customHeight="1">
      <c r="A76" s="140"/>
      <c r="B76" s="492" t="s">
        <v>124</v>
      </c>
      <c r="C76" s="426">
        <v>116556</v>
      </c>
      <c r="D76" s="142">
        <v>70274</v>
      </c>
      <c r="E76" s="142">
        <v>21875</v>
      </c>
      <c r="F76" s="131">
        <v>134088</v>
      </c>
      <c r="G76" s="142">
        <v>61538</v>
      </c>
      <c r="H76" s="131">
        <f>SUM(C76:G76)</f>
        <v>404331</v>
      </c>
      <c r="I76" s="141" t="s">
        <v>124</v>
      </c>
      <c r="J76" s="140"/>
      <c r="K76" s="140"/>
    </row>
    <row r="77" spans="1:11" s="132" customFormat="1" ht="12" customHeight="1">
      <c r="A77" s="143" t="s">
        <v>125</v>
      </c>
      <c r="B77" s="492" t="s">
        <v>126</v>
      </c>
      <c r="C77" s="426">
        <v>821746</v>
      </c>
      <c r="D77" s="142">
        <v>317575</v>
      </c>
      <c r="E77" s="142">
        <v>119089</v>
      </c>
      <c r="F77" s="131">
        <v>711927</v>
      </c>
      <c r="G77" s="142">
        <v>175994</v>
      </c>
      <c r="H77" s="131">
        <f>SUM(C77:G77)</f>
        <v>2146331</v>
      </c>
      <c r="I77" s="141" t="s">
        <v>126</v>
      </c>
      <c r="J77" s="140" t="s">
        <v>125</v>
      </c>
      <c r="K77" s="140"/>
    </row>
    <row r="78" spans="1:11" ht="4.5" customHeight="1">
      <c r="A78" s="144"/>
      <c r="B78" s="145"/>
      <c r="C78" s="508"/>
      <c r="D78" s="146"/>
      <c r="E78" s="146"/>
      <c r="F78" s="162"/>
      <c r="G78" s="146"/>
      <c r="H78" s="146"/>
      <c r="I78" s="147"/>
      <c r="J78" s="418"/>
      <c r="K78" s="118"/>
    </row>
    <row r="79" spans="1:11" ht="4.5" customHeight="1">
      <c r="A79" s="149"/>
      <c r="B79" s="150"/>
      <c r="C79" s="424"/>
      <c r="D79" s="152"/>
      <c r="E79" s="152"/>
      <c r="F79" s="152"/>
      <c r="G79" s="152"/>
      <c r="H79" s="152"/>
      <c r="I79" s="151"/>
      <c r="J79" s="168"/>
      <c r="K79" s="118"/>
    </row>
    <row r="80" spans="1:11" s="132" customFormat="1" ht="12" customHeight="1">
      <c r="A80" s="756" t="s">
        <v>127</v>
      </c>
      <c r="B80" s="756"/>
      <c r="C80" s="421">
        <v>3</v>
      </c>
      <c r="D80" s="131">
        <v>1</v>
      </c>
      <c r="E80" s="131">
        <v>0</v>
      </c>
      <c r="F80" s="131">
        <v>2</v>
      </c>
      <c r="G80" s="131">
        <v>0</v>
      </c>
      <c r="H80" s="131">
        <f>SUM(C80:G80)</f>
        <v>6</v>
      </c>
      <c r="I80" s="716" t="s">
        <v>127</v>
      </c>
      <c r="J80" s="717"/>
      <c r="K80" s="413"/>
    </row>
    <row r="81" spans="1:14" ht="4.5" customHeight="1">
      <c r="A81" s="154"/>
      <c r="B81" s="154"/>
      <c r="C81" s="155"/>
      <c r="D81" s="154"/>
      <c r="E81" s="154"/>
      <c r="F81" s="154"/>
      <c r="G81" s="154"/>
      <c r="H81" s="154"/>
      <c r="I81" s="155"/>
      <c r="J81" s="154"/>
      <c r="K81" s="118"/>
      <c r="M81" s="118"/>
      <c r="N81" s="118"/>
    </row>
    <row r="82" spans="9:10" ht="3" customHeight="1">
      <c r="I82" s="118"/>
      <c r="J82" s="118"/>
    </row>
    <row r="83" spans="1:2" s="112" customFormat="1" ht="11.25">
      <c r="A83" s="170" t="s">
        <v>37</v>
      </c>
      <c r="B83" s="170"/>
    </row>
    <row r="84" s="7" customFormat="1" ht="11.25">
      <c r="A84" s="406" t="s">
        <v>733</v>
      </c>
    </row>
    <row r="85" s="7" customFormat="1" ht="11.25">
      <c r="A85" s="406" t="s">
        <v>734</v>
      </c>
    </row>
  </sheetData>
  <mergeCells count="70">
    <mergeCell ref="I48:J48"/>
    <mergeCell ref="I50:J50"/>
    <mergeCell ref="I60:J60"/>
    <mergeCell ref="J25:K28"/>
    <mergeCell ref="I43:J43"/>
    <mergeCell ref="I45:J45"/>
    <mergeCell ref="I47:J47"/>
    <mergeCell ref="A60:B60"/>
    <mergeCell ref="A45:B45"/>
    <mergeCell ref="A48:B48"/>
    <mergeCell ref="A50:B50"/>
    <mergeCell ref="A47:B47"/>
    <mergeCell ref="L25:N25"/>
    <mergeCell ref="L28:N28"/>
    <mergeCell ref="L30:N30"/>
    <mergeCell ref="L40:N40"/>
    <mergeCell ref="L37:M37"/>
    <mergeCell ref="L38:M38"/>
    <mergeCell ref="L35:M35"/>
    <mergeCell ref="L29:N29"/>
    <mergeCell ref="L31:N31"/>
    <mergeCell ref="L32:M32"/>
    <mergeCell ref="A8:B8"/>
    <mergeCell ref="A10:B10"/>
    <mergeCell ref="A20:B20"/>
    <mergeCell ref="A25:B25"/>
    <mergeCell ref="K3:L3"/>
    <mergeCell ref="J14:K14"/>
    <mergeCell ref="J15:K15"/>
    <mergeCell ref="J16:K16"/>
    <mergeCell ref="J8:L8"/>
    <mergeCell ref="J10:L10"/>
    <mergeCell ref="J13:K13"/>
    <mergeCell ref="J17:K17"/>
    <mergeCell ref="A5:B5"/>
    <mergeCell ref="J5:L5"/>
    <mergeCell ref="L36:M36"/>
    <mergeCell ref="A30:B30"/>
    <mergeCell ref="J20:L20"/>
    <mergeCell ref="I5:I8"/>
    <mergeCell ref="M23:N23"/>
    <mergeCell ref="L33:M33"/>
    <mergeCell ref="L34:M34"/>
    <mergeCell ref="A6:B6"/>
    <mergeCell ref="J6:L6"/>
    <mergeCell ref="A7:B7"/>
    <mergeCell ref="J7:L7"/>
    <mergeCell ref="L26:N26"/>
    <mergeCell ref="A27:B27"/>
    <mergeCell ref="L27:N27"/>
    <mergeCell ref="A46:B46"/>
    <mergeCell ref="I46:J46"/>
    <mergeCell ref="H46:H47"/>
    <mergeCell ref="A40:B40"/>
    <mergeCell ref="A28:B28"/>
    <mergeCell ref="A26:B26"/>
    <mergeCell ref="H66:H67"/>
    <mergeCell ref="I66:J66"/>
    <mergeCell ref="A67:B67"/>
    <mergeCell ref="I67:J67"/>
    <mergeCell ref="I63:J63"/>
    <mergeCell ref="A80:B80"/>
    <mergeCell ref="I80:J80"/>
    <mergeCell ref="A68:B68"/>
    <mergeCell ref="I68:J68"/>
    <mergeCell ref="A70:B70"/>
    <mergeCell ref="I70:J70"/>
    <mergeCell ref="A65:B65"/>
    <mergeCell ref="I65:J65"/>
    <mergeCell ref="A66:B6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6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3.625" style="112" customWidth="1"/>
    <col min="2" max="2" width="2.375" style="112" customWidth="1"/>
    <col min="3" max="3" width="2.50390625" style="112" customWidth="1"/>
    <col min="4" max="7" width="2.375" style="112" customWidth="1"/>
    <col min="8" max="8" width="7.875" style="171" customWidth="1"/>
    <col min="9" max="13" width="7.25390625" style="171" customWidth="1"/>
    <col min="14" max="14" width="6.625" style="171" customWidth="1"/>
    <col min="15" max="15" width="4.50390625" style="171" bestFit="1" customWidth="1"/>
    <col min="16" max="16" width="6.75390625" style="171" customWidth="1"/>
    <col min="17" max="17" width="4.50390625" style="171" bestFit="1" customWidth="1"/>
    <col min="18" max="18" width="7.50390625" style="171" customWidth="1"/>
    <col min="19" max="24" width="6.75390625" style="171" customWidth="1"/>
    <col min="25" max="25" width="6.25390625" style="171" customWidth="1"/>
    <col min="26" max="26" width="6.75390625" style="171" customWidth="1"/>
    <col min="27" max="29" width="6.50390625" style="171" customWidth="1"/>
    <col min="30" max="30" width="0.6171875" style="171" customWidth="1"/>
    <col min="31" max="31" width="4.125" style="112" customWidth="1"/>
    <col min="32" max="32" width="2.375" style="112" customWidth="1"/>
    <col min="33" max="33" width="2.50390625" style="112" customWidth="1"/>
    <col min="34" max="37" width="2.375" style="112" customWidth="1"/>
    <col min="38" max="16384" width="8.875" style="171" customWidth="1"/>
  </cols>
  <sheetData>
    <row r="1" spans="18:19" ht="18" customHeight="1">
      <c r="R1" s="9" t="s">
        <v>684</v>
      </c>
      <c r="S1" s="66" t="s">
        <v>887</v>
      </c>
    </row>
    <row r="2" spans="1:37" ht="12" customHeight="1">
      <c r="A2" s="172"/>
      <c r="B2" s="172"/>
      <c r="C2" s="172"/>
      <c r="D2" s="172"/>
      <c r="E2" s="172"/>
      <c r="F2" s="172"/>
      <c r="G2" s="172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16"/>
      <c r="S2" s="117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2"/>
      <c r="AF2" s="172"/>
      <c r="AG2" s="172"/>
      <c r="AH2" s="172"/>
      <c r="AI2" s="172"/>
      <c r="AJ2" s="172"/>
      <c r="AK2" s="172"/>
    </row>
    <row r="3" spans="1:37" ht="12" customHeight="1">
      <c r="A3" s="172"/>
      <c r="B3" s="172"/>
      <c r="C3" s="172"/>
      <c r="D3" s="172"/>
      <c r="E3" s="172"/>
      <c r="F3" s="172"/>
      <c r="G3" s="172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16"/>
      <c r="S3" s="117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2"/>
      <c r="AF3" s="172"/>
      <c r="AG3" s="172"/>
      <c r="AH3" s="172"/>
      <c r="AI3" s="172"/>
      <c r="AJ3" s="172"/>
      <c r="AK3" s="172"/>
    </row>
    <row r="4" spans="1:37" ht="3" customHeight="1">
      <c r="A4" s="172"/>
      <c r="B4" s="172"/>
      <c r="C4" s="172"/>
      <c r="D4" s="172"/>
      <c r="E4" s="172"/>
      <c r="F4" s="172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  <c r="S4" s="175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2"/>
      <c r="AF4" s="172"/>
      <c r="AG4" s="172"/>
      <c r="AH4" s="172"/>
      <c r="AI4" s="172"/>
      <c r="AJ4" s="172"/>
      <c r="AK4" s="172"/>
    </row>
    <row r="5" spans="1:37" s="7" customFormat="1" ht="12" customHeight="1">
      <c r="A5" s="92"/>
      <c r="B5" s="92"/>
      <c r="C5" s="92"/>
      <c r="D5" s="92"/>
      <c r="E5" s="92"/>
      <c r="F5" s="92"/>
      <c r="G5" s="389" t="s">
        <v>306</v>
      </c>
      <c r="H5" s="690" t="s">
        <v>950</v>
      </c>
      <c r="I5" s="831"/>
      <c r="J5" s="832"/>
      <c r="K5" s="833" t="s">
        <v>136</v>
      </c>
      <c r="L5" s="690"/>
      <c r="M5" s="834"/>
      <c r="N5" s="703" t="s">
        <v>138</v>
      </c>
      <c r="O5" s="783" t="s">
        <v>139</v>
      </c>
      <c r="P5" s="703" t="s">
        <v>140</v>
      </c>
      <c r="Q5" s="703" t="s">
        <v>141</v>
      </c>
      <c r="R5" s="687" t="s">
        <v>142</v>
      </c>
      <c r="S5" s="773" t="s">
        <v>957</v>
      </c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176"/>
      <c r="AE5" s="391" t="s">
        <v>306</v>
      </c>
      <c r="AF5" s="92"/>
      <c r="AG5" s="92"/>
      <c r="AH5" s="92"/>
      <c r="AI5" s="92"/>
      <c r="AJ5" s="92"/>
      <c r="AK5" s="92"/>
    </row>
    <row r="6" spans="1:37" s="7" customFormat="1" ht="12.75" customHeight="1">
      <c r="A6" s="13"/>
      <c r="B6" s="13"/>
      <c r="C6" s="13"/>
      <c r="D6" s="13"/>
      <c r="E6" s="13"/>
      <c r="F6" s="13"/>
      <c r="G6" s="94"/>
      <c r="H6" s="837" t="s">
        <v>143</v>
      </c>
      <c r="I6" s="835" t="s">
        <v>959</v>
      </c>
      <c r="J6" s="835" t="s">
        <v>960</v>
      </c>
      <c r="K6" s="837" t="s">
        <v>143</v>
      </c>
      <c r="L6" s="835" t="s">
        <v>959</v>
      </c>
      <c r="M6" s="835" t="s">
        <v>960</v>
      </c>
      <c r="N6" s="704"/>
      <c r="O6" s="784"/>
      <c r="P6" s="704"/>
      <c r="Q6" s="704"/>
      <c r="R6" s="688"/>
      <c r="S6" s="95" t="s">
        <v>144</v>
      </c>
      <c r="T6" s="781" t="s">
        <v>962</v>
      </c>
      <c r="U6" s="96" t="s">
        <v>75</v>
      </c>
      <c r="V6" s="96" t="s">
        <v>75</v>
      </c>
      <c r="W6" s="779" t="s">
        <v>964</v>
      </c>
      <c r="X6" s="781" t="s">
        <v>965</v>
      </c>
      <c r="Y6" s="96" t="s">
        <v>145</v>
      </c>
      <c r="Z6" s="96" t="s">
        <v>146</v>
      </c>
      <c r="AA6" s="781" t="s">
        <v>966</v>
      </c>
      <c r="AB6" s="781" t="s">
        <v>2</v>
      </c>
      <c r="AC6" s="779" t="s">
        <v>932</v>
      </c>
      <c r="AD6" s="468"/>
      <c r="AE6" s="75"/>
      <c r="AF6" s="13"/>
      <c r="AG6" s="13"/>
      <c r="AH6" s="13"/>
      <c r="AI6" s="13"/>
      <c r="AJ6" s="13"/>
      <c r="AK6" s="13"/>
    </row>
    <row r="7" spans="1:37" s="7" customFormat="1" ht="13.5" customHeight="1">
      <c r="A7" s="390" t="s">
        <v>702</v>
      </c>
      <c r="B7" s="99"/>
      <c r="C7" s="99"/>
      <c r="D7" s="99"/>
      <c r="E7" s="99"/>
      <c r="F7" s="99"/>
      <c r="G7" s="100"/>
      <c r="H7" s="838"/>
      <c r="I7" s="836"/>
      <c r="J7" s="836"/>
      <c r="K7" s="838"/>
      <c r="L7" s="836"/>
      <c r="M7" s="836"/>
      <c r="N7" s="705"/>
      <c r="O7" s="785"/>
      <c r="P7" s="705"/>
      <c r="Q7" s="705"/>
      <c r="R7" s="689"/>
      <c r="S7" s="101" t="s">
        <v>966</v>
      </c>
      <c r="T7" s="782"/>
      <c r="U7" s="102" t="s">
        <v>967</v>
      </c>
      <c r="V7" s="102" t="s">
        <v>968</v>
      </c>
      <c r="W7" s="780"/>
      <c r="X7" s="782"/>
      <c r="Y7" s="102" t="s">
        <v>966</v>
      </c>
      <c r="Z7" s="102" t="s">
        <v>888</v>
      </c>
      <c r="AA7" s="782"/>
      <c r="AB7" s="782"/>
      <c r="AC7" s="780"/>
      <c r="AD7" s="100"/>
      <c r="AE7" s="393"/>
      <c r="AF7" s="99"/>
      <c r="AG7" s="99"/>
      <c r="AH7" s="99"/>
      <c r="AI7" s="99"/>
      <c r="AJ7" s="99"/>
      <c r="AK7" s="388" t="s">
        <v>702</v>
      </c>
    </row>
    <row r="8" spans="1:37" ht="4.5" customHeight="1">
      <c r="A8" s="172"/>
      <c r="B8" s="172"/>
      <c r="C8" s="172"/>
      <c r="D8" s="172"/>
      <c r="E8" s="172"/>
      <c r="F8" s="172"/>
      <c r="G8" s="177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8"/>
      <c r="AF8" s="172"/>
      <c r="AG8" s="172"/>
      <c r="AH8" s="172"/>
      <c r="AI8" s="172"/>
      <c r="AJ8" s="172"/>
      <c r="AK8" s="172"/>
    </row>
    <row r="9" spans="1:37" s="38" customFormat="1" ht="16.5" customHeight="1">
      <c r="A9" s="383"/>
      <c r="B9" s="383"/>
      <c r="C9" s="383"/>
      <c r="D9" s="383"/>
      <c r="E9" s="383"/>
      <c r="F9" s="383"/>
      <c r="G9" s="384"/>
      <c r="H9" s="36"/>
      <c r="I9" s="37"/>
      <c r="J9" s="36"/>
      <c r="K9" s="36"/>
      <c r="L9" s="36"/>
      <c r="M9" s="36"/>
      <c r="O9" s="39"/>
      <c r="P9" s="39"/>
      <c r="Q9" s="39"/>
      <c r="R9" s="40" t="s">
        <v>147</v>
      </c>
      <c r="S9" s="36" t="s">
        <v>148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85"/>
      <c r="AF9" s="383"/>
      <c r="AG9" s="383"/>
      <c r="AH9" s="383"/>
      <c r="AI9" s="383"/>
      <c r="AJ9" s="383"/>
      <c r="AK9" s="383"/>
    </row>
    <row r="10" spans="1:37" s="181" customFormat="1" ht="6" customHeight="1">
      <c r="A10" s="179"/>
      <c r="B10" s="179"/>
      <c r="C10" s="179"/>
      <c r="D10" s="179"/>
      <c r="E10" s="179"/>
      <c r="F10" s="179"/>
      <c r="G10" s="180"/>
      <c r="H10" s="179"/>
      <c r="I10" s="50"/>
      <c r="J10" s="179"/>
      <c r="K10" s="179"/>
      <c r="L10" s="179"/>
      <c r="M10" s="179"/>
      <c r="O10" s="182"/>
      <c r="P10" s="182"/>
      <c r="Q10" s="182"/>
      <c r="R10" s="46"/>
      <c r="S10" s="46" t="s">
        <v>2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83"/>
      <c r="AF10" s="179"/>
      <c r="AG10" s="179"/>
      <c r="AH10" s="179"/>
      <c r="AI10" s="179"/>
      <c r="AJ10" s="179"/>
      <c r="AK10" s="179"/>
    </row>
    <row r="11" spans="1:37" s="57" customFormat="1" ht="12.75" customHeight="1">
      <c r="A11" s="11" t="s">
        <v>971</v>
      </c>
      <c r="B11" s="83">
        <v>22</v>
      </c>
      <c r="C11" s="11" t="s">
        <v>972</v>
      </c>
      <c r="D11" s="83">
        <v>4</v>
      </c>
      <c r="E11" s="11" t="s">
        <v>973</v>
      </c>
      <c r="F11" s="83">
        <v>20</v>
      </c>
      <c r="G11" s="111" t="s">
        <v>974</v>
      </c>
      <c r="H11" s="85">
        <f>SUM(I11:J11)</f>
        <v>76462</v>
      </c>
      <c r="I11" s="85">
        <v>35296</v>
      </c>
      <c r="J11" s="85">
        <v>41166</v>
      </c>
      <c r="K11" s="85">
        <f>SUM(L11:M11)</f>
        <v>48351</v>
      </c>
      <c r="L11" s="85">
        <v>24501</v>
      </c>
      <c r="M11" s="85">
        <v>23850</v>
      </c>
      <c r="N11" s="85">
        <f>SUM(P11,R11)</f>
        <v>45870</v>
      </c>
      <c r="O11" s="85">
        <v>2</v>
      </c>
      <c r="P11" s="85">
        <v>26190</v>
      </c>
      <c r="Q11" s="85">
        <v>5</v>
      </c>
      <c r="R11" s="85">
        <v>19680</v>
      </c>
      <c r="S11" s="184">
        <v>13885</v>
      </c>
      <c r="T11" s="85" t="s">
        <v>975</v>
      </c>
      <c r="U11" s="85">
        <v>10763</v>
      </c>
      <c r="V11" s="85" t="s">
        <v>975</v>
      </c>
      <c r="W11" s="85">
        <v>793</v>
      </c>
      <c r="X11" s="85" t="s">
        <v>975</v>
      </c>
      <c r="Y11" s="85" t="s">
        <v>975</v>
      </c>
      <c r="Z11" s="85" t="s">
        <v>975</v>
      </c>
      <c r="AA11" s="85" t="s">
        <v>975</v>
      </c>
      <c r="AB11" s="85" t="s">
        <v>975</v>
      </c>
      <c r="AC11" s="85">
        <v>20429</v>
      </c>
      <c r="AD11" s="53"/>
      <c r="AE11" s="33" t="s">
        <v>971</v>
      </c>
      <c r="AF11" s="83">
        <v>22</v>
      </c>
      <c r="AG11" s="11" t="s">
        <v>972</v>
      </c>
      <c r="AH11" s="83">
        <v>4</v>
      </c>
      <c r="AI11" s="11" t="s">
        <v>973</v>
      </c>
      <c r="AJ11" s="83">
        <v>20</v>
      </c>
      <c r="AK11" s="11" t="s">
        <v>974</v>
      </c>
    </row>
    <row r="12" spans="1:37" s="181" customFormat="1" ht="6" customHeight="1">
      <c r="A12" s="179"/>
      <c r="B12" s="179"/>
      <c r="C12" s="179"/>
      <c r="D12" s="179"/>
      <c r="E12" s="179"/>
      <c r="F12" s="179"/>
      <c r="G12" s="180"/>
      <c r="H12" s="83"/>
      <c r="I12" s="85"/>
      <c r="J12" s="83"/>
      <c r="K12" s="83"/>
      <c r="L12" s="83"/>
      <c r="M12" s="83"/>
      <c r="N12" s="185"/>
      <c r="O12" s="83"/>
      <c r="P12" s="83"/>
      <c r="Q12" s="83"/>
      <c r="R12" s="83"/>
      <c r="S12" s="46" t="s">
        <v>2</v>
      </c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9"/>
      <c r="AE12" s="183"/>
      <c r="AF12" s="179"/>
      <c r="AG12" s="179"/>
      <c r="AH12" s="179"/>
      <c r="AI12" s="179"/>
      <c r="AJ12" s="179"/>
      <c r="AK12" s="179"/>
    </row>
    <row r="13" spans="1:37" s="57" customFormat="1" ht="12.75" customHeight="1">
      <c r="A13" s="13"/>
      <c r="B13" s="83">
        <v>25</v>
      </c>
      <c r="C13" s="11" t="s">
        <v>972</v>
      </c>
      <c r="D13" s="83">
        <v>6</v>
      </c>
      <c r="E13" s="11" t="s">
        <v>973</v>
      </c>
      <c r="F13" s="83">
        <v>4</v>
      </c>
      <c r="G13" s="111" t="s">
        <v>974</v>
      </c>
      <c r="H13" s="85">
        <f aca="true" t="shared" si="0" ref="H13:H33">SUM(I13:J13)</f>
        <v>91183</v>
      </c>
      <c r="I13" s="85">
        <v>41923</v>
      </c>
      <c r="J13" s="85">
        <v>49260</v>
      </c>
      <c r="K13" s="85">
        <f aca="true" t="shared" si="1" ref="K13:K34">SUM(L13:M13)</f>
        <v>60429</v>
      </c>
      <c r="L13" s="85">
        <v>29172</v>
      </c>
      <c r="M13" s="85">
        <v>31257</v>
      </c>
      <c r="N13" s="186">
        <f aca="true" t="shared" si="2" ref="N13:N33">SUM(P13,R13)</f>
        <v>57693</v>
      </c>
      <c r="O13" s="85">
        <v>1</v>
      </c>
      <c r="P13" s="85">
        <v>23306</v>
      </c>
      <c r="Q13" s="85">
        <v>3</v>
      </c>
      <c r="R13" s="85">
        <v>34387</v>
      </c>
      <c r="S13" s="184">
        <v>23306</v>
      </c>
      <c r="T13" s="85" t="s">
        <v>975</v>
      </c>
      <c r="U13" s="85" t="s">
        <v>975</v>
      </c>
      <c r="V13" s="85" t="s">
        <v>975</v>
      </c>
      <c r="W13" s="85">
        <v>27825</v>
      </c>
      <c r="X13" s="85" t="s">
        <v>975</v>
      </c>
      <c r="Y13" s="85" t="s">
        <v>975</v>
      </c>
      <c r="Z13" s="85" t="s">
        <v>975</v>
      </c>
      <c r="AA13" s="85" t="s">
        <v>975</v>
      </c>
      <c r="AB13" s="85" t="s">
        <v>975</v>
      </c>
      <c r="AC13" s="85">
        <v>6562</v>
      </c>
      <c r="AD13" s="53"/>
      <c r="AE13" s="75"/>
      <c r="AF13" s="83">
        <v>25</v>
      </c>
      <c r="AG13" s="11" t="s">
        <v>972</v>
      </c>
      <c r="AH13" s="83">
        <v>6</v>
      </c>
      <c r="AI13" s="11" t="s">
        <v>973</v>
      </c>
      <c r="AJ13" s="83">
        <v>4</v>
      </c>
      <c r="AK13" s="11" t="s">
        <v>974</v>
      </c>
    </row>
    <row r="14" spans="1:37" s="181" customFormat="1" ht="6" customHeight="1">
      <c r="A14" s="179"/>
      <c r="B14" s="179"/>
      <c r="C14" s="179"/>
      <c r="D14" s="179"/>
      <c r="E14" s="179"/>
      <c r="F14" s="179"/>
      <c r="G14" s="180"/>
      <c r="H14" s="83"/>
      <c r="I14" s="85"/>
      <c r="J14" s="83"/>
      <c r="K14" s="83"/>
      <c r="L14" s="83"/>
      <c r="M14" s="83"/>
      <c r="N14" s="185"/>
      <c r="O14" s="83"/>
      <c r="P14" s="83"/>
      <c r="Q14" s="83"/>
      <c r="R14" s="83"/>
      <c r="S14" s="46" t="s">
        <v>2</v>
      </c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9"/>
      <c r="AE14" s="183"/>
      <c r="AF14" s="179"/>
      <c r="AG14" s="179"/>
      <c r="AH14" s="179"/>
      <c r="AI14" s="179"/>
      <c r="AJ14" s="179"/>
      <c r="AK14" s="179"/>
    </row>
    <row r="15" spans="1:37" s="57" customFormat="1" ht="12.75" customHeight="1">
      <c r="A15" s="13"/>
      <c r="B15" s="83">
        <v>28</v>
      </c>
      <c r="C15" s="11" t="s">
        <v>972</v>
      </c>
      <c r="D15" s="83">
        <v>4</v>
      </c>
      <c r="E15" s="11" t="s">
        <v>973</v>
      </c>
      <c r="F15" s="83">
        <v>24</v>
      </c>
      <c r="G15" s="111" t="s">
        <v>974</v>
      </c>
      <c r="H15" s="85">
        <f t="shared" si="0"/>
        <v>97607</v>
      </c>
      <c r="I15" s="85">
        <v>44006</v>
      </c>
      <c r="J15" s="85">
        <v>53601</v>
      </c>
      <c r="K15" s="85">
        <f t="shared" si="1"/>
        <v>57196</v>
      </c>
      <c r="L15" s="85">
        <v>27356</v>
      </c>
      <c r="M15" s="85">
        <v>29840</v>
      </c>
      <c r="N15" s="186">
        <f t="shared" si="2"/>
        <v>54334</v>
      </c>
      <c r="O15" s="85">
        <v>1</v>
      </c>
      <c r="P15" s="85">
        <v>31318</v>
      </c>
      <c r="Q15" s="85">
        <v>1</v>
      </c>
      <c r="R15" s="85">
        <v>23016</v>
      </c>
      <c r="S15" s="184">
        <v>31318</v>
      </c>
      <c r="T15" s="85" t="s">
        <v>975</v>
      </c>
      <c r="U15" s="85" t="s">
        <v>975</v>
      </c>
      <c r="V15" s="85" t="s">
        <v>975</v>
      </c>
      <c r="W15" s="85" t="s">
        <v>975</v>
      </c>
      <c r="X15" s="85" t="s">
        <v>975</v>
      </c>
      <c r="Y15" s="85" t="s">
        <v>975</v>
      </c>
      <c r="Z15" s="85" t="s">
        <v>975</v>
      </c>
      <c r="AA15" s="85" t="s">
        <v>975</v>
      </c>
      <c r="AB15" s="85" t="s">
        <v>975</v>
      </c>
      <c r="AC15" s="85">
        <v>23016</v>
      </c>
      <c r="AD15" s="53"/>
      <c r="AE15" s="75"/>
      <c r="AF15" s="83">
        <v>28</v>
      </c>
      <c r="AG15" s="11" t="s">
        <v>972</v>
      </c>
      <c r="AH15" s="83">
        <v>4</v>
      </c>
      <c r="AI15" s="11" t="s">
        <v>973</v>
      </c>
      <c r="AJ15" s="83">
        <v>24</v>
      </c>
      <c r="AK15" s="11" t="s">
        <v>974</v>
      </c>
    </row>
    <row r="16" spans="1:37" s="57" customFormat="1" ht="12.75" customHeight="1">
      <c r="A16" s="13"/>
      <c r="B16" s="83">
        <v>31</v>
      </c>
      <c r="C16" s="11" t="s">
        <v>972</v>
      </c>
      <c r="D16" s="83">
        <v>7</v>
      </c>
      <c r="E16" s="11" t="s">
        <v>973</v>
      </c>
      <c r="F16" s="83">
        <v>8</v>
      </c>
      <c r="G16" s="111" t="s">
        <v>974</v>
      </c>
      <c r="H16" s="85">
        <f t="shared" si="0"/>
        <v>107275</v>
      </c>
      <c r="I16" s="85">
        <v>48018</v>
      </c>
      <c r="J16" s="85">
        <v>59257</v>
      </c>
      <c r="K16" s="85">
        <f t="shared" si="1"/>
        <v>65662</v>
      </c>
      <c r="L16" s="85">
        <v>30845</v>
      </c>
      <c r="M16" s="85">
        <v>34817</v>
      </c>
      <c r="N16" s="85">
        <f t="shared" si="2"/>
        <v>63434</v>
      </c>
      <c r="O16" s="85">
        <v>1</v>
      </c>
      <c r="P16" s="85">
        <v>37645</v>
      </c>
      <c r="Q16" s="85">
        <v>1</v>
      </c>
      <c r="R16" s="85">
        <v>25789</v>
      </c>
      <c r="S16" s="85">
        <v>25789</v>
      </c>
      <c r="T16" s="85" t="s">
        <v>975</v>
      </c>
      <c r="U16" s="85">
        <v>37645</v>
      </c>
      <c r="V16" s="85" t="s">
        <v>975</v>
      </c>
      <c r="W16" s="85" t="s">
        <v>975</v>
      </c>
      <c r="X16" s="85" t="s">
        <v>975</v>
      </c>
      <c r="Y16" s="85" t="s">
        <v>975</v>
      </c>
      <c r="Z16" s="85" t="s">
        <v>975</v>
      </c>
      <c r="AA16" s="85" t="s">
        <v>975</v>
      </c>
      <c r="AB16" s="85" t="s">
        <v>975</v>
      </c>
      <c r="AC16" s="85" t="s">
        <v>975</v>
      </c>
      <c r="AD16" s="53"/>
      <c r="AE16" s="75"/>
      <c r="AF16" s="83">
        <v>31</v>
      </c>
      <c r="AG16" s="11" t="s">
        <v>972</v>
      </c>
      <c r="AH16" s="83">
        <v>7</v>
      </c>
      <c r="AI16" s="11" t="s">
        <v>973</v>
      </c>
      <c r="AJ16" s="83">
        <v>8</v>
      </c>
      <c r="AK16" s="11" t="s">
        <v>974</v>
      </c>
    </row>
    <row r="17" spans="1:37" s="57" customFormat="1" ht="12.75" customHeight="1">
      <c r="A17" s="13"/>
      <c r="B17" s="83">
        <v>34</v>
      </c>
      <c r="C17" s="11" t="s">
        <v>972</v>
      </c>
      <c r="D17" s="83">
        <v>6</v>
      </c>
      <c r="E17" s="11" t="s">
        <v>973</v>
      </c>
      <c r="F17" s="83">
        <v>2</v>
      </c>
      <c r="G17" s="111" t="s">
        <v>974</v>
      </c>
      <c r="H17" s="85">
        <f t="shared" si="0"/>
        <v>121547</v>
      </c>
      <c r="I17" s="85">
        <v>54392</v>
      </c>
      <c r="J17" s="85">
        <v>67155</v>
      </c>
      <c r="K17" s="85">
        <f t="shared" si="1"/>
        <v>79776</v>
      </c>
      <c r="L17" s="85">
        <v>37209</v>
      </c>
      <c r="M17" s="85">
        <v>42567</v>
      </c>
      <c r="N17" s="186">
        <f t="shared" si="2"/>
        <v>76557</v>
      </c>
      <c r="O17" s="85">
        <v>1</v>
      </c>
      <c r="P17" s="85">
        <v>43992</v>
      </c>
      <c r="Q17" s="85">
        <v>1</v>
      </c>
      <c r="R17" s="85">
        <v>32565</v>
      </c>
      <c r="S17" s="85">
        <v>43992</v>
      </c>
      <c r="T17" s="85" t="s">
        <v>975</v>
      </c>
      <c r="U17" s="85">
        <v>32565</v>
      </c>
      <c r="V17" s="85" t="s">
        <v>975</v>
      </c>
      <c r="W17" s="85" t="s">
        <v>975</v>
      </c>
      <c r="X17" s="85" t="s">
        <v>975</v>
      </c>
      <c r="Y17" s="85" t="s">
        <v>975</v>
      </c>
      <c r="Z17" s="85" t="s">
        <v>975</v>
      </c>
      <c r="AA17" s="85" t="s">
        <v>975</v>
      </c>
      <c r="AB17" s="85" t="s">
        <v>975</v>
      </c>
      <c r="AC17" s="85" t="s">
        <v>975</v>
      </c>
      <c r="AD17" s="53"/>
      <c r="AE17" s="75"/>
      <c r="AF17" s="83">
        <v>34</v>
      </c>
      <c r="AG17" s="11" t="s">
        <v>972</v>
      </c>
      <c r="AH17" s="83">
        <v>6</v>
      </c>
      <c r="AI17" s="11" t="s">
        <v>973</v>
      </c>
      <c r="AJ17" s="83">
        <v>2</v>
      </c>
      <c r="AK17" s="11" t="s">
        <v>974</v>
      </c>
    </row>
    <row r="18" spans="1:37" s="57" customFormat="1" ht="12.75" customHeight="1">
      <c r="A18" s="13"/>
      <c r="B18" s="83">
        <v>37</v>
      </c>
      <c r="C18" s="11" t="s">
        <v>972</v>
      </c>
      <c r="D18" s="83">
        <v>7</v>
      </c>
      <c r="E18" s="11" t="s">
        <v>973</v>
      </c>
      <c r="F18" s="83">
        <v>1</v>
      </c>
      <c r="G18" s="111" t="s">
        <v>974</v>
      </c>
      <c r="H18" s="85">
        <f t="shared" si="0"/>
        <v>126888</v>
      </c>
      <c r="I18" s="85">
        <v>56327</v>
      </c>
      <c r="J18" s="85">
        <v>70561</v>
      </c>
      <c r="K18" s="85">
        <f t="shared" si="1"/>
        <v>94432</v>
      </c>
      <c r="L18" s="85">
        <v>41624</v>
      </c>
      <c r="M18" s="85">
        <v>52808</v>
      </c>
      <c r="N18" s="85">
        <f t="shared" si="2"/>
        <v>90881</v>
      </c>
      <c r="O18" s="85">
        <v>1</v>
      </c>
      <c r="P18" s="85">
        <v>43129</v>
      </c>
      <c r="Q18" s="85">
        <v>2</v>
      </c>
      <c r="R18" s="85">
        <v>47752</v>
      </c>
      <c r="S18" s="85">
        <v>43129</v>
      </c>
      <c r="T18" s="85" t="s">
        <v>975</v>
      </c>
      <c r="U18" s="85">
        <v>43490</v>
      </c>
      <c r="V18" s="85">
        <v>4262</v>
      </c>
      <c r="W18" s="85" t="s">
        <v>975</v>
      </c>
      <c r="X18" s="85" t="s">
        <v>975</v>
      </c>
      <c r="Y18" s="85" t="s">
        <v>975</v>
      </c>
      <c r="Z18" s="85" t="s">
        <v>975</v>
      </c>
      <c r="AA18" s="85" t="s">
        <v>975</v>
      </c>
      <c r="AB18" s="85" t="s">
        <v>975</v>
      </c>
      <c r="AC18" s="85" t="s">
        <v>975</v>
      </c>
      <c r="AD18" s="53"/>
      <c r="AE18" s="75"/>
      <c r="AF18" s="83">
        <v>37</v>
      </c>
      <c r="AG18" s="11" t="s">
        <v>972</v>
      </c>
      <c r="AH18" s="83">
        <v>7</v>
      </c>
      <c r="AI18" s="11" t="s">
        <v>973</v>
      </c>
      <c r="AJ18" s="83">
        <v>1</v>
      </c>
      <c r="AK18" s="11" t="s">
        <v>974</v>
      </c>
    </row>
    <row r="19" spans="1:37" s="57" customFormat="1" ht="12.75" customHeight="1">
      <c r="A19" s="13"/>
      <c r="B19" s="83">
        <v>40</v>
      </c>
      <c r="C19" s="11" t="s">
        <v>972</v>
      </c>
      <c r="D19" s="83">
        <v>7</v>
      </c>
      <c r="E19" s="11" t="s">
        <v>973</v>
      </c>
      <c r="F19" s="83">
        <v>4</v>
      </c>
      <c r="G19" s="111" t="s">
        <v>974</v>
      </c>
      <c r="H19" s="85">
        <f t="shared" si="0"/>
        <v>139648</v>
      </c>
      <c r="I19" s="85">
        <v>62012</v>
      </c>
      <c r="J19" s="85">
        <v>77636</v>
      </c>
      <c r="K19" s="85">
        <f t="shared" si="1"/>
        <v>95331</v>
      </c>
      <c r="L19" s="85">
        <v>42180</v>
      </c>
      <c r="M19" s="85">
        <v>53151</v>
      </c>
      <c r="N19" s="85">
        <f t="shared" si="2"/>
        <v>89758</v>
      </c>
      <c r="O19" s="85">
        <v>1</v>
      </c>
      <c r="P19" s="85">
        <v>47231</v>
      </c>
      <c r="Q19" s="85">
        <v>2</v>
      </c>
      <c r="R19" s="85">
        <v>42527</v>
      </c>
      <c r="S19" s="85">
        <v>47231</v>
      </c>
      <c r="T19" s="85" t="s">
        <v>975</v>
      </c>
      <c r="U19" s="85">
        <v>31909</v>
      </c>
      <c r="V19" s="85">
        <v>10618</v>
      </c>
      <c r="W19" s="85" t="s">
        <v>975</v>
      </c>
      <c r="X19" s="85" t="s">
        <v>975</v>
      </c>
      <c r="Y19" s="85" t="s">
        <v>975</v>
      </c>
      <c r="Z19" s="85" t="s">
        <v>975</v>
      </c>
      <c r="AA19" s="85" t="s">
        <v>975</v>
      </c>
      <c r="AB19" s="85" t="s">
        <v>975</v>
      </c>
      <c r="AC19" s="85" t="s">
        <v>975</v>
      </c>
      <c r="AD19" s="53"/>
      <c r="AE19" s="75"/>
      <c r="AF19" s="83">
        <v>40</v>
      </c>
      <c r="AG19" s="11" t="s">
        <v>972</v>
      </c>
      <c r="AH19" s="83">
        <v>7</v>
      </c>
      <c r="AI19" s="11" t="s">
        <v>973</v>
      </c>
      <c r="AJ19" s="83">
        <v>4</v>
      </c>
      <c r="AK19" s="11" t="s">
        <v>974</v>
      </c>
    </row>
    <row r="20" spans="1:37" s="57" customFormat="1" ht="12.75" customHeight="1">
      <c r="A20" s="13"/>
      <c r="B20" s="83">
        <v>43</v>
      </c>
      <c r="C20" s="11" t="s">
        <v>972</v>
      </c>
      <c r="D20" s="83">
        <v>7</v>
      </c>
      <c r="E20" s="11" t="s">
        <v>973</v>
      </c>
      <c r="F20" s="83">
        <v>7</v>
      </c>
      <c r="G20" s="111" t="s">
        <v>974</v>
      </c>
      <c r="H20" s="85">
        <f t="shared" si="0"/>
        <v>151452</v>
      </c>
      <c r="I20" s="85">
        <v>67197</v>
      </c>
      <c r="J20" s="85">
        <v>84255</v>
      </c>
      <c r="K20" s="85">
        <f t="shared" si="1"/>
        <v>107084</v>
      </c>
      <c r="L20" s="85">
        <v>46961</v>
      </c>
      <c r="M20" s="85">
        <v>60123</v>
      </c>
      <c r="N20" s="85">
        <f t="shared" si="2"/>
        <v>99848</v>
      </c>
      <c r="O20" s="85">
        <v>1</v>
      </c>
      <c r="P20" s="85">
        <v>51142</v>
      </c>
      <c r="Q20" s="85">
        <v>2</v>
      </c>
      <c r="R20" s="85">
        <v>48706</v>
      </c>
      <c r="S20" s="85">
        <v>51142</v>
      </c>
      <c r="T20" s="85" t="s">
        <v>975</v>
      </c>
      <c r="U20" s="85">
        <v>34942</v>
      </c>
      <c r="V20" s="85">
        <v>13764</v>
      </c>
      <c r="W20" s="85" t="s">
        <v>975</v>
      </c>
      <c r="X20" s="85" t="s">
        <v>975</v>
      </c>
      <c r="Y20" s="85" t="s">
        <v>975</v>
      </c>
      <c r="Z20" s="85" t="s">
        <v>975</v>
      </c>
      <c r="AA20" s="85" t="s">
        <v>975</v>
      </c>
      <c r="AB20" s="85" t="s">
        <v>975</v>
      </c>
      <c r="AC20" s="85" t="s">
        <v>975</v>
      </c>
      <c r="AD20" s="53"/>
      <c r="AE20" s="75"/>
      <c r="AF20" s="83">
        <v>43</v>
      </c>
      <c r="AG20" s="11" t="s">
        <v>972</v>
      </c>
      <c r="AH20" s="83">
        <v>7</v>
      </c>
      <c r="AI20" s="11" t="s">
        <v>973</v>
      </c>
      <c r="AJ20" s="83">
        <v>7</v>
      </c>
      <c r="AK20" s="11" t="s">
        <v>974</v>
      </c>
    </row>
    <row r="21" spans="1:37" s="57" customFormat="1" ht="12.75" customHeight="1">
      <c r="A21" s="13"/>
      <c r="B21" s="83">
        <v>46</v>
      </c>
      <c r="C21" s="11" t="s">
        <v>972</v>
      </c>
      <c r="D21" s="83">
        <v>6</v>
      </c>
      <c r="E21" s="11" t="s">
        <v>973</v>
      </c>
      <c r="F21" s="83">
        <v>27</v>
      </c>
      <c r="G21" s="111" t="s">
        <v>974</v>
      </c>
      <c r="H21" s="186">
        <f t="shared" si="0"/>
        <v>174157</v>
      </c>
      <c r="I21" s="85">
        <v>78937</v>
      </c>
      <c r="J21" s="85">
        <v>95220</v>
      </c>
      <c r="K21" s="85">
        <f t="shared" si="1"/>
        <v>111071</v>
      </c>
      <c r="L21" s="85">
        <v>48868</v>
      </c>
      <c r="M21" s="85">
        <v>62203</v>
      </c>
      <c r="N21" s="186">
        <f t="shared" si="2"/>
        <v>105548</v>
      </c>
      <c r="O21" s="85">
        <v>1</v>
      </c>
      <c r="P21" s="85">
        <v>33833</v>
      </c>
      <c r="Q21" s="85">
        <v>3</v>
      </c>
      <c r="R21" s="85">
        <v>71715</v>
      </c>
      <c r="S21" s="85">
        <v>33833</v>
      </c>
      <c r="T21" s="85" t="s">
        <v>975</v>
      </c>
      <c r="U21" s="85">
        <v>32244</v>
      </c>
      <c r="V21" s="85">
        <v>16977</v>
      </c>
      <c r="W21" s="85">
        <v>22494</v>
      </c>
      <c r="X21" s="85" t="s">
        <v>975</v>
      </c>
      <c r="Y21" s="85" t="s">
        <v>975</v>
      </c>
      <c r="Z21" s="85" t="s">
        <v>975</v>
      </c>
      <c r="AA21" s="85" t="s">
        <v>975</v>
      </c>
      <c r="AB21" s="85" t="s">
        <v>975</v>
      </c>
      <c r="AC21" s="85" t="s">
        <v>975</v>
      </c>
      <c r="AD21" s="53"/>
      <c r="AE21" s="75"/>
      <c r="AF21" s="83">
        <v>46</v>
      </c>
      <c r="AG21" s="11" t="s">
        <v>972</v>
      </c>
      <c r="AH21" s="83">
        <v>6</v>
      </c>
      <c r="AI21" s="11" t="s">
        <v>973</v>
      </c>
      <c r="AJ21" s="83">
        <v>27</v>
      </c>
      <c r="AK21" s="11" t="s">
        <v>974</v>
      </c>
    </row>
    <row r="22" spans="1:37" s="57" customFormat="1" ht="12.75" customHeight="1">
      <c r="A22" s="13"/>
      <c r="B22" s="83">
        <v>49</v>
      </c>
      <c r="C22" s="11" t="s">
        <v>972</v>
      </c>
      <c r="D22" s="83">
        <v>5</v>
      </c>
      <c r="E22" s="11" t="s">
        <v>973</v>
      </c>
      <c r="F22" s="83">
        <v>12</v>
      </c>
      <c r="G22" s="111" t="s">
        <v>974</v>
      </c>
      <c r="H22" s="85">
        <f t="shared" si="0"/>
        <v>191502</v>
      </c>
      <c r="I22" s="85">
        <v>87172</v>
      </c>
      <c r="J22" s="85">
        <v>104330</v>
      </c>
      <c r="K22" s="85">
        <f t="shared" si="1"/>
        <v>121990</v>
      </c>
      <c r="L22" s="85">
        <v>53652</v>
      </c>
      <c r="M22" s="85">
        <v>68338</v>
      </c>
      <c r="N22" s="186">
        <f t="shared" si="2"/>
        <v>121367</v>
      </c>
      <c r="O22" s="85">
        <v>1</v>
      </c>
      <c r="P22" s="85">
        <v>47598</v>
      </c>
      <c r="Q22" s="85">
        <v>3</v>
      </c>
      <c r="R22" s="85">
        <v>73769</v>
      </c>
      <c r="S22" s="85">
        <v>47598</v>
      </c>
      <c r="T22" s="85" t="s">
        <v>975</v>
      </c>
      <c r="U22" s="85">
        <v>48722</v>
      </c>
      <c r="V22" s="85" t="s">
        <v>975</v>
      </c>
      <c r="W22" s="85" t="s">
        <v>975</v>
      </c>
      <c r="X22" s="85">
        <v>24169</v>
      </c>
      <c r="Y22" s="85" t="s">
        <v>975</v>
      </c>
      <c r="Z22" s="85" t="s">
        <v>975</v>
      </c>
      <c r="AA22" s="85" t="s">
        <v>975</v>
      </c>
      <c r="AB22" s="85" t="s">
        <v>975</v>
      </c>
      <c r="AC22" s="85">
        <v>878</v>
      </c>
      <c r="AD22" s="53"/>
      <c r="AE22" s="75"/>
      <c r="AF22" s="83">
        <v>49</v>
      </c>
      <c r="AG22" s="11" t="s">
        <v>972</v>
      </c>
      <c r="AH22" s="83">
        <v>5</v>
      </c>
      <c r="AI22" s="11" t="s">
        <v>973</v>
      </c>
      <c r="AJ22" s="83">
        <v>12</v>
      </c>
      <c r="AK22" s="11" t="s">
        <v>974</v>
      </c>
    </row>
    <row r="23" spans="1:37" s="57" customFormat="1" ht="12.75" customHeight="1">
      <c r="A23" s="13"/>
      <c r="B23" s="83">
        <v>49</v>
      </c>
      <c r="C23" s="11" t="s">
        <v>972</v>
      </c>
      <c r="D23" s="83">
        <v>7</v>
      </c>
      <c r="E23" s="11" t="s">
        <v>973</v>
      </c>
      <c r="F23" s="83">
        <v>7</v>
      </c>
      <c r="G23" s="111" t="s">
        <v>974</v>
      </c>
      <c r="H23" s="85">
        <f t="shared" si="0"/>
        <v>192217</v>
      </c>
      <c r="I23" s="85">
        <v>87627</v>
      </c>
      <c r="J23" s="85">
        <v>104590</v>
      </c>
      <c r="K23" s="85">
        <f t="shared" si="1"/>
        <v>129783</v>
      </c>
      <c r="L23" s="85">
        <v>61128</v>
      </c>
      <c r="M23" s="85">
        <v>68655</v>
      </c>
      <c r="N23" s="85">
        <f t="shared" si="2"/>
        <v>131430</v>
      </c>
      <c r="O23" s="85">
        <v>1</v>
      </c>
      <c r="P23" s="85">
        <v>55553</v>
      </c>
      <c r="Q23" s="85">
        <v>2</v>
      </c>
      <c r="R23" s="85">
        <v>75877</v>
      </c>
      <c r="S23" s="85">
        <v>55553</v>
      </c>
      <c r="T23" s="85" t="s">
        <v>975</v>
      </c>
      <c r="U23" s="85" t="s">
        <v>975</v>
      </c>
      <c r="V23" s="85">
        <v>49874</v>
      </c>
      <c r="W23" s="85" t="s">
        <v>975</v>
      </c>
      <c r="X23" s="85">
        <v>26003</v>
      </c>
      <c r="Y23" s="85" t="s">
        <v>975</v>
      </c>
      <c r="Z23" s="85" t="s">
        <v>975</v>
      </c>
      <c r="AA23" s="85" t="s">
        <v>975</v>
      </c>
      <c r="AB23" s="85" t="s">
        <v>975</v>
      </c>
      <c r="AC23" s="85" t="s">
        <v>975</v>
      </c>
      <c r="AD23" s="53"/>
      <c r="AE23" s="75"/>
      <c r="AF23" s="83">
        <v>49</v>
      </c>
      <c r="AG23" s="11" t="s">
        <v>972</v>
      </c>
      <c r="AH23" s="83">
        <v>7</v>
      </c>
      <c r="AI23" s="11" t="s">
        <v>973</v>
      </c>
      <c r="AJ23" s="83">
        <v>7</v>
      </c>
      <c r="AK23" s="11" t="s">
        <v>974</v>
      </c>
    </row>
    <row r="24" spans="1:37" s="57" customFormat="1" ht="12.75" customHeight="1">
      <c r="A24" s="13"/>
      <c r="B24" s="83">
        <v>52</v>
      </c>
      <c r="C24" s="11" t="s">
        <v>972</v>
      </c>
      <c r="D24" s="83">
        <v>7</v>
      </c>
      <c r="E24" s="11" t="s">
        <v>973</v>
      </c>
      <c r="F24" s="83">
        <v>10</v>
      </c>
      <c r="G24" s="111" t="s">
        <v>974</v>
      </c>
      <c r="H24" s="85">
        <f t="shared" si="0"/>
        <v>202959</v>
      </c>
      <c r="I24" s="85">
        <v>92837</v>
      </c>
      <c r="J24" s="85">
        <v>110122</v>
      </c>
      <c r="K24" s="85">
        <f t="shared" si="1"/>
        <v>131719</v>
      </c>
      <c r="L24" s="85">
        <v>56359</v>
      </c>
      <c r="M24" s="85">
        <v>75360</v>
      </c>
      <c r="N24" s="85">
        <f t="shared" si="2"/>
        <v>120445</v>
      </c>
      <c r="O24" s="85">
        <v>1</v>
      </c>
      <c r="P24" s="85">
        <v>56904</v>
      </c>
      <c r="Q24" s="85">
        <v>2</v>
      </c>
      <c r="R24" s="85">
        <v>63541</v>
      </c>
      <c r="S24" s="85">
        <v>56904</v>
      </c>
      <c r="T24" s="85" t="s">
        <v>975</v>
      </c>
      <c r="U24" s="85">
        <v>36615</v>
      </c>
      <c r="V24" s="85">
        <v>26926</v>
      </c>
      <c r="W24" s="85" t="s">
        <v>975</v>
      </c>
      <c r="X24" s="85" t="s">
        <v>975</v>
      </c>
      <c r="Y24" s="85" t="s">
        <v>975</v>
      </c>
      <c r="Z24" s="85" t="s">
        <v>975</v>
      </c>
      <c r="AA24" s="85" t="s">
        <v>975</v>
      </c>
      <c r="AB24" s="85" t="s">
        <v>975</v>
      </c>
      <c r="AC24" s="85" t="s">
        <v>975</v>
      </c>
      <c r="AD24" s="53"/>
      <c r="AE24" s="75"/>
      <c r="AF24" s="83">
        <v>52</v>
      </c>
      <c r="AG24" s="11" t="s">
        <v>972</v>
      </c>
      <c r="AH24" s="83">
        <v>7</v>
      </c>
      <c r="AI24" s="11" t="s">
        <v>973</v>
      </c>
      <c r="AJ24" s="83">
        <v>10</v>
      </c>
      <c r="AK24" s="11" t="s">
        <v>974</v>
      </c>
    </row>
    <row r="25" spans="1:37" s="57" customFormat="1" ht="12.75" customHeight="1">
      <c r="A25" s="13"/>
      <c r="B25" s="83">
        <v>55</v>
      </c>
      <c r="C25" s="11" t="s">
        <v>972</v>
      </c>
      <c r="D25" s="83">
        <v>6</v>
      </c>
      <c r="E25" s="11" t="s">
        <v>973</v>
      </c>
      <c r="F25" s="83">
        <v>22</v>
      </c>
      <c r="G25" s="111" t="s">
        <v>974</v>
      </c>
      <c r="H25" s="85">
        <f t="shared" si="0"/>
        <v>211145</v>
      </c>
      <c r="I25" s="85">
        <v>96840</v>
      </c>
      <c r="J25" s="85">
        <v>114305</v>
      </c>
      <c r="K25" s="85">
        <f t="shared" si="1"/>
        <v>135082</v>
      </c>
      <c r="L25" s="85">
        <v>62181</v>
      </c>
      <c r="M25" s="85">
        <v>72901</v>
      </c>
      <c r="N25" s="85">
        <f t="shared" si="2"/>
        <v>130922</v>
      </c>
      <c r="O25" s="85">
        <v>1</v>
      </c>
      <c r="P25" s="85">
        <v>58395</v>
      </c>
      <c r="Q25" s="85">
        <v>2</v>
      </c>
      <c r="R25" s="85">
        <v>72527</v>
      </c>
      <c r="S25" s="85">
        <v>58395</v>
      </c>
      <c r="T25" s="85" t="s">
        <v>975</v>
      </c>
      <c r="U25" s="85" t="s">
        <v>975</v>
      </c>
      <c r="V25" s="85">
        <v>22455</v>
      </c>
      <c r="W25" s="85">
        <v>50072</v>
      </c>
      <c r="X25" s="85" t="s">
        <v>975</v>
      </c>
      <c r="Y25" s="85" t="s">
        <v>975</v>
      </c>
      <c r="Z25" s="85" t="s">
        <v>975</v>
      </c>
      <c r="AA25" s="85" t="s">
        <v>975</v>
      </c>
      <c r="AB25" s="85" t="s">
        <v>975</v>
      </c>
      <c r="AC25" s="85" t="s">
        <v>975</v>
      </c>
      <c r="AD25" s="53"/>
      <c r="AE25" s="75"/>
      <c r="AF25" s="83">
        <v>55</v>
      </c>
      <c r="AG25" s="11" t="s">
        <v>972</v>
      </c>
      <c r="AH25" s="83">
        <v>6</v>
      </c>
      <c r="AI25" s="11" t="s">
        <v>973</v>
      </c>
      <c r="AJ25" s="83">
        <v>22</v>
      </c>
      <c r="AK25" s="11" t="s">
        <v>974</v>
      </c>
    </row>
    <row r="26" spans="1:37" s="57" customFormat="1" ht="12.75" customHeight="1">
      <c r="A26" s="13"/>
      <c r="B26" s="83">
        <v>58</v>
      </c>
      <c r="C26" s="11" t="s">
        <v>972</v>
      </c>
      <c r="D26" s="83">
        <v>6</v>
      </c>
      <c r="E26" s="11" t="s">
        <v>973</v>
      </c>
      <c r="F26" s="83">
        <v>26</v>
      </c>
      <c r="G26" s="111" t="s">
        <v>974</v>
      </c>
      <c r="H26" s="85">
        <f t="shared" si="0"/>
        <v>218580</v>
      </c>
      <c r="I26" s="85">
        <v>100545</v>
      </c>
      <c r="J26" s="85">
        <v>118035</v>
      </c>
      <c r="K26" s="85">
        <f t="shared" si="1"/>
        <v>114977</v>
      </c>
      <c r="L26" s="85">
        <v>51196</v>
      </c>
      <c r="M26" s="85">
        <v>63781</v>
      </c>
      <c r="N26" s="186">
        <f t="shared" si="2"/>
        <v>106767</v>
      </c>
      <c r="O26" s="85">
        <v>1</v>
      </c>
      <c r="P26" s="85">
        <v>48479</v>
      </c>
      <c r="Q26" s="85">
        <v>2</v>
      </c>
      <c r="R26" s="85">
        <v>58288</v>
      </c>
      <c r="S26" s="85">
        <v>48479</v>
      </c>
      <c r="T26" s="85" t="s">
        <v>975</v>
      </c>
      <c r="U26" s="85">
        <v>38992</v>
      </c>
      <c r="V26" s="85">
        <v>19296</v>
      </c>
      <c r="W26" s="85" t="s">
        <v>975</v>
      </c>
      <c r="X26" s="85" t="s">
        <v>975</v>
      </c>
      <c r="Y26" s="85" t="s">
        <v>975</v>
      </c>
      <c r="Z26" s="85" t="s">
        <v>975</v>
      </c>
      <c r="AA26" s="85" t="s">
        <v>975</v>
      </c>
      <c r="AB26" s="85" t="s">
        <v>975</v>
      </c>
      <c r="AC26" s="85" t="s">
        <v>975</v>
      </c>
      <c r="AD26" s="53"/>
      <c r="AE26" s="75"/>
      <c r="AF26" s="83">
        <v>58</v>
      </c>
      <c r="AG26" s="11" t="s">
        <v>972</v>
      </c>
      <c r="AH26" s="83">
        <v>6</v>
      </c>
      <c r="AI26" s="11" t="s">
        <v>973</v>
      </c>
      <c r="AJ26" s="83">
        <v>26</v>
      </c>
      <c r="AK26" s="11" t="s">
        <v>974</v>
      </c>
    </row>
    <row r="27" spans="1:37" s="57" customFormat="1" ht="12.75" customHeight="1">
      <c r="A27" s="13"/>
      <c r="B27" s="83">
        <v>61</v>
      </c>
      <c r="C27" s="11" t="s">
        <v>972</v>
      </c>
      <c r="D27" s="83">
        <v>7</v>
      </c>
      <c r="E27" s="11" t="s">
        <v>973</v>
      </c>
      <c r="F27" s="83">
        <v>6</v>
      </c>
      <c r="G27" s="111" t="s">
        <v>974</v>
      </c>
      <c r="H27" s="85">
        <f t="shared" si="0"/>
        <v>223962</v>
      </c>
      <c r="I27" s="85">
        <v>102692</v>
      </c>
      <c r="J27" s="85">
        <v>121270</v>
      </c>
      <c r="K27" s="85">
        <f t="shared" si="1"/>
        <v>144944</v>
      </c>
      <c r="L27" s="85">
        <v>64331</v>
      </c>
      <c r="M27" s="85">
        <v>80613</v>
      </c>
      <c r="N27" s="85">
        <f t="shared" si="2"/>
        <v>131088</v>
      </c>
      <c r="O27" s="85">
        <v>1</v>
      </c>
      <c r="P27" s="85">
        <v>54958</v>
      </c>
      <c r="Q27" s="85">
        <v>2</v>
      </c>
      <c r="R27" s="85">
        <v>76130</v>
      </c>
      <c r="S27" s="85">
        <v>54958</v>
      </c>
      <c r="T27" s="85" t="s">
        <v>975</v>
      </c>
      <c r="U27" s="85">
        <v>50596</v>
      </c>
      <c r="V27" s="85">
        <v>25534</v>
      </c>
      <c r="W27" s="85" t="s">
        <v>975</v>
      </c>
      <c r="X27" s="85" t="s">
        <v>975</v>
      </c>
      <c r="Y27" s="85" t="s">
        <v>975</v>
      </c>
      <c r="Z27" s="85" t="s">
        <v>975</v>
      </c>
      <c r="AA27" s="85" t="s">
        <v>975</v>
      </c>
      <c r="AB27" s="85" t="s">
        <v>975</v>
      </c>
      <c r="AC27" s="85" t="s">
        <v>975</v>
      </c>
      <c r="AD27" s="53"/>
      <c r="AE27" s="75"/>
      <c r="AF27" s="83">
        <v>61</v>
      </c>
      <c r="AG27" s="11" t="s">
        <v>972</v>
      </c>
      <c r="AH27" s="83">
        <v>7</v>
      </c>
      <c r="AI27" s="11" t="s">
        <v>973</v>
      </c>
      <c r="AJ27" s="83">
        <v>6</v>
      </c>
      <c r="AK27" s="11" t="s">
        <v>974</v>
      </c>
    </row>
    <row r="28" spans="1:37" s="57" customFormat="1" ht="12.75" customHeight="1">
      <c r="A28" s="11" t="s">
        <v>977</v>
      </c>
      <c r="B28" s="83" t="s">
        <v>149</v>
      </c>
      <c r="C28" s="11" t="s">
        <v>972</v>
      </c>
      <c r="D28" s="83">
        <v>7</v>
      </c>
      <c r="E28" s="11" t="s">
        <v>973</v>
      </c>
      <c r="F28" s="83">
        <v>23</v>
      </c>
      <c r="G28" s="111" t="s">
        <v>974</v>
      </c>
      <c r="H28" s="85">
        <f t="shared" si="0"/>
        <v>232661</v>
      </c>
      <c r="I28" s="85">
        <v>106515</v>
      </c>
      <c r="J28" s="85">
        <v>126146</v>
      </c>
      <c r="K28" s="85">
        <f t="shared" si="1"/>
        <v>150096</v>
      </c>
      <c r="L28" s="85">
        <v>66560</v>
      </c>
      <c r="M28" s="85">
        <v>83536</v>
      </c>
      <c r="N28" s="85">
        <f t="shared" si="2"/>
        <v>142999</v>
      </c>
      <c r="O28" s="85">
        <v>1</v>
      </c>
      <c r="P28" s="85">
        <v>66124</v>
      </c>
      <c r="Q28" s="85">
        <v>2</v>
      </c>
      <c r="R28" s="85">
        <v>76875</v>
      </c>
      <c r="S28" s="85">
        <v>50470</v>
      </c>
      <c r="T28" s="85" t="s">
        <v>975</v>
      </c>
      <c r="U28" s="85">
        <v>66124</v>
      </c>
      <c r="V28" s="85">
        <v>26405</v>
      </c>
      <c r="W28" s="85" t="s">
        <v>975</v>
      </c>
      <c r="X28" s="85" t="s">
        <v>975</v>
      </c>
      <c r="Y28" s="85" t="s">
        <v>975</v>
      </c>
      <c r="Z28" s="85" t="s">
        <v>975</v>
      </c>
      <c r="AA28" s="85" t="s">
        <v>975</v>
      </c>
      <c r="AB28" s="85" t="s">
        <v>975</v>
      </c>
      <c r="AC28" s="85" t="s">
        <v>975</v>
      </c>
      <c r="AD28" s="53"/>
      <c r="AE28" s="33" t="s">
        <v>977</v>
      </c>
      <c r="AF28" s="83" t="s">
        <v>149</v>
      </c>
      <c r="AG28" s="11" t="s">
        <v>972</v>
      </c>
      <c r="AH28" s="83">
        <v>7</v>
      </c>
      <c r="AI28" s="11" t="s">
        <v>973</v>
      </c>
      <c r="AJ28" s="83">
        <v>23</v>
      </c>
      <c r="AK28" s="11" t="s">
        <v>974</v>
      </c>
    </row>
    <row r="29" spans="1:37" s="57" customFormat="1" ht="12.75" customHeight="1">
      <c r="A29" s="13"/>
      <c r="B29" s="83">
        <v>4</v>
      </c>
      <c r="C29" s="11" t="s">
        <v>972</v>
      </c>
      <c r="D29" s="83">
        <v>7</v>
      </c>
      <c r="E29" s="11" t="s">
        <v>973</v>
      </c>
      <c r="F29" s="83">
        <v>26</v>
      </c>
      <c r="G29" s="111" t="s">
        <v>974</v>
      </c>
      <c r="H29" s="85">
        <f t="shared" si="0"/>
        <v>238942</v>
      </c>
      <c r="I29" s="85">
        <v>109128</v>
      </c>
      <c r="J29" s="85">
        <v>129814</v>
      </c>
      <c r="K29" s="85">
        <f t="shared" si="1"/>
        <v>107817</v>
      </c>
      <c r="L29" s="85">
        <v>48129</v>
      </c>
      <c r="M29" s="85">
        <v>59688</v>
      </c>
      <c r="N29" s="85">
        <f t="shared" si="2"/>
        <v>104384</v>
      </c>
      <c r="O29" s="85">
        <v>1</v>
      </c>
      <c r="P29" s="85">
        <v>43362</v>
      </c>
      <c r="Q29" s="85">
        <v>2</v>
      </c>
      <c r="R29" s="85">
        <v>61022</v>
      </c>
      <c r="S29" s="85" t="s">
        <v>975</v>
      </c>
      <c r="T29" s="85" t="s">
        <v>975</v>
      </c>
      <c r="U29" s="85" t="s">
        <v>975</v>
      </c>
      <c r="V29" s="85">
        <v>22635</v>
      </c>
      <c r="W29" s="85">
        <v>81749</v>
      </c>
      <c r="X29" s="85" t="s">
        <v>975</v>
      </c>
      <c r="Y29" s="85" t="s">
        <v>975</v>
      </c>
      <c r="Z29" s="85" t="s">
        <v>975</v>
      </c>
      <c r="AA29" s="85" t="s">
        <v>975</v>
      </c>
      <c r="AB29" s="85" t="s">
        <v>975</v>
      </c>
      <c r="AC29" s="85" t="s">
        <v>975</v>
      </c>
      <c r="AD29" s="53"/>
      <c r="AE29" s="75"/>
      <c r="AF29" s="83">
        <v>4</v>
      </c>
      <c r="AG29" s="11" t="s">
        <v>972</v>
      </c>
      <c r="AH29" s="83">
        <v>7</v>
      </c>
      <c r="AI29" s="11" t="s">
        <v>973</v>
      </c>
      <c r="AJ29" s="83">
        <v>26</v>
      </c>
      <c r="AK29" s="11" t="s">
        <v>974</v>
      </c>
    </row>
    <row r="30" spans="1:37" s="57" customFormat="1" ht="12.75" customHeight="1">
      <c r="A30" s="13"/>
      <c r="B30" s="83">
        <v>7</v>
      </c>
      <c r="C30" s="11" t="s">
        <v>972</v>
      </c>
      <c r="D30" s="83">
        <v>7</v>
      </c>
      <c r="E30" s="11" t="s">
        <v>973</v>
      </c>
      <c r="F30" s="83">
        <v>23</v>
      </c>
      <c r="G30" s="111" t="s">
        <v>974</v>
      </c>
      <c r="H30" s="85">
        <f t="shared" si="0"/>
        <v>248059</v>
      </c>
      <c r="I30" s="85">
        <v>113573</v>
      </c>
      <c r="J30" s="85">
        <v>134486</v>
      </c>
      <c r="K30" s="85">
        <f t="shared" si="1"/>
        <v>100539</v>
      </c>
      <c r="L30" s="85">
        <v>44678</v>
      </c>
      <c r="M30" s="85">
        <v>55861</v>
      </c>
      <c r="N30" s="85">
        <f t="shared" si="2"/>
        <v>96671</v>
      </c>
      <c r="O30" s="85">
        <v>1</v>
      </c>
      <c r="P30" s="85">
        <v>27212</v>
      </c>
      <c r="Q30" s="85">
        <v>2</v>
      </c>
      <c r="R30" s="85">
        <v>69459</v>
      </c>
      <c r="S30" s="85">
        <v>19897</v>
      </c>
      <c r="T30" s="85" t="s">
        <v>975</v>
      </c>
      <c r="U30" s="85" t="s">
        <v>975</v>
      </c>
      <c r="V30" s="85">
        <v>12411</v>
      </c>
      <c r="W30" s="85">
        <v>46659</v>
      </c>
      <c r="X30" s="85" t="s">
        <v>975</v>
      </c>
      <c r="Y30" s="85" t="s">
        <v>975</v>
      </c>
      <c r="Z30" s="85" t="s">
        <v>975</v>
      </c>
      <c r="AA30" s="85" t="s">
        <v>975</v>
      </c>
      <c r="AB30" s="85" t="s">
        <v>975</v>
      </c>
      <c r="AC30" s="85">
        <v>17704</v>
      </c>
      <c r="AD30" s="53"/>
      <c r="AE30" s="75"/>
      <c r="AF30" s="83">
        <v>7</v>
      </c>
      <c r="AG30" s="11" t="s">
        <v>972</v>
      </c>
      <c r="AH30" s="83">
        <v>7</v>
      </c>
      <c r="AI30" s="11" t="s">
        <v>973</v>
      </c>
      <c r="AJ30" s="83">
        <v>23</v>
      </c>
      <c r="AK30" s="11" t="s">
        <v>974</v>
      </c>
    </row>
    <row r="31" spans="1:37" s="57" customFormat="1" ht="12.75" customHeight="1">
      <c r="A31" s="13"/>
      <c r="B31" s="13">
        <v>10</v>
      </c>
      <c r="C31" s="11" t="s">
        <v>972</v>
      </c>
      <c r="D31" s="13">
        <v>7</v>
      </c>
      <c r="E31" s="11" t="s">
        <v>973</v>
      </c>
      <c r="F31" s="13">
        <v>12</v>
      </c>
      <c r="G31" s="111" t="s">
        <v>974</v>
      </c>
      <c r="H31" s="85">
        <f t="shared" si="0"/>
        <v>254610</v>
      </c>
      <c r="I31" s="85">
        <v>116349</v>
      </c>
      <c r="J31" s="85">
        <v>138261</v>
      </c>
      <c r="K31" s="85">
        <f t="shared" si="1"/>
        <v>122491</v>
      </c>
      <c r="L31" s="85">
        <v>54387</v>
      </c>
      <c r="M31" s="85">
        <v>68104</v>
      </c>
      <c r="N31" s="85">
        <f t="shared" si="2"/>
        <v>99470</v>
      </c>
      <c r="O31" s="85">
        <v>1</v>
      </c>
      <c r="P31" s="85">
        <v>24900</v>
      </c>
      <c r="Q31" s="85">
        <v>3</v>
      </c>
      <c r="R31" s="85">
        <v>74570</v>
      </c>
      <c r="S31" s="85">
        <v>42900</v>
      </c>
      <c r="T31" s="85" t="s">
        <v>975</v>
      </c>
      <c r="U31" s="85" t="s">
        <v>975</v>
      </c>
      <c r="V31" s="85" t="s">
        <v>975</v>
      </c>
      <c r="W31" s="85">
        <v>61549</v>
      </c>
      <c r="X31" s="85" t="s">
        <v>975</v>
      </c>
      <c r="Y31" s="85" t="s">
        <v>975</v>
      </c>
      <c r="Z31" s="85" t="s">
        <v>975</v>
      </c>
      <c r="AA31" s="85" t="s">
        <v>975</v>
      </c>
      <c r="AB31" s="85">
        <v>10552</v>
      </c>
      <c r="AC31" s="85">
        <v>2469</v>
      </c>
      <c r="AD31" s="53"/>
      <c r="AE31" s="75"/>
      <c r="AF31" s="13">
        <v>10</v>
      </c>
      <c r="AG31" s="11" t="s">
        <v>972</v>
      </c>
      <c r="AH31" s="13">
        <v>7</v>
      </c>
      <c r="AI31" s="11" t="s">
        <v>973</v>
      </c>
      <c r="AJ31" s="13">
        <v>12</v>
      </c>
      <c r="AK31" s="11" t="s">
        <v>974</v>
      </c>
    </row>
    <row r="32" spans="1:37" s="57" customFormat="1" ht="12.75" customHeight="1">
      <c r="A32" s="13"/>
      <c r="B32" s="13">
        <v>13</v>
      </c>
      <c r="C32" s="11" t="s">
        <v>972</v>
      </c>
      <c r="D32" s="13">
        <v>7</v>
      </c>
      <c r="E32" s="11" t="s">
        <v>973</v>
      </c>
      <c r="F32" s="13">
        <v>29</v>
      </c>
      <c r="G32" s="111" t="s">
        <v>974</v>
      </c>
      <c r="H32" s="85">
        <f t="shared" si="0"/>
        <v>261301</v>
      </c>
      <c r="I32" s="85">
        <v>119783</v>
      </c>
      <c r="J32" s="85">
        <v>141518</v>
      </c>
      <c r="K32" s="85">
        <f t="shared" si="1"/>
        <v>133335</v>
      </c>
      <c r="L32" s="85">
        <v>58927</v>
      </c>
      <c r="M32" s="85">
        <v>74408</v>
      </c>
      <c r="N32" s="85">
        <f t="shared" si="2"/>
        <v>129217</v>
      </c>
      <c r="O32" s="85">
        <v>1</v>
      </c>
      <c r="P32" s="85">
        <v>43293</v>
      </c>
      <c r="Q32" s="85">
        <v>5</v>
      </c>
      <c r="R32" s="85">
        <v>85924</v>
      </c>
      <c r="S32" s="85">
        <v>43293</v>
      </c>
      <c r="T32" s="85" t="s">
        <v>975</v>
      </c>
      <c r="U32" s="85" t="s">
        <v>975</v>
      </c>
      <c r="V32" s="85">
        <v>19632</v>
      </c>
      <c r="W32" s="85">
        <v>41045</v>
      </c>
      <c r="X32" s="85" t="s">
        <v>975</v>
      </c>
      <c r="Y32" s="85" t="s">
        <v>975</v>
      </c>
      <c r="Z32" s="85" t="s">
        <v>975</v>
      </c>
      <c r="AA32" s="85">
        <v>24118</v>
      </c>
      <c r="AB32" s="85" t="s">
        <v>975</v>
      </c>
      <c r="AC32" s="85">
        <v>1129</v>
      </c>
      <c r="AD32" s="53"/>
      <c r="AE32" s="75"/>
      <c r="AF32" s="13">
        <v>13</v>
      </c>
      <c r="AG32" s="11" t="s">
        <v>972</v>
      </c>
      <c r="AH32" s="13">
        <v>7</v>
      </c>
      <c r="AI32" s="11" t="s">
        <v>973</v>
      </c>
      <c r="AJ32" s="13">
        <v>29</v>
      </c>
      <c r="AK32" s="11" t="s">
        <v>974</v>
      </c>
    </row>
    <row r="33" spans="1:37" s="57" customFormat="1" ht="11.25">
      <c r="A33" s="13"/>
      <c r="B33" s="13">
        <v>16</v>
      </c>
      <c r="C33" s="13" t="s">
        <v>972</v>
      </c>
      <c r="D33" s="13">
        <v>7</v>
      </c>
      <c r="E33" s="13" t="s">
        <v>934</v>
      </c>
      <c r="F33" s="13">
        <v>11</v>
      </c>
      <c r="G33" s="94" t="s">
        <v>974</v>
      </c>
      <c r="H33" s="85">
        <f t="shared" si="0"/>
        <v>263687</v>
      </c>
      <c r="I33" s="85">
        <v>120556</v>
      </c>
      <c r="J33" s="85">
        <v>143131</v>
      </c>
      <c r="K33" s="85">
        <f t="shared" si="1"/>
        <v>134703</v>
      </c>
      <c r="L33" s="85">
        <v>60144</v>
      </c>
      <c r="M33" s="85">
        <v>74559</v>
      </c>
      <c r="N33" s="85">
        <f t="shared" si="2"/>
        <v>130721</v>
      </c>
      <c r="O33" s="85">
        <v>1</v>
      </c>
      <c r="P33" s="85">
        <v>58350</v>
      </c>
      <c r="Q33" s="85">
        <v>3</v>
      </c>
      <c r="R33" s="85">
        <v>72371</v>
      </c>
      <c r="S33" s="85">
        <v>41766</v>
      </c>
      <c r="T33" s="466" t="s">
        <v>644</v>
      </c>
      <c r="U33" s="466" t="s">
        <v>644</v>
      </c>
      <c r="V33" s="85">
        <v>22638</v>
      </c>
      <c r="W33" s="85">
        <v>66317</v>
      </c>
      <c r="X33" s="466" t="s">
        <v>644</v>
      </c>
      <c r="Y33" s="466" t="s">
        <v>644</v>
      </c>
      <c r="Z33" s="466" t="s">
        <v>644</v>
      </c>
      <c r="AA33" s="466" t="s">
        <v>644</v>
      </c>
      <c r="AB33" s="466" t="s">
        <v>644</v>
      </c>
      <c r="AC33" s="466" t="s">
        <v>644</v>
      </c>
      <c r="AD33" s="53"/>
      <c r="AE33" s="75"/>
      <c r="AF33" s="13">
        <v>16</v>
      </c>
      <c r="AG33" s="11" t="s">
        <v>972</v>
      </c>
      <c r="AH33" s="13">
        <v>7</v>
      </c>
      <c r="AI33" s="11" t="s">
        <v>57</v>
      </c>
      <c r="AJ33" s="13">
        <v>11</v>
      </c>
      <c r="AK33" s="11" t="s">
        <v>58</v>
      </c>
    </row>
    <row r="34" spans="1:37" s="57" customFormat="1" ht="11.25">
      <c r="A34" s="13"/>
      <c r="B34" s="13">
        <v>19</v>
      </c>
      <c r="C34" s="13" t="s">
        <v>972</v>
      </c>
      <c r="D34" s="13">
        <v>7</v>
      </c>
      <c r="E34" s="13" t="s">
        <v>934</v>
      </c>
      <c r="F34" s="13">
        <v>29</v>
      </c>
      <c r="G34" s="94" t="s">
        <v>974</v>
      </c>
      <c r="H34" s="85">
        <f>SUM(I34:J34)</f>
        <v>265493</v>
      </c>
      <c r="I34" s="85">
        <v>121080</v>
      </c>
      <c r="J34" s="85">
        <v>144413</v>
      </c>
      <c r="K34" s="85">
        <f t="shared" si="1"/>
        <v>140302</v>
      </c>
      <c r="L34" s="85">
        <v>63026</v>
      </c>
      <c r="M34" s="85">
        <v>77276</v>
      </c>
      <c r="N34" s="85">
        <f>SUM(P34,R34)</f>
        <v>137697</v>
      </c>
      <c r="O34" s="85">
        <v>1</v>
      </c>
      <c r="P34" s="85">
        <v>64848</v>
      </c>
      <c r="Q34" s="85">
        <v>2</v>
      </c>
      <c r="R34" s="85">
        <v>72849</v>
      </c>
      <c r="S34" s="85">
        <v>50495</v>
      </c>
      <c r="T34" s="466" t="s">
        <v>644</v>
      </c>
      <c r="U34" s="466" t="s">
        <v>644</v>
      </c>
      <c r="V34" s="85">
        <v>22354</v>
      </c>
      <c r="W34" s="466" t="s">
        <v>644</v>
      </c>
      <c r="X34" s="466" t="s">
        <v>644</v>
      </c>
      <c r="Y34" s="466" t="s">
        <v>644</v>
      </c>
      <c r="Z34" s="466" t="s">
        <v>644</v>
      </c>
      <c r="AA34" s="85">
        <v>64848</v>
      </c>
      <c r="AB34" s="466" t="s">
        <v>644</v>
      </c>
      <c r="AC34" s="466" t="s">
        <v>644</v>
      </c>
      <c r="AD34" s="53"/>
      <c r="AE34" s="75"/>
      <c r="AF34" s="13">
        <v>19</v>
      </c>
      <c r="AG34" s="11" t="s">
        <v>972</v>
      </c>
      <c r="AH34" s="13">
        <v>7</v>
      </c>
      <c r="AI34" s="11" t="s">
        <v>57</v>
      </c>
      <c r="AJ34" s="13">
        <v>29</v>
      </c>
      <c r="AK34" s="11" t="s">
        <v>58</v>
      </c>
    </row>
    <row r="35" spans="1:37" s="57" customFormat="1" ht="11.25">
      <c r="A35" s="13"/>
      <c r="B35" s="13"/>
      <c r="C35" s="13"/>
      <c r="D35" s="13"/>
      <c r="E35" s="13"/>
      <c r="F35" s="13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0"/>
      <c r="AB35" s="85"/>
      <c r="AC35" s="85"/>
      <c r="AD35" s="53"/>
      <c r="AE35" s="75"/>
      <c r="AF35" s="13"/>
      <c r="AG35" s="13"/>
      <c r="AH35" s="13"/>
      <c r="AI35" s="13"/>
      <c r="AJ35" s="13"/>
      <c r="AK35" s="13"/>
    </row>
    <row r="36" spans="1:37" s="38" customFormat="1" ht="17.25" customHeight="1">
      <c r="A36" s="383"/>
      <c r="B36" s="383"/>
      <c r="C36" s="383"/>
      <c r="D36" s="383"/>
      <c r="E36" s="383"/>
      <c r="F36" s="383"/>
      <c r="G36" s="384"/>
      <c r="H36" s="49"/>
      <c r="I36" s="49"/>
      <c r="J36" s="49"/>
      <c r="K36" s="49"/>
      <c r="L36" s="49"/>
      <c r="M36" s="49"/>
      <c r="N36" s="252"/>
      <c r="O36" s="49"/>
      <c r="P36" s="49"/>
      <c r="Q36" s="49"/>
      <c r="R36" s="49" t="s">
        <v>150</v>
      </c>
      <c r="S36" s="386" t="s">
        <v>851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36"/>
      <c r="AE36" s="385"/>
      <c r="AF36" s="383"/>
      <c r="AG36" s="383"/>
      <c r="AH36" s="383"/>
      <c r="AI36" s="383"/>
      <c r="AJ36" s="383"/>
      <c r="AK36" s="383"/>
    </row>
    <row r="37" spans="1:37" s="57" customFormat="1" ht="12.75" customHeight="1">
      <c r="A37" s="11" t="s">
        <v>971</v>
      </c>
      <c r="B37" s="83">
        <v>22</v>
      </c>
      <c r="C37" s="11" t="s">
        <v>972</v>
      </c>
      <c r="D37" s="83">
        <v>4</v>
      </c>
      <c r="E37" s="11" t="s">
        <v>973</v>
      </c>
      <c r="F37" s="83">
        <v>20</v>
      </c>
      <c r="G37" s="111" t="s">
        <v>974</v>
      </c>
      <c r="H37" s="85">
        <f>SUM(I37:J37)</f>
        <v>76462</v>
      </c>
      <c r="I37" s="85">
        <v>35296</v>
      </c>
      <c r="J37" s="85">
        <v>41166</v>
      </c>
      <c r="K37" s="85">
        <f>SUM(L37:M37)</f>
        <v>48351</v>
      </c>
      <c r="L37" s="85">
        <v>24501</v>
      </c>
      <c r="M37" s="85">
        <v>23850</v>
      </c>
      <c r="N37" s="85">
        <v>39329</v>
      </c>
      <c r="O37" s="85" t="s">
        <v>679</v>
      </c>
      <c r="P37" s="85" t="s">
        <v>889</v>
      </c>
      <c r="Q37" s="85" t="s">
        <v>889</v>
      </c>
      <c r="R37" s="85" t="s">
        <v>889</v>
      </c>
      <c r="S37" s="85" t="s">
        <v>889</v>
      </c>
      <c r="T37" s="85" t="s">
        <v>889</v>
      </c>
      <c r="U37" s="85" t="s">
        <v>889</v>
      </c>
      <c r="V37" s="85" t="s">
        <v>889</v>
      </c>
      <c r="W37" s="85" t="s">
        <v>889</v>
      </c>
      <c r="X37" s="85" t="s">
        <v>889</v>
      </c>
      <c r="Y37" s="85" t="s">
        <v>889</v>
      </c>
      <c r="Z37" s="85" t="s">
        <v>889</v>
      </c>
      <c r="AA37" s="85" t="s">
        <v>889</v>
      </c>
      <c r="AB37" s="85" t="s">
        <v>889</v>
      </c>
      <c r="AC37" s="85" t="s">
        <v>889</v>
      </c>
      <c r="AD37" s="53"/>
      <c r="AE37" s="33" t="s">
        <v>971</v>
      </c>
      <c r="AF37" s="83">
        <v>22</v>
      </c>
      <c r="AG37" s="11" t="s">
        <v>972</v>
      </c>
      <c r="AH37" s="83">
        <v>4</v>
      </c>
      <c r="AI37" s="11" t="s">
        <v>973</v>
      </c>
      <c r="AJ37" s="83">
        <v>20</v>
      </c>
      <c r="AK37" s="11" t="s">
        <v>974</v>
      </c>
    </row>
    <row r="38" spans="1:37" s="57" customFormat="1" ht="12.75" customHeight="1">
      <c r="A38" s="13"/>
      <c r="B38" s="83">
        <v>25</v>
      </c>
      <c r="C38" s="11" t="s">
        <v>972</v>
      </c>
      <c r="D38" s="83">
        <v>6</v>
      </c>
      <c r="E38" s="11" t="s">
        <v>973</v>
      </c>
      <c r="F38" s="83">
        <v>4</v>
      </c>
      <c r="G38" s="111" t="s">
        <v>974</v>
      </c>
      <c r="H38" s="85">
        <f aca="true" t="shared" si="3" ref="H38:H57">SUM(I38:J38)</f>
        <v>91183</v>
      </c>
      <c r="I38" s="85">
        <v>41923</v>
      </c>
      <c r="J38" s="85">
        <v>49260</v>
      </c>
      <c r="K38" s="85">
        <f aca="true" t="shared" si="4" ref="K38:K57">SUM(L38:M38)</f>
        <v>60429</v>
      </c>
      <c r="L38" s="85">
        <v>29172</v>
      </c>
      <c r="M38" s="85">
        <v>31257</v>
      </c>
      <c r="N38" s="186">
        <f aca="true" t="shared" si="5" ref="N38:N54">SUM(P38,R38)</f>
        <v>54805</v>
      </c>
      <c r="O38" s="85">
        <v>56</v>
      </c>
      <c r="P38" s="85">
        <v>20700</v>
      </c>
      <c r="Q38" s="85">
        <v>255</v>
      </c>
      <c r="R38" s="85">
        <v>34105</v>
      </c>
      <c r="S38" s="85">
        <v>25983</v>
      </c>
      <c r="T38" s="85" t="s">
        <v>890</v>
      </c>
      <c r="U38" s="85">
        <v>2987</v>
      </c>
      <c r="V38" s="85">
        <v>100</v>
      </c>
      <c r="W38" s="85">
        <v>16270</v>
      </c>
      <c r="X38" s="85" t="s">
        <v>890</v>
      </c>
      <c r="Y38" s="85" t="s">
        <v>890</v>
      </c>
      <c r="Z38" s="85" t="s">
        <v>890</v>
      </c>
      <c r="AA38" s="85" t="s">
        <v>890</v>
      </c>
      <c r="AB38" s="85" t="s">
        <v>890</v>
      </c>
      <c r="AC38" s="85">
        <v>9465</v>
      </c>
      <c r="AD38" s="53"/>
      <c r="AE38" s="75"/>
      <c r="AF38" s="83">
        <v>25</v>
      </c>
      <c r="AG38" s="11" t="s">
        <v>972</v>
      </c>
      <c r="AH38" s="83">
        <v>6</v>
      </c>
      <c r="AI38" s="11" t="s">
        <v>973</v>
      </c>
      <c r="AJ38" s="83">
        <v>4</v>
      </c>
      <c r="AK38" s="11" t="s">
        <v>974</v>
      </c>
    </row>
    <row r="39" spans="1:37" s="57" customFormat="1" ht="12.75" customHeight="1">
      <c r="A39" s="13"/>
      <c r="B39" s="83">
        <v>28</v>
      </c>
      <c r="C39" s="11" t="s">
        <v>972</v>
      </c>
      <c r="D39" s="83">
        <v>4</v>
      </c>
      <c r="E39" s="11" t="s">
        <v>973</v>
      </c>
      <c r="F39" s="83">
        <v>24</v>
      </c>
      <c r="G39" s="111" t="s">
        <v>974</v>
      </c>
      <c r="H39" s="85">
        <f t="shared" si="3"/>
        <v>97607</v>
      </c>
      <c r="I39" s="85">
        <v>44006</v>
      </c>
      <c r="J39" s="85">
        <v>53601</v>
      </c>
      <c r="K39" s="85">
        <f t="shared" si="4"/>
        <v>57196</v>
      </c>
      <c r="L39" s="85">
        <v>27356</v>
      </c>
      <c r="M39" s="85">
        <v>29840</v>
      </c>
      <c r="N39" s="186">
        <f t="shared" si="5"/>
        <v>51909</v>
      </c>
      <c r="O39" s="85">
        <v>53</v>
      </c>
      <c r="P39" s="85">
        <v>38262</v>
      </c>
      <c r="Q39" s="85">
        <v>182</v>
      </c>
      <c r="R39" s="85">
        <v>13647</v>
      </c>
      <c r="S39" s="85">
        <v>10918</v>
      </c>
      <c r="T39" s="85" t="s">
        <v>890</v>
      </c>
      <c r="U39" s="85">
        <v>8688</v>
      </c>
      <c r="V39" s="85">
        <v>620</v>
      </c>
      <c r="W39" s="85">
        <v>22724</v>
      </c>
      <c r="X39" s="85" t="s">
        <v>890</v>
      </c>
      <c r="Y39" s="85" t="s">
        <v>890</v>
      </c>
      <c r="Z39" s="85" t="s">
        <v>890</v>
      </c>
      <c r="AA39" s="85" t="s">
        <v>890</v>
      </c>
      <c r="AB39" s="85" t="s">
        <v>890</v>
      </c>
      <c r="AC39" s="85">
        <v>8959</v>
      </c>
      <c r="AD39" s="53"/>
      <c r="AE39" s="75"/>
      <c r="AF39" s="83">
        <v>28</v>
      </c>
      <c r="AG39" s="11" t="s">
        <v>972</v>
      </c>
      <c r="AH39" s="83">
        <v>4</v>
      </c>
      <c r="AI39" s="11" t="s">
        <v>973</v>
      </c>
      <c r="AJ39" s="83">
        <v>24</v>
      </c>
      <c r="AK39" s="11" t="s">
        <v>974</v>
      </c>
    </row>
    <row r="40" spans="1:37" s="57" customFormat="1" ht="12.75" customHeight="1">
      <c r="A40" s="13"/>
      <c r="B40" s="83">
        <v>31</v>
      </c>
      <c r="C40" s="11" t="s">
        <v>972</v>
      </c>
      <c r="D40" s="83">
        <v>7</v>
      </c>
      <c r="E40" s="11" t="s">
        <v>973</v>
      </c>
      <c r="F40" s="83">
        <v>8</v>
      </c>
      <c r="G40" s="111" t="s">
        <v>974</v>
      </c>
      <c r="H40" s="85">
        <f t="shared" si="3"/>
        <v>107275</v>
      </c>
      <c r="I40" s="85">
        <v>48018</v>
      </c>
      <c r="J40" s="85">
        <v>59257</v>
      </c>
      <c r="K40" s="85">
        <f t="shared" si="4"/>
        <v>65662</v>
      </c>
      <c r="L40" s="85">
        <v>30845</v>
      </c>
      <c r="M40" s="85">
        <v>34817</v>
      </c>
      <c r="N40" s="186">
        <f t="shared" si="5"/>
        <v>58329</v>
      </c>
      <c r="O40" s="85">
        <v>52</v>
      </c>
      <c r="P40" s="85">
        <v>44607</v>
      </c>
      <c r="Q40" s="85">
        <v>98</v>
      </c>
      <c r="R40" s="85">
        <v>13722</v>
      </c>
      <c r="S40" s="85">
        <v>27133</v>
      </c>
      <c r="T40" s="85" t="s">
        <v>890</v>
      </c>
      <c r="U40" s="85">
        <v>14700</v>
      </c>
      <c r="V40" s="85">
        <v>1241</v>
      </c>
      <c r="W40" s="85">
        <v>11991</v>
      </c>
      <c r="X40" s="85" t="s">
        <v>890</v>
      </c>
      <c r="Y40" s="85" t="s">
        <v>890</v>
      </c>
      <c r="Z40" s="85" t="s">
        <v>890</v>
      </c>
      <c r="AA40" s="85" t="s">
        <v>890</v>
      </c>
      <c r="AB40" s="85" t="s">
        <v>890</v>
      </c>
      <c r="AC40" s="85">
        <v>3264</v>
      </c>
      <c r="AD40" s="53"/>
      <c r="AE40" s="75"/>
      <c r="AF40" s="83">
        <v>31</v>
      </c>
      <c r="AG40" s="11" t="s">
        <v>972</v>
      </c>
      <c r="AH40" s="83">
        <v>7</v>
      </c>
      <c r="AI40" s="11" t="s">
        <v>973</v>
      </c>
      <c r="AJ40" s="83">
        <v>8</v>
      </c>
      <c r="AK40" s="11" t="s">
        <v>974</v>
      </c>
    </row>
    <row r="41" spans="1:37" s="57" customFormat="1" ht="12.75" customHeight="1">
      <c r="A41" s="13"/>
      <c r="B41" s="83">
        <v>34</v>
      </c>
      <c r="C41" s="11" t="s">
        <v>972</v>
      </c>
      <c r="D41" s="83">
        <v>6</v>
      </c>
      <c r="E41" s="11" t="s">
        <v>973</v>
      </c>
      <c r="F41" s="83">
        <v>2</v>
      </c>
      <c r="G41" s="111" t="s">
        <v>974</v>
      </c>
      <c r="H41" s="85">
        <f t="shared" si="3"/>
        <v>121547</v>
      </c>
      <c r="I41" s="85">
        <v>54392</v>
      </c>
      <c r="J41" s="85">
        <v>67155</v>
      </c>
      <c r="K41" s="85">
        <f t="shared" si="4"/>
        <v>79772</v>
      </c>
      <c r="L41" s="85">
        <v>37208</v>
      </c>
      <c r="M41" s="85">
        <v>42564</v>
      </c>
      <c r="N41" s="85">
        <f t="shared" si="5"/>
        <v>73191</v>
      </c>
      <c r="O41" s="85">
        <v>52</v>
      </c>
      <c r="P41" s="85">
        <v>60769</v>
      </c>
      <c r="Q41" s="85">
        <v>70</v>
      </c>
      <c r="R41" s="85">
        <v>12422</v>
      </c>
      <c r="S41" s="85">
        <v>27675</v>
      </c>
      <c r="T41" s="85" t="s">
        <v>890</v>
      </c>
      <c r="U41" s="85">
        <v>18360</v>
      </c>
      <c r="V41" s="85">
        <v>1652</v>
      </c>
      <c r="W41" s="85">
        <v>16098</v>
      </c>
      <c r="X41" s="85" t="s">
        <v>890</v>
      </c>
      <c r="Y41" s="85" t="s">
        <v>890</v>
      </c>
      <c r="Z41" s="85" t="s">
        <v>890</v>
      </c>
      <c r="AA41" s="85" t="s">
        <v>890</v>
      </c>
      <c r="AB41" s="85" t="s">
        <v>890</v>
      </c>
      <c r="AC41" s="85">
        <v>9406</v>
      </c>
      <c r="AD41" s="53"/>
      <c r="AE41" s="75"/>
      <c r="AF41" s="83">
        <v>34</v>
      </c>
      <c r="AG41" s="11" t="s">
        <v>972</v>
      </c>
      <c r="AH41" s="83">
        <v>6</v>
      </c>
      <c r="AI41" s="11" t="s">
        <v>973</v>
      </c>
      <c r="AJ41" s="83">
        <v>2</v>
      </c>
      <c r="AK41" s="11" t="s">
        <v>974</v>
      </c>
    </row>
    <row r="42" spans="1:37" s="57" customFormat="1" ht="12.75" customHeight="1">
      <c r="A42" s="13"/>
      <c r="B42" s="83">
        <v>37</v>
      </c>
      <c r="C42" s="11" t="s">
        <v>972</v>
      </c>
      <c r="D42" s="83">
        <v>7</v>
      </c>
      <c r="E42" s="11" t="s">
        <v>973</v>
      </c>
      <c r="F42" s="83">
        <v>1</v>
      </c>
      <c r="G42" s="111" t="s">
        <v>974</v>
      </c>
      <c r="H42" s="85">
        <f t="shared" si="3"/>
        <v>126888</v>
      </c>
      <c r="I42" s="85">
        <v>56327</v>
      </c>
      <c r="J42" s="85">
        <v>70561</v>
      </c>
      <c r="K42" s="85">
        <f t="shared" si="4"/>
        <v>94432</v>
      </c>
      <c r="L42" s="85">
        <v>41624</v>
      </c>
      <c r="M42" s="85">
        <v>52808</v>
      </c>
      <c r="N42" s="85">
        <f t="shared" si="5"/>
        <v>88617</v>
      </c>
      <c r="O42" s="85">
        <v>52</v>
      </c>
      <c r="P42" s="85">
        <v>74079</v>
      </c>
      <c r="Q42" s="85">
        <v>55</v>
      </c>
      <c r="R42" s="85">
        <v>14538</v>
      </c>
      <c r="S42" s="85">
        <v>41282</v>
      </c>
      <c r="T42" s="85">
        <v>3526</v>
      </c>
      <c r="U42" s="85">
        <v>19509</v>
      </c>
      <c r="V42" s="85">
        <v>3680</v>
      </c>
      <c r="W42" s="85">
        <v>17656</v>
      </c>
      <c r="X42" s="85" t="s">
        <v>890</v>
      </c>
      <c r="Y42" s="85" t="s">
        <v>890</v>
      </c>
      <c r="Z42" s="85" t="s">
        <v>890</v>
      </c>
      <c r="AA42" s="85" t="s">
        <v>890</v>
      </c>
      <c r="AB42" s="85" t="s">
        <v>890</v>
      </c>
      <c r="AC42" s="85">
        <v>2964</v>
      </c>
      <c r="AD42" s="53"/>
      <c r="AE42" s="75"/>
      <c r="AF42" s="83">
        <v>37</v>
      </c>
      <c r="AG42" s="11" t="s">
        <v>972</v>
      </c>
      <c r="AH42" s="83">
        <v>7</v>
      </c>
      <c r="AI42" s="11" t="s">
        <v>973</v>
      </c>
      <c r="AJ42" s="83">
        <v>1</v>
      </c>
      <c r="AK42" s="11" t="s">
        <v>974</v>
      </c>
    </row>
    <row r="43" spans="1:37" s="57" customFormat="1" ht="12.75" customHeight="1">
      <c r="A43" s="13"/>
      <c r="B43" s="83">
        <v>40</v>
      </c>
      <c r="C43" s="11" t="s">
        <v>972</v>
      </c>
      <c r="D43" s="83">
        <v>7</v>
      </c>
      <c r="E43" s="11" t="s">
        <v>973</v>
      </c>
      <c r="F43" s="83">
        <v>4</v>
      </c>
      <c r="G43" s="111" t="s">
        <v>974</v>
      </c>
      <c r="H43" s="85">
        <f t="shared" si="3"/>
        <v>139648</v>
      </c>
      <c r="I43" s="85">
        <v>62012</v>
      </c>
      <c r="J43" s="85">
        <v>77636</v>
      </c>
      <c r="K43" s="85">
        <f t="shared" si="4"/>
        <v>95330</v>
      </c>
      <c r="L43" s="85">
        <v>42180</v>
      </c>
      <c r="M43" s="85">
        <v>53150</v>
      </c>
      <c r="N43" s="186">
        <f t="shared" si="5"/>
        <v>89187</v>
      </c>
      <c r="O43" s="85">
        <v>52</v>
      </c>
      <c r="P43" s="85">
        <v>70481</v>
      </c>
      <c r="Q43" s="85">
        <v>47</v>
      </c>
      <c r="R43" s="85">
        <v>18706</v>
      </c>
      <c r="S43" s="85">
        <v>41242</v>
      </c>
      <c r="T43" s="85">
        <v>3939</v>
      </c>
      <c r="U43" s="85">
        <v>19301</v>
      </c>
      <c r="V43" s="85">
        <v>5949</v>
      </c>
      <c r="W43" s="85">
        <v>3124</v>
      </c>
      <c r="X43" s="85">
        <v>15199</v>
      </c>
      <c r="Y43" s="85" t="s">
        <v>890</v>
      </c>
      <c r="Z43" s="85" t="s">
        <v>890</v>
      </c>
      <c r="AA43" s="85" t="s">
        <v>890</v>
      </c>
      <c r="AB43" s="85" t="s">
        <v>890</v>
      </c>
      <c r="AC43" s="85">
        <v>433</v>
      </c>
      <c r="AD43" s="53"/>
      <c r="AE43" s="75"/>
      <c r="AF43" s="83">
        <v>40</v>
      </c>
      <c r="AG43" s="11" t="s">
        <v>972</v>
      </c>
      <c r="AH43" s="83">
        <v>7</v>
      </c>
      <c r="AI43" s="11" t="s">
        <v>973</v>
      </c>
      <c r="AJ43" s="83">
        <v>4</v>
      </c>
      <c r="AK43" s="11" t="s">
        <v>974</v>
      </c>
    </row>
    <row r="44" spans="1:37" s="57" customFormat="1" ht="12.75" customHeight="1">
      <c r="A44" s="13"/>
      <c r="B44" s="83">
        <v>43</v>
      </c>
      <c r="C44" s="11" t="s">
        <v>972</v>
      </c>
      <c r="D44" s="83">
        <v>7</v>
      </c>
      <c r="E44" s="11" t="s">
        <v>973</v>
      </c>
      <c r="F44" s="83">
        <v>7</v>
      </c>
      <c r="G44" s="111" t="s">
        <v>974</v>
      </c>
      <c r="H44" s="85">
        <f t="shared" si="3"/>
        <v>151452</v>
      </c>
      <c r="I44" s="85">
        <v>67197</v>
      </c>
      <c r="J44" s="85">
        <v>84255</v>
      </c>
      <c r="K44" s="85">
        <f t="shared" si="4"/>
        <v>107071</v>
      </c>
      <c r="L44" s="85">
        <v>46957</v>
      </c>
      <c r="M44" s="85">
        <v>60114</v>
      </c>
      <c r="N44" s="186">
        <f t="shared" si="5"/>
        <v>101054</v>
      </c>
      <c r="O44" s="85">
        <v>50</v>
      </c>
      <c r="P44" s="186">
        <v>89307</v>
      </c>
      <c r="Q44" s="85">
        <v>43</v>
      </c>
      <c r="R44" s="85">
        <v>11747</v>
      </c>
      <c r="S44" s="85">
        <v>43470</v>
      </c>
      <c r="T44" s="85">
        <v>3646</v>
      </c>
      <c r="U44" s="85">
        <v>16269</v>
      </c>
      <c r="V44" s="85">
        <v>7962</v>
      </c>
      <c r="W44" s="85">
        <v>6020</v>
      </c>
      <c r="X44" s="85">
        <v>23382</v>
      </c>
      <c r="Y44" s="85" t="s">
        <v>890</v>
      </c>
      <c r="Z44" s="85" t="s">
        <v>890</v>
      </c>
      <c r="AA44" s="85" t="s">
        <v>890</v>
      </c>
      <c r="AB44" s="85" t="s">
        <v>890</v>
      </c>
      <c r="AC44" s="85">
        <v>305</v>
      </c>
      <c r="AD44" s="53"/>
      <c r="AE44" s="75"/>
      <c r="AF44" s="83">
        <v>43</v>
      </c>
      <c r="AG44" s="11" t="s">
        <v>972</v>
      </c>
      <c r="AH44" s="83">
        <v>7</v>
      </c>
      <c r="AI44" s="11" t="s">
        <v>973</v>
      </c>
      <c r="AJ44" s="83">
        <v>7</v>
      </c>
      <c r="AK44" s="11" t="s">
        <v>974</v>
      </c>
    </row>
    <row r="45" spans="1:37" s="57" customFormat="1" ht="12.75" customHeight="1">
      <c r="A45" s="13"/>
      <c r="B45" s="83">
        <v>46</v>
      </c>
      <c r="C45" s="11" t="s">
        <v>972</v>
      </c>
      <c r="D45" s="83">
        <v>6</v>
      </c>
      <c r="E45" s="11" t="s">
        <v>973</v>
      </c>
      <c r="F45" s="83">
        <v>27</v>
      </c>
      <c r="G45" s="111" t="s">
        <v>974</v>
      </c>
      <c r="H45" s="85">
        <f t="shared" si="3"/>
        <v>174157</v>
      </c>
      <c r="I45" s="85">
        <v>78937</v>
      </c>
      <c r="J45" s="85">
        <v>95220</v>
      </c>
      <c r="K45" s="85">
        <f t="shared" si="4"/>
        <v>111060</v>
      </c>
      <c r="L45" s="85">
        <v>48866</v>
      </c>
      <c r="M45" s="85">
        <v>62194</v>
      </c>
      <c r="N45" s="186">
        <f t="shared" si="5"/>
        <v>102119</v>
      </c>
      <c r="O45" s="85">
        <v>50</v>
      </c>
      <c r="P45" s="85">
        <v>88601</v>
      </c>
      <c r="Q45" s="85">
        <v>56</v>
      </c>
      <c r="R45" s="85">
        <v>13518</v>
      </c>
      <c r="S45" s="85">
        <v>43262</v>
      </c>
      <c r="T45" s="85">
        <v>3252</v>
      </c>
      <c r="U45" s="85">
        <v>19588</v>
      </c>
      <c r="V45" s="85">
        <v>12462</v>
      </c>
      <c r="W45" s="85">
        <v>4259</v>
      </c>
      <c r="X45" s="85">
        <v>19188</v>
      </c>
      <c r="Y45" s="85" t="s">
        <v>890</v>
      </c>
      <c r="Z45" s="85" t="s">
        <v>890</v>
      </c>
      <c r="AA45" s="85" t="s">
        <v>890</v>
      </c>
      <c r="AB45" s="85" t="s">
        <v>890</v>
      </c>
      <c r="AC45" s="85">
        <v>108</v>
      </c>
      <c r="AD45" s="53"/>
      <c r="AE45" s="75"/>
      <c r="AF45" s="83">
        <v>46</v>
      </c>
      <c r="AG45" s="11" t="s">
        <v>972</v>
      </c>
      <c r="AH45" s="83">
        <v>6</v>
      </c>
      <c r="AI45" s="11" t="s">
        <v>973</v>
      </c>
      <c r="AJ45" s="83">
        <v>27</v>
      </c>
      <c r="AK45" s="11" t="s">
        <v>974</v>
      </c>
    </row>
    <row r="46" spans="1:37" s="57" customFormat="1" ht="12.75" customHeight="1">
      <c r="A46" s="13"/>
      <c r="B46" s="83">
        <v>49</v>
      </c>
      <c r="C46" s="11" t="s">
        <v>972</v>
      </c>
      <c r="D46" s="83">
        <v>7</v>
      </c>
      <c r="E46" s="11" t="s">
        <v>973</v>
      </c>
      <c r="F46" s="83">
        <v>7</v>
      </c>
      <c r="G46" s="111" t="s">
        <v>974</v>
      </c>
      <c r="H46" s="85">
        <f t="shared" si="3"/>
        <v>192217</v>
      </c>
      <c r="I46" s="85">
        <v>87627</v>
      </c>
      <c r="J46" s="85">
        <v>104590</v>
      </c>
      <c r="K46" s="85">
        <f t="shared" si="4"/>
        <v>136765</v>
      </c>
      <c r="L46" s="85">
        <v>61120</v>
      </c>
      <c r="M46" s="85">
        <v>75645</v>
      </c>
      <c r="N46" s="186">
        <f t="shared" si="5"/>
        <v>127518</v>
      </c>
      <c r="O46" s="85">
        <v>53</v>
      </c>
      <c r="P46" s="85">
        <v>104780</v>
      </c>
      <c r="Q46" s="85">
        <v>58</v>
      </c>
      <c r="R46" s="85">
        <v>22738</v>
      </c>
      <c r="S46" s="85">
        <v>50616</v>
      </c>
      <c r="T46" s="85">
        <v>5013</v>
      </c>
      <c r="U46" s="85">
        <v>17065</v>
      </c>
      <c r="V46" s="85">
        <v>19275</v>
      </c>
      <c r="W46" s="85">
        <v>14194</v>
      </c>
      <c r="X46" s="85">
        <v>20918</v>
      </c>
      <c r="Y46" s="85" t="s">
        <v>890</v>
      </c>
      <c r="Z46" s="85" t="s">
        <v>890</v>
      </c>
      <c r="AA46" s="85" t="s">
        <v>890</v>
      </c>
      <c r="AB46" s="85" t="s">
        <v>890</v>
      </c>
      <c r="AC46" s="85">
        <v>437</v>
      </c>
      <c r="AD46" s="53"/>
      <c r="AE46" s="75"/>
      <c r="AF46" s="83">
        <v>49</v>
      </c>
      <c r="AG46" s="11" t="s">
        <v>972</v>
      </c>
      <c r="AH46" s="83">
        <v>7</v>
      </c>
      <c r="AI46" s="11" t="s">
        <v>973</v>
      </c>
      <c r="AJ46" s="83">
        <v>7</v>
      </c>
      <c r="AK46" s="11" t="s">
        <v>974</v>
      </c>
    </row>
    <row r="47" spans="1:37" s="57" customFormat="1" ht="12.75" customHeight="1">
      <c r="A47" s="13"/>
      <c r="B47" s="83">
        <v>52</v>
      </c>
      <c r="C47" s="11" t="s">
        <v>972</v>
      </c>
      <c r="D47" s="83">
        <v>7</v>
      </c>
      <c r="E47" s="11" t="s">
        <v>973</v>
      </c>
      <c r="F47" s="83">
        <v>10</v>
      </c>
      <c r="G47" s="111" t="s">
        <v>974</v>
      </c>
      <c r="H47" s="85">
        <f t="shared" si="3"/>
        <v>202959</v>
      </c>
      <c r="I47" s="85">
        <v>92837</v>
      </c>
      <c r="J47" s="85">
        <v>110122</v>
      </c>
      <c r="K47" s="85">
        <f t="shared" si="4"/>
        <v>128712</v>
      </c>
      <c r="L47" s="85">
        <v>56358</v>
      </c>
      <c r="M47" s="85">
        <v>72354</v>
      </c>
      <c r="N47" s="186">
        <f t="shared" si="5"/>
        <v>120184</v>
      </c>
      <c r="O47" s="85">
        <v>50</v>
      </c>
      <c r="P47" s="85">
        <v>92405</v>
      </c>
      <c r="Q47" s="85">
        <v>52</v>
      </c>
      <c r="R47" s="85">
        <v>27779</v>
      </c>
      <c r="S47" s="85">
        <v>37900</v>
      </c>
      <c r="T47" s="85">
        <v>4255</v>
      </c>
      <c r="U47" s="85">
        <v>15824</v>
      </c>
      <c r="V47" s="85">
        <v>15529</v>
      </c>
      <c r="W47" s="85">
        <v>7674</v>
      </c>
      <c r="X47" s="85">
        <v>30102</v>
      </c>
      <c r="Y47" s="85" t="s">
        <v>890</v>
      </c>
      <c r="Z47" s="85" t="s">
        <v>890</v>
      </c>
      <c r="AA47" s="85" t="s">
        <v>890</v>
      </c>
      <c r="AB47" s="85" t="s">
        <v>890</v>
      </c>
      <c r="AC47" s="85">
        <v>8900</v>
      </c>
      <c r="AD47" s="53"/>
      <c r="AE47" s="75"/>
      <c r="AF47" s="83">
        <v>52</v>
      </c>
      <c r="AG47" s="11" t="s">
        <v>972</v>
      </c>
      <c r="AH47" s="83">
        <v>7</v>
      </c>
      <c r="AI47" s="11" t="s">
        <v>973</v>
      </c>
      <c r="AJ47" s="83">
        <v>10</v>
      </c>
      <c r="AK47" s="11" t="s">
        <v>974</v>
      </c>
    </row>
    <row r="48" spans="1:37" s="57" customFormat="1" ht="12.75" customHeight="1">
      <c r="A48" s="13"/>
      <c r="B48" s="83">
        <v>55</v>
      </c>
      <c r="C48" s="11" t="s">
        <v>972</v>
      </c>
      <c r="D48" s="83">
        <v>6</v>
      </c>
      <c r="E48" s="11" t="s">
        <v>973</v>
      </c>
      <c r="F48" s="83">
        <v>22</v>
      </c>
      <c r="G48" s="111" t="s">
        <v>974</v>
      </c>
      <c r="H48" s="85">
        <f t="shared" si="3"/>
        <v>211145</v>
      </c>
      <c r="I48" s="85">
        <v>96840</v>
      </c>
      <c r="J48" s="85">
        <v>114305</v>
      </c>
      <c r="K48" s="85">
        <f t="shared" si="4"/>
        <v>140027</v>
      </c>
      <c r="L48" s="85">
        <v>62134</v>
      </c>
      <c r="M48" s="85">
        <v>77893</v>
      </c>
      <c r="N48" s="186">
        <f t="shared" si="5"/>
        <v>124186</v>
      </c>
      <c r="O48" s="85">
        <v>50</v>
      </c>
      <c r="P48" s="85">
        <v>97214</v>
      </c>
      <c r="Q48" s="85">
        <v>43</v>
      </c>
      <c r="R48" s="85">
        <v>26972</v>
      </c>
      <c r="S48" s="85">
        <v>46565</v>
      </c>
      <c r="T48" s="85">
        <v>3812</v>
      </c>
      <c r="U48" s="85">
        <v>14792</v>
      </c>
      <c r="V48" s="85">
        <v>14947</v>
      </c>
      <c r="W48" s="85">
        <v>14109</v>
      </c>
      <c r="X48" s="85">
        <v>20585</v>
      </c>
      <c r="Y48" s="85" t="s">
        <v>890</v>
      </c>
      <c r="Z48" s="85" t="s">
        <v>890</v>
      </c>
      <c r="AA48" s="85" t="s">
        <v>890</v>
      </c>
      <c r="AB48" s="85" t="s">
        <v>890</v>
      </c>
      <c r="AC48" s="85">
        <v>2756</v>
      </c>
      <c r="AD48" s="53"/>
      <c r="AE48" s="75"/>
      <c r="AF48" s="83">
        <v>55</v>
      </c>
      <c r="AG48" s="11" t="s">
        <v>972</v>
      </c>
      <c r="AH48" s="83">
        <v>6</v>
      </c>
      <c r="AI48" s="11" t="s">
        <v>973</v>
      </c>
      <c r="AJ48" s="83">
        <v>22</v>
      </c>
      <c r="AK48" s="11" t="s">
        <v>974</v>
      </c>
    </row>
    <row r="49" spans="1:37" s="57" customFormat="1" ht="12.75" customHeight="1">
      <c r="A49" s="13"/>
      <c r="B49" s="83">
        <v>58</v>
      </c>
      <c r="C49" s="11" t="s">
        <v>972</v>
      </c>
      <c r="D49" s="83">
        <v>6</v>
      </c>
      <c r="E49" s="11" t="s">
        <v>973</v>
      </c>
      <c r="F49" s="83">
        <v>26</v>
      </c>
      <c r="G49" s="111" t="s">
        <v>974</v>
      </c>
      <c r="H49" s="85">
        <f t="shared" si="3"/>
        <v>218580</v>
      </c>
      <c r="I49" s="85">
        <v>100545</v>
      </c>
      <c r="J49" s="85">
        <v>118035</v>
      </c>
      <c r="K49" s="85">
        <f t="shared" si="4"/>
        <v>114988</v>
      </c>
      <c r="L49" s="85">
        <v>51205</v>
      </c>
      <c r="M49" s="85">
        <v>63783</v>
      </c>
      <c r="N49" s="186">
        <f t="shared" si="5"/>
        <v>111984</v>
      </c>
      <c r="O49" s="85">
        <v>50</v>
      </c>
      <c r="P49" s="85">
        <v>110056</v>
      </c>
      <c r="Q49" s="85">
        <v>141</v>
      </c>
      <c r="R49" s="85">
        <v>1928</v>
      </c>
      <c r="S49" s="85">
        <v>36493</v>
      </c>
      <c r="T49" s="85">
        <v>4564</v>
      </c>
      <c r="U49" s="85">
        <v>20352</v>
      </c>
      <c r="V49" s="85">
        <v>15970</v>
      </c>
      <c r="W49" s="85" t="s">
        <v>890</v>
      </c>
      <c r="X49" s="85">
        <v>22026</v>
      </c>
      <c r="Y49" s="85" t="s">
        <v>890</v>
      </c>
      <c r="Z49" s="85" t="s">
        <v>890</v>
      </c>
      <c r="AA49" s="85" t="s">
        <v>890</v>
      </c>
      <c r="AB49" s="85" t="s">
        <v>890</v>
      </c>
      <c r="AC49" s="85">
        <v>12579</v>
      </c>
      <c r="AD49" s="53"/>
      <c r="AE49" s="75"/>
      <c r="AF49" s="83">
        <v>58</v>
      </c>
      <c r="AG49" s="11" t="s">
        <v>972</v>
      </c>
      <c r="AH49" s="83">
        <v>6</v>
      </c>
      <c r="AI49" s="11" t="s">
        <v>973</v>
      </c>
      <c r="AJ49" s="83">
        <v>26</v>
      </c>
      <c r="AK49" s="11" t="s">
        <v>974</v>
      </c>
    </row>
    <row r="50" spans="1:37" s="57" customFormat="1" ht="12.75" customHeight="1">
      <c r="A50" s="13"/>
      <c r="B50" s="83">
        <v>61</v>
      </c>
      <c r="C50" s="11" t="s">
        <v>972</v>
      </c>
      <c r="D50" s="83">
        <v>7</v>
      </c>
      <c r="E50" s="11" t="s">
        <v>973</v>
      </c>
      <c r="F50" s="83">
        <v>6</v>
      </c>
      <c r="G50" s="111" t="s">
        <v>974</v>
      </c>
      <c r="H50" s="85">
        <f t="shared" si="3"/>
        <v>223962</v>
      </c>
      <c r="I50" s="85">
        <v>102692</v>
      </c>
      <c r="J50" s="85">
        <v>121270</v>
      </c>
      <c r="K50" s="85">
        <f t="shared" si="4"/>
        <v>145011</v>
      </c>
      <c r="L50" s="85">
        <v>64347</v>
      </c>
      <c r="M50" s="85">
        <v>80664</v>
      </c>
      <c r="N50" s="186">
        <f t="shared" si="5"/>
        <v>131434</v>
      </c>
      <c r="O50" s="85">
        <v>50</v>
      </c>
      <c r="P50" s="85">
        <v>126900</v>
      </c>
      <c r="Q50" s="85">
        <v>140</v>
      </c>
      <c r="R50" s="85">
        <v>4534</v>
      </c>
      <c r="S50" s="85">
        <v>45494</v>
      </c>
      <c r="T50" s="85">
        <v>3766</v>
      </c>
      <c r="U50" s="85">
        <v>25894</v>
      </c>
      <c r="V50" s="85">
        <v>21657</v>
      </c>
      <c r="W50" s="85" t="s">
        <v>890</v>
      </c>
      <c r="X50" s="85">
        <v>20825</v>
      </c>
      <c r="Y50" s="85" t="s">
        <v>890</v>
      </c>
      <c r="Z50" s="85" t="s">
        <v>890</v>
      </c>
      <c r="AA50" s="85" t="s">
        <v>890</v>
      </c>
      <c r="AB50" s="85" t="s">
        <v>890</v>
      </c>
      <c r="AC50" s="85">
        <v>13798</v>
      </c>
      <c r="AD50" s="53"/>
      <c r="AE50" s="75"/>
      <c r="AF50" s="83">
        <v>61</v>
      </c>
      <c r="AG50" s="11" t="s">
        <v>972</v>
      </c>
      <c r="AH50" s="83">
        <v>7</v>
      </c>
      <c r="AI50" s="11" t="s">
        <v>973</v>
      </c>
      <c r="AJ50" s="83">
        <v>6</v>
      </c>
      <c r="AK50" s="11" t="s">
        <v>974</v>
      </c>
    </row>
    <row r="51" spans="1:37" s="57" customFormat="1" ht="12.75" customHeight="1">
      <c r="A51" s="11" t="s">
        <v>977</v>
      </c>
      <c r="B51" s="83" t="s">
        <v>149</v>
      </c>
      <c r="C51" s="11" t="s">
        <v>972</v>
      </c>
      <c r="D51" s="83">
        <v>7</v>
      </c>
      <c r="E51" s="11" t="s">
        <v>973</v>
      </c>
      <c r="F51" s="83">
        <v>23</v>
      </c>
      <c r="G51" s="111" t="s">
        <v>974</v>
      </c>
      <c r="H51" s="85">
        <f t="shared" si="3"/>
        <v>232661</v>
      </c>
      <c r="I51" s="85">
        <v>106515</v>
      </c>
      <c r="J51" s="85">
        <v>126146</v>
      </c>
      <c r="K51" s="85">
        <f t="shared" si="4"/>
        <v>150035</v>
      </c>
      <c r="L51" s="85">
        <v>66537</v>
      </c>
      <c r="M51" s="85">
        <v>83498</v>
      </c>
      <c r="N51" s="186">
        <f t="shared" si="5"/>
        <v>141087</v>
      </c>
      <c r="O51" s="85">
        <v>50</v>
      </c>
      <c r="P51" s="85">
        <v>133468</v>
      </c>
      <c r="Q51" s="85">
        <v>335</v>
      </c>
      <c r="R51" s="85">
        <v>7619</v>
      </c>
      <c r="S51" s="85">
        <v>36435</v>
      </c>
      <c r="T51" s="85">
        <v>2763</v>
      </c>
      <c r="U51" s="85">
        <v>52394</v>
      </c>
      <c r="V51" s="85">
        <v>17715</v>
      </c>
      <c r="W51" s="85" t="s">
        <v>890</v>
      </c>
      <c r="X51" s="85">
        <v>18109</v>
      </c>
      <c r="Y51" s="85" t="s">
        <v>890</v>
      </c>
      <c r="Z51" s="85" t="s">
        <v>890</v>
      </c>
      <c r="AA51" s="85" t="s">
        <v>890</v>
      </c>
      <c r="AB51" s="85" t="s">
        <v>890</v>
      </c>
      <c r="AC51" s="85">
        <v>13671</v>
      </c>
      <c r="AD51" s="53"/>
      <c r="AE51" s="33" t="s">
        <v>977</v>
      </c>
      <c r="AF51" s="83" t="s">
        <v>149</v>
      </c>
      <c r="AG51" s="11" t="s">
        <v>972</v>
      </c>
      <c r="AH51" s="83">
        <v>7</v>
      </c>
      <c r="AI51" s="11" t="s">
        <v>973</v>
      </c>
      <c r="AJ51" s="83">
        <v>23</v>
      </c>
      <c r="AK51" s="11" t="s">
        <v>974</v>
      </c>
    </row>
    <row r="52" spans="1:37" s="57" customFormat="1" ht="12.75" customHeight="1">
      <c r="A52" s="13"/>
      <c r="B52" s="83">
        <v>4</v>
      </c>
      <c r="C52" s="11" t="s">
        <v>972</v>
      </c>
      <c r="D52" s="83">
        <v>7</v>
      </c>
      <c r="E52" s="11" t="s">
        <v>973</v>
      </c>
      <c r="F52" s="83">
        <v>26</v>
      </c>
      <c r="G52" s="111" t="s">
        <v>974</v>
      </c>
      <c r="H52" s="85">
        <f t="shared" si="3"/>
        <v>238942</v>
      </c>
      <c r="I52" s="85">
        <v>109128</v>
      </c>
      <c r="J52" s="85">
        <v>129814</v>
      </c>
      <c r="K52" s="85">
        <f t="shared" si="4"/>
        <v>107776</v>
      </c>
      <c r="L52" s="85">
        <v>48105</v>
      </c>
      <c r="M52" s="85">
        <v>59671</v>
      </c>
      <c r="N52" s="186">
        <f t="shared" si="5"/>
        <v>104190</v>
      </c>
      <c r="O52" s="85">
        <v>50</v>
      </c>
      <c r="P52" s="85">
        <v>97608</v>
      </c>
      <c r="Q52" s="85">
        <v>280</v>
      </c>
      <c r="R52" s="85">
        <v>6582</v>
      </c>
      <c r="S52" s="85">
        <v>25082</v>
      </c>
      <c r="T52" s="85">
        <v>2465</v>
      </c>
      <c r="U52" s="85">
        <v>18361</v>
      </c>
      <c r="V52" s="85">
        <v>13856</v>
      </c>
      <c r="W52" s="85" t="s">
        <v>890</v>
      </c>
      <c r="X52" s="85">
        <v>18878</v>
      </c>
      <c r="Y52" s="85" t="s">
        <v>890</v>
      </c>
      <c r="Z52" s="85" t="s">
        <v>890</v>
      </c>
      <c r="AA52" s="85" t="s">
        <v>890</v>
      </c>
      <c r="AB52" s="85" t="s">
        <v>890</v>
      </c>
      <c r="AC52" s="85">
        <v>25548</v>
      </c>
      <c r="AD52" s="53"/>
      <c r="AE52" s="75"/>
      <c r="AF52" s="83">
        <v>4</v>
      </c>
      <c r="AG52" s="11" t="s">
        <v>972</v>
      </c>
      <c r="AH52" s="83">
        <v>7</v>
      </c>
      <c r="AI52" s="11" t="s">
        <v>973</v>
      </c>
      <c r="AJ52" s="83">
        <v>26</v>
      </c>
      <c r="AK52" s="11" t="s">
        <v>974</v>
      </c>
    </row>
    <row r="53" spans="1:37" s="57" customFormat="1" ht="12.75" customHeight="1">
      <c r="A53" s="13"/>
      <c r="B53" s="83">
        <v>7</v>
      </c>
      <c r="C53" s="11" t="s">
        <v>972</v>
      </c>
      <c r="D53" s="83">
        <v>7</v>
      </c>
      <c r="E53" s="11" t="s">
        <v>973</v>
      </c>
      <c r="F53" s="83">
        <v>23</v>
      </c>
      <c r="G53" s="111" t="s">
        <v>974</v>
      </c>
      <c r="H53" s="85">
        <f t="shared" si="3"/>
        <v>248059</v>
      </c>
      <c r="I53" s="85">
        <v>113573</v>
      </c>
      <c r="J53" s="85">
        <v>134486</v>
      </c>
      <c r="K53" s="85">
        <f t="shared" si="4"/>
        <v>100457</v>
      </c>
      <c r="L53" s="85">
        <v>44637</v>
      </c>
      <c r="M53" s="85">
        <v>55820</v>
      </c>
      <c r="N53" s="186">
        <f t="shared" si="5"/>
        <v>94787</v>
      </c>
      <c r="O53" s="85">
        <v>50</v>
      </c>
      <c r="P53" s="85">
        <v>89102</v>
      </c>
      <c r="Q53" s="85">
        <v>131</v>
      </c>
      <c r="R53" s="85">
        <v>5685</v>
      </c>
      <c r="S53" s="85">
        <v>25344</v>
      </c>
      <c r="T53" s="85" t="s">
        <v>890</v>
      </c>
      <c r="U53" s="85">
        <v>17119</v>
      </c>
      <c r="V53" s="85">
        <v>14524</v>
      </c>
      <c r="W53" s="85" t="s">
        <v>890</v>
      </c>
      <c r="X53" s="85" t="s">
        <v>890</v>
      </c>
      <c r="Y53" s="85" t="s">
        <v>890</v>
      </c>
      <c r="Z53" s="85">
        <v>4394</v>
      </c>
      <c r="AA53" s="85" t="s">
        <v>890</v>
      </c>
      <c r="AB53" s="85" t="s">
        <v>890</v>
      </c>
      <c r="AC53" s="85">
        <v>33406</v>
      </c>
      <c r="AD53" s="53"/>
      <c r="AE53" s="75"/>
      <c r="AF53" s="83">
        <v>7</v>
      </c>
      <c r="AG53" s="11" t="s">
        <v>972</v>
      </c>
      <c r="AH53" s="83">
        <v>7</v>
      </c>
      <c r="AI53" s="11" t="s">
        <v>973</v>
      </c>
      <c r="AJ53" s="83">
        <v>23</v>
      </c>
      <c r="AK53" s="11" t="s">
        <v>974</v>
      </c>
    </row>
    <row r="54" spans="1:37" s="57" customFormat="1" ht="12.75" customHeight="1">
      <c r="A54" s="13"/>
      <c r="B54" s="13">
        <v>10</v>
      </c>
      <c r="C54" s="11" t="s">
        <v>972</v>
      </c>
      <c r="D54" s="13">
        <v>7</v>
      </c>
      <c r="E54" s="11" t="s">
        <v>973</v>
      </c>
      <c r="F54" s="13">
        <v>12</v>
      </c>
      <c r="G54" s="111" t="s">
        <v>974</v>
      </c>
      <c r="H54" s="85">
        <f t="shared" si="3"/>
        <v>254610</v>
      </c>
      <c r="I54" s="85">
        <v>116349</v>
      </c>
      <c r="J54" s="85">
        <v>138261</v>
      </c>
      <c r="K54" s="85">
        <f t="shared" si="4"/>
        <v>124501</v>
      </c>
      <c r="L54" s="85">
        <v>56381</v>
      </c>
      <c r="M54" s="85">
        <v>68120</v>
      </c>
      <c r="N54" s="186">
        <f t="shared" si="5"/>
        <v>118955</v>
      </c>
      <c r="O54" s="85">
        <v>50</v>
      </c>
      <c r="P54" s="85">
        <v>112110</v>
      </c>
      <c r="Q54" s="85">
        <v>108</v>
      </c>
      <c r="R54" s="85">
        <v>6845</v>
      </c>
      <c r="S54" s="85">
        <v>32053</v>
      </c>
      <c r="T54" s="85" t="s">
        <v>890</v>
      </c>
      <c r="U54" s="85" t="s">
        <v>890</v>
      </c>
      <c r="V54" s="85">
        <v>27195</v>
      </c>
      <c r="W54" s="85" t="s">
        <v>890</v>
      </c>
      <c r="X54" s="85">
        <v>21343</v>
      </c>
      <c r="Y54" s="85">
        <v>8566</v>
      </c>
      <c r="Z54" s="85">
        <v>1104</v>
      </c>
      <c r="AA54" s="85">
        <v>16161</v>
      </c>
      <c r="AB54" s="85">
        <v>6792</v>
      </c>
      <c r="AC54" s="85">
        <v>5741</v>
      </c>
      <c r="AD54" s="53"/>
      <c r="AE54" s="75"/>
      <c r="AF54" s="13">
        <v>10</v>
      </c>
      <c r="AG54" s="11" t="s">
        <v>972</v>
      </c>
      <c r="AH54" s="13">
        <v>7</v>
      </c>
      <c r="AI54" s="11" t="s">
        <v>973</v>
      </c>
      <c r="AJ54" s="13">
        <v>12</v>
      </c>
      <c r="AK54" s="11" t="s">
        <v>974</v>
      </c>
    </row>
    <row r="55" spans="1:37" s="57" customFormat="1" ht="12.75" customHeight="1">
      <c r="A55" s="13"/>
      <c r="B55" s="13">
        <v>13</v>
      </c>
      <c r="C55" s="11" t="s">
        <v>972</v>
      </c>
      <c r="D55" s="13">
        <v>7</v>
      </c>
      <c r="E55" s="11" t="s">
        <v>973</v>
      </c>
      <c r="F55" s="13">
        <v>29</v>
      </c>
      <c r="G55" s="111" t="s">
        <v>974</v>
      </c>
      <c r="H55" s="85">
        <f t="shared" si="3"/>
        <v>261386</v>
      </c>
      <c r="I55" s="85">
        <v>119825</v>
      </c>
      <c r="J55" s="85">
        <v>141561</v>
      </c>
      <c r="K55" s="85">
        <f t="shared" si="4"/>
        <v>133432</v>
      </c>
      <c r="L55" s="85">
        <v>58965</v>
      </c>
      <c r="M55" s="85">
        <v>74467</v>
      </c>
      <c r="N55" s="186">
        <v>127108</v>
      </c>
      <c r="O55" s="85">
        <v>48</v>
      </c>
      <c r="P55" s="85" t="s">
        <v>891</v>
      </c>
      <c r="Q55" s="85">
        <v>156</v>
      </c>
      <c r="R55" s="85" t="s">
        <v>891</v>
      </c>
      <c r="S55" s="85">
        <v>42425</v>
      </c>
      <c r="T55" s="85" t="s">
        <v>890</v>
      </c>
      <c r="U55" s="85" t="s">
        <v>890</v>
      </c>
      <c r="V55" s="85">
        <v>17962</v>
      </c>
      <c r="W55" s="85" t="s">
        <v>890</v>
      </c>
      <c r="X55" s="85">
        <v>25853</v>
      </c>
      <c r="Y55" s="85">
        <v>6156</v>
      </c>
      <c r="Z55" s="85" t="s">
        <v>890</v>
      </c>
      <c r="AA55" s="85">
        <v>18426</v>
      </c>
      <c r="AB55" s="85">
        <v>5600</v>
      </c>
      <c r="AC55" s="85">
        <v>10687</v>
      </c>
      <c r="AD55" s="53"/>
      <c r="AE55" s="75"/>
      <c r="AF55" s="13">
        <v>13</v>
      </c>
      <c r="AG55" s="11" t="s">
        <v>972</v>
      </c>
      <c r="AH55" s="13">
        <v>7</v>
      </c>
      <c r="AI55" s="11" t="s">
        <v>973</v>
      </c>
      <c r="AJ55" s="13">
        <v>29</v>
      </c>
      <c r="AK55" s="11" t="s">
        <v>974</v>
      </c>
    </row>
    <row r="56" spans="1:37" s="57" customFormat="1" ht="12.75" customHeight="1">
      <c r="A56" s="13"/>
      <c r="B56" s="13">
        <v>16</v>
      </c>
      <c r="C56" s="11" t="s">
        <v>972</v>
      </c>
      <c r="D56" s="13">
        <v>7</v>
      </c>
      <c r="E56" s="11" t="s">
        <v>57</v>
      </c>
      <c r="F56" s="13">
        <v>11</v>
      </c>
      <c r="G56" s="111" t="s">
        <v>58</v>
      </c>
      <c r="H56" s="85">
        <f>SUM(I56:J56)</f>
        <v>263770</v>
      </c>
      <c r="I56" s="85">
        <v>120593</v>
      </c>
      <c r="J56" s="85">
        <v>143177</v>
      </c>
      <c r="K56" s="85">
        <f>SUM(L56:M56)</f>
        <v>134702</v>
      </c>
      <c r="L56" s="85">
        <v>60139</v>
      </c>
      <c r="M56" s="85">
        <v>74563</v>
      </c>
      <c r="N56" s="186">
        <v>130316</v>
      </c>
      <c r="O56" s="85">
        <v>48</v>
      </c>
      <c r="P56" s="85" t="s">
        <v>891</v>
      </c>
      <c r="Q56" s="85">
        <v>80</v>
      </c>
      <c r="R56" s="85" t="s">
        <v>891</v>
      </c>
      <c r="S56" s="85">
        <v>31728</v>
      </c>
      <c r="T56" s="466" t="s">
        <v>644</v>
      </c>
      <c r="U56" s="466" t="s">
        <v>644</v>
      </c>
      <c r="V56" s="85">
        <v>18617</v>
      </c>
      <c r="W56" s="466" t="s">
        <v>644</v>
      </c>
      <c r="X56" s="85">
        <v>25394</v>
      </c>
      <c r="Y56" s="85">
        <v>6916</v>
      </c>
      <c r="Z56" s="466" t="s">
        <v>644</v>
      </c>
      <c r="AA56" s="85">
        <v>42795</v>
      </c>
      <c r="AB56" s="466" t="s">
        <v>644</v>
      </c>
      <c r="AC56" s="85">
        <v>4867</v>
      </c>
      <c r="AD56" s="53"/>
      <c r="AE56" s="75"/>
      <c r="AF56" s="13">
        <v>16</v>
      </c>
      <c r="AG56" s="11" t="s">
        <v>972</v>
      </c>
      <c r="AH56" s="13">
        <v>7</v>
      </c>
      <c r="AI56" s="11" t="s">
        <v>57</v>
      </c>
      <c r="AJ56" s="13">
        <v>11</v>
      </c>
      <c r="AK56" s="11" t="s">
        <v>58</v>
      </c>
    </row>
    <row r="57" spans="1:37" s="57" customFormat="1" ht="12.75" customHeight="1">
      <c r="A57" s="13"/>
      <c r="B57" s="13">
        <v>19</v>
      </c>
      <c r="C57" s="11" t="s">
        <v>972</v>
      </c>
      <c r="D57" s="13">
        <v>7</v>
      </c>
      <c r="E57" s="11" t="s">
        <v>57</v>
      </c>
      <c r="F57" s="13">
        <v>29</v>
      </c>
      <c r="G57" s="111" t="s">
        <v>58</v>
      </c>
      <c r="H57" s="85">
        <f t="shared" si="3"/>
        <v>265493</v>
      </c>
      <c r="I57" s="85">
        <v>121080</v>
      </c>
      <c r="J57" s="85">
        <v>144413</v>
      </c>
      <c r="K57" s="85">
        <f t="shared" si="4"/>
        <v>140273</v>
      </c>
      <c r="L57" s="85">
        <v>63002</v>
      </c>
      <c r="M57" s="85">
        <v>77271</v>
      </c>
      <c r="N57" s="186">
        <v>137217</v>
      </c>
      <c r="O57" s="85">
        <v>48</v>
      </c>
      <c r="P57" s="85" t="s">
        <v>891</v>
      </c>
      <c r="Q57" s="85">
        <v>111</v>
      </c>
      <c r="R57" s="85" t="s">
        <v>891</v>
      </c>
      <c r="S57" s="85">
        <v>28851</v>
      </c>
      <c r="T57" s="466" t="s">
        <v>644</v>
      </c>
      <c r="U57" s="466" t="s">
        <v>644</v>
      </c>
      <c r="V57" s="85">
        <v>20184</v>
      </c>
      <c r="W57" s="466" t="s">
        <v>644</v>
      </c>
      <c r="X57" s="85">
        <v>22083</v>
      </c>
      <c r="Y57" s="85">
        <v>4774</v>
      </c>
      <c r="Z57" s="466" t="s">
        <v>644</v>
      </c>
      <c r="AA57" s="85">
        <v>53442</v>
      </c>
      <c r="AB57" s="466" t="s">
        <v>644</v>
      </c>
      <c r="AC57" s="85">
        <v>7883</v>
      </c>
      <c r="AD57" s="53"/>
      <c r="AE57" s="75"/>
      <c r="AF57" s="13">
        <v>19</v>
      </c>
      <c r="AG57" s="11" t="s">
        <v>972</v>
      </c>
      <c r="AH57" s="13">
        <v>7</v>
      </c>
      <c r="AI57" s="11" t="s">
        <v>57</v>
      </c>
      <c r="AJ57" s="13">
        <v>29</v>
      </c>
      <c r="AK57" s="11" t="s">
        <v>58</v>
      </c>
    </row>
    <row r="58" spans="1:37" ht="4.5" customHeight="1">
      <c r="A58" s="188"/>
      <c r="B58" s="188"/>
      <c r="C58" s="188"/>
      <c r="D58" s="188"/>
      <c r="E58" s="188"/>
      <c r="F58" s="188"/>
      <c r="G58" s="189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1"/>
      <c r="AF58" s="188"/>
      <c r="AG58" s="188"/>
      <c r="AH58" s="188"/>
      <c r="AI58" s="188"/>
      <c r="AJ58" s="188"/>
      <c r="AK58" s="188"/>
    </row>
    <row r="59" spans="1:37" ht="3" customHeight="1">
      <c r="A59" s="172"/>
      <c r="B59" s="172"/>
      <c r="C59" s="172"/>
      <c r="D59" s="172"/>
      <c r="E59" s="172"/>
      <c r="F59" s="172"/>
      <c r="G59" s="172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2"/>
      <c r="AF59" s="172"/>
      <c r="AG59" s="172"/>
      <c r="AH59" s="172"/>
      <c r="AI59" s="172"/>
      <c r="AJ59" s="172"/>
      <c r="AK59" s="172"/>
    </row>
    <row r="60" s="112" customFormat="1" ht="11.25">
      <c r="A60" s="112" t="s">
        <v>37</v>
      </c>
    </row>
    <row r="61" s="7" customFormat="1" ht="11.25">
      <c r="A61" s="406" t="s">
        <v>735</v>
      </c>
    </row>
    <row r="62" s="7" customFormat="1" ht="11.25">
      <c r="A62" s="406" t="s">
        <v>736</v>
      </c>
    </row>
    <row r="63" s="7" customFormat="1" ht="11.25">
      <c r="A63" s="406" t="s">
        <v>737</v>
      </c>
    </row>
    <row r="64" s="7" customFormat="1" ht="11.25">
      <c r="A64" s="406" t="s">
        <v>738</v>
      </c>
    </row>
    <row r="65" ht="11.25">
      <c r="A65" s="407" t="s">
        <v>168</v>
      </c>
    </row>
    <row r="66" ht="11.25">
      <c r="A66" s="407" t="s">
        <v>16</v>
      </c>
    </row>
  </sheetData>
  <mergeCells count="20">
    <mergeCell ref="H5:J5"/>
    <mergeCell ref="K5:M5"/>
    <mergeCell ref="N5:N7"/>
    <mergeCell ref="O5:O7"/>
    <mergeCell ref="I6:I7"/>
    <mergeCell ref="J6:J7"/>
    <mergeCell ref="K6:K7"/>
    <mergeCell ref="L6:L7"/>
    <mergeCell ref="H6:H7"/>
    <mergeCell ref="M6:M7"/>
    <mergeCell ref="P5:P7"/>
    <mergeCell ref="Q5:Q7"/>
    <mergeCell ref="R5:R7"/>
    <mergeCell ref="T6:T7"/>
    <mergeCell ref="S5:AC5"/>
    <mergeCell ref="X6:X7"/>
    <mergeCell ref="AC6:AC7"/>
    <mergeCell ref="W6:W7"/>
    <mergeCell ref="AB6:AB7"/>
    <mergeCell ref="AA6:AA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18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50" workbookViewId="0" topLeftCell="A1">
      <selection activeCell="A1" sqref="A1:O1"/>
    </sheetView>
  </sheetViews>
  <sheetFormatPr defaultColWidth="9.00390625" defaultRowHeight="13.5"/>
  <cols>
    <col min="1" max="1" width="3.75390625" style="7" customWidth="1"/>
    <col min="2" max="2" width="3.25390625" style="5" customWidth="1"/>
    <col min="3" max="3" width="2.50390625" style="7" customWidth="1"/>
    <col min="4" max="4" width="3.00390625" style="5" customWidth="1"/>
    <col min="5" max="5" width="2.50390625" style="7" customWidth="1"/>
    <col min="6" max="6" width="2.75390625" style="5" customWidth="1"/>
    <col min="7" max="7" width="2.50390625" style="7" customWidth="1"/>
    <col min="8" max="8" width="0.875" style="7" customWidth="1"/>
    <col min="9" max="9" width="10.375" style="7" customWidth="1"/>
    <col min="10" max="10" width="9.875" style="7" customWidth="1"/>
    <col min="11" max="11" width="9.75390625" style="7" customWidth="1"/>
    <col min="12" max="12" width="10.25390625" style="7" customWidth="1"/>
    <col min="13" max="14" width="9.375" style="7" customWidth="1"/>
    <col min="15" max="15" width="10.125" style="7" customWidth="1"/>
    <col min="16" max="16" width="3.875" style="193" customWidth="1"/>
    <col min="17" max="16384" width="8.875" style="193" customWidth="1"/>
  </cols>
  <sheetData>
    <row r="1" spans="1:15" s="192" customFormat="1" ht="18" customHeight="1">
      <c r="A1" s="839" t="s">
        <v>892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</row>
    <row r="2" spans="1:15" s="192" customFormat="1" ht="12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2" customHeight="1"/>
    <row r="4" ht="3" customHeight="1"/>
    <row r="5" spans="1:15" s="194" customFormat="1" ht="18" customHeight="1">
      <c r="A5" s="67"/>
      <c r="B5" s="123"/>
      <c r="C5" s="67"/>
      <c r="D5" s="123"/>
      <c r="E5" s="67"/>
      <c r="F5" s="123"/>
      <c r="G5" s="389" t="s">
        <v>306</v>
      </c>
      <c r="H5" s="67"/>
      <c r="I5" s="789" t="s">
        <v>38</v>
      </c>
      <c r="J5" s="800"/>
      <c r="K5" s="801"/>
      <c r="L5" s="844" t="s">
        <v>39</v>
      </c>
      <c r="M5" s="789"/>
      <c r="N5" s="776"/>
      <c r="O5" s="840" t="s">
        <v>893</v>
      </c>
    </row>
    <row r="6" spans="1:15" s="3" customFormat="1" ht="12.75" customHeight="1">
      <c r="A6" s="1"/>
      <c r="B6" s="12"/>
      <c r="C6" s="1"/>
      <c r="D6" s="12"/>
      <c r="E6" s="1"/>
      <c r="F6" s="12"/>
      <c r="G6" s="69"/>
      <c r="H6" s="22"/>
      <c r="I6" s="814" t="s">
        <v>41</v>
      </c>
      <c r="J6" s="815" t="s">
        <v>42</v>
      </c>
      <c r="K6" s="815" t="s">
        <v>43</v>
      </c>
      <c r="L6" s="815" t="s">
        <v>41</v>
      </c>
      <c r="M6" s="815" t="s">
        <v>42</v>
      </c>
      <c r="N6" s="815" t="s">
        <v>43</v>
      </c>
      <c r="O6" s="841"/>
    </row>
    <row r="7" spans="1:15" s="3" customFormat="1" ht="12.75" customHeight="1">
      <c r="A7" s="390" t="s">
        <v>702</v>
      </c>
      <c r="B7" s="26"/>
      <c r="C7" s="28"/>
      <c r="D7" s="26"/>
      <c r="E7" s="28"/>
      <c r="F7" s="26"/>
      <c r="G7" s="20"/>
      <c r="H7" s="73"/>
      <c r="I7" s="816"/>
      <c r="J7" s="817"/>
      <c r="K7" s="817"/>
      <c r="L7" s="817"/>
      <c r="M7" s="817"/>
      <c r="N7" s="817"/>
      <c r="O7" s="842"/>
    </row>
    <row r="8" spans="1:15" s="3" customFormat="1" ht="6" customHeight="1">
      <c r="A8" s="1"/>
      <c r="B8" s="12"/>
      <c r="C8" s="1"/>
      <c r="D8" s="12"/>
      <c r="E8" s="1"/>
      <c r="F8" s="12"/>
      <c r="G8" s="69"/>
      <c r="H8" s="1"/>
      <c r="I8" s="1"/>
      <c r="J8" s="1"/>
      <c r="K8" s="1"/>
      <c r="L8" s="1"/>
      <c r="M8" s="1"/>
      <c r="N8" s="1"/>
      <c r="O8" s="1"/>
    </row>
    <row r="9" spans="1:14" s="38" customFormat="1" ht="10.5" customHeight="1">
      <c r="A9" s="36"/>
      <c r="B9" s="34"/>
      <c r="C9" s="36"/>
      <c r="D9" s="34"/>
      <c r="E9" s="36"/>
      <c r="F9" s="34"/>
      <c r="G9" s="76"/>
      <c r="H9" s="36"/>
      <c r="I9" s="36"/>
      <c r="J9" s="843" t="s">
        <v>151</v>
      </c>
      <c r="K9" s="843"/>
      <c r="L9" s="843"/>
      <c r="M9" s="843"/>
      <c r="N9" s="36"/>
    </row>
    <row r="10" spans="1:14" s="38" customFormat="1" ht="3" customHeight="1">
      <c r="A10" s="36"/>
      <c r="B10" s="34"/>
      <c r="C10" s="36"/>
      <c r="D10" s="34"/>
      <c r="E10" s="36"/>
      <c r="F10" s="34"/>
      <c r="G10" s="76"/>
      <c r="H10" s="36"/>
      <c r="I10" s="36"/>
      <c r="J10" s="39"/>
      <c r="K10" s="39"/>
      <c r="L10" s="39"/>
      <c r="M10" s="39"/>
      <c r="N10" s="36"/>
    </row>
    <row r="11" spans="1:15" s="3" customFormat="1" ht="14.25" customHeight="1">
      <c r="A11" s="12" t="s">
        <v>55</v>
      </c>
      <c r="B11" s="12">
        <v>27</v>
      </c>
      <c r="C11" s="12" t="s">
        <v>56</v>
      </c>
      <c r="D11" s="12">
        <v>10</v>
      </c>
      <c r="E11" s="12" t="s">
        <v>57</v>
      </c>
      <c r="F11" s="12">
        <v>1</v>
      </c>
      <c r="G11" s="17" t="s">
        <v>58</v>
      </c>
      <c r="H11" s="1"/>
      <c r="I11" s="195">
        <f>SUM(J11:K11)</f>
        <v>95483</v>
      </c>
      <c r="J11" s="195">
        <v>43077</v>
      </c>
      <c r="K11" s="195">
        <v>52406</v>
      </c>
      <c r="L11" s="196">
        <f>SUM(M11:N11)</f>
        <v>65855</v>
      </c>
      <c r="M11" s="195">
        <v>31648</v>
      </c>
      <c r="N11" s="195">
        <v>34207</v>
      </c>
      <c r="O11" s="196">
        <v>61368</v>
      </c>
    </row>
    <row r="12" spans="1:15" s="3" customFormat="1" ht="14.25" customHeight="1">
      <c r="A12" s="1"/>
      <c r="B12" s="12">
        <v>30</v>
      </c>
      <c r="C12" s="12" t="s">
        <v>56</v>
      </c>
      <c r="D12" s="12">
        <v>2</v>
      </c>
      <c r="E12" s="12" t="s">
        <v>57</v>
      </c>
      <c r="F12" s="12">
        <v>27</v>
      </c>
      <c r="G12" s="17" t="s">
        <v>58</v>
      </c>
      <c r="H12" s="1"/>
      <c r="I12" s="195">
        <f aca="true" t="shared" si="0" ref="I12:I24">SUM(J12:K12)</f>
        <v>104717</v>
      </c>
      <c r="J12" s="195">
        <v>46972</v>
      </c>
      <c r="K12" s="195">
        <v>57745</v>
      </c>
      <c r="L12" s="195">
        <f aca="true" t="shared" si="1" ref="L12:L24">SUM(M12:N12)</f>
        <v>68267</v>
      </c>
      <c r="M12" s="195">
        <v>32747</v>
      </c>
      <c r="N12" s="195">
        <v>35520</v>
      </c>
      <c r="O12" s="196">
        <v>61871</v>
      </c>
    </row>
    <row r="13" spans="1:15" s="3" customFormat="1" ht="14.25" customHeight="1">
      <c r="A13" s="1"/>
      <c r="B13" s="12">
        <v>33</v>
      </c>
      <c r="C13" s="12" t="s">
        <v>56</v>
      </c>
      <c r="D13" s="12">
        <v>5</v>
      </c>
      <c r="E13" s="12" t="s">
        <v>57</v>
      </c>
      <c r="F13" s="12">
        <v>22</v>
      </c>
      <c r="G13" s="17" t="s">
        <v>58</v>
      </c>
      <c r="H13" s="1"/>
      <c r="I13" s="195">
        <f t="shared" si="0"/>
        <v>115376</v>
      </c>
      <c r="J13" s="195">
        <v>51800</v>
      </c>
      <c r="K13" s="195">
        <v>63576</v>
      </c>
      <c r="L13" s="195">
        <f t="shared" si="1"/>
        <v>89511</v>
      </c>
      <c r="M13" s="195">
        <v>41085</v>
      </c>
      <c r="N13" s="195">
        <v>48426</v>
      </c>
      <c r="O13" s="196">
        <v>82263</v>
      </c>
    </row>
    <row r="14" spans="1:15" s="3" customFormat="1" ht="14.25" customHeight="1">
      <c r="A14" s="1"/>
      <c r="B14" s="12">
        <v>38</v>
      </c>
      <c r="C14" s="12" t="s">
        <v>56</v>
      </c>
      <c r="D14" s="12">
        <v>11</v>
      </c>
      <c r="E14" s="12" t="s">
        <v>57</v>
      </c>
      <c r="F14" s="12">
        <v>22</v>
      </c>
      <c r="G14" s="17" t="s">
        <v>58</v>
      </c>
      <c r="H14" s="1"/>
      <c r="I14" s="195">
        <f t="shared" si="0"/>
        <v>130108</v>
      </c>
      <c r="J14" s="195">
        <v>57753</v>
      </c>
      <c r="K14" s="195">
        <v>72355</v>
      </c>
      <c r="L14" s="195">
        <f t="shared" si="1"/>
        <v>92638</v>
      </c>
      <c r="M14" s="195">
        <v>42059</v>
      </c>
      <c r="N14" s="195">
        <v>50579</v>
      </c>
      <c r="O14" s="196">
        <v>85046</v>
      </c>
    </row>
    <row r="15" spans="1:15" s="3" customFormat="1" ht="14.25" customHeight="1">
      <c r="A15" s="1"/>
      <c r="B15" s="12">
        <v>42</v>
      </c>
      <c r="C15" s="12" t="s">
        <v>56</v>
      </c>
      <c r="D15" s="12">
        <v>1</v>
      </c>
      <c r="E15" s="12" t="s">
        <v>57</v>
      </c>
      <c r="F15" s="12">
        <v>29</v>
      </c>
      <c r="G15" s="17" t="s">
        <v>58</v>
      </c>
      <c r="H15" s="1"/>
      <c r="I15" s="195">
        <f t="shared" si="0"/>
        <v>146301</v>
      </c>
      <c r="J15" s="195">
        <v>64832</v>
      </c>
      <c r="K15" s="195">
        <v>81469</v>
      </c>
      <c r="L15" s="195">
        <f t="shared" si="1"/>
        <v>111873</v>
      </c>
      <c r="M15" s="195">
        <v>49756</v>
      </c>
      <c r="N15" s="195">
        <v>62117</v>
      </c>
      <c r="O15" s="196">
        <v>103597</v>
      </c>
    </row>
    <row r="16" spans="1:15" s="3" customFormat="1" ht="14.25" customHeight="1">
      <c r="A16" s="1"/>
      <c r="B16" s="12">
        <v>43</v>
      </c>
      <c r="C16" s="12" t="s">
        <v>56</v>
      </c>
      <c r="D16" s="12">
        <v>12</v>
      </c>
      <c r="E16" s="12" t="s">
        <v>57</v>
      </c>
      <c r="F16" s="12">
        <v>27</v>
      </c>
      <c r="G16" s="17" t="s">
        <v>58</v>
      </c>
      <c r="H16" s="1"/>
      <c r="I16" s="195">
        <f>SUM(J16:K16)</f>
        <v>166093</v>
      </c>
      <c r="J16" s="195">
        <v>74999</v>
      </c>
      <c r="K16" s="195">
        <v>91094</v>
      </c>
      <c r="L16" s="195">
        <f>SUM(M16:N16)</f>
        <v>122327</v>
      </c>
      <c r="M16" s="195">
        <v>54037</v>
      </c>
      <c r="N16" s="195">
        <v>68290</v>
      </c>
      <c r="O16" s="196">
        <v>110077</v>
      </c>
    </row>
    <row r="17" spans="1:15" s="3" customFormat="1" ht="14.25" customHeight="1">
      <c r="A17" s="1"/>
      <c r="B17" s="12">
        <v>44</v>
      </c>
      <c r="C17" s="12" t="s">
        <v>56</v>
      </c>
      <c r="D17" s="12">
        <v>12</v>
      </c>
      <c r="E17" s="12" t="s">
        <v>57</v>
      </c>
      <c r="F17" s="12">
        <v>10</v>
      </c>
      <c r="G17" s="17" t="s">
        <v>58</v>
      </c>
      <c r="H17" s="1"/>
      <c r="I17" s="195">
        <f t="shared" si="0"/>
        <v>186201</v>
      </c>
      <c r="J17" s="195">
        <v>84394</v>
      </c>
      <c r="K17" s="195">
        <v>101807</v>
      </c>
      <c r="L17" s="195">
        <f t="shared" si="1"/>
        <v>135533</v>
      </c>
      <c r="M17" s="195">
        <v>60578</v>
      </c>
      <c r="N17" s="195">
        <v>74955</v>
      </c>
      <c r="O17" s="196">
        <v>124265</v>
      </c>
    </row>
    <row r="18" spans="1:15" s="3" customFormat="1" ht="14.25" customHeight="1">
      <c r="A18" s="1"/>
      <c r="B18" s="12">
        <v>51</v>
      </c>
      <c r="C18" s="12" t="s">
        <v>56</v>
      </c>
      <c r="D18" s="12">
        <v>12</v>
      </c>
      <c r="E18" s="12" t="s">
        <v>57</v>
      </c>
      <c r="F18" s="12">
        <v>5</v>
      </c>
      <c r="G18" s="17" t="s">
        <v>58</v>
      </c>
      <c r="H18" s="1"/>
      <c r="I18" s="195">
        <f t="shared" si="0"/>
        <v>201251</v>
      </c>
      <c r="J18" s="195">
        <v>92004</v>
      </c>
      <c r="K18" s="195">
        <v>109247</v>
      </c>
      <c r="L18" s="195">
        <f t="shared" si="1"/>
        <v>140867</v>
      </c>
      <c r="M18" s="195">
        <v>62320</v>
      </c>
      <c r="N18" s="195">
        <v>78547</v>
      </c>
      <c r="O18" s="195">
        <v>132677</v>
      </c>
    </row>
    <row r="19" spans="1:15" s="3" customFormat="1" ht="14.25" customHeight="1">
      <c r="A19" s="1"/>
      <c r="B19" s="12">
        <v>54</v>
      </c>
      <c r="C19" s="12" t="s">
        <v>56</v>
      </c>
      <c r="D19" s="12">
        <v>10</v>
      </c>
      <c r="E19" s="12" t="s">
        <v>57</v>
      </c>
      <c r="F19" s="12">
        <v>7</v>
      </c>
      <c r="G19" s="17" t="s">
        <v>58</v>
      </c>
      <c r="H19" s="1"/>
      <c r="I19" s="195">
        <f t="shared" si="0"/>
        <v>209201</v>
      </c>
      <c r="J19" s="195">
        <v>96004</v>
      </c>
      <c r="K19" s="195">
        <v>113197</v>
      </c>
      <c r="L19" s="195">
        <f t="shared" si="1"/>
        <v>139317</v>
      </c>
      <c r="M19" s="195">
        <v>61580</v>
      </c>
      <c r="N19" s="195">
        <v>77737</v>
      </c>
      <c r="O19" s="195">
        <v>130259</v>
      </c>
    </row>
    <row r="20" spans="1:15" s="3" customFormat="1" ht="14.25" customHeight="1">
      <c r="A20" s="1"/>
      <c r="B20" s="12">
        <v>55</v>
      </c>
      <c r="C20" s="12" t="s">
        <v>56</v>
      </c>
      <c r="D20" s="12">
        <v>6</v>
      </c>
      <c r="E20" s="12" t="s">
        <v>57</v>
      </c>
      <c r="F20" s="12">
        <v>22</v>
      </c>
      <c r="G20" s="17" t="s">
        <v>58</v>
      </c>
      <c r="H20" s="1"/>
      <c r="I20" s="195">
        <f t="shared" si="0"/>
        <v>211145</v>
      </c>
      <c r="J20" s="195">
        <v>96840</v>
      </c>
      <c r="K20" s="195">
        <v>114305</v>
      </c>
      <c r="L20" s="196">
        <f t="shared" si="1"/>
        <v>137894</v>
      </c>
      <c r="M20" s="195">
        <v>61260</v>
      </c>
      <c r="N20" s="195">
        <v>76634</v>
      </c>
      <c r="O20" s="195">
        <v>129857</v>
      </c>
    </row>
    <row r="21" spans="1:15" s="3" customFormat="1" ht="14.25" customHeight="1">
      <c r="A21" s="1"/>
      <c r="B21" s="12">
        <v>58</v>
      </c>
      <c r="C21" s="12" t="s">
        <v>56</v>
      </c>
      <c r="D21" s="12">
        <v>12</v>
      </c>
      <c r="E21" s="12" t="s">
        <v>57</v>
      </c>
      <c r="F21" s="12">
        <v>18</v>
      </c>
      <c r="G21" s="17" t="s">
        <v>58</v>
      </c>
      <c r="H21" s="1"/>
      <c r="I21" s="195">
        <f t="shared" si="0"/>
        <v>219883</v>
      </c>
      <c r="J21" s="195">
        <v>101148</v>
      </c>
      <c r="K21" s="195">
        <v>118735</v>
      </c>
      <c r="L21" s="195">
        <f t="shared" si="1"/>
        <v>139073</v>
      </c>
      <c r="M21" s="195">
        <v>62467</v>
      </c>
      <c r="N21" s="195">
        <v>76606</v>
      </c>
      <c r="O21" s="195">
        <v>129593</v>
      </c>
    </row>
    <row r="22" spans="1:15" s="194" customFormat="1" ht="14.25" customHeight="1">
      <c r="A22" s="1"/>
      <c r="B22" s="12">
        <v>61</v>
      </c>
      <c r="C22" s="12" t="s">
        <v>56</v>
      </c>
      <c r="D22" s="12">
        <v>7</v>
      </c>
      <c r="E22" s="12" t="s">
        <v>57</v>
      </c>
      <c r="F22" s="12">
        <v>6</v>
      </c>
      <c r="G22" s="17" t="s">
        <v>58</v>
      </c>
      <c r="H22" s="1"/>
      <c r="I22" s="195">
        <f t="shared" si="0"/>
        <v>223962</v>
      </c>
      <c r="J22" s="195">
        <v>102692</v>
      </c>
      <c r="K22" s="195">
        <v>121270</v>
      </c>
      <c r="L22" s="195">
        <f t="shared" si="1"/>
        <v>143062</v>
      </c>
      <c r="M22" s="195">
        <v>63514</v>
      </c>
      <c r="N22" s="195">
        <v>79548</v>
      </c>
      <c r="O22" s="195">
        <v>135906</v>
      </c>
    </row>
    <row r="23" spans="1:15" s="194" customFormat="1" ht="14.25" customHeight="1">
      <c r="A23" s="12" t="s">
        <v>60</v>
      </c>
      <c r="B23" s="12">
        <v>2</v>
      </c>
      <c r="C23" s="1" t="s">
        <v>56</v>
      </c>
      <c r="D23" s="12">
        <v>2</v>
      </c>
      <c r="E23" s="1" t="s">
        <v>57</v>
      </c>
      <c r="F23" s="12">
        <v>18</v>
      </c>
      <c r="G23" s="17" t="s">
        <v>58</v>
      </c>
      <c r="H23" s="1"/>
      <c r="I23" s="195">
        <f t="shared" si="0"/>
        <v>232489</v>
      </c>
      <c r="J23" s="197">
        <v>106155</v>
      </c>
      <c r="K23" s="197">
        <v>126334</v>
      </c>
      <c r="L23" s="195">
        <f t="shared" si="1"/>
        <v>161574</v>
      </c>
      <c r="M23" s="195">
        <v>71316</v>
      </c>
      <c r="N23" s="195">
        <v>90258</v>
      </c>
      <c r="O23" s="195">
        <v>154339</v>
      </c>
    </row>
    <row r="24" spans="1:15" s="194" customFormat="1" ht="14.25" customHeight="1">
      <c r="A24" s="1"/>
      <c r="B24" s="12">
        <v>5</v>
      </c>
      <c r="C24" s="1" t="s">
        <v>56</v>
      </c>
      <c r="D24" s="12">
        <v>10</v>
      </c>
      <c r="E24" s="1" t="s">
        <v>57</v>
      </c>
      <c r="F24" s="12">
        <v>18</v>
      </c>
      <c r="G24" s="17" t="s">
        <v>58</v>
      </c>
      <c r="H24" s="1"/>
      <c r="I24" s="195">
        <f t="shared" si="0"/>
        <v>241257</v>
      </c>
      <c r="J24" s="195">
        <v>110195</v>
      </c>
      <c r="K24" s="197">
        <v>131062</v>
      </c>
      <c r="L24" s="195">
        <f t="shared" si="1"/>
        <v>143214</v>
      </c>
      <c r="M24" s="195">
        <v>63295</v>
      </c>
      <c r="N24" s="195">
        <v>79919</v>
      </c>
      <c r="O24" s="195">
        <v>136232</v>
      </c>
    </row>
    <row r="25" spans="1:15" s="194" customFormat="1" ht="14.25" customHeight="1">
      <c r="A25" s="1"/>
      <c r="B25" s="12">
        <v>8</v>
      </c>
      <c r="C25" s="1" t="s">
        <v>56</v>
      </c>
      <c r="D25" s="12">
        <v>6</v>
      </c>
      <c r="E25" s="1" t="s">
        <v>57</v>
      </c>
      <c r="F25" s="12">
        <v>20</v>
      </c>
      <c r="G25" s="69" t="s">
        <v>58</v>
      </c>
      <c r="H25" s="1"/>
      <c r="I25" s="195">
        <f>SUM(J25:K25)</f>
        <v>250556</v>
      </c>
      <c r="J25" s="195">
        <v>114547</v>
      </c>
      <c r="K25" s="197">
        <v>136009</v>
      </c>
      <c r="L25" s="195">
        <f>SUM(M25:N25)</f>
        <v>127451</v>
      </c>
      <c r="M25" s="195">
        <v>56457</v>
      </c>
      <c r="N25" s="195">
        <v>70994</v>
      </c>
      <c r="O25" s="195">
        <v>124277</v>
      </c>
    </row>
    <row r="26" spans="1:15" s="194" customFormat="1" ht="14.25" customHeight="1">
      <c r="A26" s="1"/>
      <c r="B26" s="12">
        <v>12</v>
      </c>
      <c r="C26" s="1" t="s">
        <v>56</v>
      </c>
      <c r="D26" s="12">
        <v>6</v>
      </c>
      <c r="E26" s="1" t="s">
        <v>57</v>
      </c>
      <c r="F26" s="12">
        <v>25</v>
      </c>
      <c r="G26" s="69" t="s">
        <v>58</v>
      </c>
      <c r="H26" s="1"/>
      <c r="I26" s="195">
        <f>SUM(J26:K26)</f>
        <v>257931</v>
      </c>
      <c r="J26" s="195">
        <v>118042</v>
      </c>
      <c r="K26" s="197">
        <v>139889</v>
      </c>
      <c r="L26" s="195">
        <f>SUM(M26:N26)</f>
        <v>142208</v>
      </c>
      <c r="M26" s="195">
        <v>63165</v>
      </c>
      <c r="N26" s="195">
        <v>79043</v>
      </c>
      <c r="O26" s="195">
        <v>135566</v>
      </c>
    </row>
    <row r="27" spans="1:15" s="194" customFormat="1" ht="14.25" customHeight="1">
      <c r="A27" s="1"/>
      <c r="B27" s="12">
        <v>15</v>
      </c>
      <c r="C27" s="1" t="s">
        <v>56</v>
      </c>
      <c r="D27" s="12">
        <v>11</v>
      </c>
      <c r="E27" s="1" t="s">
        <v>57</v>
      </c>
      <c r="F27" s="12">
        <v>9</v>
      </c>
      <c r="G27" s="69" t="s">
        <v>58</v>
      </c>
      <c r="H27" s="1"/>
      <c r="I27" s="195">
        <f>SUM(J27:K27)</f>
        <v>262993</v>
      </c>
      <c r="J27" s="195">
        <v>120309</v>
      </c>
      <c r="K27" s="197">
        <v>142684</v>
      </c>
      <c r="L27" s="195">
        <f>SUM(M27:N27)</f>
        <v>127620</v>
      </c>
      <c r="M27" s="195">
        <v>56670</v>
      </c>
      <c r="N27" s="195">
        <v>70950</v>
      </c>
      <c r="O27" s="195">
        <v>122898</v>
      </c>
    </row>
    <row r="28" spans="1:15" s="194" customFormat="1" ht="14.25" customHeight="1">
      <c r="A28" s="1"/>
      <c r="B28" s="12">
        <v>17</v>
      </c>
      <c r="C28" s="1" t="s">
        <v>56</v>
      </c>
      <c r="D28" s="12">
        <v>9</v>
      </c>
      <c r="E28" s="1" t="s">
        <v>687</v>
      </c>
      <c r="F28" s="12">
        <v>11</v>
      </c>
      <c r="G28" s="69" t="s">
        <v>688</v>
      </c>
      <c r="H28" s="1"/>
      <c r="I28" s="195">
        <f>SUM(J28:K28)</f>
        <v>266657</v>
      </c>
      <c r="J28" s="195">
        <v>121885</v>
      </c>
      <c r="K28" s="197">
        <v>144772</v>
      </c>
      <c r="L28" s="195">
        <f>SUM(M28:N28)</f>
        <v>154761</v>
      </c>
      <c r="M28" s="195">
        <v>68306</v>
      </c>
      <c r="N28" s="195">
        <v>86455</v>
      </c>
      <c r="O28" s="195">
        <v>148919</v>
      </c>
    </row>
    <row r="29" spans="1:15" s="194" customFormat="1" ht="6" customHeight="1">
      <c r="A29" s="198"/>
      <c r="B29" s="15"/>
      <c r="C29" s="198"/>
      <c r="D29" s="15"/>
      <c r="E29" s="3"/>
      <c r="F29" s="15"/>
      <c r="G29" s="199"/>
      <c r="H29" s="198"/>
      <c r="I29" s="198"/>
      <c r="J29" s="198"/>
      <c r="K29" s="198"/>
      <c r="L29" s="198"/>
      <c r="M29" s="198"/>
      <c r="N29" s="198"/>
      <c r="O29" s="198"/>
    </row>
    <row r="30" ht="3" customHeight="1">
      <c r="E30" s="92"/>
    </row>
    <row r="31" spans="1:5" ht="13.5">
      <c r="A31" s="7" t="s">
        <v>894</v>
      </c>
      <c r="E31" s="13"/>
    </row>
  </sheetData>
  <mergeCells count="11">
    <mergeCell ref="J9:M9"/>
    <mergeCell ref="I5:K5"/>
    <mergeCell ref="L5:N5"/>
    <mergeCell ref="A1:O1"/>
    <mergeCell ref="O5:O7"/>
    <mergeCell ref="I6:I7"/>
    <mergeCell ref="J6:J7"/>
    <mergeCell ref="K6:K7"/>
    <mergeCell ref="L6:L7"/>
    <mergeCell ref="M6:M7"/>
    <mergeCell ref="N6:N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9.50390625" style="112" customWidth="1"/>
    <col min="2" max="2" width="0.875" style="112" customWidth="1"/>
    <col min="3" max="3" width="8.50390625" style="112" customWidth="1"/>
    <col min="4" max="4" width="9.00390625" style="112" customWidth="1"/>
    <col min="5" max="5" width="8.25390625" style="112" customWidth="1"/>
    <col min="6" max="7" width="7.625" style="112" customWidth="1"/>
    <col min="8" max="8" width="8.75390625" style="112" customWidth="1"/>
    <col min="9" max="9" width="7.625" style="112" customWidth="1"/>
    <col min="10" max="10" width="8.50390625" style="112" customWidth="1"/>
    <col min="11" max="11" width="8.125" style="112" customWidth="1"/>
    <col min="12" max="12" width="7.625" style="112" customWidth="1"/>
    <col min="13" max="16384" width="8.875" style="112" customWidth="1"/>
  </cols>
  <sheetData>
    <row r="1" spans="1:12" ht="18" customHeight="1">
      <c r="A1" s="846" t="s">
        <v>316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</row>
    <row r="2" spans="1:12" ht="12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2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4.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259"/>
    </row>
    <row r="5" spans="1:12" s="7" customFormat="1" ht="16.5" customHeight="1">
      <c r="A5" s="225" t="s">
        <v>425</v>
      </c>
      <c r="B5" s="72"/>
      <c r="C5" s="847" t="s">
        <v>426</v>
      </c>
      <c r="D5" s="813" t="s">
        <v>427</v>
      </c>
      <c r="E5" s="849" t="s">
        <v>428</v>
      </c>
      <c r="F5" s="850"/>
      <c r="G5" s="850"/>
      <c r="H5" s="850"/>
      <c r="I5" s="850"/>
      <c r="J5" s="851"/>
      <c r="K5" s="851"/>
      <c r="L5" s="851"/>
    </row>
    <row r="6" spans="1:12" s="7" customFormat="1" ht="18" customHeight="1">
      <c r="A6" s="20" t="s">
        <v>429</v>
      </c>
      <c r="B6" s="73"/>
      <c r="C6" s="848"/>
      <c r="D6" s="702"/>
      <c r="E6" s="18" t="s">
        <v>958</v>
      </c>
      <c r="F6" s="19" t="s">
        <v>430</v>
      </c>
      <c r="G6" s="19" t="s">
        <v>431</v>
      </c>
      <c r="H6" s="103" t="s">
        <v>432</v>
      </c>
      <c r="I6" s="19" t="s">
        <v>439</v>
      </c>
      <c r="J6" s="19" t="s">
        <v>440</v>
      </c>
      <c r="K6" s="19" t="s">
        <v>441</v>
      </c>
      <c r="L6" s="31" t="s">
        <v>932</v>
      </c>
    </row>
    <row r="7" spans="1:12" ht="6.75" customHeight="1">
      <c r="A7" s="2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s="7" customFormat="1" ht="15.75" customHeight="1">
      <c r="A8" s="376" t="s">
        <v>326</v>
      </c>
      <c r="B8" s="1"/>
      <c r="C8" s="470">
        <v>1006</v>
      </c>
      <c r="D8" s="470">
        <v>525</v>
      </c>
      <c r="E8" s="470">
        <v>481</v>
      </c>
      <c r="F8" s="470">
        <v>164</v>
      </c>
      <c r="G8" s="470">
        <v>118</v>
      </c>
      <c r="H8" s="470">
        <v>23</v>
      </c>
      <c r="I8" s="470">
        <v>128</v>
      </c>
      <c r="J8" s="470">
        <v>3</v>
      </c>
      <c r="K8" s="470">
        <v>4</v>
      </c>
      <c r="L8" s="470">
        <v>41</v>
      </c>
    </row>
    <row r="9" spans="1:12" s="7" customFormat="1" ht="15.75" customHeight="1">
      <c r="A9" s="17">
        <v>15</v>
      </c>
      <c r="B9" s="1"/>
      <c r="C9" s="470">
        <v>780</v>
      </c>
      <c r="D9" s="470">
        <v>321</v>
      </c>
      <c r="E9" s="470">
        <v>459</v>
      </c>
      <c r="F9" s="470">
        <v>151</v>
      </c>
      <c r="G9" s="470">
        <v>107</v>
      </c>
      <c r="H9" s="470">
        <v>36</v>
      </c>
      <c r="I9" s="470">
        <v>113</v>
      </c>
      <c r="J9" s="470">
        <v>8</v>
      </c>
      <c r="K9" s="470">
        <v>2</v>
      </c>
      <c r="L9" s="470">
        <v>42</v>
      </c>
    </row>
    <row r="10" spans="1:12" s="7" customFormat="1" ht="15.75" customHeight="1">
      <c r="A10" s="17">
        <v>16</v>
      </c>
      <c r="B10" s="1"/>
      <c r="C10" s="470">
        <v>809</v>
      </c>
      <c r="D10" s="470">
        <v>374</v>
      </c>
      <c r="E10" s="470">
        <v>435</v>
      </c>
      <c r="F10" s="470">
        <v>136</v>
      </c>
      <c r="G10" s="470">
        <v>102</v>
      </c>
      <c r="H10" s="470">
        <v>18</v>
      </c>
      <c r="I10" s="470">
        <v>136</v>
      </c>
      <c r="J10" s="470">
        <v>8</v>
      </c>
      <c r="K10" s="470">
        <v>0</v>
      </c>
      <c r="L10" s="470">
        <v>35</v>
      </c>
    </row>
    <row r="11" spans="1:12" s="260" customFormat="1" ht="15.75" customHeight="1">
      <c r="A11" s="17">
        <v>17</v>
      </c>
      <c r="B11" s="1"/>
      <c r="C11" s="470">
        <v>806</v>
      </c>
      <c r="D11" s="470">
        <v>355</v>
      </c>
      <c r="E11" s="470">
        <v>451</v>
      </c>
      <c r="F11" s="470">
        <v>157</v>
      </c>
      <c r="G11" s="470">
        <v>108</v>
      </c>
      <c r="H11" s="470">
        <v>17</v>
      </c>
      <c r="I11" s="470">
        <v>110</v>
      </c>
      <c r="J11" s="470">
        <v>7</v>
      </c>
      <c r="K11" s="470">
        <v>1</v>
      </c>
      <c r="L11" s="470">
        <v>51</v>
      </c>
    </row>
    <row r="12" spans="1:12" s="260" customFormat="1" ht="15.75" customHeight="1">
      <c r="A12" s="35">
        <v>18</v>
      </c>
      <c r="B12" s="36"/>
      <c r="C12" s="472">
        <f>SUM(D12,E12)</f>
        <v>747</v>
      </c>
      <c r="D12" s="472">
        <v>315</v>
      </c>
      <c r="E12" s="472">
        <f>SUM(F12:L12)</f>
        <v>432</v>
      </c>
      <c r="F12" s="472">
        <v>134</v>
      </c>
      <c r="G12" s="472">
        <v>87</v>
      </c>
      <c r="H12" s="472">
        <v>34</v>
      </c>
      <c r="I12" s="472">
        <v>130</v>
      </c>
      <c r="J12" s="472">
        <v>5</v>
      </c>
      <c r="K12" s="472">
        <v>1</v>
      </c>
      <c r="L12" s="472">
        <v>41</v>
      </c>
    </row>
    <row r="13" spans="1:12" ht="6.75" customHeight="1">
      <c r="A13" s="2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ht="4.5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</row>
    <row r="15" spans="1:12" ht="11.25" customHeight="1">
      <c r="A15" s="845" t="s">
        <v>606</v>
      </c>
      <c r="B15" s="845"/>
      <c r="C15" s="845"/>
      <c r="D15" s="144"/>
      <c r="E15" s="144"/>
      <c r="F15" s="144"/>
      <c r="G15" s="144"/>
      <c r="H15" s="144"/>
      <c r="I15" s="144"/>
      <c r="J15" s="144"/>
      <c r="K15" s="144"/>
      <c r="L15" s="144"/>
    </row>
    <row r="16" ht="11.25">
      <c r="A16" s="112" t="s">
        <v>739</v>
      </c>
    </row>
    <row r="18" spans="3:12" ht="11.25">
      <c r="C18" s="51"/>
      <c r="D18" s="51"/>
      <c r="E18" s="51"/>
      <c r="F18" s="51"/>
      <c r="G18" s="261"/>
      <c r="H18" s="261"/>
      <c r="I18" s="51"/>
      <c r="J18" s="261"/>
      <c r="K18" s="51"/>
      <c r="L18" s="261"/>
    </row>
  </sheetData>
  <mergeCells count="5">
    <mergeCell ref="A15:C15"/>
    <mergeCell ref="A1:L1"/>
    <mergeCell ref="C5:C6"/>
    <mergeCell ref="D5:D6"/>
    <mergeCell ref="E5:L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0"/>
  <sheetViews>
    <sheetView zoomScaleSheetLayoutView="100" workbookViewId="0" topLeftCell="A1">
      <selection activeCell="A1" sqref="A1"/>
    </sheetView>
  </sheetViews>
  <sheetFormatPr defaultColWidth="9.00390625" defaultRowHeight="120.75" customHeight="1"/>
  <cols>
    <col min="1" max="1" width="6.375" style="441" customWidth="1"/>
    <col min="2" max="2" width="15.00390625" style="442" bestFit="1" customWidth="1"/>
    <col min="3" max="4" width="6.50390625" style="443" customWidth="1"/>
    <col min="5" max="5" width="6.375" style="443" customWidth="1"/>
    <col min="6" max="9" width="10.25390625" style="488" customWidth="1"/>
    <col min="10" max="10" width="12.375" style="487" customWidth="1"/>
    <col min="11" max="13" width="6.00390625" style="157" bestFit="1" customWidth="1"/>
    <col min="14" max="16384" width="9.00390625" style="157" customWidth="1"/>
  </cols>
  <sheetData>
    <row r="1" spans="1:10" s="66" customFormat="1" ht="17.25">
      <c r="A1" s="880" t="s">
        <v>273</v>
      </c>
      <c r="B1" s="880"/>
      <c r="C1" s="880"/>
      <c r="D1" s="880"/>
      <c r="E1" s="880"/>
      <c r="F1" s="880"/>
      <c r="G1" s="880"/>
      <c r="H1" s="880"/>
      <c r="I1" s="880"/>
      <c r="J1" s="880"/>
    </row>
    <row r="2" spans="1:10" s="3" customFormat="1" ht="12">
      <c r="A2" s="200"/>
      <c r="B2" s="201"/>
      <c r="C2" s="202"/>
      <c r="D2" s="202"/>
      <c r="E2" s="202"/>
      <c r="F2" s="482"/>
      <c r="G2" s="482"/>
      <c r="H2" s="482"/>
      <c r="I2" s="482"/>
      <c r="J2" s="483"/>
    </row>
    <row r="3" spans="1:10" s="3" customFormat="1" ht="12">
      <c r="A3" s="200"/>
      <c r="B3" s="201"/>
      <c r="C3" s="202"/>
      <c r="D3" s="202"/>
      <c r="E3" s="202"/>
      <c r="F3" s="482"/>
      <c r="G3" s="482"/>
      <c r="H3" s="482"/>
      <c r="I3" s="875" t="s">
        <v>327</v>
      </c>
      <c r="J3" s="875"/>
    </row>
    <row r="4" spans="1:13" s="3" customFormat="1" ht="12">
      <c r="A4" s="203"/>
      <c r="B4" s="204"/>
      <c r="C4" s="58"/>
      <c r="D4" s="58"/>
      <c r="E4" s="58"/>
      <c r="F4" s="484"/>
      <c r="G4" s="484"/>
      <c r="H4" s="484"/>
      <c r="I4" s="484"/>
      <c r="J4" s="485"/>
      <c r="M4" s="3" t="s">
        <v>163</v>
      </c>
    </row>
    <row r="5" spans="1:14" s="3" customFormat="1" ht="12">
      <c r="A5" s="851" t="s">
        <v>152</v>
      </c>
      <c r="B5" s="877" t="s">
        <v>317</v>
      </c>
      <c r="C5" s="789" t="s">
        <v>34</v>
      </c>
      <c r="D5" s="789"/>
      <c r="E5" s="776"/>
      <c r="F5" s="869" t="s">
        <v>153</v>
      </c>
      <c r="G5" s="869"/>
      <c r="H5" s="869"/>
      <c r="I5" s="869"/>
      <c r="J5" s="870"/>
      <c r="L5" s="204"/>
      <c r="M5" s="204"/>
      <c r="N5" s="204"/>
    </row>
    <row r="6" spans="1:10" s="3" customFormat="1" ht="12">
      <c r="A6" s="876"/>
      <c r="B6" s="823"/>
      <c r="C6" s="394" t="s">
        <v>959</v>
      </c>
      <c r="D6" s="395" t="s">
        <v>960</v>
      </c>
      <c r="E6" s="396" t="s">
        <v>114</v>
      </c>
      <c r="F6" s="878"/>
      <c r="G6" s="878"/>
      <c r="H6" s="878"/>
      <c r="I6" s="878"/>
      <c r="J6" s="879"/>
    </row>
    <row r="7" spans="1:10" s="3" customFormat="1" ht="15" customHeight="1">
      <c r="A7" s="207" t="s">
        <v>154</v>
      </c>
      <c r="B7" s="444" t="s">
        <v>165</v>
      </c>
      <c r="C7" s="208">
        <v>208</v>
      </c>
      <c r="D7" s="209">
        <v>232</v>
      </c>
      <c r="E7" s="475">
        <f>SUM(C7:D7)</f>
        <v>440</v>
      </c>
      <c r="F7" s="874" t="s">
        <v>722</v>
      </c>
      <c r="G7" s="881"/>
      <c r="H7" s="881"/>
      <c r="I7" s="881"/>
      <c r="J7" s="881"/>
    </row>
    <row r="8" spans="1:10" s="3" customFormat="1" ht="39" customHeight="1">
      <c r="A8" s="210" t="s">
        <v>155</v>
      </c>
      <c r="B8" s="440" t="s">
        <v>166</v>
      </c>
      <c r="C8" s="211">
        <v>2785</v>
      </c>
      <c r="D8" s="212">
        <v>3359</v>
      </c>
      <c r="E8" s="475">
        <f aca="true" t="shared" si="0" ref="E8:E26">SUM(C8:D8)</f>
        <v>6144</v>
      </c>
      <c r="F8" s="858" t="s">
        <v>723</v>
      </c>
      <c r="G8" s="859"/>
      <c r="H8" s="859"/>
      <c r="I8" s="859"/>
      <c r="J8" s="859"/>
    </row>
    <row r="9" spans="1:10" s="3" customFormat="1" ht="63" customHeight="1">
      <c r="A9" s="210" t="s">
        <v>156</v>
      </c>
      <c r="B9" s="440" t="s">
        <v>167</v>
      </c>
      <c r="C9" s="211">
        <v>1745</v>
      </c>
      <c r="D9" s="212">
        <v>2155</v>
      </c>
      <c r="E9" s="475">
        <f t="shared" si="0"/>
        <v>3900</v>
      </c>
      <c r="F9" s="858" t="s">
        <v>754</v>
      </c>
      <c r="G9" s="859"/>
      <c r="H9" s="859"/>
      <c r="I9" s="859"/>
      <c r="J9" s="859"/>
    </row>
    <row r="10" spans="1:10" s="3" customFormat="1" ht="179.25" customHeight="1">
      <c r="A10" s="210" t="s">
        <v>157</v>
      </c>
      <c r="B10" s="440" t="s">
        <v>170</v>
      </c>
      <c r="C10" s="211">
        <v>2835</v>
      </c>
      <c r="D10" s="212">
        <v>3330</v>
      </c>
      <c r="E10" s="475">
        <f t="shared" si="0"/>
        <v>6165</v>
      </c>
      <c r="F10" s="858" t="s">
        <v>755</v>
      </c>
      <c r="G10" s="859"/>
      <c r="H10" s="859"/>
      <c r="I10" s="859"/>
      <c r="J10" s="859"/>
    </row>
    <row r="11" spans="1:10" s="3" customFormat="1" ht="27" customHeight="1">
      <c r="A11" s="210" t="s">
        <v>158</v>
      </c>
      <c r="B11" s="440" t="s">
        <v>171</v>
      </c>
      <c r="C11" s="211">
        <v>1954</v>
      </c>
      <c r="D11" s="212">
        <v>2430</v>
      </c>
      <c r="E11" s="475">
        <f t="shared" si="0"/>
        <v>4384</v>
      </c>
      <c r="F11" s="858" t="s">
        <v>756</v>
      </c>
      <c r="G11" s="859"/>
      <c r="H11" s="859"/>
      <c r="I11" s="859"/>
      <c r="J11" s="859"/>
    </row>
    <row r="12" spans="1:10" s="3" customFormat="1" ht="15" customHeight="1">
      <c r="A12" s="210" t="s">
        <v>160</v>
      </c>
      <c r="B12" s="440" t="s">
        <v>172</v>
      </c>
      <c r="C12" s="211">
        <v>1134</v>
      </c>
      <c r="D12" s="212">
        <v>1605</v>
      </c>
      <c r="E12" s="475">
        <f t="shared" si="0"/>
        <v>2739</v>
      </c>
      <c r="F12" s="858" t="s">
        <v>757</v>
      </c>
      <c r="G12" s="859"/>
      <c r="H12" s="859"/>
      <c r="I12" s="859"/>
      <c r="J12" s="859"/>
    </row>
    <row r="13" spans="1:10" s="3" customFormat="1" ht="24">
      <c r="A13" s="210" t="s">
        <v>161</v>
      </c>
      <c r="B13" s="446" t="s">
        <v>710</v>
      </c>
      <c r="C13" s="211">
        <v>1038</v>
      </c>
      <c r="D13" s="212">
        <v>1360</v>
      </c>
      <c r="E13" s="475">
        <f t="shared" si="0"/>
        <v>2398</v>
      </c>
      <c r="F13" s="858" t="s">
        <v>88</v>
      </c>
      <c r="G13" s="859"/>
      <c r="H13" s="859"/>
      <c r="I13" s="859"/>
      <c r="J13" s="859"/>
    </row>
    <row r="14" spans="1:10" s="3" customFormat="1" ht="15" customHeight="1">
      <c r="A14" s="210" t="s">
        <v>234</v>
      </c>
      <c r="B14" s="440" t="s">
        <v>173</v>
      </c>
      <c r="C14" s="211">
        <v>1873</v>
      </c>
      <c r="D14" s="212">
        <v>2319</v>
      </c>
      <c r="E14" s="475">
        <f t="shared" si="0"/>
        <v>4192</v>
      </c>
      <c r="F14" s="858" t="s">
        <v>758</v>
      </c>
      <c r="G14" s="859"/>
      <c r="H14" s="859"/>
      <c r="I14" s="859"/>
      <c r="J14" s="859"/>
    </row>
    <row r="15" spans="1:10" s="3" customFormat="1" ht="15" customHeight="1">
      <c r="A15" s="210" t="s">
        <v>235</v>
      </c>
      <c r="B15" s="440" t="s">
        <v>174</v>
      </c>
      <c r="C15" s="211">
        <v>2703</v>
      </c>
      <c r="D15" s="212">
        <v>3135</v>
      </c>
      <c r="E15" s="475">
        <f t="shared" si="0"/>
        <v>5838</v>
      </c>
      <c r="F15" s="858" t="s">
        <v>89</v>
      </c>
      <c r="G15" s="859"/>
      <c r="H15" s="859"/>
      <c r="I15" s="859"/>
      <c r="J15" s="859"/>
    </row>
    <row r="16" spans="1:10" s="3" customFormat="1" ht="15" customHeight="1">
      <c r="A16" s="210" t="s">
        <v>236</v>
      </c>
      <c r="B16" s="440" t="s">
        <v>175</v>
      </c>
      <c r="C16" s="211">
        <v>1883</v>
      </c>
      <c r="D16" s="212">
        <v>2425</v>
      </c>
      <c r="E16" s="475">
        <f t="shared" si="0"/>
        <v>4308</v>
      </c>
      <c r="F16" s="858" t="s">
        <v>759</v>
      </c>
      <c r="G16" s="859"/>
      <c r="H16" s="859"/>
      <c r="I16" s="859"/>
      <c r="J16" s="859"/>
    </row>
    <row r="17" spans="1:10" s="3" customFormat="1" ht="15" customHeight="1">
      <c r="A17" s="210" t="s">
        <v>237</v>
      </c>
      <c r="B17" s="440" t="s">
        <v>176</v>
      </c>
      <c r="C17" s="211">
        <v>3622</v>
      </c>
      <c r="D17" s="212">
        <v>4064</v>
      </c>
      <c r="E17" s="475">
        <f t="shared" si="0"/>
        <v>7686</v>
      </c>
      <c r="F17" s="858" t="s">
        <v>90</v>
      </c>
      <c r="G17" s="859"/>
      <c r="H17" s="859"/>
      <c r="I17" s="859"/>
      <c r="J17" s="859"/>
    </row>
    <row r="18" spans="1:10" s="3" customFormat="1" ht="111" customHeight="1">
      <c r="A18" s="210" t="s">
        <v>238</v>
      </c>
      <c r="B18" s="446" t="s">
        <v>169</v>
      </c>
      <c r="C18" s="211">
        <v>2387</v>
      </c>
      <c r="D18" s="212">
        <v>2737</v>
      </c>
      <c r="E18" s="475">
        <f t="shared" si="0"/>
        <v>5124</v>
      </c>
      <c r="F18" s="858" t="s">
        <v>760</v>
      </c>
      <c r="G18" s="859"/>
      <c r="H18" s="859"/>
      <c r="I18" s="859"/>
      <c r="J18" s="859"/>
    </row>
    <row r="19" spans="1:10" s="3" customFormat="1" ht="27" customHeight="1">
      <c r="A19" s="210" t="s">
        <v>239</v>
      </c>
      <c r="B19" s="440" t="s">
        <v>177</v>
      </c>
      <c r="C19" s="211">
        <v>2418</v>
      </c>
      <c r="D19" s="212">
        <v>2809</v>
      </c>
      <c r="E19" s="475">
        <f t="shared" si="0"/>
        <v>5227</v>
      </c>
      <c r="F19" s="858" t="s">
        <v>91</v>
      </c>
      <c r="G19" s="859"/>
      <c r="H19" s="859"/>
      <c r="I19" s="859"/>
      <c r="J19" s="859"/>
    </row>
    <row r="20" spans="1:10" s="3" customFormat="1" ht="15" customHeight="1">
      <c r="A20" s="210" t="s">
        <v>240</v>
      </c>
      <c r="B20" s="440" t="s">
        <v>178</v>
      </c>
      <c r="C20" s="211">
        <v>1260</v>
      </c>
      <c r="D20" s="212">
        <v>1426</v>
      </c>
      <c r="E20" s="475">
        <f t="shared" si="0"/>
        <v>2686</v>
      </c>
      <c r="F20" s="858" t="s">
        <v>761</v>
      </c>
      <c r="G20" s="859"/>
      <c r="H20" s="859"/>
      <c r="I20" s="859"/>
      <c r="J20" s="859"/>
    </row>
    <row r="21" spans="1:10" s="3" customFormat="1" ht="27" customHeight="1">
      <c r="A21" s="210" t="s">
        <v>241</v>
      </c>
      <c r="B21" s="440" t="s">
        <v>179</v>
      </c>
      <c r="C21" s="211">
        <v>1575</v>
      </c>
      <c r="D21" s="212">
        <v>1778</v>
      </c>
      <c r="E21" s="475">
        <f t="shared" si="0"/>
        <v>3353</v>
      </c>
      <c r="F21" s="858" t="s">
        <v>92</v>
      </c>
      <c r="G21" s="859"/>
      <c r="H21" s="859"/>
      <c r="I21" s="859"/>
      <c r="J21" s="859"/>
    </row>
    <row r="22" spans="1:10" s="3" customFormat="1" ht="27" customHeight="1">
      <c r="A22" s="210" t="s">
        <v>242</v>
      </c>
      <c r="B22" s="446" t="s">
        <v>711</v>
      </c>
      <c r="C22" s="211">
        <v>1930</v>
      </c>
      <c r="D22" s="212">
        <v>2184</v>
      </c>
      <c r="E22" s="475">
        <f t="shared" si="0"/>
        <v>4114</v>
      </c>
      <c r="F22" s="858" t="s">
        <v>762</v>
      </c>
      <c r="G22" s="859"/>
      <c r="H22" s="859"/>
      <c r="I22" s="859"/>
      <c r="J22" s="859"/>
    </row>
    <row r="23" spans="1:10" s="3" customFormat="1" ht="27" customHeight="1">
      <c r="A23" s="210" t="s">
        <v>243</v>
      </c>
      <c r="B23" s="446" t="s">
        <v>17</v>
      </c>
      <c r="C23" s="211">
        <v>2749</v>
      </c>
      <c r="D23" s="212">
        <v>3144</v>
      </c>
      <c r="E23" s="475">
        <f t="shared" si="0"/>
        <v>5893</v>
      </c>
      <c r="F23" s="858" t="s">
        <v>93</v>
      </c>
      <c r="G23" s="859"/>
      <c r="H23" s="859"/>
      <c r="I23" s="859"/>
      <c r="J23" s="859"/>
    </row>
    <row r="24" spans="1:10" s="3" customFormat="1" ht="15" customHeight="1">
      <c r="A24" s="210" t="s">
        <v>244</v>
      </c>
      <c r="B24" s="440" t="s">
        <v>180</v>
      </c>
      <c r="C24" s="211">
        <v>192</v>
      </c>
      <c r="D24" s="212">
        <v>204</v>
      </c>
      <c r="E24" s="475">
        <f t="shared" si="0"/>
        <v>396</v>
      </c>
      <c r="F24" s="858" t="s">
        <v>763</v>
      </c>
      <c r="G24" s="859"/>
      <c r="H24" s="859"/>
      <c r="I24" s="859"/>
      <c r="J24" s="859"/>
    </row>
    <row r="25" spans="1:10" s="3" customFormat="1" ht="27" customHeight="1">
      <c r="A25" s="210" t="s">
        <v>245</v>
      </c>
      <c r="B25" s="440" t="s">
        <v>181</v>
      </c>
      <c r="C25" s="211">
        <v>1172</v>
      </c>
      <c r="D25" s="212">
        <v>1685</v>
      </c>
      <c r="E25" s="475">
        <f t="shared" si="0"/>
        <v>2857</v>
      </c>
      <c r="F25" s="858" t="s">
        <v>94</v>
      </c>
      <c r="G25" s="859"/>
      <c r="H25" s="859"/>
      <c r="I25" s="859"/>
      <c r="J25" s="859"/>
    </row>
    <row r="26" spans="1:10" s="3" customFormat="1" ht="27" customHeight="1">
      <c r="A26" s="213" t="s">
        <v>246</v>
      </c>
      <c r="B26" s="509" t="s">
        <v>182</v>
      </c>
      <c r="C26" s="214">
        <v>1081</v>
      </c>
      <c r="D26" s="215">
        <v>1488</v>
      </c>
      <c r="E26" s="477">
        <f t="shared" si="0"/>
        <v>2569</v>
      </c>
      <c r="F26" s="861" t="s">
        <v>764</v>
      </c>
      <c r="G26" s="862"/>
      <c r="H26" s="862"/>
      <c r="I26" s="862"/>
      <c r="J26" s="862"/>
    </row>
    <row r="27" spans="1:10" s="3" customFormat="1" ht="3.75" customHeight="1">
      <c r="A27" s="216"/>
      <c r="B27" s="205"/>
      <c r="C27" s="217"/>
      <c r="D27" s="217"/>
      <c r="E27" s="218"/>
      <c r="F27" s="219"/>
      <c r="G27" s="219"/>
      <c r="H27" s="219"/>
      <c r="I27" s="219"/>
      <c r="J27" s="219"/>
    </row>
    <row r="28" spans="1:10" s="3" customFormat="1" ht="12">
      <c r="A28" s="13" t="s">
        <v>164</v>
      </c>
      <c r="B28" s="205"/>
      <c r="C28" s="44"/>
      <c r="D28" s="44"/>
      <c r="E28" s="44"/>
      <c r="F28" s="485"/>
      <c r="G28" s="485"/>
      <c r="H28" s="485"/>
      <c r="I28" s="485"/>
      <c r="J28" s="485"/>
    </row>
    <row r="29" spans="1:10" s="66" customFormat="1" ht="17.25">
      <c r="A29" s="839" t="s">
        <v>274</v>
      </c>
      <c r="B29" s="839"/>
      <c r="C29" s="839"/>
      <c r="D29" s="839"/>
      <c r="E29" s="839"/>
      <c r="F29" s="839"/>
      <c r="G29" s="839"/>
      <c r="H29" s="839"/>
      <c r="I29" s="839"/>
      <c r="J29" s="839"/>
    </row>
    <row r="30" spans="1:10" s="3" customFormat="1" ht="12">
      <c r="A30" s="479"/>
      <c r="B30" s="480"/>
      <c r="C30" s="45"/>
      <c r="D30" s="45"/>
      <c r="E30" s="45"/>
      <c r="F30" s="486"/>
      <c r="G30" s="486"/>
      <c r="H30" s="486"/>
      <c r="I30" s="486"/>
      <c r="J30" s="483"/>
    </row>
    <row r="31" spans="1:10" s="3" customFormat="1" ht="12">
      <c r="A31" s="479"/>
      <c r="B31" s="480"/>
      <c r="C31" s="45"/>
      <c r="D31" s="45"/>
      <c r="E31" s="45"/>
      <c r="F31" s="486"/>
      <c r="G31" s="486"/>
      <c r="H31" s="486"/>
      <c r="I31" s="875" t="s">
        <v>327</v>
      </c>
      <c r="J31" s="875"/>
    </row>
    <row r="32" spans="1:10" s="3" customFormat="1" ht="12">
      <c r="A32" s="216"/>
      <c r="B32" s="481"/>
      <c r="C32" s="44"/>
      <c r="D32" s="44"/>
      <c r="E32" s="44"/>
      <c r="F32" s="485"/>
      <c r="G32" s="485"/>
      <c r="H32" s="485"/>
      <c r="I32" s="485"/>
      <c r="J32" s="485"/>
    </row>
    <row r="33" spans="1:10" s="3" customFormat="1" ht="12">
      <c r="A33" s="886" t="s">
        <v>152</v>
      </c>
      <c r="B33" s="888" t="s">
        <v>317</v>
      </c>
      <c r="C33" s="890" t="s">
        <v>34</v>
      </c>
      <c r="D33" s="890"/>
      <c r="E33" s="890"/>
      <c r="F33" s="869" t="s">
        <v>153</v>
      </c>
      <c r="G33" s="869"/>
      <c r="H33" s="869"/>
      <c r="I33" s="869"/>
      <c r="J33" s="870"/>
    </row>
    <row r="34" spans="1:10" s="3" customFormat="1" ht="12">
      <c r="A34" s="887"/>
      <c r="B34" s="889"/>
      <c r="C34" s="395" t="s">
        <v>959</v>
      </c>
      <c r="D34" s="395" t="s">
        <v>960</v>
      </c>
      <c r="E34" s="396" t="s">
        <v>114</v>
      </c>
      <c r="F34" s="878"/>
      <c r="G34" s="878"/>
      <c r="H34" s="878"/>
      <c r="I34" s="878"/>
      <c r="J34" s="879"/>
    </row>
    <row r="35" spans="1:10" s="3" customFormat="1" ht="27" customHeight="1">
      <c r="A35" s="210" t="s">
        <v>247</v>
      </c>
      <c r="B35" s="440" t="s">
        <v>183</v>
      </c>
      <c r="C35" s="212">
        <v>2061</v>
      </c>
      <c r="D35" s="212">
        <v>2631</v>
      </c>
      <c r="E35" s="549">
        <f>SUM(C35:D35)</f>
        <v>4692</v>
      </c>
      <c r="F35" s="882" t="s">
        <v>765</v>
      </c>
      <c r="G35" s="882"/>
      <c r="H35" s="882"/>
      <c r="I35" s="882"/>
      <c r="J35" s="858"/>
    </row>
    <row r="36" spans="1:10" s="3" customFormat="1" ht="39" customHeight="1">
      <c r="A36" s="210" t="s">
        <v>248</v>
      </c>
      <c r="B36" s="446" t="s">
        <v>184</v>
      </c>
      <c r="C36" s="212">
        <v>912</v>
      </c>
      <c r="D36" s="212">
        <v>1271</v>
      </c>
      <c r="E36" s="549">
        <f>SUM(C36:D36)</f>
        <v>2183</v>
      </c>
      <c r="F36" s="882" t="s">
        <v>766</v>
      </c>
      <c r="G36" s="882"/>
      <c r="H36" s="882"/>
      <c r="I36" s="882"/>
      <c r="J36" s="858"/>
    </row>
    <row r="37" spans="1:10" s="3" customFormat="1" ht="39" customHeight="1">
      <c r="A37" s="210" t="s">
        <v>249</v>
      </c>
      <c r="B37" s="440" t="s">
        <v>185</v>
      </c>
      <c r="C37" s="212">
        <v>786</v>
      </c>
      <c r="D37" s="212">
        <v>996</v>
      </c>
      <c r="E37" s="549">
        <f aca="true" t="shared" si="1" ref="E37:E67">SUM(C37:D37)</f>
        <v>1782</v>
      </c>
      <c r="F37" s="882" t="s">
        <v>767</v>
      </c>
      <c r="G37" s="882"/>
      <c r="H37" s="882"/>
      <c r="I37" s="882"/>
      <c r="J37" s="858"/>
    </row>
    <row r="38" spans="1:10" ht="27" customHeight="1">
      <c r="A38" s="210" t="s">
        <v>250</v>
      </c>
      <c r="B38" s="440" t="s">
        <v>186</v>
      </c>
      <c r="C38" s="212">
        <v>1491</v>
      </c>
      <c r="D38" s="212">
        <v>2009</v>
      </c>
      <c r="E38" s="549">
        <f t="shared" si="1"/>
        <v>3500</v>
      </c>
      <c r="F38" s="882" t="s">
        <v>768</v>
      </c>
      <c r="G38" s="882"/>
      <c r="H38" s="882"/>
      <c r="I38" s="882"/>
      <c r="J38" s="858"/>
    </row>
    <row r="39" spans="1:10" ht="27" customHeight="1">
      <c r="A39" s="210" t="s">
        <v>251</v>
      </c>
      <c r="B39" s="446" t="s">
        <v>187</v>
      </c>
      <c r="C39" s="212">
        <v>1746</v>
      </c>
      <c r="D39" s="212">
        <v>2405</v>
      </c>
      <c r="E39" s="549">
        <f t="shared" si="1"/>
        <v>4151</v>
      </c>
      <c r="F39" s="882" t="s">
        <v>769</v>
      </c>
      <c r="G39" s="882"/>
      <c r="H39" s="882"/>
      <c r="I39" s="882"/>
      <c r="J39" s="858"/>
    </row>
    <row r="40" spans="1:10" ht="27" customHeight="1">
      <c r="A40" s="210" t="s">
        <v>252</v>
      </c>
      <c r="B40" s="446" t="s">
        <v>847</v>
      </c>
      <c r="C40" s="212">
        <v>1602</v>
      </c>
      <c r="D40" s="212">
        <v>2064</v>
      </c>
      <c r="E40" s="549">
        <f t="shared" si="1"/>
        <v>3666</v>
      </c>
      <c r="F40" s="882" t="s">
        <v>770</v>
      </c>
      <c r="G40" s="882"/>
      <c r="H40" s="882"/>
      <c r="I40" s="882"/>
      <c r="J40" s="858"/>
    </row>
    <row r="41" spans="1:10" ht="51" customHeight="1">
      <c r="A41" s="210" t="s">
        <v>253</v>
      </c>
      <c r="B41" s="440" t="s">
        <v>712</v>
      </c>
      <c r="C41" s="212">
        <v>3326</v>
      </c>
      <c r="D41" s="212">
        <v>3917</v>
      </c>
      <c r="E41" s="549">
        <f t="shared" si="1"/>
        <v>7243</v>
      </c>
      <c r="F41" s="882" t="s">
        <v>96</v>
      </c>
      <c r="G41" s="882"/>
      <c r="H41" s="882"/>
      <c r="I41" s="882"/>
      <c r="J41" s="858"/>
    </row>
    <row r="42" spans="1:10" ht="39" customHeight="1">
      <c r="A42" s="210" t="s">
        <v>254</v>
      </c>
      <c r="B42" s="440" t="s">
        <v>188</v>
      </c>
      <c r="C42" s="212">
        <v>3710</v>
      </c>
      <c r="D42" s="212">
        <v>4319</v>
      </c>
      <c r="E42" s="549">
        <f t="shared" si="1"/>
        <v>8029</v>
      </c>
      <c r="F42" s="882" t="s">
        <v>771</v>
      </c>
      <c r="G42" s="882"/>
      <c r="H42" s="882"/>
      <c r="I42" s="882"/>
      <c r="J42" s="858"/>
    </row>
    <row r="43" spans="1:10" ht="39" customHeight="1">
      <c r="A43" s="210" t="s">
        <v>255</v>
      </c>
      <c r="B43" s="446" t="s">
        <v>713</v>
      </c>
      <c r="C43" s="212">
        <v>1544</v>
      </c>
      <c r="D43" s="212">
        <v>1811</v>
      </c>
      <c r="E43" s="549">
        <f t="shared" si="1"/>
        <v>3355</v>
      </c>
      <c r="F43" s="882" t="s">
        <v>97</v>
      </c>
      <c r="G43" s="882"/>
      <c r="H43" s="882"/>
      <c r="I43" s="882"/>
      <c r="J43" s="858"/>
    </row>
    <row r="44" spans="1:10" ht="27" customHeight="1">
      <c r="A44" s="210" t="s">
        <v>256</v>
      </c>
      <c r="B44" s="440" t="s">
        <v>189</v>
      </c>
      <c r="C44" s="212">
        <v>1519</v>
      </c>
      <c r="D44" s="212">
        <v>1902</v>
      </c>
      <c r="E44" s="549">
        <f t="shared" si="1"/>
        <v>3421</v>
      </c>
      <c r="F44" s="882" t="s">
        <v>98</v>
      </c>
      <c r="G44" s="882"/>
      <c r="H44" s="882"/>
      <c r="I44" s="882"/>
      <c r="J44" s="858"/>
    </row>
    <row r="45" spans="1:10" ht="27" customHeight="1">
      <c r="A45" s="210" t="s">
        <v>257</v>
      </c>
      <c r="B45" s="446" t="s">
        <v>190</v>
      </c>
      <c r="C45" s="212">
        <v>2220</v>
      </c>
      <c r="D45" s="212">
        <v>2552</v>
      </c>
      <c r="E45" s="549">
        <f t="shared" si="1"/>
        <v>4772</v>
      </c>
      <c r="F45" s="882" t="s">
        <v>772</v>
      </c>
      <c r="G45" s="882"/>
      <c r="H45" s="882"/>
      <c r="I45" s="882"/>
      <c r="J45" s="858"/>
    </row>
    <row r="46" spans="1:10" ht="63" customHeight="1">
      <c r="A46" s="210" t="s">
        <v>261</v>
      </c>
      <c r="B46" s="310" t="s">
        <v>191</v>
      </c>
      <c r="C46" s="212">
        <v>1686</v>
      </c>
      <c r="D46" s="212">
        <v>2125</v>
      </c>
      <c r="E46" s="549">
        <f t="shared" si="1"/>
        <v>3811</v>
      </c>
      <c r="F46" s="882" t="s">
        <v>773</v>
      </c>
      <c r="G46" s="882"/>
      <c r="H46" s="882"/>
      <c r="I46" s="882"/>
      <c r="J46" s="858"/>
    </row>
    <row r="47" spans="1:10" ht="63" customHeight="1">
      <c r="A47" s="210" t="s">
        <v>262</v>
      </c>
      <c r="B47" s="547" t="s">
        <v>714</v>
      </c>
      <c r="C47" s="212">
        <v>1826</v>
      </c>
      <c r="D47" s="212">
        <v>2119</v>
      </c>
      <c r="E47" s="549">
        <f t="shared" si="1"/>
        <v>3945</v>
      </c>
      <c r="F47" s="873" t="s">
        <v>774</v>
      </c>
      <c r="G47" s="873"/>
      <c r="H47" s="873"/>
      <c r="I47" s="873"/>
      <c r="J47" s="874"/>
    </row>
    <row r="48" spans="1:10" ht="15" customHeight="1">
      <c r="A48" s="210" t="s">
        <v>263</v>
      </c>
      <c r="B48" s="440" t="s">
        <v>192</v>
      </c>
      <c r="C48" s="212">
        <v>144</v>
      </c>
      <c r="D48" s="212">
        <v>163</v>
      </c>
      <c r="E48" s="549">
        <f t="shared" si="1"/>
        <v>307</v>
      </c>
      <c r="F48" s="882" t="s">
        <v>775</v>
      </c>
      <c r="G48" s="882"/>
      <c r="H48" s="882"/>
      <c r="I48" s="882"/>
      <c r="J48" s="858"/>
    </row>
    <row r="49" spans="1:10" ht="81" customHeight="1">
      <c r="A49" s="210" t="s">
        <v>264</v>
      </c>
      <c r="B49" s="440" t="s">
        <v>193</v>
      </c>
      <c r="C49" s="212">
        <v>3474</v>
      </c>
      <c r="D49" s="212">
        <v>3903</v>
      </c>
      <c r="E49" s="549">
        <f t="shared" si="1"/>
        <v>7377</v>
      </c>
      <c r="F49" s="882" t="s">
        <v>776</v>
      </c>
      <c r="G49" s="882"/>
      <c r="H49" s="882"/>
      <c r="I49" s="882"/>
      <c r="J49" s="858"/>
    </row>
    <row r="50" spans="1:10" ht="51" customHeight="1">
      <c r="A50" s="210" t="s">
        <v>265</v>
      </c>
      <c r="B50" s="440" t="s">
        <v>194</v>
      </c>
      <c r="C50" s="212">
        <v>2269</v>
      </c>
      <c r="D50" s="212">
        <v>2508</v>
      </c>
      <c r="E50" s="549">
        <f t="shared" si="1"/>
        <v>4777</v>
      </c>
      <c r="F50" s="882" t="s">
        <v>777</v>
      </c>
      <c r="G50" s="882"/>
      <c r="H50" s="882"/>
      <c r="I50" s="882"/>
      <c r="J50" s="858"/>
    </row>
    <row r="51" spans="1:10" ht="63" customHeight="1">
      <c r="A51" s="213" t="s">
        <v>402</v>
      </c>
      <c r="B51" s="489" t="s">
        <v>31</v>
      </c>
      <c r="C51" s="215">
        <v>2283</v>
      </c>
      <c r="D51" s="215">
        <v>2588</v>
      </c>
      <c r="E51" s="548">
        <f t="shared" si="1"/>
        <v>4871</v>
      </c>
      <c r="F51" s="883" t="s">
        <v>778</v>
      </c>
      <c r="G51" s="883"/>
      <c r="H51" s="883"/>
      <c r="I51" s="883"/>
      <c r="J51" s="861"/>
    </row>
    <row r="52" spans="1:10" s="3" customFormat="1" ht="3.75" customHeight="1">
      <c r="A52" s="216"/>
      <c r="B52" s="205"/>
      <c r="C52" s="217"/>
      <c r="D52" s="217"/>
      <c r="E52" s="218"/>
      <c r="F52" s="219"/>
      <c r="G52" s="219"/>
      <c r="H52" s="219"/>
      <c r="I52" s="219"/>
      <c r="J52" s="219"/>
    </row>
    <row r="53" spans="1:10" s="3" customFormat="1" ht="12">
      <c r="A53" s="13" t="s">
        <v>164</v>
      </c>
      <c r="B53" s="205"/>
      <c r="C53" s="44"/>
      <c r="D53" s="44"/>
      <c r="E53" s="44"/>
      <c r="F53" s="485"/>
      <c r="G53" s="485"/>
      <c r="H53" s="485"/>
      <c r="I53" s="485"/>
      <c r="J53" s="485"/>
    </row>
    <row r="54" spans="1:10" s="3" customFormat="1" ht="12">
      <c r="A54" s="13"/>
      <c r="B54" s="205"/>
      <c r="C54" s="44"/>
      <c r="D54" s="44"/>
      <c r="E54" s="44"/>
      <c r="F54" s="485"/>
      <c r="G54" s="485"/>
      <c r="H54" s="485"/>
      <c r="I54" s="485"/>
      <c r="J54" s="485"/>
    </row>
    <row r="55" spans="1:10" s="66" customFormat="1" ht="17.25">
      <c r="A55" s="839" t="s">
        <v>274</v>
      </c>
      <c r="B55" s="839"/>
      <c r="C55" s="839"/>
      <c r="D55" s="839"/>
      <c r="E55" s="839"/>
      <c r="F55" s="839"/>
      <c r="G55" s="839"/>
      <c r="H55" s="839"/>
      <c r="I55" s="839"/>
      <c r="J55" s="839"/>
    </row>
    <row r="56" spans="1:10" s="3" customFormat="1" ht="12">
      <c r="A56" s="479"/>
      <c r="B56" s="480"/>
      <c r="C56" s="45"/>
      <c r="D56" s="45"/>
      <c r="E56" s="45"/>
      <c r="F56" s="486"/>
      <c r="G56" s="486"/>
      <c r="H56" s="486"/>
      <c r="I56" s="486"/>
      <c r="J56" s="483"/>
    </row>
    <row r="57" spans="1:10" s="3" customFormat="1" ht="12">
      <c r="A57" s="479"/>
      <c r="B57" s="480"/>
      <c r="C57" s="45"/>
      <c r="D57" s="45"/>
      <c r="E57" s="45"/>
      <c r="F57" s="486"/>
      <c r="G57" s="486"/>
      <c r="H57" s="486"/>
      <c r="I57" s="875" t="s">
        <v>327</v>
      </c>
      <c r="J57" s="875"/>
    </row>
    <row r="58" spans="1:10" s="3" customFormat="1" ht="12">
      <c r="A58" s="216"/>
      <c r="B58" s="481"/>
      <c r="C58" s="44"/>
      <c r="D58" s="44"/>
      <c r="E58" s="44"/>
      <c r="F58" s="485"/>
      <c r="G58" s="485"/>
      <c r="H58" s="485"/>
      <c r="I58" s="485"/>
      <c r="J58" s="485"/>
    </row>
    <row r="59" spans="1:10" s="3" customFormat="1" ht="12">
      <c r="A59" s="851" t="s">
        <v>152</v>
      </c>
      <c r="B59" s="877" t="s">
        <v>317</v>
      </c>
      <c r="C59" s="789" t="s">
        <v>34</v>
      </c>
      <c r="D59" s="789"/>
      <c r="E59" s="776"/>
      <c r="F59" s="869" t="s">
        <v>153</v>
      </c>
      <c r="G59" s="869"/>
      <c r="H59" s="869"/>
      <c r="I59" s="869"/>
      <c r="J59" s="870"/>
    </row>
    <row r="60" spans="1:10" s="3" customFormat="1" ht="12">
      <c r="A60" s="876"/>
      <c r="B60" s="823"/>
      <c r="C60" s="394" t="s">
        <v>959</v>
      </c>
      <c r="D60" s="395" t="s">
        <v>960</v>
      </c>
      <c r="E60" s="478" t="s">
        <v>114</v>
      </c>
      <c r="F60" s="878"/>
      <c r="G60" s="878"/>
      <c r="H60" s="878"/>
      <c r="I60" s="878"/>
      <c r="J60" s="879"/>
    </row>
    <row r="61" spans="1:10" ht="51" customHeight="1">
      <c r="A61" s="210" t="s">
        <v>266</v>
      </c>
      <c r="B61" s="440" t="s">
        <v>195</v>
      </c>
      <c r="C61" s="211">
        <v>1247</v>
      </c>
      <c r="D61" s="212">
        <v>1506</v>
      </c>
      <c r="E61" s="476">
        <f t="shared" si="1"/>
        <v>2753</v>
      </c>
      <c r="F61" s="858" t="s">
        <v>779</v>
      </c>
      <c r="G61" s="859"/>
      <c r="H61" s="859"/>
      <c r="I61" s="859"/>
      <c r="J61" s="859"/>
    </row>
    <row r="62" spans="1:10" ht="27" customHeight="1">
      <c r="A62" s="210" t="s">
        <v>267</v>
      </c>
      <c r="B62" s="440" t="s">
        <v>196</v>
      </c>
      <c r="C62" s="211">
        <v>517</v>
      </c>
      <c r="D62" s="212">
        <v>558</v>
      </c>
      <c r="E62" s="476">
        <f t="shared" si="1"/>
        <v>1075</v>
      </c>
      <c r="F62" s="858" t="s">
        <v>780</v>
      </c>
      <c r="G62" s="859"/>
      <c r="H62" s="859"/>
      <c r="I62" s="859"/>
      <c r="J62" s="859"/>
    </row>
    <row r="63" spans="1:10" ht="15" customHeight="1">
      <c r="A63" s="210" t="s">
        <v>268</v>
      </c>
      <c r="B63" s="440" t="s">
        <v>197</v>
      </c>
      <c r="C63" s="211">
        <v>659</v>
      </c>
      <c r="D63" s="212">
        <v>724</v>
      </c>
      <c r="E63" s="476">
        <f t="shared" si="1"/>
        <v>1383</v>
      </c>
      <c r="F63" s="858" t="s">
        <v>95</v>
      </c>
      <c r="G63" s="859"/>
      <c r="H63" s="859"/>
      <c r="I63" s="859"/>
      <c r="J63" s="859"/>
    </row>
    <row r="64" spans="1:10" ht="14.25" customHeight="1">
      <c r="A64" s="210" t="s">
        <v>269</v>
      </c>
      <c r="B64" s="440" t="s">
        <v>29</v>
      </c>
      <c r="C64" s="211">
        <v>914</v>
      </c>
      <c r="D64" s="212">
        <v>1142</v>
      </c>
      <c r="E64" s="476">
        <f t="shared" si="1"/>
        <v>2056</v>
      </c>
      <c r="F64" s="858" t="s">
        <v>781</v>
      </c>
      <c r="G64" s="859"/>
      <c r="H64" s="859"/>
      <c r="I64" s="859"/>
      <c r="J64" s="859"/>
    </row>
    <row r="65" spans="1:10" ht="27" customHeight="1">
      <c r="A65" s="210" t="s">
        <v>270</v>
      </c>
      <c r="B65" s="440" t="s">
        <v>198</v>
      </c>
      <c r="C65" s="211">
        <v>1556</v>
      </c>
      <c r="D65" s="212">
        <v>1957</v>
      </c>
      <c r="E65" s="476">
        <f t="shared" si="1"/>
        <v>3513</v>
      </c>
      <c r="F65" s="858" t="s">
        <v>782</v>
      </c>
      <c r="G65" s="859"/>
      <c r="H65" s="859"/>
      <c r="I65" s="859"/>
      <c r="J65" s="859"/>
    </row>
    <row r="66" spans="1:10" ht="27" customHeight="1">
      <c r="A66" s="210" t="s">
        <v>271</v>
      </c>
      <c r="B66" s="440" t="s">
        <v>199</v>
      </c>
      <c r="C66" s="211">
        <v>1240</v>
      </c>
      <c r="D66" s="212">
        <v>1631</v>
      </c>
      <c r="E66" s="476">
        <f t="shared" si="1"/>
        <v>2871</v>
      </c>
      <c r="F66" s="858" t="s">
        <v>783</v>
      </c>
      <c r="G66" s="859"/>
      <c r="H66" s="859"/>
      <c r="I66" s="859"/>
      <c r="J66" s="859"/>
    </row>
    <row r="67" spans="1:10" ht="27" customHeight="1">
      <c r="A67" s="210" t="s">
        <v>272</v>
      </c>
      <c r="B67" s="440" t="s">
        <v>200</v>
      </c>
      <c r="C67" s="211">
        <v>2644</v>
      </c>
      <c r="D67" s="212">
        <v>3125</v>
      </c>
      <c r="E67" s="476">
        <f t="shared" si="1"/>
        <v>5769</v>
      </c>
      <c r="F67" s="858" t="s">
        <v>784</v>
      </c>
      <c r="G67" s="859"/>
      <c r="H67" s="859"/>
      <c r="I67" s="859"/>
      <c r="J67" s="859"/>
    </row>
    <row r="68" spans="1:10" ht="39" customHeight="1">
      <c r="A68" s="210" t="s">
        <v>275</v>
      </c>
      <c r="B68" s="440" t="s">
        <v>201</v>
      </c>
      <c r="C68" s="211">
        <v>2488</v>
      </c>
      <c r="D68" s="212">
        <v>3030</v>
      </c>
      <c r="E68" s="476">
        <f>SUM(C68:D68)</f>
        <v>5518</v>
      </c>
      <c r="F68" s="858" t="s">
        <v>785</v>
      </c>
      <c r="G68" s="859"/>
      <c r="H68" s="859"/>
      <c r="I68" s="859"/>
      <c r="J68" s="859"/>
    </row>
    <row r="69" spans="1:10" ht="15" customHeight="1">
      <c r="A69" s="210" t="s">
        <v>276</v>
      </c>
      <c r="B69" s="438" t="s">
        <v>202</v>
      </c>
      <c r="C69" s="437">
        <v>1443</v>
      </c>
      <c r="D69" s="220">
        <v>1679</v>
      </c>
      <c r="E69" s="476">
        <f aca="true" t="shared" si="2" ref="E69:E74">SUM(C69:D69)</f>
        <v>3122</v>
      </c>
      <c r="F69" s="858" t="s">
        <v>786</v>
      </c>
      <c r="G69" s="859"/>
      <c r="H69" s="859"/>
      <c r="I69" s="859"/>
      <c r="J69" s="859"/>
    </row>
    <row r="70" spans="1:10" ht="27" customHeight="1">
      <c r="A70" s="210" t="s">
        <v>277</v>
      </c>
      <c r="B70" s="440" t="s">
        <v>212</v>
      </c>
      <c r="C70" s="211">
        <v>852</v>
      </c>
      <c r="D70" s="212">
        <v>1004</v>
      </c>
      <c r="E70" s="476">
        <f t="shared" si="2"/>
        <v>1856</v>
      </c>
      <c r="F70" s="858" t="s">
        <v>787</v>
      </c>
      <c r="G70" s="859"/>
      <c r="H70" s="859"/>
      <c r="I70" s="859"/>
      <c r="J70" s="859"/>
    </row>
    <row r="71" spans="1:10" ht="27" customHeight="1">
      <c r="A71" s="210" t="s">
        <v>278</v>
      </c>
      <c r="B71" s="467" t="s">
        <v>211</v>
      </c>
      <c r="C71" s="437">
        <v>962</v>
      </c>
      <c r="D71" s="220">
        <v>1284</v>
      </c>
      <c r="E71" s="476">
        <f t="shared" si="2"/>
        <v>2246</v>
      </c>
      <c r="F71" s="858" t="s">
        <v>788</v>
      </c>
      <c r="G71" s="859"/>
      <c r="H71" s="859"/>
      <c r="I71" s="859"/>
      <c r="J71" s="859"/>
    </row>
    <row r="72" spans="1:10" ht="15" customHeight="1">
      <c r="A72" s="210" t="s">
        <v>279</v>
      </c>
      <c r="B72" s="440" t="s">
        <v>715</v>
      </c>
      <c r="C72" s="211">
        <v>781</v>
      </c>
      <c r="D72" s="212">
        <v>1021</v>
      </c>
      <c r="E72" s="476">
        <f t="shared" si="2"/>
        <v>1802</v>
      </c>
      <c r="F72" s="858" t="s">
        <v>789</v>
      </c>
      <c r="G72" s="859"/>
      <c r="H72" s="859"/>
      <c r="I72" s="859"/>
      <c r="J72" s="859"/>
    </row>
    <row r="73" spans="1:10" ht="15" customHeight="1">
      <c r="A73" s="210" t="s">
        <v>280</v>
      </c>
      <c r="B73" s="444" t="s">
        <v>716</v>
      </c>
      <c r="C73" s="208">
        <v>857</v>
      </c>
      <c r="D73" s="209">
        <v>1176</v>
      </c>
      <c r="E73" s="476">
        <f t="shared" si="2"/>
        <v>2033</v>
      </c>
      <c r="F73" s="858" t="s">
        <v>790</v>
      </c>
      <c r="G73" s="859"/>
      <c r="H73" s="859"/>
      <c r="I73" s="859"/>
      <c r="J73" s="859"/>
    </row>
    <row r="74" spans="1:10" ht="27" customHeight="1">
      <c r="A74" s="210" t="s">
        <v>281</v>
      </c>
      <c r="B74" s="446" t="s">
        <v>717</v>
      </c>
      <c r="C74" s="211">
        <v>1994</v>
      </c>
      <c r="D74" s="212">
        <v>2551</v>
      </c>
      <c r="E74" s="476">
        <f t="shared" si="2"/>
        <v>4545</v>
      </c>
      <c r="F74" s="858" t="s">
        <v>791</v>
      </c>
      <c r="G74" s="859"/>
      <c r="H74" s="859"/>
      <c r="I74" s="859"/>
      <c r="J74" s="859"/>
    </row>
    <row r="75" spans="1:10" ht="15" customHeight="1">
      <c r="A75" s="210" t="s">
        <v>282</v>
      </c>
      <c r="B75" s="440" t="s">
        <v>213</v>
      </c>
      <c r="C75" s="211">
        <v>1544</v>
      </c>
      <c r="D75" s="212">
        <v>2025</v>
      </c>
      <c r="E75" s="476">
        <f aca="true" t="shared" si="3" ref="E75:E84">SUM(C75:D75)</f>
        <v>3569</v>
      </c>
      <c r="F75" s="858" t="s">
        <v>792</v>
      </c>
      <c r="G75" s="859"/>
      <c r="H75" s="859"/>
      <c r="I75" s="859"/>
      <c r="J75" s="859"/>
    </row>
    <row r="76" spans="1:10" ht="51" customHeight="1">
      <c r="A76" s="210" t="s">
        <v>283</v>
      </c>
      <c r="B76" s="440" t="s">
        <v>214</v>
      </c>
      <c r="C76" s="211">
        <v>2704</v>
      </c>
      <c r="D76" s="212">
        <v>3145</v>
      </c>
      <c r="E76" s="476">
        <f t="shared" si="3"/>
        <v>5849</v>
      </c>
      <c r="F76" s="858" t="s">
        <v>793</v>
      </c>
      <c r="G76" s="859"/>
      <c r="H76" s="859"/>
      <c r="I76" s="859"/>
      <c r="J76" s="859"/>
    </row>
    <row r="77" spans="1:10" ht="39" customHeight="1">
      <c r="A77" s="210" t="s">
        <v>284</v>
      </c>
      <c r="B77" s="440" t="s">
        <v>215</v>
      </c>
      <c r="C77" s="211">
        <v>2212</v>
      </c>
      <c r="D77" s="212">
        <v>2531</v>
      </c>
      <c r="E77" s="476">
        <f t="shared" si="3"/>
        <v>4743</v>
      </c>
      <c r="F77" s="858" t="s">
        <v>794</v>
      </c>
      <c r="G77" s="859"/>
      <c r="H77" s="859"/>
      <c r="I77" s="859"/>
      <c r="J77" s="859"/>
    </row>
    <row r="78" spans="1:10" ht="15" customHeight="1">
      <c r="A78" s="210" t="s">
        <v>285</v>
      </c>
      <c r="B78" s="440" t="s">
        <v>216</v>
      </c>
      <c r="C78" s="211">
        <v>887</v>
      </c>
      <c r="D78" s="212">
        <v>1046</v>
      </c>
      <c r="E78" s="476">
        <f t="shared" si="3"/>
        <v>1933</v>
      </c>
      <c r="F78" s="858" t="s">
        <v>99</v>
      </c>
      <c r="G78" s="859"/>
      <c r="H78" s="859"/>
      <c r="I78" s="859"/>
      <c r="J78" s="859"/>
    </row>
    <row r="79" spans="1:10" ht="15" customHeight="1">
      <c r="A79" s="210" t="s">
        <v>286</v>
      </c>
      <c r="B79" s="440" t="s">
        <v>223</v>
      </c>
      <c r="C79" s="211">
        <v>3138</v>
      </c>
      <c r="D79" s="212">
        <v>3393</v>
      </c>
      <c r="E79" s="476">
        <f t="shared" si="3"/>
        <v>6531</v>
      </c>
      <c r="F79" s="858" t="s">
        <v>100</v>
      </c>
      <c r="G79" s="859"/>
      <c r="H79" s="859"/>
      <c r="I79" s="859"/>
      <c r="J79" s="859"/>
    </row>
    <row r="80" spans="1:10" ht="14.25" customHeight="1">
      <c r="A80" s="210" t="s">
        <v>287</v>
      </c>
      <c r="B80" s="446" t="s">
        <v>224</v>
      </c>
      <c r="C80" s="211">
        <v>2749</v>
      </c>
      <c r="D80" s="212">
        <v>3104</v>
      </c>
      <c r="E80" s="476">
        <f t="shared" si="3"/>
        <v>5853</v>
      </c>
      <c r="F80" s="858" t="s">
        <v>795</v>
      </c>
      <c r="G80" s="859"/>
      <c r="H80" s="859"/>
      <c r="I80" s="859"/>
      <c r="J80" s="859"/>
    </row>
    <row r="81" spans="1:10" ht="39" customHeight="1">
      <c r="A81" s="210" t="s">
        <v>288</v>
      </c>
      <c r="B81" s="440" t="s">
        <v>225</v>
      </c>
      <c r="C81" s="211">
        <v>912</v>
      </c>
      <c r="D81" s="212">
        <v>1072</v>
      </c>
      <c r="E81" s="476">
        <f t="shared" si="3"/>
        <v>1984</v>
      </c>
      <c r="F81" s="858" t="s">
        <v>796</v>
      </c>
      <c r="G81" s="859"/>
      <c r="H81" s="859"/>
      <c r="I81" s="859"/>
      <c r="J81" s="859"/>
    </row>
    <row r="82" spans="1:10" ht="27" customHeight="1">
      <c r="A82" s="210" t="s">
        <v>289</v>
      </c>
      <c r="B82" s="446" t="s">
        <v>32</v>
      </c>
      <c r="C82" s="211">
        <v>1299</v>
      </c>
      <c r="D82" s="212">
        <v>1361</v>
      </c>
      <c r="E82" s="476">
        <f t="shared" si="3"/>
        <v>2660</v>
      </c>
      <c r="F82" s="858" t="s">
        <v>797</v>
      </c>
      <c r="G82" s="859"/>
      <c r="H82" s="859"/>
      <c r="I82" s="859"/>
      <c r="J82" s="859"/>
    </row>
    <row r="83" spans="1:10" ht="27" customHeight="1">
      <c r="A83" s="210" t="s">
        <v>290</v>
      </c>
      <c r="B83" s="446" t="s">
        <v>846</v>
      </c>
      <c r="C83" s="211">
        <v>1139</v>
      </c>
      <c r="D83" s="212">
        <v>1379</v>
      </c>
      <c r="E83" s="476">
        <f t="shared" si="3"/>
        <v>2518</v>
      </c>
      <c r="F83" s="858" t="s">
        <v>798</v>
      </c>
      <c r="G83" s="859"/>
      <c r="H83" s="859"/>
      <c r="I83" s="859"/>
      <c r="J83" s="859"/>
    </row>
    <row r="84" spans="1:10" ht="75" customHeight="1">
      <c r="A84" s="213" t="s">
        <v>291</v>
      </c>
      <c r="B84" s="509" t="s">
        <v>226</v>
      </c>
      <c r="C84" s="214">
        <v>603</v>
      </c>
      <c r="D84" s="215">
        <v>670</v>
      </c>
      <c r="E84" s="477">
        <f t="shared" si="3"/>
        <v>1273</v>
      </c>
      <c r="F84" s="861" t="s">
        <v>799</v>
      </c>
      <c r="G84" s="862"/>
      <c r="H84" s="862"/>
      <c r="I84" s="862"/>
      <c r="J84" s="862"/>
    </row>
    <row r="85" spans="1:10" s="3" customFormat="1" ht="3.75" customHeight="1">
      <c r="A85" s="216"/>
      <c r="B85" s="205"/>
      <c r="C85" s="217"/>
      <c r="D85" s="217"/>
      <c r="E85" s="218"/>
      <c r="F85" s="219"/>
      <c r="G85" s="219"/>
      <c r="H85" s="219"/>
      <c r="I85" s="219"/>
      <c r="J85" s="219"/>
    </row>
    <row r="86" spans="1:10" s="3" customFormat="1" ht="12">
      <c r="A86" s="13" t="s">
        <v>164</v>
      </c>
      <c r="B86" s="205"/>
      <c r="C86" s="44"/>
      <c r="D86" s="44"/>
      <c r="E86" s="44"/>
      <c r="F86" s="485"/>
      <c r="G86" s="485"/>
      <c r="H86" s="485"/>
      <c r="I86" s="485"/>
      <c r="J86" s="485"/>
    </row>
    <row r="87" spans="1:10" s="1" customFormat="1" ht="52.5" customHeight="1">
      <c r="A87" s="216"/>
      <c r="B87" s="205"/>
      <c r="C87" s="217"/>
      <c r="D87" s="217"/>
      <c r="E87" s="218"/>
      <c r="F87" s="219"/>
      <c r="G87" s="219"/>
      <c r="H87" s="219"/>
      <c r="I87" s="219"/>
      <c r="J87" s="219"/>
    </row>
    <row r="88" spans="1:10" s="66" customFormat="1" ht="17.25">
      <c r="A88" s="839" t="s">
        <v>274</v>
      </c>
      <c r="B88" s="839"/>
      <c r="C88" s="839"/>
      <c r="D88" s="839"/>
      <c r="E88" s="839"/>
      <c r="F88" s="839"/>
      <c r="G88" s="839"/>
      <c r="H88" s="839"/>
      <c r="I88" s="839"/>
      <c r="J88" s="839"/>
    </row>
    <row r="89" spans="1:10" s="3" customFormat="1" ht="12">
      <c r="A89" s="479"/>
      <c r="B89" s="480"/>
      <c r="C89" s="45"/>
      <c r="D89" s="45"/>
      <c r="E89" s="45"/>
      <c r="F89" s="486"/>
      <c r="G89" s="486"/>
      <c r="H89" s="486"/>
      <c r="I89" s="486"/>
      <c r="J89" s="483"/>
    </row>
    <row r="90" spans="1:10" s="3" customFormat="1" ht="12" customHeight="1">
      <c r="A90" s="479"/>
      <c r="B90" s="480"/>
      <c r="C90" s="45"/>
      <c r="D90" s="45"/>
      <c r="E90" s="45"/>
      <c r="F90" s="486"/>
      <c r="G90" s="486"/>
      <c r="H90" s="486"/>
      <c r="I90" s="875" t="s">
        <v>327</v>
      </c>
      <c r="J90" s="875"/>
    </row>
    <row r="91" spans="1:10" s="3" customFormat="1" ht="12">
      <c r="A91" s="216"/>
      <c r="B91" s="481"/>
      <c r="C91" s="44"/>
      <c r="D91" s="44"/>
      <c r="E91" s="44"/>
      <c r="F91" s="485"/>
      <c r="G91" s="485"/>
      <c r="H91" s="485"/>
      <c r="I91" s="485"/>
      <c r="J91" s="485"/>
    </row>
    <row r="92" spans="1:10" s="3" customFormat="1" ht="12">
      <c r="A92" s="851" t="s">
        <v>152</v>
      </c>
      <c r="B92" s="877" t="s">
        <v>317</v>
      </c>
      <c r="C92" s="789" t="s">
        <v>34</v>
      </c>
      <c r="D92" s="789"/>
      <c r="E92" s="776"/>
      <c r="F92" s="869" t="s">
        <v>153</v>
      </c>
      <c r="G92" s="869"/>
      <c r="H92" s="869"/>
      <c r="I92" s="869"/>
      <c r="J92" s="870"/>
    </row>
    <row r="93" spans="1:10" s="3" customFormat="1" ht="12">
      <c r="A93" s="876"/>
      <c r="B93" s="823"/>
      <c r="C93" s="394" t="s">
        <v>959</v>
      </c>
      <c r="D93" s="395" t="s">
        <v>960</v>
      </c>
      <c r="E93" s="396" t="s">
        <v>114</v>
      </c>
      <c r="F93" s="871"/>
      <c r="G93" s="871"/>
      <c r="H93" s="871"/>
      <c r="I93" s="871"/>
      <c r="J93" s="872"/>
    </row>
    <row r="94" spans="1:10" ht="207" customHeight="1">
      <c r="A94" s="210" t="s">
        <v>292</v>
      </c>
      <c r="B94" s="440" t="s">
        <v>227</v>
      </c>
      <c r="C94" s="211">
        <v>1524</v>
      </c>
      <c r="D94" s="212">
        <v>1687</v>
      </c>
      <c r="E94" s="476">
        <f aca="true" t="shared" si="4" ref="E94:E99">SUM(C94:D94)</f>
        <v>3211</v>
      </c>
      <c r="F94" s="858" t="s">
        <v>827</v>
      </c>
      <c r="G94" s="859"/>
      <c r="H94" s="859"/>
      <c r="I94" s="859"/>
      <c r="J94" s="859"/>
    </row>
    <row r="95" spans="1:10" ht="87" customHeight="1">
      <c r="A95" s="210" t="s">
        <v>293</v>
      </c>
      <c r="B95" s="446" t="s">
        <v>718</v>
      </c>
      <c r="C95" s="211">
        <v>2089</v>
      </c>
      <c r="D95" s="212">
        <v>2264</v>
      </c>
      <c r="E95" s="549">
        <f t="shared" si="4"/>
        <v>4353</v>
      </c>
      <c r="F95" s="858" t="s">
        <v>845</v>
      </c>
      <c r="G95" s="859"/>
      <c r="H95" s="859"/>
      <c r="I95" s="859"/>
      <c r="J95" s="859"/>
    </row>
    <row r="96" spans="1:10" ht="135" customHeight="1">
      <c r="A96" s="207" t="s">
        <v>294</v>
      </c>
      <c r="B96" s="444" t="s">
        <v>30</v>
      </c>
      <c r="C96" s="208">
        <v>1162</v>
      </c>
      <c r="D96" s="209">
        <v>1301</v>
      </c>
      <c r="E96" s="475">
        <f t="shared" si="4"/>
        <v>2463</v>
      </c>
      <c r="F96" s="884" t="s">
        <v>828</v>
      </c>
      <c r="G96" s="885"/>
      <c r="H96" s="885"/>
      <c r="I96" s="885"/>
      <c r="J96" s="885"/>
    </row>
    <row r="97" spans="1:10" ht="27" customHeight="1">
      <c r="A97" s="207" t="s">
        <v>295</v>
      </c>
      <c r="B97" s="440" t="s">
        <v>228</v>
      </c>
      <c r="C97" s="211">
        <v>1175</v>
      </c>
      <c r="D97" s="212">
        <v>1332</v>
      </c>
      <c r="E97" s="476">
        <f t="shared" si="4"/>
        <v>2507</v>
      </c>
      <c r="F97" s="858" t="s">
        <v>829</v>
      </c>
      <c r="G97" s="859"/>
      <c r="H97" s="859"/>
      <c r="I97" s="859"/>
      <c r="J97" s="859"/>
    </row>
    <row r="98" spans="1:10" ht="96" customHeight="1">
      <c r="A98" s="207" t="s">
        <v>296</v>
      </c>
      <c r="B98" s="440" t="s">
        <v>229</v>
      </c>
      <c r="C98" s="211">
        <v>2343</v>
      </c>
      <c r="D98" s="212">
        <v>2817</v>
      </c>
      <c r="E98" s="476">
        <f t="shared" si="4"/>
        <v>5160</v>
      </c>
      <c r="F98" s="858" t="s">
        <v>830</v>
      </c>
      <c r="G98" s="859"/>
      <c r="H98" s="859"/>
      <c r="I98" s="859"/>
      <c r="J98" s="859"/>
    </row>
    <row r="99" spans="1:10" ht="63" customHeight="1">
      <c r="A99" s="445" t="s">
        <v>297</v>
      </c>
      <c r="B99" s="509" t="s">
        <v>230</v>
      </c>
      <c r="C99" s="214">
        <v>2427</v>
      </c>
      <c r="D99" s="215">
        <v>2862</v>
      </c>
      <c r="E99" s="477">
        <f t="shared" si="4"/>
        <v>5289</v>
      </c>
      <c r="F99" s="861" t="s">
        <v>831</v>
      </c>
      <c r="G99" s="862"/>
      <c r="H99" s="862"/>
      <c r="I99" s="862"/>
      <c r="J99" s="862"/>
    </row>
    <row r="100" spans="1:10" s="3" customFormat="1" ht="3.75" customHeight="1">
      <c r="A100" s="216"/>
      <c r="B100" s="205"/>
      <c r="C100" s="217"/>
      <c r="D100" s="217"/>
      <c r="E100" s="218"/>
      <c r="F100" s="219"/>
      <c r="G100" s="219"/>
      <c r="H100" s="219"/>
      <c r="I100" s="219"/>
      <c r="J100" s="219"/>
    </row>
    <row r="101" spans="1:10" s="3" customFormat="1" ht="12">
      <c r="A101" s="13" t="s">
        <v>164</v>
      </c>
      <c r="B101" s="205"/>
      <c r="C101" s="44"/>
      <c r="D101" s="44"/>
      <c r="E101" s="44"/>
      <c r="F101" s="485"/>
      <c r="G101" s="485"/>
      <c r="H101" s="485"/>
      <c r="I101" s="485"/>
      <c r="J101" s="485"/>
    </row>
    <row r="102" spans="1:10" s="3" customFormat="1" ht="108.75" customHeight="1">
      <c r="A102" s="13"/>
      <c r="B102" s="205"/>
      <c r="C102" s="44"/>
      <c r="D102" s="44"/>
      <c r="E102" s="44"/>
      <c r="F102" s="485"/>
      <c r="G102" s="485"/>
      <c r="H102" s="485"/>
      <c r="I102" s="485"/>
      <c r="J102" s="485"/>
    </row>
    <row r="103" spans="1:10" s="66" customFormat="1" ht="17.25">
      <c r="A103" s="839" t="s">
        <v>274</v>
      </c>
      <c r="B103" s="839"/>
      <c r="C103" s="839"/>
      <c r="D103" s="839"/>
      <c r="E103" s="839"/>
      <c r="F103" s="839"/>
      <c r="G103" s="839"/>
      <c r="H103" s="839"/>
      <c r="I103" s="839"/>
      <c r="J103" s="839"/>
    </row>
    <row r="104" spans="1:10" s="3" customFormat="1" ht="12">
      <c r="A104" s="479"/>
      <c r="B104" s="480"/>
      <c r="C104" s="45"/>
      <c r="D104" s="45"/>
      <c r="E104" s="45"/>
      <c r="F104" s="486"/>
      <c r="G104" s="486"/>
      <c r="H104" s="486"/>
      <c r="I104" s="486"/>
      <c r="J104" s="483"/>
    </row>
    <row r="105" spans="1:10" s="3" customFormat="1" ht="12">
      <c r="A105" s="479"/>
      <c r="B105" s="480"/>
      <c r="C105" s="45"/>
      <c r="D105" s="45"/>
      <c r="E105" s="45"/>
      <c r="F105" s="486"/>
      <c r="G105" s="486"/>
      <c r="H105" s="486"/>
      <c r="I105" s="875" t="s">
        <v>327</v>
      </c>
      <c r="J105" s="875"/>
    </row>
    <row r="106" spans="1:10" s="3" customFormat="1" ht="12">
      <c r="A106" s="216"/>
      <c r="B106" s="481"/>
      <c r="C106" s="44"/>
      <c r="D106" s="44"/>
      <c r="E106" s="44"/>
      <c r="F106" s="485"/>
      <c r="G106" s="485"/>
      <c r="H106" s="485"/>
      <c r="I106" s="485"/>
      <c r="J106" s="485"/>
    </row>
    <row r="107" spans="1:10" s="3" customFormat="1" ht="12">
      <c r="A107" s="851" t="s">
        <v>152</v>
      </c>
      <c r="B107" s="877" t="s">
        <v>317</v>
      </c>
      <c r="C107" s="789" t="s">
        <v>34</v>
      </c>
      <c r="D107" s="789"/>
      <c r="E107" s="776"/>
      <c r="F107" s="869" t="s">
        <v>153</v>
      </c>
      <c r="G107" s="869"/>
      <c r="H107" s="869"/>
      <c r="I107" s="869"/>
      <c r="J107" s="870"/>
    </row>
    <row r="108" spans="1:10" s="3" customFormat="1" ht="12">
      <c r="A108" s="876"/>
      <c r="B108" s="823"/>
      <c r="C108" s="394" t="s">
        <v>959</v>
      </c>
      <c r="D108" s="395" t="s">
        <v>960</v>
      </c>
      <c r="E108" s="396" t="s">
        <v>114</v>
      </c>
      <c r="F108" s="871"/>
      <c r="G108" s="871"/>
      <c r="H108" s="871"/>
      <c r="I108" s="871"/>
      <c r="J108" s="872"/>
    </row>
    <row r="109" spans="1:10" ht="157.5" customHeight="1">
      <c r="A109" s="207" t="s">
        <v>318</v>
      </c>
      <c r="B109" s="440" t="s">
        <v>231</v>
      </c>
      <c r="C109" s="211">
        <v>3163</v>
      </c>
      <c r="D109" s="212">
        <v>3566</v>
      </c>
      <c r="E109" s="476">
        <f aca="true" t="shared" si="5" ref="E109:E114">SUM(C109:D109)</f>
        <v>6729</v>
      </c>
      <c r="F109" s="858" t="s">
        <v>832</v>
      </c>
      <c r="G109" s="859"/>
      <c r="H109" s="859"/>
      <c r="I109" s="859"/>
      <c r="J109" s="859"/>
    </row>
    <row r="110" spans="1:10" ht="38.25" customHeight="1">
      <c r="A110" s="207" t="s">
        <v>319</v>
      </c>
      <c r="B110" s="440" t="s">
        <v>232</v>
      </c>
      <c r="C110" s="211">
        <v>1086</v>
      </c>
      <c r="D110" s="212">
        <v>1175</v>
      </c>
      <c r="E110" s="476">
        <f t="shared" si="5"/>
        <v>2261</v>
      </c>
      <c r="F110" s="858" t="s">
        <v>833</v>
      </c>
      <c r="G110" s="859"/>
      <c r="H110" s="859"/>
      <c r="I110" s="859"/>
      <c r="J110" s="859"/>
    </row>
    <row r="111" spans="1:10" ht="26.25" customHeight="1">
      <c r="A111" s="207" t="s">
        <v>935</v>
      </c>
      <c r="B111" s="467" t="s">
        <v>33</v>
      </c>
      <c r="C111" s="437">
        <v>523</v>
      </c>
      <c r="D111" s="220">
        <v>587</v>
      </c>
      <c r="E111" s="476">
        <f t="shared" si="5"/>
        <v>1110</v>
      </c>
      <c r="F111" s="858" t="s">
        <v>834</v>
      </c>
      <c r="G111" s="859"/>
      <c r="H111" s="859"/>
      <c r="I111" s="859"/>
      <c r="J111" s="859"/>
    </row>
    <row r="112" spans="1:10" ht="15" customHeight="1">
      <c r="A112" s="207" t="s">
        <v>18</v>
      </c>
      <c r="B112" s="438" t="s">
        <v>233</v>
      </c>
      <c r="C112" s="439">
        <v>488</v>
      </c>
      <c r="D112" s="220">
        <v>579</v>
      </c>
      <c r="E112" s="476">
        <f t="shared" si="5"/>
        <v>1067</v>
      </c>
      <c r="F112" s="858" t="s">
        <v>101</v>
      </c>
      <c r="G112" s="859"/>
      <c r="H112" s="859"/>
      <c r="I112" s="859"/>
      <c r="J112" s="859"/>
    </row>
    <row r="113" spans="1:10" ht="26.25" customHeight="1">
      <c r="A113" s="207" t="s">
        <v>19</v>
      </c>
      <c r="B113" s="467" t="s">
        <v>719</v>
      </c>
      <c r="C113" s="439">
        <v>423</v>
      </c>
      <c r="D113" s="220">
        <v>471</v>
      </c>
      <c r="E113" s="476">
        <f t="shared" si="5"/>
        <v>894</v>
      </c>
      <c r="F113" s="858" t="s">
        <v>835</v>
      </c>
      <c r="G113" s="859"/>
      <c r="H113" s="859"/>
      <c r="I113" s="859"/>
      <c r="J113" s="859"/>
    </row>
    <row r="114" spans="1:10" ht="15" customHeight="1">
      <c r="A114" s="207" t="s">
        <v>20</v>
      </c>
      <c r="B114" s="438" t="s">
        <v>205</v>
      </c>
      <c r="C114" s="439">
        <v>55</v>
      </c>
      <c r="D114" s="220">
        <v>54</v>
      </c>
      <c r="E114" s="476">
        <f t="shared" si="5"/>
        <v>109</v>
      </c>
      <c r="F114" s="858" t="s">
        <v>836</v>
      </c>
      <c r="G114" s="859"/>
      <c r="H114" s="859"/>
      <c r="I114" s="859"/>
      <c r="J114" s="859"/>
    </row>
    <row r="115" spans="1:10" ht="26.25" customHeight="1">
      <c r="A115" s="207" t="s">
        <v>21</v>
      </c>
      <c r="B115" s="438" t="s">
        <v>206</v>
      </c>
      <c r="C115" s="439">
        <v>46</v>
      </c>
      <c r="D115" s="220">
        <v>47</v>
      </c>
      <c r="E115" s="476">
        <f aca="true" t="shared" si="6" ref="E115:E121">SUM(C115:D115)</f>
        <v>93</v>
      </c>
      <c r="F115" s="858" t="s">
        <v>837</v>
      </c>
      <c r="G115" s="859"/>
      <c r="H115" s="859"/>
      <c r="I115" s="859"/>
      <c r="J115" s="859"/>
    </row>
    <row r="116" spans="1:10" ht="15" customHeight="1">
      <c r="A116" s="207" t="s">
        <v>22</v>
      </c>
      <c r="B116" s="438" t="s">
        <v>207</v>
      </c>
      <c r="C116" s="439">
        <v>49</v>
      </c>
      <c r="D116" s="220">
        <v>58</v>
      </c>
      <c r="E116" s="476">
        <f t="shared" si="6"/>
        <v>107</v>
      </c>
      <c r="F116" s="858" t="s">
        <v>838</v>
      </c>
      <c r="G116" s="859"/>
      <c r="H116" s="859"/>
      <c r="I116" s="859"/>
      <c r="J116" s="859"/>
    </row>
    <row r="117" spans="1:10" ht="24.75" customHeight="1">
      <c r="A117" s="207" t="s">
        <v>23</v>
      </c>
      <c r="B117" s="467" t="s">
        <v>720</v>
      </c>
      <c r="C117" s="439">
        <v>70</v>
      </c>
      <c r="D117" s="220">
        <v>79</v>
      </c>
      <c r="E117" s="476">
        <f t="shared" si="6"/>
        <v>149</v>
      </c>
      <c r="F117" s="858" t="s">
        <v>839</v>
      </c>
      <c r="G117" s="859"/>
      <c r="H117" s="859"/>
      <c r="I117" s="859"/>
      <c r="J117" s="859"/>
    </row>
    <row r="118" spans="1:10" ht="26.25" customHeight="1">
      <c r="A118" s="207" t="s">
        <v>24</v>
      </c>
      <c r="B118" s="438" t="s">
        <v>208</v>
      </c>
      <c r="C118" s="439">
        <v>156</v>
      </c>
      <c r="D118" s="220">
        <v>182</v>
      </c>
      <c r="E118" s="476">
        <f t="shared" si="6"/>
        <v>338</v>
      </c>
      <c r="F118" s="858" t="s">
        <v>840</v>
      </c>
      <c r="G118" s="859"/>
      <c r="H118" s="859"/>
      <c r="I118" s="859"/>
      <c r="J118" s="859"/>
    </row>
    <row r="119" spans="1:10" ht="26.25" customHeight="1">
      <c r="A119" s="207" t="s">
        <v>25</v>
      </c>
      <c r="B119" s="467" t="s">
        <v>721</v>
      </c>
      <c r="C119" s="439">
        <v>86</v>
      </c>
      <c r="D119" s="220">
        <v>94</v>
      </c>
      <c r="E119" s="476">
        <f t="shared" si="6"/>
        <v>180</v>
      </c>
      <c r="F119" s="858" t="s">
        <v>841</v>
      </c>
      <c r="G119" s="859"/>
      <c r="H119" s="859"/>
      <c r="I119" s="859"/>
      <c r="J119" s="859"/>
    </row>
    <row r="120" spans="1:10" ht="15" customHeight="1">
      <c r="A120" s="207" t="s">
        <v>26</v>
      </c>
      <c r="B120" s="438" t="s">
        <v>209</v>
      </c>
      <c r="C120" s="439">
        <v>51</v>
      </c>
      <c r="D120" s="220">
        <v>42</v>
      </c>
      <c r="E120" s="476">
        <f t="shared" si="6"/>
        <v>93</v>
      </c>
      <c r="F120" s="858" t="s">
        <v>842</v>
      </c>
      <c r="G120" s="859"/>
      <c r="H120" s="859"/>
      <c r="I120" s="859"/>
      <c r="J120" s="859"/>
    </row>
    <row r="121" spans="1:10" ht="26.25" customHeight="1">
      <c r="A121" s="207" t="s">
        <v>27</v>
      </c>
      <c r="B121" s="467" t="s">
        <v>848</v>
      </c>
      <c r="C121" s="439">
        <v>111</v>
      </c>
      <c r="D121" s="220">
        <v>94</v>
      </c>
      <c r="E121" s="476">
        <f t="shared" si="6"/>
        <v>205</v>
      </c>
      <c r="F121" s="858" t="s">
        <v>843</v>
      </c>
      <c r="G121" s="859"/>
      <c r="H121" s="859"/>
      <c r="I121" s="859"/>
      <c r="J121" s="859"/>
    </row>
    <row r="122" spans="1:10" ht="15" customHeight="1">
      <c r="A122" s="210" t="s">
        <v>28</v>
      </c>
      <c r="B122" s="440" t="s">
        <v>210</v>
      </c>
      <c r="C122" s="550">
        <v>85</v>
      </c>
      <c r="D122" s="212">
        <v>92</v>
      </c>
      <c r="E122" s="549">
        <f>SUM(C122:D122)</f>
        <v>177</v>
      </c>
      <c r="F122" s="891" t="s">
        <v>844</v>
      </c>
      <c r="G122" s="892"/>
      <c r="H122" s="892"/>
      <c r="I122" s="892"/>
      <c r="J122" s="892"/>
    </row>
    <row r="123" spans="1:10" ht="26.25" customHeight="1">
      <c r="A123" s="210" t="s">
        <v>860</v>
      </c>
      <c r="B123" s="600" t="s">
        <v>865</v>
      </c>
      <c r="C123" s="550">
        <v>306</v>
      </c>
      <c r="D123" s="550">
        <v>343</v>
      </c>
      <c r="E123" s="549">
        <v>649</v>
      </c>
      <c r="F123" s="858" t="s">
        <v>861</v>
      </c>
      <c r="G123" s="859"/>
      <c r="H123" s="859"/>
      <c r="I123" s="859"/>
      <c r="J123" s="859"/>
    </row>
    <row r="124" spans="1:10" ht="26.25" customHeight="1">
      <c r="A124" s="604" t="s">
        <v>862</v>
      </c>
      <c r="B124" s="605" t="s">
        <v>864</v>
      </c>
      <c r="C124" s="550">
        <v>212</v>
      </c>
      <c r="D124" s="550">
        <v>212</v>
      </c>
      <c r="E124" s="476">
        <v>424</v>
      </c>
      <c r="F124" s="858" t="s">
        <v>863</v>
      </c>
      <c r="G124" s="859"/>
      <c r="H124" s="859"/>
      <c r="I124" s="859"/>
      <c r="J124" s="859"/>
    </row>
    <row r="125" spans="1:10" ht="243" customHeight="1">
      <c r="A125" s="668" t="s">
        <v>866</v>
      </c>
      <c r="B125" s="669" t="s">
        <v>867</v>
      </c>
      <c r="C125" s="670">
        <v>246</v>
      </c>
      <c r="D125" s="670">
        <v>282</v>
      </c>
      <c r="E125" s="548">
        <v>528</v>
      </c>
      <c r="F125" s="861" t="s">
        <v>868</v>
      </c>
      <c r="G125" s="862"/>
      <c r="H125" s="862"/>
      <c r="I125" s="862"/>
      <c r="J125" s="862"/>
    </row>
    <row r="126" spans="1:10" ht="3.75" customHeight="1">
      <c r="A126" s="627"/>
      <c r="B126" s="628"/>
      <c r="C126" s="217"/>
      <c r="D126" s="217"/>
      <c r="E126" s="218"/>
      <c r="F126" s="219"/>
      <c r="G126" s="219"/>
      <c r="H126" s="219"/>
      <c r="I126" s="219"/>
      <c r="J126" s="219"/>
    </row>
    <row r="127" spans="1:10" ht="12" customHeight="1">
      <c r="A127" s="13" t="s">
        <v>164</v>
      </c>
      <c r="B127" s="205"/>
      <c r="C127" s="217"/>
      <c r="D127" s="217"/>
      <c r="E127" s="218"/>
      <c r="F127" s="219"/>
      <c r="G127" s="219"/>
      <c r="H127" s="219"/>
      <c r="I127" s="219"/>
      <c r="J127" s="219"/>
    </row>
    <row r="128" spans="1:10" ht="17.25" customHeight="1">
      <c r="A128" s="839" t="s">
        <v>274</v>
      </c>
      <c r="B128" s="839"/>
      <c r="C128" s="839"/>
      <c r="D128" s="839"/>
      <c r="E128" s="839"/>
      <c r="F128" s="839"/>
      <c r="G128" s="839"/>
      <c r="H128" s="839"/>
      <c r="I128" s="839"/>
      <c r="J128" s="839"/>
    </row>
    <row r="129" spans="1:10" ht="12.75" customHeight="1">
      <c r="A129" s="479"/>
      <c r="B129" s="480"/>
      <c r="C129" s="45"/>
      <c r="D129" s="45"/>
      <c r="E129" s="45"/>
      <c r="F129" s="486"/>
      <c r="G129" s="486"/>
      <c r="H129" s="486"/>
      <c r="I129" s="486"/>
      <c r="J129" s="483"/>
    </row>
    <row r="130" spans="1:10" ht="12" customHeight="1">
      <c r="A130" s="479"/>
      <c r="B130" s="480"/>
      <c r="C130" s="45"/>
      <c r="D130" s="45"/>
      <c r="E130" s="45"/>
      <c r="F130" s="486"/>
      <c r="G130" s="486"/>
      <c r="H130" s="486"/>
      <c r="I130" s="860" t="s">
        <v>327</v>
      </c>
      <c r="J130" s="860"/>
    </row>
    <row r="131" spans="1:10" s="3" customFormat="1" ht="12" customHeight="1">
      <c r="A131" s="216"/>
      <c r="B131" s="481"/>
      <c r="C131" s="44"/>
      <c r="D131" s="44"/>
      <c r="E131" s="44"/>
      <c r="F131" s="485"/>
      <c r="G131" s="485"/>
      <c r="H131" s="485"/>
      <c r="I131" s="485"/>
      <c r="J131" s="485"/>
    </row>
    <row r="132" spans="1:10" s="3" customFormat="1" ht="30" customHeight="1">
      <c r="A132" s="667" t="s">
        <v>496</v>
      </c>
      <c r="B132" s="671" t="s">
        <v>499</v>
      </c>
      <c r="C132" s="672">
        <v>109</v>
      </c>
      <c r="D132" s="672">
        <v>144</v>
      </c>
      <c r="E132" s="673">
        <v>253</v>
      </c>
      <c r="F132" s="867" t="s">
        <v>502</v>
      </c>
      <c r="G132" s="868"/>
      <c r="H132" s="868"/>
      <c r="I132" s="868"/>
      <c r="J132" s="868"/>
    </row>
    <row r="133" spans="1:10" s="3" customFormat="1" ht="30" customHeight="1">
      <c r="A133" s="210" t="s">
        <v>497</v>
      </c>
      <c r="B133" s="626" t="s">
        <v>500</v>
      </c>
      <c r="C133" s="550">
        <v>334</v>
      </c>
      <c r="D133" s="550">
        <v>383</v>
      </c>
      <c r="E133" s="549">
        <v>717</v>
      </c>
      <c r="F133" s="858" t="s">
        <v>503</v>
      </c>
      <c r="G133" s="859"/>
      <c r="H133" s="859"/>
      <c r="I133" s="859"/>
      <c r="J133" s="859"/>
    </row>
    <row r="134" spans="1:10" s="3" customFormat="1" ht="30" customHeight="1">
      <c r="A134" s="207" t="s">
        <v>498</v>
      </c>
      <c r="B134" s="626" t="s">
        <v>501</v>
      </c>
      <c r="C134" s="550">
        <v>258</v>
      </c>
      <c r="D134" s="550">
        <v>262</v>
      </c>
      <c r="E134" s="549">
        <v>520</v>
      </c>
      <c r="F134" s="858" t="s">
        <v>504</v>
      </c>
      <c r="G134" s="859"/>
      <c r="H134" s="859"/>
      <c r="I134" s="859"/>
      <c r="J134" s="859"/>
    </row>
    <row r="135" spans="1:10" s="3" customFormat="1" ht="30" customHeight="1">
      <c r="A135" s="621" t="s">
        <v>869</v>
      </c>
      <c r="B135" s="625" t="s">
        <v>870</v>
      </c>
      <c r="C135" s="602">
        <v>339</v>
      </c>
      <c r="D135" s="607">
        <v>371</v>
      </c>
      <c r="E135" s="602">
        <v>710</v>
      </c>
      <c r="F135" s="858" t="s">
        <v>871</v>
      </c>
      <c r="G135" s="859"/>
      <c r="H135" s="859"/>
      <c r="I135" s="859"/>
      <c r="J135" s="859"/>
    </row>
    <row r="136" spans="1:10" ht="30" customHeight="1">
      <c r="A136" s="618" t="s">
        <v>872</v>
      </c>
      <c r="B136" s="616" t="s">
        <v>873</v>
      </c>
      <c r="C136" s="615">
        <v>429</v>
      </c>
      <c r="D136" s="608">
        <v>503</v>
      </c>
      <c r="E136" s="606">
        <v>932</v>
      </c>
      <c r="F136" s="858" t="s">
        <v>874</v>
      </c>
      <c r="G136" s="859"/>
      <c r="H136" s="859"/>
      <c r="I136" s="859"/>
      <c r="J136" s="859"/>
    </row>
    <row r="137" spans="1:10" ht="39.75" customHeight="1">
      <c r="A137" s="618" t="s">
        <v>875</v>
      </c>
      <c r="B137" s="616" t="s">
        <v>877</v>
      </c>
      <c r="C137" s="612">
        <v>281</v>
      </c>
      <c r="D137" s="609">
        <v>344</v>
      </c>
      <c r="E137" s="674">
        <v>625</v>
      </c>
      <c r="F137" s="865" t="s">
        <v>876</v>
      </c>
      <c r="G137" s="866"/>
      <c r="H137" s="866"/>
      <c r="I137" s="866"/>
      <c r="J137" s="866"/>
    </row>
    <row r="138" spans="1:10" ht="30" customHeight="1">
      <c r="A138" s="622" t="s">
        <v>800</v>
      </c>
      <c r="B138" s="619" t="s">
        <v>801</v>
      </c>
      <c r="C138" s="550">
        <v>175</v>
      </c>
      <c r="D138" s="212">
        <v>200</v>
      </c>
      <c r="E138" s="610">
        <v>375</v>
      </c>
      <c r="F138" s="858" t="s">
        <v>802</v>
      </c>
      <c r="G138" s="859"/>
      <c r="H138" s="859"/>
      <c r="I138" s="859"/>
      <c r="J138" s="859"/>
    </row>
    <row r="139" spans="1:10" ht="30" customHeight="1">
      <c r="A139" s="604" t="s">
        <v>803</v>
      </c>
      <c r="B139" s="617" t="s">
        <v>804</v>
      </c>
      <c r="C139" s="603">
        <v>221</v>
      </c>
      <c r="D139" s="212">
        <v>262</v>
      </c>
      <c r="E139" s="611">
        <v>483</v>
      </c>
      <c r="F139" s="858" t="s">
        <v>805</v>
      </c>
      <c r="G139" s="859"/>
      <c r="H139" s="859"/>
      <c r="I139" s="859"/>
      <c r="J139" s="859"/>
    </row>
    <row r="140" spans="1:10" ht="30.75" customHeight="1">
      <c r="A140" s="618" t="s">
        <v>806</v>
      </c>
      <c r="B140" s="616" t="s">
        <v>807</v>
      </c>
      <c r="C140" s="612">
        <v>402</v>
      </c>
      <c r="D140" s="609">
        <v>474</v>
      </c>
      <c r="E140" s="613">
        <v>876</v>
      </c>
      <c r="F140" s="858" t="s">
        <v>808</v>
      </c>
      <c r="G140" s="859"/>
      <c r="H140" s="859"/>
      <c r="I140" s="859"/>
      <c r="J140" s="859"/>
    </row>
    <row r="141" spans="1:10" ht="30" customHeight="1">
      <c r="A141" s="618" t="s">
        <v>809</v>
      </c>
      <c r="B141" s="616" t="s">
        <v>810</v>
      </c>
      <c r="C141" s="612">
        <v>379</v>
      </c>
      <c r="D141" s="609">
        <v>467</v>
      </c>
      <c r="E141" s="674">
        <v>846</v>
      </c>
      <c r="F141" s="865" t="s">
        <v>811</v>
      </c>
      <c r="G141" s="866"/>
      <c r="H141" s="866"/>
      <c r="I141" s="866"/>
      <c r="J141" s="866"/>
    </row>
    <row r="142" spans="1:10" ht="226.5" customHeight="1">
      <c r="A142" s="604" t="s">
        <v>812</v>
      </c>
      <c r="B142" s="617" t="s">
        <v>813</v>
      </c>
      <c r="C142" s="550">
        <v>329</v>
      </c>
      <c r="D142" s="212">
        <v>363</v>
      </c>
      <c r="E142" s="610">
        <v>692</v>
      </c>
      <c r="F142" s="858" t="s">
        <v>814</v>
      </c>
      <c r="G142" s="859"/>
      <c r="H142" s="859"/>
      <c r="I142" s="859"/>
      <c r="J142" s="859"/>
    </row>
    <row r="143" spans="1:10" ht="30" customHeight="1">
      <c r="A143" s="618" t="s">
        <v>815</v>
      </c>
      <c r="B143" s="616" t="s">
        <v>818</v>
      </c>
      <c r="C143" s="612">
        <v>517</v>
      </c>
      <c r="D143" s="609">
        <v>640</v>
      </c>
      <c r="E143" s="674">
        <v>1157</v>
      </c>
      <c r="F143" s="865" t="s">
        <v>816</v>
      </c>
      <c r="G143" s="866"/>
      <c r="H143" s="866"/>
      <c r="I143" s="866"/>
      <c r="J143" s="866"/>
    </row>
    <row r="144" spans="1:10" ht="139.5" customHeight="1">
      <c r="A144" s="668" t="s">
        <v>817</v>
      </c>
      <c r="B144" s="675" t="s">
        <v>819</v>
      </c>
      <c r="C144" s="670">
        <v>187</v>
      </c>
      <c r="D144" s="215">
        <v>210</v>
      </c>
      <c r="E144" s="676">
        <v>397</v>
      </c>
      <c r="F144" s="861" t="s">
        <v>820</v>
      </c>
      <c r="G144" s="862"/>
      <c r="H144" s="862"/>
      <c r="I144" s="862"/>
      <c r="J144" s="862"/>
    </row>
    <row r="145" spans="1:10" ht="3.75" customHeight="1">
      <c r="A145" s="627"/>
      <c r="B145" s="629"/>
      <c r="C145" s="217"/>
      <c r="D145" s="217"/>
      <c r="E145" s="218"/>
      <c r="F145" s="219"/>
      <c r="G145" s="219"/>
      <c r="H145" s="219"/>
      <c r="I145" s="219"/>
      <c r="J145" s="219"/>
    </row>
    <row r="146" spans="1:10" ht="12" customHeight="1">
      <c r="A146" s="13" t="s">
        <v>164</v>
      </c>
      <c r="B146" s="205"/>
      <c r="C146" s="217"/>
      <c r="D146" s="217"/>
      <c r="E146" s="218"/>
      <c r="F146" s="219"/>
      <c r="G146" s="219"/>
      <c r="H146" s="219"/>
      <c r="I146" s="219"/>
      <c r="J146" s="219"/>
    </row>
    <row r="147" spans="1:10" ht="17.25" customHeight="1">
      <c r="A147" s="839" t="s">
        <v>274</v>
      </c>
      <c r="B147" s="839"/>
      <c r="C147" s="839"/>
      <c r="D147" s="839"/>
      <c r="E147" s="839"/>
      <c r="F147" s="839"/>
      <c r="G147" s="839"/>
      <c r="H147" s="839"/>
      <c r="I147" s="839"/>
      <c r="J147" s="839"/>
    </row>
    <row r="148" spans="1:10" ht="12.75" customHeight="1">
      <c r="A148" s="479"/>
      <c r="B148" s="480"/>
      <c r="C148" s="45"/>
      <c r="D148" s="45"/>
      <c r="E148" s="45"/>
      <c r="F148" s="486"/>
      <c r="G148" s="486"/>
      <c r="H148" s="486"/>
      <c r="I148" s="486"/>
      <c r="J148" s="483"/>
    </row>
    <row r="149" spans="1:10" ht="12.75" customHeight="1">
      <c r="A149" s="479"/>
      <c r="B149" s="480"/>
      <c r="C149" s="45"/>
      <c r="D149" s="45"/>
      <c r="E149" s="45"/>
      <c r="F149" s="486"/>
      <c r="G149" s="486"/>
      <c r="H149" s="486"/>
      <c r="I149" s="860" t="s">
        <v>327</v>
      </c>
      <c r="J149" s="860"/>
    </row>
    <row r="150" spans="1:10" ht="12" customHeight="1">
      <c r="A150" s="216"/>
      <c r="B150" s="481"/>
      <c r="C150" s="44"/>
      <c r="D150" s="44"/>
      <c r="E150" s="44"/>
      <c r="F150" s="485"/>
      <c r="G150" s="485"/>
      <c r="H150" s="485"/>
      <c r="I150" s="485"/>
      <c r="J150" s="485"/>
    </row>
    <row r="151" spans="1:10" ht="30" customHeight="1">
      <c r="A151" s="677" t="s">
        <v>821</v>
      </c>
      <c r="B151" s="678" t="s">
        <v>822</v>
      </c>
      <c r="C151" s="672">
        <v>663</v>
      </c>
      <c r="D151" s="679">
        <v>725</v>
      </c>
      <c r="E151" s="680">
        <v>1388</v>
      </c>
      <c r="F151" s="867" t="s">
        <v>823</v>
      </c>
      <c r="G151" s="868"/>
      <c r="H151" s="868"/>
      <c r="I151" s="868"/>
      <c r="J151" s="868"/>
    </row>
    <row r="152" spans="1:10" ht="40.5" customHeight="1" thickBot="1">
      <c r="A152" s="620" t="s">
        <v>824</v>
      </c>
      <c r="B152" s="623" t="s">
        <v>825</v>
      </c>
      <c r="C152" s="624">
        <v>986</v>
      </c>
      <c r="D152" s="614">
        <v>1074</v>
      </c>
      <c r="E152" s="630">
        <v>2060</v>
      </c>
      <c r="F152" s="856" t="s">
        <v>826</v>
      </c>
      <c r="G152" s="857"/>
      <c r="H152" s="857"/>
      <c r="I152" s="857"/>
      <c r="J152" s="857"/>
    </row>
    <row r="153" spans="1:10" ht="15" customHeight="1" thickTop="1">
      <c r="A153" s="863" t="s">
        <v>505</v>
      </c>
      <c r="B153" s="864"/>
      <c r="C153" s="603">
        <v>97786</v>
      </c>
      <c r="D153" s="603">
        <v>117654</v>
      </c>
      <c r="E153" s="603">
        <v>215440</v>
      </c>
      <c r="F153" s="865"/>
      <c r="G153" s="866"/>
      <c r="H153" s="866"/>
      <c r="I153" s="866"/>
      <c r="J153" s="866"/>
    </row>
    <row r="154" spans="1:10" ht="15" customHeight="1">
      <c r="A154" s="852" t="s">
        <v>506</v>
      </c>
      <c r="B154" s="853"/>
      <c r="C154" s="603">
        <v>30166</v>
      </c>
      <c r="D154" s="603">
        <v>34236</v>
      </c>
      <c r="E154" s="603">
        <v>64402</v>
      </c>
      <c r="F154" s="858"/>
      <c r="G154" s="859"/>
      <c r="H154" s="859"/>
      <c r="I154" s="859"/>
      <c r="J154" s="859"/>
    </row>
    <row r="155" spans="1:10" ht="15" customHeight="1">
      <c r="A155" s="854" t="s">
        <v>507</v>
      </c>
      <c r="B155" s="855"/>
      <c r="C155" s="681">
        <v>127952</v>
      </c>
      <c r="D155" s="681">
        <v>151890</v>
      </c>
      <c r="E155" s="681">
        <v>279842</v>
      </c>
      <c r="F155" s="861"/>
      <c r="G155" s="862"/>
      <c r="H155" s="862"/>
      <c r="I155" s="862"/>
      <c r="J155" s="862"/>
    </row>
    <row r="156" spans="3:5" ht="3.75" customHeight="1">
      <c r="C156" s="601"/>
      <c r="D156" s="601"/>
      <c r="E156" s="601"/>
    </row>
    <row r="157" spans="1:5" ht="12" customHeight="1">
      <c r="A157" s="13" t="s">
        <v>164</v>
      </c>
      <c r="B157" s="205"/>
      <c r="C157" s="601"/>
      <c r="D157" s="601"/>
      <c r="E157" s="601"/>
    </row>
    <row r="158" spans="3:5" ht="15" customHeight="1">
      <c r="C158" s="601"/>
      <c r="D158" s="601"/>
      <c r="E158" s="601"/>
    </row>
    <row r="159" spans="3:5" ht="15" customHeight="1">
      <c r="C159" s="601"/>
      <c r="D159" s="601"/>
      <c r="E159" s="601"/>
    </row>
    <row r="160" spans="3:5" ht="15" customHeight="1">
      <c r="C160" s="601"/>
      <c r="D160" s="601"/>
      <c r="E160" s="601"/>
    </row>
    <row r="161" spans="3:5" ht="15" customHeight="1">
      <c r="C161" s="601"/>
      <c r="D161" s="601"/>
      <c r="E161" s="601"/>
    </row>
    <row r="162" spans="3:5" ht="15" customHeight="1">
      <c r="C162" s="601"/>
      <c r="D162" s="601"/>
      <c r="E162" s="601"/>
    </row>
    <row r="163" spans="3:5" ht="15" customHeight="1">
      <c r="C163" s="601"/>
      <c r="D163" s="601"/>
      <c r="E163" s="601"/>
    </row>
    <row r="164" spans="3:5" ht="15" customHeight="1">
      <c r="C164" s="601"/>
      <c r="D164" s="601"/>
      <c r="E164" s="601"/>
    </row>
    <row r="165" spans="3:5" ht="15" customHeight="1">
      <c r="C165" s="601"/>
      <c r="D165" s="601"/>
      <c r="E165" s="601"/>
    </row>
    <row r="166" spans="3:5" ht="15" customHeight="1">
      <c r="C166" s="601"/>
      <c r="D166" s="601"/>
      <c r="E166" s="601"/>
    </row>
    <row r="167" spans="3:5" ht="15" customHeight="1">
      <c r="C167" s="601"/>
      <c r="D167" s="601"/>
      <c r="E167" s="601"/>
    </row>
    <row r="168" spans="3:5" ht="15" customHeight="1">
      <c r="C168" s="601"/>
      <c r="D168" s="601"/>
      <c r="E168" s="601"/>
    </row>
    <row r="169" spans="3:5" ht="15" customHeight="1">
      <c r="C169" s="601"/>
      <c r="D169" s="601"/>
      <c r="E169" s="601"/>
    </row>
    <row r="170" spans="3:5" ht="15" customHeight="1">
      <c r="C170" s="601"/>
      <c r="D170" s="601"/>
      <c r="E170" s="601"/>
    </row>
    <row r="171" spans="3:5" ht="15" customHeight="1">
      <c r="C171" s="601"/>
      <c r="D171" s="601"/>
      <c r="E171" s="601"/>
    </row>
    <row r="172" spans="3:5" ht="15" customHeight="1">
      <c r="C172" s="601"/>
      <c r="D172" s="601"/>
      <c r="E172" s="601"/>
    </row>
    <row r="173" spans="3:5" ht="15" customHeight="1">
      <c r="C173" s="601"/>
      <c r="D173" s="601"/>
      <c r="E173" s="601"/>
    </row>
    <row r="174" spans="3:5" ht="15" customHeight="1">
      <c r="C174" s="601"/>
      <c r="D174" s="601"/>
      <c r="E174" s="601"/>
    </row>
    <row r="175" spans="3:5" ht="15" customHeight="1">
      <c r="C175" s="601"/>
      <c r="D175" s="601"/>
      <c r="E175" s="601"/>
    </row>
    <row r="176" spans="3:5" ht="15" customHeight="1">
      <c r="C176" s="601"/>
      <c r="D176" s="601"/>
      <c r="E176" s="601"/>
    </row>
    <row r="177" spans="3:5" ht="15" customHeight="1">
      <c r="C177" s="601"/>
      <c r="D177" s="601"/>
      <c r="E177" s="601"/>
    </row>
    <row r="178" spans="3:5" ht="15" customHeight="1">
      <c r="C178" s="601"/>
      <c r="D178" s="601"/>
      <c r="E178" s="601"/>
    </row>
    <row r="179" spans="3:5" ht="15" customHeight="1">
      <c r="C179" s="601"/>
      <c r="D179" s="601"/>
      <c r="E179" s="601"/>
    </row>
    <row r="180" spans="3:5" ht="15" customHeight="1">
      <c r="C180" s="601"/>
      <c r="D180" s="601"/>
      <c r="E180" s="601"/>
    </row>
    <row r="181" spans="3:5" ht="15" customHeight="1">
      <c r="C181" s="601"/>
      <c r="D181" s="601"/>
      <c r="E181" s="601"/>
    </row>
    <row r="182" spans="3:5" ht="15" customHeight="1">
      <c r="C182" s="601"/>
      <c r="D182" s="601"/>
      <c r="E182" s="601"/>
    </row>
    <row r="183" spans="3:5" ht="15" customHeight="1">
      <c r="C183" s="601"/>
      <c r="D183" s="601"/>
      <c r="E183" s="601"/>
    </row>
    <row r="184" spans="3:5" ht="15" customHeight="1">
      <c r="C184" s="601"/>
      <c r="D184" s="601"/>
      <c r="E184" s="601"/>
    </row>
    <row r="185" spans="3:5" ht="15" customHeight="1">
      <c r="C185" s="601"/>
      <c r="D185" s="601"/>
      <c r="E185" s="601"/>
    </row>
    <row r="186" spans="3:5" ht="15" customHeight="1">
      <c r="C186" s="601"/>
      <c r="D186" s="601"/>
      <c r="E186" s="601"/>
    </row>
    <row r="187" spans="3:5" ht="15" customHeight="1">
      <c r="C187" s="601"/>
      <c r="D187" s="601"/>
      <c r="E187" s="601"/>
    </row>
    <row r="188" spans="3:5" ht="15" customHeight="1">
      <c r="C188" s="601"/>
      <c r="D188" s="601"/>
      <c r="E188" s="601"/>
    </row>
    <row r="189" spans="3:5" ht="15" customHeight="1">
      <c r="C189" s="601"/>
      <c r="D189" s="601"/>
      <c r="E189" s="601"/>
    </row>
    <row r="190" spans="3:5" ht="15" customHeight="1">
      <c r="C190" s="601"/>
      <c r="D190" s="601"/>
      <c r="E190" s="601"/>
    </row>
    <row r="191" spans="3:5" ht="15" customHeight="1">
      <c r="C191" s="601"/>
      <c r="D191" s="601"/>
      <c r="E191" s="601"/>
    </row>
    <row r="192" spans="3:5" ht="15" customHeight="1">
      <c r="C192" s="601"/>
      <c r="D192" s="601"/>
      <c r="E192" s="601"/>
    </row>
    <row r="193" spans="3:5" ht="15" customHeight="1">
      <c r="C193" s="601"/>
      <c r="D193" s="601"/>
      <c r="E193" s="601"/>
    </row>
    <row r="194" spans="3:5" ht="15" customHeight="1">
      <c r="C194" s="601"/>
      <c r="D194" s="601"/>
      <c r="E194" s="601"/>
    </row>
    <row r="195" spans="3:5" ht="15" customHeight="1">
      <c r="C195" s="601"/>
      <c r="D195" s="601"/>
      <c r="E195" s="601"/>
    </row>
    <row r="196" spans="3:5" ht="15" customHeight="1">
      <c r="C196" s="601"/>
      <c r="D196" s="601"/>
      <c r="E196" s="601"/>
    </row>
    <row r="197" spans="3:5" ht="15" customHeight="1">
      <c r="C197" s="601"/>
      <c r="D197" s="601"/>
      <c r="E197" s="601"/>
    </row>
    <row r="198" spans="3:5" ht="15" customHeight="1">
      <c r="C198" s="601"/>
      <c r="D198" s="601"/>
      <c r="E198" s="601"/>
    </row>
    <row r="199" spans="3:5" ht="15" customHeight="1">
      <c r="C199" s="601"/>
      <c r="D199" s="601"/>
      <c r="E199" s="601"/>
    </row>
    <row r="200" spans="3:5" ht="15" customHeight="1">
      <c r="C200" s="601"/>
      <c r="D200" s="601"/>
      <c r="E200" s="601"/>
    </row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</sheetData>
  <mergeCells count="139">
    <mergeCell ref="F136:J136"/>
    <mergeCell ref="F137:J137"/>
    <mergeCell ref="F123:J123"/>
    <mergeCell ref="F124:J124"/>
    <mergeCell ref="F135:J135"/>
    <mergeCell ref="F125:J125"/>
    <mergeCell ref="A128:J128"/>
    <mergeCell ref="I130:J130"/>
    <mergeCell ref="F132:J132"/>
    <mergeCell ref="F133:J133"/>
    <mergeCell ref="A107:A108"/>
    <mergeCell ref="B107:B108"/>
    <mergeCell ref="F121:J121"/>
    <mergeCell ref="F122:J122"/>
    <mergeCell ref="F117:J117"/>
    <mergeCell ref="F118:J118"/>
    <mergeCell ref="F119:J119"/>
    <mergeCell ref="F120:J120"/>
    <mergeCell ref="F115:J115"/>
    <mergeCell ref="F110:J110"/>
    <mergeCell ref="A92:A93"/>
    <mergeCell ref="B92:B93"/>
    <mergeCell ref="C92:E92"/>
    <mergeCell ref="F92:J93"/>
    <mergeCell ref="F111:J111"/>
    <mergeCell ref="A33:A34"/>
    <mergeCell ref="B33:B34"/>
    <mergeCell ref="C33:E33"/>
    <mergeCell ref="F33:J34"/>
    <mergeCell ref="F40:J40"/>
    <mergeCell ref="F41:J41"/>
    <mergeCell ref="F46:J46"/>
    <mergeCell ref="F39:J39"/>
    <mergeCell ref="F43:J43"/>
    <mergeCell ref="F109:J109"/>
    <mergeCell ref="I105:J105"/>
    <mergeCell ref="F75:J75"/>
    <mergeCell ref="F84:J84"/>
    <mergeCell ref="F81:J81"/>
    <mergeCell ref="F82:J82"/>
    <mergeCell ref="F79:J79"/>
    <mergeCell ref="F80:J80"/>
    <mergeCell ref="A88:J88"/>
    <mergeCell ref="I90:J90"/>
    <mergeCell ref="F116:J116"/>
    <mergeCell ref="F94:J94"/>
    <mergeCell ref="F95:J95"/>
    <mergeCell ref="F96:J96"/>
    <mergeCell ref="F97:J97"/>
    <mergeCell ref="F98:J98"/>
    <mergeCell ref="F112:J112"/>
    <mergeCell ref="F113:J113"/>
    <mergeCell ref="F114:J114"/>
    <mergeCell ref="F99:J99"/>
    <mergeCell ref="F67:J67"/>
    <mergeCell ref="F63:J63"/>
    <mergeCell ref="F61:J61"/>
    <mergeCell ref="F22:J22"/>
    <mergeCell ref="F42:J42"/>
    <mergeCell ref="F62:J62"/>
    <mergeCell ref="F44:J44"/>
    <mergeCell ref="F45:J45"/>
    <mergeCell ref="F48:J48"/>
    <mergeCell ref="F23:J23"/>
    <mergeCell ref="F64:J64"/>
    <mergeCell ref="F65:J65"/>
    <mergeCell ref="F66:J66"/>
    <mergeCell ref="F49:J49"/>
    <mergeCell ref="F50:J50"/>
    <mergeCell ref="F51:J51"/>
    <mergeCell ref="F13:J13"/>
    <mergeCell ref="F14:J14"/>
    <mergeCell ref="F38:J38"/>
    <mergeCell ref="F25:J25"/>
    <mergeCell ref="F26:J26"/>
    <mergeCell ref="F37:J37"/>
    <mergeCell ref="I31:J31"/>
    <mergeCell ref="F36:J36"/>
    <mergeCell ref="F35:J35"/>
    <mergeCell ref="A29:J29"/>
    <mergeCell ref="F24:J24"/>
    <mergeCell ref="F11:J11"/>
    <mergeCell ref="F12:J12"/>
    <mergeCell ref="F15:J15"/>
    <mergeCell ref="F18:J18"/>
    <mergeCell ref="F19:J19"/>
    <mergeCell ref="F20:J20"/>
    <mergeCell ref="F21:J21"/>
    <mergeCell ref="F16:J16"/>
    <mergeCell ref="F17:J17"/>
    <mergeCell ref="F10:J10"/>
    <mergeCell ref="A1:J1"/>
    <mergeCell ref="I3:J3"/>
    <mergeCell ref="F5:J6"/>
    <mergeCell ref="B5:B6"/>
    <mergeCell ref="A5:A6"/>
    <mergeCell ref="C5:E5"/>
    <mergeCell ref="F7:J7"/>
    <mergeCell ref="F8:J8"/>
    <mergeCell ref="F9:J9"/>
    <mergeCell ref="F47:J47"/>
    <mergeCell ref="A55:J55"/>
    <mergeCell ref="I57:J57"/>
    <mergeCell ref="A59:A60"/>
    <mergeCell ref="B59:B60"/>
    <mergeCell ref="C59:E59"/>
    <mergeCell ref="F59:J60"/>
    <mergeCell ref="F68:J68"/>
    <mergeCell ref="F69:J69"/>
    <mergeCell ref="F70:J70"/>
    <mergeCell ref="F71:J71"/>
    <mergeCell ref="C107:E107"/>
    <mergeCell ref="F107:J108"/>
    <mergeCell ref="F72:J72"/>
    <mergeCell ref="F73:J73"/>
    <mergeCell ref="F74:J74"/>
    <mergeCell ref="A103:J103"/>
    <mergeCell ref="F77:J77"/>
    <mergeCell ref="F78:J78"/>
    <mergeCell ref="F76:J76"/>
    <mergeCell ref="F83:J83"/>
    <mergeCell ref="F140:J140"/>
    <mergeCell ref="A153:B153"/>
    <mergeCell ref="F153:J153"/>
    <mergeCell ref="F142:J142"/>
    <mergeCell ref="F143:J143"/>
    <mergeCell ref="F144:J144"/>
    <mergeCell ref="F151:J151"/>
    <mergeCell ref="F141:J141"/>
    <mergeCell ref="A154:B154"/>
    <mergeCell ref="A155:B155"/>
    <mergeCell ref="F152:J152"/>
    <mergeCell ref="F134:J134"/>
    <mergeCell ref="A147:J147"/>
    <mergeCell ref="I149:J149"/>
    <mergeCell ref="F154:J154"/>
    <mergeCell ref="F155:J155"/>
    <mergeCell ref="F138:J138"/>
    <mergeCell ref="F139:J139"/>
  </mergeCells>
  <printOptions horizontalCentered="1"/>
  <pageMargins left="0.5118110236220472" right="0.5118110236220472" top="0.5905511811023623" bottom="0.5905511811023623" header="0.5118110236220472" footer="0.5118110236220472"/>
  <pageSetup horizontalDpi="300" verticalDpi="300" orientation="portrait" paperSize="9" scale="96" r:id="rId1"/>
  <rowBreaks count="6" manualBreakCount="6">
    <brk id="28" max="9" man="1"/>
    <brk id="54" max="9" man="1"/>
    <brk id="87" max="9" man="1"/>
    <brk id="102" max="9" man="1"/>
    <brk id="127" max="9" man="1"/>
    <brk id="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2008-04-14T04:26:39Z</cp:lastPrinted>
  <dcterms:created xsi:type="dcterms:W3CDTF">1997-01-08T22:48:59Z</dcterms:created>
  <dcterms:modified xsi:type="dcterms:W3CDTF">2008-04-20T23:55:56Z</dcterms:modified>
  <cp:category/>
  <cp:version/>
  <cp:contentType/>
  <cp:contentStatus/>
</cp:coreProperties>
</file>