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4.xml" ContentType="application/vnd.openxmlformats-officedocument.drawing+xml"/>
  <Override PartName="/xl/worksheets/sheet13.xml" ContentType="application/vnd.openxmlformats-officedocument.spreadsheetml.worksheet+xml"/>
  <Override PartName="/xl/drawings/drawing15.xml" ContentType="application/vnd.openxmlformats-officedocument.drawing+xml"/>
  <Override PartName="/xl/worksheets/sheet14.xml" ContentType="application/vnd.openxmlformats-officedocument.spreadsheetml.worksheet+xml"/>
  <Override PartName="/xl/drawings/drawing16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96" yWindow="345" windowWidth="11880" windowHeight="4065" tabRatio="869" activeTab="0"/>
  </bookViews>
  <sheets>
    <sheet name="●12章図ｐ91" sheetId="1" r:id="rId1"/>
    <sheet name="●67" sheetId="2" r:id="rId2"/>
    <sheet name="●68" sheetId="3" r:id="rId3"/>
    <sheet name="●69" sheetId="4" r:id="rId4"/>
    <sheet name="●70" sheetId="5" r:id="rId5"/>
    <sheet name="●71" sheetId="6" r:id="rId6"/>
    <sheet name="●72" sheetId="7" r:id="rId7"/>
    <sheet name="●73" sheetId="8" r:id="rId8"/>
    <sheet name="●74" sheetId="9" r:id="rId9"/>
    <sheet name="●75" sheetId="10" r:id="rId10"/>
    <sheet name="●76" sheetId="11" r:id="rId11"/>
    <sheet name="●77" sheetId="12" r:id="rId12"/>
    <sheet name="●78" sheetId="13" r:id="rId13"/>
    <sheet name="●79" sheetId="14" r:id="rId14"/>
    <sheet name="●80，81，82 " sheetId="15" r:id="rId15"/>
  </sheets>
  <externalReferences>
    <externalReference r:id="rId18"/>
  </externalReferences>
  <definedNames>
    <definedName name="_xlnm.Print_Area" localSheetId="0">'●12章図ｐ91'!$A$1:$I$52</definedName>
    <definedName name="_xlnm.Print_Area" localSheetId="1">'●67'!$A$1:$K$15</definedName>
    <definedName name="_xlnm.Print_Area" localSheetId="2">'●68'!$A$1:$J$15</definedName>
    <definedName name="_xlnm.Print_Area" localSheetId="3">'●69'!$A$1:$P$45</definedName>
    <definedName name="_xlnm.Print_Area" localSheetId="4">'●70'!$A$1:$S$105</definedName>
    <definedName name="_xlnm.Print_Area" localSheetId="5">'●71'!$A$1:$S$20</definedName>
    <definedName name="_xlnm.Print_Area" localSheetId="6">'●72'!$A$1:$N$18</definedName>
    <definedName name="_xlnm.Print_Area" localSheetId="7">'●73'!$A$1:$R$31</definedName>
    <definedName name="_xlnm.Print_Area" localSheetId="8">'●74'!$A$1:$T$18</definedName>
    <definedName name="_xlnm.Print_Area" localSheetId="12">'●78'!$A$1:$O$29</definedName>
    <definedName name="_xlnm.Print_Area" localSheetId="13">'●79'!$A:$J</definedName>
    <definedName name="_xlnm.Print_Area" localSheetId="14">'●80，81，82 '!$A:$L</definedName>
    <definedName name="平成８年">'[1]23'!#REF!</definedName>
  </definedNames>
  <calcPr fullCalcOnLoad="1"/>
</workbook>
</file>

<file path=xl/comments1.xml><?xml version="1.0" encoding="utf-8"?>
<comments xmlns="http://schemas.openxmlformats.org/spreadsheetml/2006/main">
  <authors>
    <author>argocd</author>
    <author>情報システム課</author>
  </authors>
  <commentList>
    <comment ref="A1" authorId="0">
      <text>
        <r>
          <rPr>
            <sz val="9"/>
            <rFont val="ＭＳ Ｐゴシック"/>
            <family val="3"/>
          </rPr>
          <t>普通自動車の乗用+貨物＋乗合</t>
        </r>
      </text>
    </comment>
    <comment ref="A1" authorId="0">
      <text>
        <r>
          <rPr>
            <sz val="9"/>
            <rFont val="ＭＳ Ｐゴシック"/>
            <family val="3"/>
          </rPr>
          <t>小型自動車の乗用＋貨物＋乗合</t>
        </r>
      </text>
    </comment>
    <comment ref="Q6" authorId="1">
      <text>
        <r>
          <rPr>
            <sz val="9"/>
            <rFont val="ＭＳ Ｐゴシック"/>
            <family val="3"/>
          </rPr>
          <t>軽自動車の四輪乗用車+四輪貨物</t>
        </r>
      </text>
    </comment>
    <comment ref="Q7" authorId="1">
      <text>
        <r>
          <rPr>
            <sz val="9"/>
            <rFont val="ＭＳ Ｐゴシック"/>
            <family val="3"/>
          </rPr>
          <t>特殊用途車+大型特殊者+被牽引車</t>
        </r>
      </text>
    </comment>
  </commentList>
</comments>
</file>

<file path=xl/sharedStrings.xml><?xml version="1.0" encoding="utf-8"?>
<sst xmlns="http://schemas.openxmlformats.org/spreadsheetml/2006/main" count="706" uniqueCount="366">
  <si>
    <t>71　四輪自動車登録台数の推移（市内）</t>
  </si>
  <si>
    <t>普通自動車</t>
  </si>
  <si>
    <t>小型自動車</t>
  </si>
  <si>
    <t>軽自動車</t>
  </si>
  <si>
    <t>その他</t>
  </si>
  <si>
    <t>総　数</t>
  </si>
  <si>
    <t>車種</t>
  </si>
  <si>
    <t>総数</t>
  </si>
  <si>
    <t>乗用</t>
  </si>
  <si>
    <t>貨物</t>
  </si>
  <si>
    <t>乗合</t>
  </si>
  <si>
    <t>特種用途車</t>
  </si>
  <si>
    <t>大型特殊車</t>
  </si>
  <si>
    <t>被けんいん車</t>
  </si>
  <si>
    <t xml:space="preserve"> 乗　　　客　　　数</t>
  </si>
  <si>
    <t>(単位：千人)</t>
  </si>
  <si>
    <t>区分</t>
  </si>
  <si>
    <t>総　　　数</t>
  </si>
  <si>
    <t>高　知　駅</t>
  </si>
  <si>
    <t>旭　　　駅</t>
  </si>
  <si>
    <t>朝　倉　駅</t>
  </si>
  <si>
    <t>年度</t>
  </si>
  <si>
    <t>総　数</t>
  </si>
  <si>
    <t>定　期　外</t>
  </si>
  <si>
    <t>定　期</t>
  </si>
  <si>
    <t>&lt;四国旅客鉄道㈱高知企画部&gt;</t>
  </si>
  <si>
    <t xml:space="preserve">68　鉄 道 貨 物 </t>
  </si>
  <si>
    <t>（単位：t）</t>
  </si>
  <si>
    <t>総　　　　　　数</t>
  </si>
  <si>
    <t>テ　ナ</t>
  </si>
  <si>
    <t>車　　　　　　扱</t>
  </si>
  <si>
    <t>到　　着</t>
  </si>
  <si>
    <t>発　　送</t>
  </si>
  <si>
    <t>&lt;日本貨物鉄道㈱四国支店&gt;</t>
  </si>
  <si>
    <t>69　高 知 港 入</t>
  </si>
  <si>
    <t xml:space="preserve"> 港 船 舶 数</t>
  </si>
  <si>
    <t>5～100トン未満</t>
  </si>
  <si>
    <t>100～500トン未満</t>
  </si>
  <si>
    <t>500～1,000トン未満</t>
  </si>
  <si>
    <t>3,000トン以上</t>
  </si>
  <si>
    <t>年</t>
  </si>
  <si>
    <t>隻数</t>
  </si>
  <si>
    <t>総トン数</t>
  </si>
  <si>
    <t>総トン数</t>
  </si>
  <si>
    <t>外航商船</t>
  </si>
  <si>
    <t>内航商船</t>
  </si>
  <si>
    <t>漁船</t>
  </si>
  <si>
    <t>避難船</t>
  </si>
  <si>
    <t>その他</t>
  </si>
  <si>
    <t>&lt;県高知港事務所&gt;</t>
  </si>
  <si>
    <t>輸移出</t>
  </si>
  <si>
    <t>輸移入</t>
  </si>
  <si>
    <t>麦</t>
  </si>
  <si>
    <t>米</t>
  </si>
  <si>
    <t>野菜・果物</t>
  </si>
  <si>
    <t>綿花</t>
  </si>
  <si>
    <t>豆類</t>
  </si>
  <si>
    <t>その他農産品</t>
  </si>
  <si>
    <t>その他雑穀</t>
  </si>
  <si>
    <t>羊毛</t>
  </si>
  <si>
    <t>その他畜産品</t>
  </si>
  <si>
    <t>水産品</t>
  </si>
  <si>
    <t>原木</t>
  </si>
  <si>
    <t>樹脂類</t>
  </si>
  <si>
    <t>薪炭</t>
  </si>
  <si>
    <t>石炭</t>
  </si>
  <si>
    <t>製材</t>
  </si>
  <si>
    <t>鉄鉱石</t>
  </si>
  <si>
    <t>木材チップ</t>
  </si>
  <si>
    <t>その他林産品</t>
  </si>
  <si>
    <t>原油</t>
  </si>
  <si>
    <t>りん鉱石</t>
  </si>
  <si>
    <t>石灰石</t>
  </si>
  <si>
    <t>原塩</t>
  </si>
  <si>
    <t>金属鉱</t>
  </si>
  <si>
    <t>砂利・砂</t>
  </si>
  <si>
    <t>鉄鋼</t>
  </si>
  <si>
    <t>石材</t>
  </si>
  <si>
    <t>非鉄金属</t>
  </si>
  <si>
    <t>金属製品</t>
  </si>
  <si>
    <t>その他機械</t>
  </si>
  <si>
    <t>陶磁器</t>
  </si>
  <si>
    <t>非金属鉱物</t>
  </si>
  <si>
    <t>ガラス類</t>
  </si>
  <si>
    <t>鋼材</t>
  </si>
  <si>
    <t>重油</t>
  </si>
  <si>
    <t>石油製品</t>
  </si>
  <si>
    <t>鉄道車両</t>
  </si>
  <si>
    <t>完成自動車</t>
  </si>
  <si>
    <t>その他輸送用車両</t>
  </si>
  <si>
    <t>化学薬品</t>
  </si>
  <si>
    <t>二輪自動車</t>
  </si>
  <si>
    <t>化学肥料</t>
  </si>
  <si>
    <t>自動車部品</t>
  </si>
  <si>
    <t>その他輸送機械</t>
  </si>
  <si>
    <t>紙・パルプ</t>
  </si>
  <si>
    <t>産業機械</t>
  </si>
  <si>
    <t>糸及び紡績半製品</t>
  </si>
  <si>
    <t>電気機械</t>
  </si>
  <si>
    <t>砂糖</t>
  </si>
  <si>
    <t>事務用機器</t>
  </si>
  <si>
    <t>その他食料工業品</t>
  </si>
  <si>
    <t>がん具</t>
  </si>
  <si>
    <t>ゴム製品</t>
  </si>
  <si>
    <t>木製品</t>
  </si>
  <si>
    <t>窯業品</t>
  </si>
  <si>
    <t>金属くず</t>
  </si>
  <si>
    <t>LNG(液化天然ガス）</t>
  </si>
  <si>
    <t>LPG(液化石油ガス）</t>
  </si>
  <si>
    <t>廃棄物</t>
  </si>
  <si>
    <t>その他石油製品</t>
  </si>
  <si>
    <t>輸送用容器</t>
  </si>
  <si>
    <t>取合せ品</t>
  </si>
  <si>
    <t>石炭製品</t>
  </si>
  <si>
    <t>分類不能のもの</t>
  </si>
  <si>
    <t>製造食品</t>
  </si>
  <si>
    <t>飲料</t>
  </si>
  <si>
    <t>水</t>
  </si>
  <si>
    <t>家具装備品</t>
  </si>
  <si>
    <t>その他日用品</t>
  </si>
  <si>
    <t>その他製造工業品</t>
  </si>
  <si>
    <t>再利用資材</t>
  </si>
  <si>
    <t>廃土砂</t>
  </si>
  <si>
    <t>71  自　動　車</t>
  </si>
  <si>
    <t>　保　有　台　数</t>
  </si>
  <si>
    <t>各年度末現在（単位：台）</t>
  </si>
  <si>
    <t>登　　　録　　　自　　　</t>
  </si>
  <si>
    <t>届　　出　　自　　動　　車</t>
  </si>
  <si>
    <t>区　分</t>
  </si>
  <si>
    <t>普　通　自　動　車</t>
  </si>
  <si>
    <t>小　型　自　動　車</t>
  </si>
  <si>
    <t>特　種</t>
  </si>
  <si>
    <t>大　型</t>
  </si>
  <si>
    <t>被けん</t>
  </si>
  <si>
    <t>小型二輪</t>
  </si>
  <si>
    <t>軽　自　動　車</t>
  </si>
  <si>
    <t>乗　用</t>
  </si>
  <si>
    <t>貨　物</t>
  </si>
  <si>
    <t>乗　合</t>
  </si>
  <si>
    <t>用途車</t>
  </si>
  <si>
    <t>特殊車</t>
  </si>
  <si>
    <t>いん車</t>
  </si>
  <si>
    <t>自 動 車</t>
  </si>
  <si>
    <t>二　輪</t>
  </si>
  <si>
    <t>三　輪</t>
  </si>
  <si>
    <t>四輪乗用</t>
  </si>
  <si>
    <t>四輪貨物</t>
  </si>
  <si>
    <t>自　　家　　用</t>
  </si>
  <si>
    <t>自　家　用</t>
  </si>
  <si>
    <t>営　　業　　用</t>
  </si>
  <si>
    <t>営　業　用</t>
  </si>
  <si>
    <t>&lt;四国運輸局：自動車数の推移&gt;</t>
  </si>
  <si>
    <t>一　般　乗　合　旅　客　自　動　車</t>
  </si>
  <si>
    <t>一　般　貸　切　自　動　車</t>
  </si>
  <si>
    <t>事業所数</t>
  </si>
  <si>
    <t>延　自　動　車　数</t>
  </si>
  <si>
    <t>輸　送　人　数</t>
  </si>
  <si>
    <t>走　行　距　離</t>
  </si>
  <si>
    <t>事業所数</t>
  </si>
  <si>
    <t>輸　送　人　数</t>
  </si>
  <si>
    <t>延実在車</t>
  </si>
  <si>
    <t>延実動車</t>
  </si>
  <si>
    <t>１日平均</t>
  </si>
  <si>
    <t>1日平均</t>
  </si>
  <si>
    <t>（日車）</t>
  </si>
  <si>
    <t>（千人）</t>
  </si>
  <si>
    <t>（人）</t>
  </si>
  <si>
    <t>（千km）</t>
  </si>
  <si>
    <t>（千人）</t>
  </si>
  <si>
    <t>大阪線</t>
  </si>
  <si>
    <t>東京線</t>
  </si>
  <si>
    <t>宮崎線</t>
  </si>
  <si>
    <t>名　古</t>
  </si>
  <si>
    <t>福岡線</t>
  </si>
  <si>
    <t>沖縄線</t>
  </si>
  <si>
    <t>広島線</t>
  </si>
  <si>
    <t>旅客</t>
  </si>
  <si>
    <t>(単位：人，kg)</t>
  </si>
  <si>
    <t>国際線</t>
  </si>
  <si>
    <t>国内線</t>
  </si>
  <si>
    <t>名古屋線</t>
  </si>
  <si>
    <t>&lt;土佐電気鉄道㈱航空部&gt;</t>
  </si>
  <si>
    <t>　輸　送　状　況</t>
  </si>
  <si>
    <t>バス（土電）</t>
  </si>
  <si>
    <t>営業線</t>
  </si>
  <si>
    <t>車両数</t>
  </si>
  <si>
    <t>輸送人員</t>
  </si>
  <si>
    <t>単線</t>
  </si>
  <si>
    <t>複線</t>
  </si>
  <si>
    <t>75　高知港の船舶乗降人数</t>
  </si>
  <si>
    <t>(単位：人)</t>
  </si>
  <si>
    <t>乗船</t>
  </si>
  <si>
    <t>降船</t>
  </si>
  <si>
    <t>&lt;県高知港事務所&gt;</t>
  </si>
  <si>
    <t>76　テレビ普及状況</t>
  </si>
  <si>
    <t>（単位：台）</t>
  </si>
  <si>
    <t>総契約数</t>
  </si>
  <si>
    <t>地上契約</t>
  </si>
  <si>
    <t>衛星契約</t>
  </si>
  <si>
    <t>&lt;ＮＨＫ高知放送局&gt;</t>
  </si>
  <si>
    <t>77  ハイヤー輸送状況</t>
  </si>
  <si>
    <t>（単位：人，km）</t>
  </si>
  <si>
    <t>運送人員</t>
  </si>
  <si>
    <t>走行距離</t>
  </si>
  <si>
    <t>運行回数</t>
  </si>
  <si>
    <t>&lt;高知市ハイヤー協同組合&gt;　</t>
  </si>
  <si>
    <t>78　郵　便　物</t>
  </si>
  <si>
    <t>(単位：通，個)</t>
  </si>
  <si>
    <t>第二種</t>
  </si>
  <si>
    <t>定形</t>
  </si>
  <si>
    <t>定型外</t>
  </si>
  <si>
    <t>低料扱</t>
  </si>
  <si>
    <t>その他</t>
  </si>
  <si>
    <t>通信教育</t>
  </si>
  <si>
    <t>盲人用点字</t>
  </si>
  <si>
    <t>農産物種苗</t>
  </si>
  <si>
    <t>学術刊行物</t>
  </si>
  <si>
    <t>特殊通常</t>
  </si>
  <si>
    <t>小包</t>
  </si>
  <si>
    <t>普通速達等</t>
  </si>
  <si>
    <t>書留等</t>
  </si>
  <si>
    <t>普通</t>
  </si>
  <si>
    <t>特殊</t>
  </si>
  <si>
    <t>普通速達</t>
  </si>
  <si>
    <t>79　郵　便　物</t>
  </si>
  <si>
    <t>普通通常</t>
  </si>
  <si>
    <t>総   数</t>
  </si>
  <si>
    <t>普 通 速 達</t>
  </si>
  <si>
    <t>書   留</t>
  </si>
  <si>
    <t>普   通</t>
  </si>
  <si>
    <t>特   殊</t>
  </si>
  <si>
    <t>郵便局</t>
  </si>
  <si>
    <t>郵便切手類販売所</t>
  </si>
  <si>
    <t>普通局</t>
  </si>
  <si>
    <t>特定局および分室</t>
  </si>
  <si>
    <t>集配局</t>
  </si>
  <si>
    <t>無配局</t>
  </si>
  <si>
    <t>無集配局</t>
  </si>
  <si>
    <t>簡易局</t>
  </si>
  <si>
    <t>コ　ン　</t>
  </si>
  <si>
    <t>たばこ</t>
  </si>
  <si>
    <t>（km）</t>
  </si>
  <si>
    <t>屋　線</t>
  </si>
  <si>
    <t>第　　　　三　　　　種</t>
  </si>
  <si>
    <t>第　　　　四　　　　種</t>
  </si>
  <si>
    <t>第　　一　　種</t>
  </si>
  <si>
    <t>小　　　　　　　　包</t>
  </si>
  <si>
    <t>小型</t>
  </si>
  <si>
    <t>軽</t>
  </si>
  <si>
    <t>総数</t>
  </si>
  <si>
    <t>総　　数</t>
  </si>
  <si>
    <r>
      <t>　配　達　数</t>
    </r>
    <r>
      <rPr>
        <b/>
        <sz val="12"/>
        <rFont val="ＭＳ 明朝"/>
        <family val="1"/>
      </rPr>
      <t>（高知中央郵便局扱）　</t>
    </r>
  </si>
  <si>
    <t>特　　　　殊　　　　通</t>
  </si>
  <si>
    <t>　　　　常　　</t>
  </si>
  <si>
    <t>郵便
差出箱</t>
  </si>
  <si>
    <t>81　電　話　施　設　数</t>
  </si>
  <si>
    <t>80  郵　便　施　設　数</t>
  </si>
  <si>
    <t>72　旅　客　自　動　車</t>
  </si>
  <si>
    <t>　輸　送　状　況（県下）</t>
  </si>
  <si>
    <t>73　航　空　輸</t>
  </si>
  <si>
    <t>　送　状　況</t>
  </si>
  <si>
    <t>平成14年総数</t>
  </si>
  <si>
    <t>&lt;四国運輸局高知運輸支局：旅客自動車輸送指標&gt;</t>
  </si>
  <si>
    <t>67　鉄　　　道 　　</t>
  </si>
  <si>
    <t>衣服･見廻品･
はきもの　</t>
  </si>
  <si>
    <t>文房具･運動娯
楽用品･楽器</t>
  </si>
  <si>
    <t>各年度末現在（単位：回線,台）</t>
  </si>
  <si>
    <t>一般加入電話回線数</t>
  </si>
  <si>
    <t>公衆電話台数(合計)</t>
  </si>
  <si>
    <t>セメント</t>
  </si>
  <si>
    <t>とうもろこし</t>
  </si>
  <si>
    <t>測量･工学･
医療用機械</t>
  </si>
  <si>
    <t>コークス</t>
  </si>
  <si>
    <t>染料・塗料その他の化学薬品</t>
  </si>
  <si>
    <t>動植物性
製造飼肥料</t>
  </si>
  <si>
    <t>その他の
繊維工業品</t>
  </si>
  <si>
    <t>平成15年総数</t>
  </si>
  <si>
    <t xml:space="preserve"> 輸 送 出 入 量（つづき）</t>
  </si>
  <si>
    <t>70　高 知 港 の 貨 物</t>
  </si>
  <si>
    <t xml:space="preserve"> 輸 送 出 入 量</t>
  </si>
  <si>
    <t xml:space="preserve">70　高 知 港 の 貨 物 </t>
  </si>
  <si>
    <t>普　及　率　（％）</t>
  </si>
  <si>
    <t>ＩＳＤＮ 回 線 数</t>
  </si>
  <si>
    <t>緑電話(カード式)</t>
  </si>
  <si>
    <t>デ ジ タ ル 電話</t>
  </si>
  <si>
    <t>(注) 軽自動車の営業用は，台数が少ないので自家用に含まれている。</t>
  </si>
  <si>
    <t>平成16年総数</t>
  </si>
  <si>
    <t>&lt;ＮＴＴ西日本電信電話株式会社　四国支店&gt;</t>
  </si>
  <si>
    <t>81　電話回線総数の推移</t>
  </si>
  <si>
    <t>回線数</t>
  </si>
  <si>
    <t>平成17年総数</t>
  </si>
  <si>
    <t>平成13年度</t>
  </si>
  <si>
    <r>
      <t>引　受　数</t>
    </r>
    <r>
      <rPr>
        <b/>
        <sz val="12"/>
        <rFont val="ＭＳ 明朝"/>
        <family val="1"/>
      </rPr>
      <t>（高知中央,東郵便局扱）</t>
    </r>
  </si>
  <si>
    <t>はがき</t>
  </si>
  <si>
    <t xml:space="preserve"> </t>
  </si>
  <si>
    <t xml:space="preserve"> 輸 送 状 況 </t>
  </si>
  <si>
    <t>1,000～3,000トン未満</t>
  </si>
  <si>
    <t>郵便量</t>
  </si>
  <si>
    <t xml:space="preserve">区分 </t>
  </si>
  <si>
    <t xml:space="preserve"> 年度</t>
  </si>
  <si>
    <t xml:space="preserve"> 区分</t>
  </si>
  <si>
    <t xml:space="preserve">年度 </t>
  </si>
  <si>
    <t>74　バ　ス　・　電　車</t>
  </si>
  <si>
    <t xml:space="preserve">区分  </t>
  </si>
  <si>
    <t xml:space="preserve">  年度</t>
  </si>
  <si>
    <t xml:space="preserve">  区分</t>
  </si>
  <si>
    <t xml:space="preserve">年度  </t>
  </si>
  <si>
    <t xml:space="preserve">区 分  </t>
  </si>
  <si>
    <t xml:space="preserve">  年 度</t>
  </si>
  <si>
    <t xml:space="preserve">  区 分</t>
  </si>
  <si>
    <t xml:space="preserve">年 度  </t>
  </si>
  <si>
    <t xml:space="preserve">  年</t>
  </si>
  <si>
    <t xml:space="preserve">年  </t>
  </si>
  <si>
    <t xml:space="preserve">  品　目</t>
  </si>
  <si>
    <t xml:space="preserve">年　度  </t>
  </si>
  <si>
    <t xml:space="preserve">  年　度</t>
  </si>
  <si>
    <t xml:space="preserve">  区   分</t>
  </si>
  <si>
    <t xml:space="preserve">区　分  </t>
  </si>
  <si>
    <t>(単位：km，台，千人）</t>
  </si>
  <si>
    <t>&lt;土佐電気鉄道㈱&gt;&lt;高知県交通㈱&gt;&lt;土佐電ドリームサービス㈱&gt;</t>
  </si>
  <si>
    <t xml:space="preserve"> 年度</t>
  </si>
  <si>
    <t xml:space="preserve">年度 </t>
  </si>
  <si>
    <t>免許キロ</t>
  </si>
  <si>
    <t xml:space="preserve">バス(県交通)      </t>
  </si>
  <si>
    <t>（土佐電ドリームサービス）</t>
  </si>
  <si>
    <t>延実働       車両数</t>
  </si>
  <si>
    <t>延実働     車両数</t>
  </si>
  <si>
    <t>延実働    車両数</t>
  </si>
  <si>
    <t>電                       車</t>
  </si>
  <si>
    <t>平成14年度</t>
  </si>
  <si>
    <t>平成14年度</t>
  </si>
  <si>
    <t>平 成 14 年 度</t>
  </si>
  <si>
    <t>平 成 14 年 度</t>
  </si>
  <si>
    <t>平成18年総数</t>
  </si>
  <si>
    <t>平成14年</t>
  </si>
  <si>
    <t>平成14年度</t>
  </si>
  <si>
    <t xml:space="preserve"> 平成14年度</t>
  </si>
  <si>
    <t>動　　　車</t>
  </si>
  <si>
    <t>(ﾁｬｰﾀｰ)</t>
  </si>
  <si>
    <t>バス</t>
  </si>
  <si>
    <t>－</t>
  </si>
  <si>
    <t>-</t>
  </si>
  <si>
    <t>71　四輪自動車車種別割合（平成18年度）</t>
  </si>
  <si>
    <t>平成14</t>
  </si>
  <si>
    <t>18年度</t>
  </si>
  <si>
    <t xml:space="preserve">        -</t>
  </si>
  <si>
    <t>82　欠　　番　　</t>
  </si>
  <si>
    <t>(注) 内航商船には，内航自航(フェリー)も含む。</t>
  </si>
  <si>
    <t>(注) 資料となる「旅客自動車輸送指標」の発行時期の関係で２年前の数値を掲載している。</t>
  </si>
  <si>
    <t>(注) 総数にはチャーター旅客数を含んでいない。</t>
  </si>
  <si>
    <t>&lt;郵便局株式会社　四国支社&gt;</t>
  </si>
  <si>
    <t>(注) 高知中央郵便局配達数のみ。</t>
  </si>
  <si>
    <t>　 　 10倍加算したもの</t>
  </si>
  <si>
    <t>　 　（一般加入電話・ＩＳＤＮ回線数÷世帯数）</t>
  </si>
  <si>
    <t>(注１) 本数値は交換所単位のため行政区域と異なる。</t>
  </si>
  <si>
    <t>(注２) 各数値は、年度末数値</t>
  </si>
  <si>
    <t>(注３) ＩＳＤＮ回線数は,ＩＮＳネット64,ＩＮＳネット64ライト,ＩＮＳネット1500の合計で,ＩＮＳネット1500は</t>
  </si>
  <si>
    <t>(注４) 一般加入電話・ＩＳＤＮ回線数の普及率については,平成16年度より算定方法が変わった。</t>
  </si>
  <si>
    <t>(注５) 公衆電話台数は,16年度から高知県単位で集計した数値しかないため,掲載していない。</t>
  </si>
  <si>
    <t xml:space="preserve"> (注１) 免許キロとは,運転免許を交付されている路線距離</t>
  </si>
  <si>
    <t xml:space="preserve"> (注２) バスの数値は高知市外の数値も含む。</t>
  </si>
  <si>
    <t>(注) この数値は法人のみで，１日平均は延実働車両数で除したもの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</si>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</sst>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0.00;&quot;△ &quot;0.00"/>
    <numFmt numFmtId="180" formatCode="#,##0.0;[Red]\-#,##0.0"/>
    <numFmt numFmtId="181" formatCode="#,##0.0;&quot;△ &quot;#,##0.0"/>
    <numFmt numFmtId="182" formatCode="0.0%"/>
    <numFmt numFmtId="183" formatCode="0.0_ "/>
    <numFmt numFmtId="184" formatCode="#,##0_);\(#,##0\)"/>
    <numFmt numFmtId="185" formatCode="[&lt;=999]000;000\-00"/>
    <numFmt numFmtId="186" formatCode="#,##0.00_);[Red]\(#,##0.00\)"/>
    <numFmt numFmtId="187" formatCode="0_ "/>
    <numFmt numFmtId="188" formatCode="0.0;_堀"/>
    <numFmt numFmtId="189" formatCode="_ * #,##0.0_ ;_ * \-#,##0.0_ ;_ * &quot;-&quot;_ ;_ @_ "/>
    <numFmt numFmtId="190" formatCode="#,##0_ ;[Red]\-#,##0\ "/>
    <numFmt numFmtId="191" formatCode="#,##0.000;[Red]\-#,##0.000"/>
    <numFmt numFmtId="192" formatCode="#,##0.0_ ;[Red]\-#,##0.0\ "/>
    <numFmt numFmtId="193" formatCode="#,##0.000_ ;[Red]\-#,##0.000\ "/>
    <numFmt numFmtId="194" formatCode="0_ ;[Red]\-0\ "/>
    <numFmt numFmtId="195" formatCode="0.0;&quot;△ &quot;0.0"/>
    <numFmt numFmtId="196" formatCode="_ * #,##0.0_ ;_ * \-#,##0.0_ ;_ * &quot;-&quot;?_ ;_ @_ "/>
    <numFmt numFmtId="197" formatCode="_ * #,##0.00_ ;_ * \-#,##0.00_ ;_ * &quot;-&quot;?_ ;_ @_ "/>
    <numFmt numFmtId="198" formatCode="_ * #,##0_ ;_ * \-#,##0_ ;_ * &quot;-&quot;?_ ;_ @_ "/>
    <numFmt numFmtId="199" formatCode="* #,##0;* \-#,##0;&quot;-&quot;;@"/>
    <numFmt numFmtId="200" formatCode="#,##0;&quot;△&quot;#,##0;&quot;-&quot;;@"/>
    <numFmt numFmtId="201" formatCode="#,##0_);[Red]\(#,##0\)"/>
    <numFmt numFmtId="202" formatCode="#,##0.00;&quot;△ &quot;#,##0.00"/>
  </numFmts>
  <fonts count="2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9.5"/>
      <name val="ＭＳ ゴシック"/>
      <family val="3"/>
    </font>
    <font>
      <sz val="9"/>
      <name val="ＭＳ Ｐゴシック"/>
      <family val="3"/>
    </font>
    <font>
      <sz val="11"/>
      <color indexed="9"/>
      <name val="ＭＳ 明朝"/>
      <family val="1"/>
    </font>
    <font>
      <b/>
      <sz val="11"/>
      <color indexed="9"/>
      <name val="ＭＳ 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/>
    </xf>
    <xf numFmtId="177" fontId="5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/>
    </xf>
    <xf numFmtId="38" fontId="4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9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8" fontId="8" fillId="0" borderId="0" xfId="17" applyFont="1" applyAlignment="1">
      <alignment vertical="center" wrapText="1"/>
    </xf>
    <xf numFmtId="38" fontId="8" fillId="0" borderId="0" xfId="17" applyFont="1" applyAlignment="1">
      <alignment horizontal="center" vertical="center"/>
    </xf>
    <xf numFmtId="38" fontId="8" fillId="0" borderId="0" xfId="17" applyFont="1" applyAlignment="1">
      <alignment horizontal="distributed" vertical="center"/>
    </xf>
    <xf numFmtId="38" fontId="8" fillId="0" borderId="0" xfId="17" applyFont="1" applyAlignment="1">
      <alignment horizontal="right" vertical="center"/>
    </xf>
    <xf numFmtId="38" fontId="8" fillId="0" borderId="0" xfId="17" applyFont="1" applyAlignment="1">
      <alignment horizontal="left" vertical="center"/>
    </xf>
    <xf numFmtId="38" fontId="8" fillId="0" borderId="0" xfId="17" applyFont="1" applyBorder="1" applyAlignment="1">
      <alignment vertical="center" wrapText="1"/>
    </xf>
    <xf numFmtId="38" fontId="9" fillId="0" borderId="0" xfId="17" applyFont="1" applyAlignment="1">
      <alignment vertical="center" wrapText="1"/>
    </xf>
    <xf numFmtId="38" fontId="9" fillId="0" borderId="0" xfId="17" applyFont="1" applyAlignment="1">
      <alignment horizontal="center" vertical="center"/>
    </xf>
    <xf numFmtId="38" fontId="9" fillId="0" borderId="0" xfId="17" applyFont="1" applyBorder="1" applyAlignment="1">
      <alignment horizontal="center" vertical="center"/>
    </xf>
    <xf numFmtId="38" fontId="9" fillId="0" borderId="0" xfId="17" applyFont="1" applyAlignment="1">
      <alignment horizontal="right" vertical="center"/>
    </xf>
    <xf numFmtId="38" fontId="9" fillId="0" borderId="0" xfId="17" applyFont="1" applyAlignment="1">
      <alignment horizontal="left" vertical="center"/>
    </xf>
    <xf numFmtId="38" fontId="9" fillId="0" borderId="0" xfId="17" applyFont="1" applyBorder="1" applyAlignment="1">
      <alignment vertical="center" wrapText="1"/>
    </xf>
    <xf numFmtId="38" fontId="9" fillId="0" borderId="0" xfId="17" applyFont="1" applyAlignment="1">
      <alignment vertical="center"/>
    </xf>
    <xf numFmtId="38" fontId="9" fillId="0" borderId="1" xfId="17" applyFont="1" applyBorder="1" applyAlignment="1">
      <alignment horizontal="right" vertical="center"/>
    </xf>
    <xf numFmtId="38" fontId="9" fillId="0" borderId="12" xfId="17" applyFont="1" applyBorder="1" applyAlignment="1">
      <alignment horizontal="center" vertical="center" wrapText="1"/>
    </xf>
    <xf numFmtId="38" fontId="9" fillId="0" borderId="6" xfId="17" applyFont="1" applyBorder="1" applyAlignment="1">
      <alignment vertical="center"/>
    </xf>
    <xf numFmtId="38" fontId="9" fillId="0" borderId="6" xfId="17" applyFont="1" applyBorder="1" applyAlignment="1">
      <alignment horizontal="center" vertical="center" wrapText="1"/>
    </xf>
    <xf numFmtId="38" fontId="9" fillId="0" borderId="8" xfId="17" applyFont="1" applyBorder="1" applyAlignment="1">
      <alignment horizontal="center" vertical="center" wrapText="1"/>
    </xf>
    <xf numFmtId="38" fontId="9" fillId="0" borderId="10" xfId="17" applyFont="1" applyBorder="1" applyAlignment="1">
      <alignment horizontal="center" vertical="center" wrapText="1"/>
    </xf>
    <xf numFmtId="38" fontId="9" fillId="0" borderId="11" xfId="17" applyFont="1" applyBorder="1" applyAlignment="1">
      <alignment horizontal="center" vertical="center" wrapText="1"/>
    </xf>
    <xf numFmtId="38" fontId="9" fillId="0" borderId="9" xfId="17" applyFont="1" applyBorder="1" applyAlignment="1">
      <alignment horizontal="center" vertical="center" wrapText="1"/>
    </xf>
    <xf numFmtId="38" fontId="9" fillId="0" borderId="0" xfId="17" applyFont="1" applyAlignment="1">
      <alignment horizontal="center" vertical="center" wrapText="1"/>
    </xf>
    <xf numFmtId="38" fontId="9" fillId="0" borderId="0" xfId="17" applyFont="1" applyBorder="1" applyAlignment="1">
      <alignment vertical="center"/>
    </xf>
    <xf numFmtId="38" fontId="9" fillId="0" borderId="13" xfId="17" applyFont="1" applyBorder="1" applyAlignment="1">
      <alignment horizontal="center" vertical="center" wrapText="1"/>
    </xf>
    <xf numFmtId="38" fontId="9" fillId="0" borderId="0" xfId="17" applyFont="1" applyBorder="1" applyAlignment="1">
      <alignment horizontal="center" vertical="center" wrapText="1"/>
    </xf>
    <xf numFmtId="38" fontId="9" fillId="0" borderId="14" xfId="17" applyFont="1" applyBorder="1" applyAlignment="1">
      <alignment horizontal="center" vertical="center" wrapText="1"/>
    </xf>
    <xf numFmtId="38" fontId="6" fillId="0" borderId="0" xfId="17" applyFont="1" applyAlignment="1">
      <alignment vertical="center" wrapText="1"/>
    </xf>
    <xf numFmtId="38" fontId="9" fillId="0" borderId="15" xfId="17" applyFont="1" applyBorder="1" applyAlignment="1">
      <alignment vertical="center" wrapText="1"/>
    </xf>
    <xf numFmtId="38" fontId="9" fillId="0" borderId="16" xfId="17" applyFont="1" applyBorder="1" applyAlignment="1">
      <alignment vertical="center" wrapText="1"/>
    </xf>
    <xf numFmtId="38" fontId="9" fillId="0" borderId="15" xfId="17" applyFont="1" applyBorder="1" applyAlignment="1">
      <alignment horizontal="right" vertical="center" wrapText="1"/>
    </xf>
    <xf numFmtId="38" fontId="9" fillId="0" borderId="0" xfId="17" applyFont="1" applyBorder="1" applyAlignment="1">
      <alignment horizontal="right" vertical="center" wrapText="1"/>
    </xf>
    <xf numFmtId="38" fontId="9" fillId="0" borderId="12" xfId="17" applyFont="1" applyBorder="1" applyAlignment="1">
      <alignment vertical="center" wrapText="1"/>
    </xf>
    <xf numFmtId="38" fontId="9" fillId="0" borderId="0" xfId="17" applyFont="1" applyAlignment="1">
      <alignment horizontal="right" vertical="center" wrapText="1"/>
    </xf>
    <xf numFmtId="38" fontId="9" fillId="0" borderId="7" xfId="17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13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12" xfId="0" applyFont="1" applyBorder="1" applyAlignment="1">
      <alignment horizontal="right" vertical="center"/>
    </xf>
    <xf numFmtId="0" fontId="9" fillId="0" borderId="21" xfId="0" applyFont="1" applyBorder="1" applyAlignment="1">
      <alignment vertical="center"/>
    </xf>
    <xf numFmtId="0" fontId="9" fillId="0" borderId="21" xfId="0" applyFont="1" applyBorder="1" applyAlignment="1">
      <alignment horizontal="right" vertical="center"/>
    </xf>
    <xf numFmtId="41" fontId="9" fillId="0" borderId="0" xfId="17" applyNumberFormat="1" applyFont="1" applyBorder="1" applyAlignment="1">
      <alignment vertical="center"/>
    </xf>
    <xf numFmtId="41" fontId="6" fillId="0" borderId="0" xfId="17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38" fontId="9" fillId="0" borderId="15" xfId="17" applyFont="1" applyBorder="1" applyAlignment="1">
      <alignment vertical="center"/>
    </xf>
    <xf numFmtId="41" fontId="9" fillId="0" borderId="0" xfId="17" applyNumberFormat="1" applyFont="1" applyBorder="1" applyAlignment="1">
      <alignment horizontal="right" vertical="center"/>
    </xf>
    <xf numFmtId="38" fontId="9" fillId="0" borderId="15" xfId="17" applyFont="1" applyBorder="1" applyAlignment="1">
      <alignment horizontal="center" vertical="center" wrapText="1"/>
    </xf>
    <xf numFmtId="38" fontId="8" fillId="0" borderId="0" xfId="17" applyFont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9" fillId="0" borderId="22" xfId="0" applyFont="1" applyBorder="1" applyAlignment="1">
      <alignment vertical="center"/>
    </xf>
    <xf numFmtId="0" fontId="7" fillId="0" borderId="0" xfId="0" applyFont="1" applyAlignment="1">
      <alignment horizontal="left" vertical="center" indent="1"/>
    </xf>
    <xf numFmtId="0" fontId="9" fillId="0" borderId="19" xfId="0" applyFont="1" applyBorder="1" applyAlignment="1">
      <alignment vertical="center"/>
    </xf>
    <xf numFmtId="38" fontId="9" fillId="0" borderId="0" xfId="17" applyFont="1" applyFill="1" applyBorder="1" applyAlignment="1">
      <alignment vertical="center"/>
    </xf>
    <xf numFmtId="41" fontId="9" fillId="0" borderId="0" xfId="17" applyNumberFormat="1" applyFont="1" applyBorder="1" applyAlignment="1">
      <alignment horizontal="center" vertical="center"/>
    </xf>
    <xf numFmtId="41" fontId="9" fillId="0" borderId="0" xfId="17" applyNumberFormat="1" applyFont="1" applyBorder="1" applyAlignment="1">
      <alignment horizontal="left" vertical="center" indent="2"/>
    </xf>
    <xf numFmtId="38" fontId="6" fillId="0" borderId="0" xfId="17" applyFont="1" applyBorder="1" applyAlignment="1">
      <alignment vertical="center"/>
    </xf>
    <xf numFmtId="0" fontId="9" fillId="0" borderId="23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14" xfId="0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Border="1" applyAlignment="1">
      <alignment vertical="center"/>
    </xf>
    <xf numFmtId="188" fontId="9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41" fontId="9" fillId="0" borderId="15" xfId="0" applyNumberFormat="1" applyFont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19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3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8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196" fontId="9" fillId="0" borderId="0" xfId="0" applyNumberFormat="1" applyFont="1" applyBorder="1" applyAlignment="1">
      <alignment vertical="center"/>
    </xf>
    <xf numFmtId="198" fontId="9" fillId="0" borderId="0" xfId="17" applyNumberFormat="1" applyFont="1" applyBorder="1" applyAlignment="1">
      <alignment vertical="center"/>
    </xf>
    <xf numFmtId="0" fontId="9" fillId="0" borderId="4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4" xfId="0" applyFont="1" applyBorder="1" applyAlignment="1">
      <alignment horizontal="right" vertical="top"/>
    </xf>
    <xf numFmtId="0" fontId="9" fillId="0" borderId="1" xfId="0" applyFont="1" applyBorder="1" applyAlignment="1">
      <alignment horizontal="right" vertical="top"/>
    </xf>
    <xf numFmtId="41" fontId="9" fillId="0" borderId="10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distributed" vertical="center"/>
    </xf>
    <xf numFmtId="0" fontId="9" fillId="0" borderId="4" xfId="0" applyFont="1" applyBorder="1" applyAlignment="1">
      <alignment vertical="center"/>
    </xf>
    <xf numFmtId="41" fontId="9" fillId="0" borderId="0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/>
    </xf>
    <xf numFmtId="188" fontId="9" fillId="0" borderId="0" xfId="0" applyNumberFormat="1" applyFont="1" applyBorder="1" applyAlignment="1" quotePrefix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38" fontId="14" fillId="0" borderId="0" xfId="17" applyFont="1" applyAlignment="1">
      <alignment horizontal="center" vertical="center" wrapText="1"/>
    </xf>
    <xf numFmtId="38" fontId="14" fillId="0" borderId="0" xfId="17" applyFont="1" applyBorder="1" applyAlignment="1">
      <alignment horizontal="center" vertical="center" wrapText="1"/>
    </xf>
    <xf numFmtId="38" fontId="14" fillId="0" borderId="13" xfId="17" applyFont="1" applyBorder="1" applyAlignment="1">
      <alignment horizontal="distributed" vertical="center" wrapText="1"/>
    </xf>
    <xf numFmtId="38" fontId="14" fillId="0" borderId="13" xfId="17" applyFont="1" applyBorder="1" applyAlignment="1">
      <alignment horizontal="distributed" vertical="center" wrapText="1" shrinkToFit="1"/>
    </xf>
    <xf numFmtId="38" fontId="13" fillId="0" borderId="13" xfId="17" applyFont="1" applyBorder="1" applyAlignment="1">
      <alignment horizontal="distributed" vertical="center" wrapText="1" shrinkToFit="1"/>
    </xf>
    <xf numFmtId="0" fontId="9" fillId="0" borderId="13" xfId="0" applyFont="1" applyBorder="1" applyAlignment="1">
      <alignment horizontal="left" vertical="center"/>
    </xf>
    <xf numFmtId="41" fontId="6" fillId="0" borderId="0" xfId="17" applyNumberFormat="1" applyFont="1" applyBorder="1" applyAlignment="1">
      <alignment horizontal="right" vertical="center"/>
    </xf>
    <xf numFmtId="41" fontId="6" fillId="0" borderId="0" xfId="17" applyNumberFormat="1" applyFont="1" applyBorder="1" applyAlignment="1">
      <alignment horizontal="center" vertical="center"/>
    </xf>
    <xf numFmtId="196" fontId="6" fillId="0" borderId="0" xfId="0" applyNumberFormat="1" applyFont="1" applyBorder="1" applyAlignment="1">
      <alignment vertical="center"/>
    </xf>
    <xf numFmtId="198" fontId="6" fillId="0" borderId="0" xfId="17" applyNumberFormat="1" applyFont="1" applyBorder="1" applyAlignment="1">
      <alignment vertical="center"/>
    </xf>
    <xf numFmtId="38" fontId="8" fillId="0" borderId="0" xfId="17" applyFont="1" applyAlignment="1">
      <alignment/>
    </xf>
    <xf numFmtId="38" fontId="8" fillId="0" borderId="0" xfId="17" applyFont="1" applyAlignment="1">
      <alignment horizontal="distributed"/>
    </xf>
    <xf numFmtId="38" fontId="9" fillId="0" borderId="0" xfId="17" applyFont="1" applyAlignment="1">
      <alignment/>
    </xf>
    <xf numFmtId="38" fontId="9" fillId="0" borderId="0" xfId="17" applyFont="1" applyAlignment="1">
      <alignment horizontal="distributed"/>
    </xf>
    <xf numFmtId="38" fontId="9" fillId="0" borderId="0" xfId="17" applyFont="1" applyBorder="1" applyAlignment="1">
      <alignment horizontal="center"/>
    </xf>
    <xf numFmtId="38" fontId="9" fillId="0" borderId="0" xfId="17" applyFont="1" applyBorder="1" applyAlignment="1">
      <alignment/>
    </xf>
    <xf numFmtId="38" fontId="9" fillId="0" borderId="8" xfId="17" applyFont="1" applyBorder="1" applyAlignment="1">
      <alignment horizontal="center" vertical="center"/>
    </xf>
    <xf numFmtId="38" fontId="9" fillId="0" borderId="10" xfId="17" applyFont="1" applyBorder="1" applyAlignment="1">
      <alignment horizontal="center" vertical="center"/>
    </xf>
    <xf numFmtId="38" fontId="9" fillId="0" borderId="11" xfId="17" applyFont="1" applyBorder="1" applyAlignment="1">
      <alignment horizontal="center" vertical="center"/>
    </xf>
    <xf numFmtId="38" fontId="9" fillId="0" borderId="17" xfId="17" applyFont="1" applyBorder="1" applyAlignment="1">
      <alignment/>
    </xf>
    <xf numFmtId="38" fontId="9" fillId="0" borderId="14" xfId="17" applyFont="1" applyBorder="1" applyAlignment="1">
      <alignment/>
    </xf>
    <xf numFmtId="38" fontId="6" fillId="0" borderId="0" xfId="17" applyFont="1" applyBorder="1" applyAlignment="1">
      <alignment/>
    </xf>
    <xf numFmtId="38" fontId="6" fillId="0" borderId="0" xfId="17" applyFont="1" applyAlignment="1">
      <alignment/>
    </xf>
    <xf numFmtId="38" fontId="9" fillId="0" borderId="13" xfId="17" applyFont="1" applyBorder="1" applyAlignment="1">
      <alignment horizontal="center"/>
    </xf>
    <xf numFmtId="38" fontId="9" fillId="0" borderId="0" xfId="17" applyFont="1" applyBorder="1" applyAlignment="1">
      <alignment/>
    </xf>
    <xf numFmtId="38" fontId="9" fillId="0" borderId="13" xfId="17" applyFont="1" applyBorder="1" applyAlignment="1">
      <alignment/>
    </xf>
    <xf numFmtId="38" fontId="9" fillId="0" borderId="15" xfId="17" applyFont="1" applyBorder="1" applyAlignment="1">
      <alignment/>
    </xf>
    <xf numFmtId="38" fontId="9" fillId="0" borderId="20" xfId="17" applyFont="1" applyBorder="1" applyAlignment="1">
      <alignment/>
    </xf>
    <xf numFmtId="38" fontId="7" fillId="0" borderId="0" xfId="17" applyFont="1" applyAlignment="1">
      <alignment/>
    </xf>
    <xf numFmtId="38" fontId="7" fillId="0" borderId="0" xfId="17" applyFont="1" applyAlignment="1">
      <alignment horizontal="left" indent="1"/>
    </xf>
    <xf numFmtId="41" fontId="8" fillId="0" borderId="0" xfId="17" applyNumberFormat="1" applyFont="1" applyAlignment="1">
      <alignment horizontal="center" vertical="center"/>
    </xf>
    <xf numFmtId="41" fontId="9" fillId="0" borderId="0" xfId="17" applyNumberFormat="1" applyFont="1" applyAlignment="1">
      <alignment horizontal="center" vertical="center"/>
    </xf>
    <xf numFmtId="41" fontId="9" fillId="0" borderId="0" xfId="17" applyNumberFormat="1" applyFont="1" applyAlignment="1">
      <alignment vertical="center" wrapText="1"/>
    </xf>
    <xf numFmtId="41" fontId="9" fillId="0" borderId="14" xfId="17" applyNumberFormat="1" applyFont="1" applyBorder="1" applyAlignment="1">
      <alignment horizontal="center" vertical="center" wrapText="1"/>
    </xf>
    <xf numFmtId="41" fontId="9" fillId="0" borderId="15" xfId="17" applyNumberFormat="1" applyFont="1" applyBorder="1" applyAlignment="1">
      <alignment vertical="center" wrapText="1"/>
    </xf>
    <xf numFmtId="41" fontId="9" fillId="0" borderId="0" xfId="17" applyNumberFormat="1" applyFont="1" applyBorder="1" applyAlignment="1">
      <alignment vertical="center" wrapText="1"/>
    </xf>
    <xf numFmtId="41" fontId="8" fillId="0" borderId="0" xfId="17" applyNumberFormat="1" applyFont="1" applyAlignment="1">
      <alignment vertical="center" wrapText="1"/>
    </xf>
    <xf numFmtId="41" fontId="9" fillId="0" borderId="0" xfId="17" applyNumberFormat="1" applyFont="1" applyBorder="1" applyAlignment="1">
      <alignment horizontal="center" vertical="center" wrapText="1"/>
    </xf>
    <xf numFmtId="183" fontId="9" fillId="0" borderId="0" xfId="17" applyNumberFormat="1" applyFont="1" applyBorder="1" applyAlignment="1">
      <alignment vertical="center"/>
    </xf>
    <xf numFmtId="183" fontId="9" fillId="0" borderId="0" xfId="17" applyNumberFormat="1" applyFont="1" applyBorder="1" applyAlignment="1">
      <alignment horizontal="right" vertical="center"/>
    </xf>
    <xf numFmtId="183" fontId="6" fillId="0" borderId="0" xfId="17" applyNumberFormat="1" applyFont="1" applyBorder="1" applyAlignment="1">
      <alignment horizontal="right" vertical="center"/>
    </xf>
    <xf numFmtId="200" fontId="15" fillId="0" borderId="0" xfId="17" applyNumberFormat="1" applyFont="1" applyBorder="1" applyAlignment="1">
      <alignment vertical="center" wrapText="1"/>
    </xf>
    <xf numFmtId="200" fontId="15" fillId="0" borderId="0" xfId="17" applyNumberFormat="1" applyFont="1" applyBorder="1" applyAlignment="1">
      <alignment horizontal="right" vertical="center" wrapText="1"/>
    </xf>
    <xf numFmtId="200" fontId="14" fillId="0" borderId="0" xfId="17" applyNumberFormat="1" applyFont="1" applyBorder="1" applyAlignment="1">
      <alignment vertical="center" wrapText="1"/>
    </xf>
    <xf numFmtId="200" fontId="14" fillId="0" borderId="0" xfId="17" applyNumberFormat="1" applyFont="1" applyAlignment="1">
      <alignment horizontal="right" vertical="center" wrapText="1"/>
    </xf>
    <xf numFmtId="200" fontId="14" fillId="0" borderId="0" xfId="17" applyNumberFormat="1" applyFont="1" applyAlignment="1">
      <alignment vertical="center" wrapText="1"/>
    </xf>
    <xf numFmtId="200" fontId="9" fillId="0" borderId="0" xfId="17" applyNumberFormat="1" applyFont="1" applyBorder="1" applyAlignment="1">
      <alignment horizontal="right" vertical="center" wrapText="1"/>
    </xf>
    <xf numFmtId="200" fontId="9" fillId="0" borderId="0" xfId="17" applyNumberFormat="1" applyFont="1" applyAlignment="1">
      <alignment horizontal="right" vertical="center" wrapText="1"/>
    </xf>
    <xf numFmtId="200" fontId="9" fillId="0" borderId="0" xfId="17" applyNumberFormat="1" applyFont="1" applyAlignment="1">
      <alignment vertical="center" wrapText="1"/>
    </xf>
    <xf numFmtId="200" fontId="9" fillId="0" borderId="0" xfId="17" applyNumberFormat="1" applyFont="1" applyAlignment="1">
      <alignment vertical="center"/>
    </xf>
    <xf numFmtId="41" fontId="9" fillId="0" borderId="0" xfId="0" applyNumberFormat="1" applyFont="1" applyBorder="1" applyAlignment="1">
      <alignment horizontal="distributed" vertical="center"/>
    </xf>
    <xf numFmtId="0" fontId="9" fillId="0" borderId="13" xfId="0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distributed" vertical="center"/>
    </xf>
    <xf numFmtId="38" fontId="9" fillId="0" borderId="0" xfId="17" applyFont="1" applyBorder="1" applyAlignment="1">
      <alignment horizontal="distributed"/>
    </xf>
    <xf numFmtId="38" fontId="9" fillId="0" borderId="13" xfId="17" applyFont="1" applyBorder="1" applyAlignment="1">
      <alignment horizontal="distributed"/>
    </xf>
    <xf numFmtId="38" fontId="9" fillId="0" borderId="19" xfId="17" applyFont="1" applyBorder="1" applyAlignment="1">
      <alignment horizontal="distributed"/>
    </xf>
    <xf numFmtId="38" fontId="14" fillId="0" borderId="0" xfId="17" applyFont="1" applyBorder="1" applyAlignment="1">
      <alignment horizontal="distributed" vertical="center" wrapText="1"/>
    </xf>
    <xf numFmtId="38" fontId="14" fillId="0" borderId="0" xfId="17" applyFont="1" applyBorder="1" applyAlignment="1">
      <alignment horizontal="distributed" vertical="center" wrapText="1" shrinkToFit="1"/>
    </xf>
    <xf numFmtId="38" fontId="13" fillId="0" borderId="0" xfId="17" applyFont="1" applyBorder="1" applyAlignment="1">
      <alignment horizontal="distributed" vertical="center" wrapText="1" shrinkToFit="1"/>
    </xf>
    <xf numFmtId="41" fontId="9" fillId="0" borderId="6" xfId="17" applyNumberFormat="1" applyFont="1" applyBorder="1" applyAlignment="1">
      <alignment horizontal="center" vertical="center" wrapText="1"/>
    </xf>
    <xf numFmtId="38" fontId="9" fillId="0" borderId="21" xfId="17" applyFont="1" applyBorder="1" applyAlignment="1">
      <alignment horizontal="center" vertical="center" wrapText="1"/>
    </xf>
    <xf numFmtId="41" fontId="9" fillId="0" borderId="8" xfId="17" applyNumberFormat="1" applyFont="1" applyBorder="1" applyAlignment="1">
      <alignment horizontal="center" vertical="center" wrapText="1"/>
    </xf>
    <xf numFmtId="38" fontId="9" fillId="0" borderId="5" xfId="17" applyFont="1" applyBorder="1" applyAlignment="1">
      <alignment horizontal="center" vertical="center" wrapText="1"/>
    </xf>
    <xf numFmtId="38" fontId="9" fillId="0" borderId="12" xfId="17" applyFont="1" applyBorder="1" applyAlignment="1">
      <alignment horizontal="right" vertical="center"/>
    </xf>
    <xf numFmtId="38" fontId="9" fillId="0" borderId="9" xfId="17" applyFont="1" applyBorder="1" applyAlignment="1">
      <alignment vertical="center"/>
    </xf>
    <xf numFmtId="38" fontId="9" fillId="0" borderId="19" xfId="17" applyFont="1" applyBorder="1" applyAlignment="1">
      <alignment vertical="center"/>
    </xf>
    <xf numFmtId="38" fontId="14" fillId="0" borderId="19" xfId="17" applyFont="1" applyBorder="1" applyAlignment="1">
      <alignment horizontal="center" vertical="center" wrapText="1"/>
    </xf>
    <xf numFmtId="38" fontId="9" fillId="0" borderId="20" xfId="17" applyFont="1" applyBorder="1" applyAlignment="1">
      <alignment vertical="center" wrapText="1"/>
    </xf>
    <xf numFmtId="38" fontId="9" fillId="0" borderId="20" xfId="17" applyFont="1" applyBorder="1" applyAlignment="1">
      <alignment horizontal="center" vertical="center" wrapText="1"/>
    </xf>
    <xf numFmtId="38" fontId="9" fillId="0" borderId="16" xfId="17" applyFont="1" applyBorder="1" applyAlignment="1">
      <alignment vertical="center"/>
    </xf>
    <xf numFmtId="200" fontId="6" fillId="0" borderId="0" xfId="17" applyNumberFormat="1" applyFont="1" applyBorder="1" applyAlignment="1">
      <alignment/>
    </xf>
    <xf numFmtId="200" fontId="6" fillId="0" borderId="0" xfId="17" applyNumberFormat="1" applyFont="1" applyFill="1" applyBorder="1" applyAlignment="1">
      <alignment/>
    </xf>
    <xf numFmtId="200" fontId="9" fillId="0" borderId="0" xfId="17" applyNumberFormat="1" applyFont="1" applyBorder="1" applyAlignment="1">
      <alignment/>
    </xf>
    <xf numFmtId="200" fontId="9" fillId="0" borderId="0" xfId="17" applyNumberFormat="1" applyFont="1" applyFill="1" applyBorder="1" applyAlignment="1">
      <alignment/>
    </xf>
    <xf numFmtId="200" fontId="9" fillId="0" borderId="0" xfId="17" applyNumberFormat="1" applyFont="1" applyFill="1" applyBorder="1" applyAlignment="1">
      <alignment vertical="center"/>
    </xf>
    <xf numFmtId="200" fontId="6" fillId="0" borderId="0" xfId="17" applyNumberFormat="1" applyFont="1" applyBorder="1" applyAlignment="1">
      <alignment horizontal="right"/>
    </xf>
    <xf numFmtId="200" fontId="9" fillId="0" borderId="0" xfId="17" applyNumberFormat="1" applyFont="1" applyBorder="1" applyAlignment="1">
      <alignment horizontal="right"/>
    </xf>
    <xf numFmtId="200" fontId="6" fillId="0" borderId="0" xfId="17" applyNumberFormat="1" applyFont="1" applyAlignment="1">
      <alignment/>
    </xf>
    <xf numFmtId="200" fontId="9" fillId="0" borderId="0" xfId="17" applyNumberFormat="1" applyFont="1" applyAlignment="1">
      <alignment/>
    </xf>
    <xf numFmtId="38" fontId="9" fillId="0" borderId="0" xfId="17" applyFont="1" applyBorder="1" applyAlignment="1">
      <alignment horizontal="right" vertical="center" indent="4"/>
    </xf>
    <xf numFmtId="0" fontId="9" fillId="0" borderId="1" xfId="0" applyFont="1" applyBorder="1" applyAlignment="1">
      <alignment horizontal="center" vertical="center"/>
    </xf>
    <xf numFmtId="196" fontId="9" fillId="0" borderId="19" xfId="0" applyNumberFormat="1" applyFont="1" applyBorder="1" applyAlignment="1">
      <alignment vertical="center"/>
    </xf>
    <xf numFmtId="196" fontId="6" fillId="0" borderId="19" xfId="0" applyNumberFormat="1" applyFont="1" applyFill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top"/>
    </xf>
    <xf numFmtId="0" fontId="9" fillId="0" borderId="19" xfId="0" applyFont="1" applyBorder="1" applyAlignment="1">
      <alignment horizontal="right" vertical="top"/>
    </xf>
    <xf numFmtId="41" fontId="9" fillId="0" borderId="14" xfId="0" applyNumberFormat="1" applyFont="1" applyBorder="1" applyAlignment="1">
      <alignment vertical="center"/>
    </xf>
    <xf numFmtId="38" fontId="9" fillId="0" borderId="20" xfId="17" applyFont="1" applyBorder="1" applyAlignment="1">
      <alignment vertical="center"/>
    </xf>
    <xf numFmtId="38" fontId="9" fillId="0" borderId="19" xfId="17" applyFont="1" applyBorder="1" applyAlignment="1">
      <alignment/>
    </xf>
    <xf numFmtId="0" fontId="9" fillId="0" borderId="2" xfId="0" applyFont="1" applyBorder="1" applyAlignment="1">
      <alignment horizontal="right" vertical="center"/>
    </xf>
    <xf numFmtId="198" fontId="9" fillId="0" borderId="0" xfId="17" applyNumberFormat="1" applyFont="1" applyFill="1" applyBorder="1" applyAlignment="1">
      <alignment vertical="center"/>
    </xf>
    <xf numFmtId="198" fontId="6" fillId="0" borderId="0" xfId="17" applyNumberFormat="1" applyFont="1" applyFill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38" fontId="6" fillId="0" borderId="0" xfId="17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right" vertical="center"/>
    </xf>
    <xf numFmtId="41" fontId="9" fillId="0" borderId="0" xfId="17" applyNumberFormat="1" applyFont="1" applyFill="1" applyBorder="1" applyAlignment="1">
      <alignment vertical="center"/>
    </xf>
    <xf numFmtId="38" fontId="6" fillId="0" borderId="0" xfId="17" applyFont="1" applyFill="1" applyBorder="1" applyAlignment="1">
      <alignment vertical="center"/>
    </xf>
    <xf numFmtId="41" fontId="6" fillId="0" borderId="0" xfId="17" applyNumberFormat="1" applyFont="1" applyBorder="1" applyAlignment="1">
      <alignment horizontal="left" vertical="center" indent="2"/>
    </xf>
    <xf numFmtId="38" fontId="6" fillId="0" borderId="0" xfId="17" applyNumberFormat="1" applyFont="1" applyBorder="1" applyAlignment="1">
      <alignment horizontal="center" vertical="center"/>
    </xf>
    <xf numFmtId="188" fontId="6" fillId="0" borderId="0" xfId="0" applyNumberFormat="1" applyFont="1" applyBorder="1" applyAlignment="1" quotePrefix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38" fontId="6" fillId="0" borderId="0" xfId="17" applyFont="1" applyAlignment="1">
      <alignment vertical="center"/>
    </xf>
    <xf numFmtId="38" fontId="6" fillId="0" borderId="19" xfId="17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0" fontId="9" fillId="0" borderId="25" xfId="0" applyFont="1" applyBorder="1" applyAlignment="1">
      <alignment horizontal="distributed" vertical="center"/>
    </xf>
    <xf numFmtId="196" fontId="9" fillId="0" borderId="19" xfId="0" applyNumberFormat="1" applyFont="1" applyFill="1" applyBorder="1" applyAlignment="1">
      <alignment vertical="center"/>
    </xf>
    <xf numFmtId="38" fontId="17" fillId="0" borderId="0" xfId="17" applyFont="1" applyFill="1" applyBorder="1" applyAlignment="1" applyProtection="1">
      <alignment horizontal="center" vertical="center"/>
      <protection locked="0"/>
    </xf>
    <xf numFmtId="0" fontId="9" fillId="0" borderId="2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13" xfId="0" applyFont="1" applyBorder="1" applyAlignment="1">
      <alignment horizontal="left" vertical="center"/>
    </xf>
    <xf numFmtId="177" fontId="17" fillId="0" borderId="0" xfId="0" applyNumberFormat="1" applyFont="1" applyFill="1" applyBorder="1" applyAlignment="1">
      <alignment/>
    </xf>
    <xf numFmtId="177" fontId="17" fillId="0" borderId="0" xfId="0" applyNumberFormat="1" applyFont="1" applyFill="1" applyBorder="1" applyAlignment="1">
      <alignment horizontal="left" vertical="center"/>
    </xf>
    <xf numFmtId="38" fontId="17" fillId="0" borderId="0" xfId="17" applyFont="1" applyFill="1" applyBorder="1" applyAlignment="1">
      <alignment horizontal="right" vertical="center"/>
    </xf>
    <xf numFmtId="177" fontId="17" fillId="0" borderId="0" xfId="0" applyNumberFormat="1" applyFont="1" applyFill="1" applyBorder="1" applyAlignment="1">
      <alignment horizontal="right" vertical="center"/>
    </xf>
    <xf numFmtId="181" fontId="17" fillId="0" borderId="0" xfId="0" applyNumberFormat="1" applyFont="1" applyFill="1" applyBorder="1" applyAlignment="1">
      <alignment horizontal="left" vertical="center"/>
    </xf>
    <xf numFmtId="177" fontId="17" fillId="0" borderId="0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177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77" fontId="17" fillId="0" borderId="0" xfId="0" applyNumberFormat="1" applyFont="1" applyFill="1" applyBorder="1" applyAlignment="1">
      <alignment horizontal="center" vertical="center"/>
    </xf>
    <xf numFmtId="202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77" fontId="17" fillId="0" borderId="0" xfId="0" applyNumberFormat="1" applyFont="1" applyFill="1" applyBorder="1" applyAlignment="1">
      <alignment/>
    </xf>
    <xf numFmtId="38" fontId="17" fillId="0" borderId="0" xfId="17" applyFont="1" applyFill="1" applyBorder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81" fontId="17" fillId="0" borderId="0" xfId="0" applyNumberFormat="1" applyFont="1" applyFill="1" applyBorder="1" applyAlignment="1">
      <alignment vertical="center" wrapText="1"/>
    </xf>
    <xf numFmtId="38" fontId="17" fillId="0" borderId="0" xfId="17" applyFont="1" applyFill="1" applyBorder="1" applyAlignment="1">
      <alignment/>
    </xf>
    <xf numFmtId="0" fontId="18" fillId="0" borderId="0" xfId="0" applyFont="1" applyFill="1" applyBorder="1" applyAlignment="1">
      <alignment/>
    </xf>
    <xf numFmtId="177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8" fontId="17" fillId="0" borderId="0" xfId="17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178" fontId="17" fillId="0" borderId="0" xfId="0" applyNumberFormat="1" applyFont="1" applyFill="1" applyBorder="1" applyAlignment="1">
      <alignment horizontal="right" vertical="center"/>
    </xf>
    <xf numFmtId="178" fontId="17" fillId="0" borderId="0" xfId="0" applyNumberFormat="1" applyFont="1" applyFill="1" applyBorder="1" applyAlignment="1">
      <alignment/>
    </xf>
    <xf numFmtId="178" fontId="17" fillId="0" borderId="0" xfId="17" applyNumberFormat="1" applyFont="1" applyFill="1" applyBorder="1" applyAlignment="1">
      <alignment vertical="center"/>
    </xf>
    <xf numFmtId="178" fontId="17" fillId="0" borderId="0" xfId="0" applyNumberFormat="1" applyFont="1" applyFill="1" applyBorder="1" applyAlignment="1">
      <alignment horizontal="right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77" fontId="18" fillId="0" borderId="0" xfId="0" applyNumberFormat="1" applyFont="1" applyFill="1" applyBorder="1" applyAlignment="1">
      <alignment/>
    </xf>
    <xf numFmtId="38" fontId="17" fillId="0" borderId="0" xfId="17" applyFont="1" applyFill="1" applyBorder="1" applyAlignment="1">
      <alignment vertical="center"/>
    </xf>
    <xf numFmtId="181" fontId="17" fillId="0" borderId="0" xfId="0" applyNumberFormat="1" applyFont="1" applyFill="1" applyBorder="1" applyAlignment="1">
      <alignment horizontal="left" vertical="center" wrapText="1"/>
    </xf>
    <xf numFmtId="178" fontId="17" fillId="0" borderId="0" xfId="17" applyNumberFormat="1" applyFont="1" applyFill="1" applyBorder="1" applyAlignment="1">
      <alignment horizontal="right" vertical="center"/>
    </xf>
    <xf numFmtId="38" fontId="17" fillId="0" borderId="0" xfId="17" applyFont="1" applyFill="1" applyBorder="1" applyAlignment="1">
      <alignment horizontal="left" vertical="center"/>
    </xf>
    <xf numFmtId="181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38" fontId="15" fillId="0" borderId="13" xfId="17" applyFont="1" applyBorder="1" applyAlignment="1">
      <alignment horizontal="distributed" vertical="center" wrapText="1"/>
    </xf>
    <xf numFmtId="38" fontId="9" fillId="0" borderId="24" xfId="17" applyFont="1" applyBorder="1" applyAlignment="1">
      <alignment horizontal="center" vertical="center" wrapText="1"/>
    </xf>
    <xf numFmtId="38" fontId="9" fillId="0" borderId="2" xfId="17" applyFont="1" applyBorder="1" applyAlignment="1">
      <alignment horizontal="center" vertical="center" wrapText="1"/>
    </xf>
    <xf numFmtId="38" fontId="9" fillId="0" borderId="4" xfId="17" applyFont="1" applyBorder="1" applyAlignment="1">
      <alignment horizontal="center" vertical="center" wrapText="1"/>
    </xf>
    <xf numFmtId="38" fontId="9" fillId="0" borderId="3" xfId="17" applyFont="1" applyBorder="1" applyAlignment="1">
      <alignment horizontal="center" vertical="center" wrapText="1"/>
    </xf>
    <xf numFmtId="38" fontId="15" fillId="0" borderId="19" xfId="17" applyFont="1" applyBorder="1" applyAlignment="1">
      <alignment horizontal="distributed" vertical="center" wrapText="1"/>
    </xf>
    <xf numFmtId="38" fontId="15" fillId="0" borderId="0" xfId="17" applyFont="1" applyBorder="1" applyAlignment="1">
      <alignment horizontal="distributed" vertical="center" wrapText="1"/>
    </xf>
    <xf numFmtId="38" fontId="6" fillId="0" borderId="24" xfId="17" applyFont="1" applyBorder="1" applyAlignment="1">
      <alignment horizontal="center" vertical="center" wrapText="1"/>
    </xf>
    <xf numFmtId="38" fontId="6" fillId="0" borderId="2" xfId="17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5" xfId="0" applyFont="1" applyBorder="1" applyAlignment="1">
      <alignment horizontal="left" vertical="center"/>
    </xf>
    <xf numFmtId="38" fontId="9" fillId="0" borderId="24" xfId="17" applyFont="1" applyBorder="1" applyAlignment="1">
      <alignment horizontal="center"/>
    </xf>
    <xf numFmtId="38" fontId="9" fillId="0" borderId="2" xfId="17" applyFont="1" applyBorder="1" applyAlignment="1">
      <alignment horizontal="center"/>
    </xf>
    <xf numFmtId="38" fontId="9" fillId="0" borderId="5" xfId="17" applyFont="1" applyBorder="1" applyAlignment="1">
      <alignment/>
    </xf>
    <xf numFmtId="38" fontId="9" fillId="0" borderId="12" xfId="17" applyFont="1" applyBorder="1" applyAlignment="1">
      <alignment/>
    </xf>
    <xf numFmtId="38" fontId="9" fillId="0" borderId="7" xfId="17" applyFont="1" applyBorder="1" applyAlignment="1">
      <alignment horizontal="right"/>
    </xf>
    <xf numFmtId="38" fontId="9" fillId="0" borderId="21" xfId="17" applyFont="1" applyBorder="1" applyAlignment="1">
      <alignment horizontal="right"/>
    </xf>
    <xf numFmtId="38" fontId="9" fillId="0" borderId="4" xfId="17" applyFont="1" applyBorder="1" applyAlignment="1">
      <alignment horizontal="center"/>
    </xf>
    <xf numFmtId="38" fontId="9" fillId="0" borderId="12" xfId="17" applyFont="1" applyBorder="1" applyAlignment="1">
      <alignment horizontal="right"/>
    </xf>
    <xf numFmtId="38" fontId="9" fillId="0" borderId="1" xfId="17" applyFont="1" applyBorder="1" applyAlignment="1">
      <alignment horizontal="right"/>
    </xf>
    <xf numFmtId="38" fontId="9" fillId="0" borderId="3" xfId="17" applyFont="1" applyBorder="1" applyAlignment="1">
      <alignment horizontal="center"/>
    </xf>
    <xf numFmtId="38" fontId="9" fillId="0" borderId="21" xfId="17" applyFont="1" applyBorder="1" applyAlignment="1">
      <alignment/>
    </xf>
    <xf numFmtId="38" fontId="9" fillId="0" borderId="6" xfId="17" applyFont="1" applyBorder="1" applyAlignment="1">
      <alignment/>
    </xf>
    <xf numFmtId="38" fontId="9" fillId="0" borderId="14" xfId="17" applyFont="1" applyBorder="1" applyAlignment="1">
      <alignment horizontal="center"/>
    </xf>
    <xf numFmtId="38" fontId="9" fillId="0" borderId="22" xfId="17" applyFont="1" applyBorder="1" applyAlignment="1">
      <alignment horizontal="center"/>
    </xf>
    <xf numFmtId="38" fontId="15" fillId="0" borderId="0" xfId="17" applyFont="1" applyAlignment="1">
      <alignment horizontal="distributed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38" fontId="6" fillId="0" borderId="19" xfId="17" applyFont="1" applyBorder="1" applyAlignment="1">
      <alignment horizontal="distributed"/>
    </xf>
    <xf numFmtId="38" fontId="6" fillId="0" borderId="0" xfId="17" applyFont="1" applyBorder="1" applyAlignment="1">
      <alignment horizontal="distributed"/>
    </xf>
    <xf numFmtId="38" fontId="6" fillId="0" borderId="13" xfId="17" applyFont="1" applyBorder="1" applyAlignment="1">
      <alignment horizontal="distributed"/>
    </xf>
    <xf numFmtId="38" fontId="9" fillId="0" borderId="15" xfId="17" applyFont="1" applyBorder="1" applyAlignment="1">
      <alignment horizontal="center"/>
    </xf>
    <xf numFmtId="38" fontId="9" fillId="0" borderId="16" xfId="17" applyFont="1" applyBorder="1" applyAlignment="1">
      <alignment horizontal="center"/>
    </xf>
    <xf numFmtId="38" fontId="9" fillId="0" borderId="19" xfId="17" applyFont="1" applyBorder="1" applyAlignment="1">
      <alignment horizontal="center"/>
    </xf>
    <xf numFmtId="38" fontId="9" fillId="0" borderId="0" xfId="17" applyFont="1" applyBorder="1" applyAlignment="1">
      <alignment horizontal="center"/>
    </xf>
    <xf numFmtId="0" fontId="9" fillId="0" borderId="6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5" xfId="0" applyFont="1" applyBorder="1" applyAlignment="1">
      <alignment horizontal="distributed" vertical="center" indent="6"/>
    </xf>
    <xf numFmtId="0" fontId="0" fillId="0" borderId="12" xfId="0" applyFont="1" applyBorder="1" applyAlignment="1">
      <alignment horizontal="distributed" indent="6"/>
    </xf>
    <xf numFmtId="0" fontId="0" fillId="0" borderId="7" xfId="0" applyFont="1" applyBorder="1" applyAlignment="1">
      <alignment horizontal="distributed" indent="6"/>
    </xf>
    <xf numFmtId="0" fontId="0" fillId="0" borderId="21" xfId="0" applyFont="1" applyBorder="1" applyAlignment="1">
      <alignment horizontal="distributed" indent="6"/>
    </xf>
    <xf numFmtId="0" fontId="9" fillId="0" borderId="5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2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9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7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 indent="1"/>
    </xf>
    <xf numFmtId="0" fontId="9" fillId="0" borderId="3" xfId="0" applyFont="1" applyBorder="1" applyAlignment="1">
      <alignment horizontal="distributed" vertical="center" indent="1"/>
    </xf>
    <xf numFmtId="0" fontId="9" fillId="0" borderId="4" xfId="0" applyFont="1" applyBorder="1" applyAlignment="1">
      <alignment horizontal="distributed" vertical="center" indent="1"/>
    </xf>
    <xf numFmtId="0" fontId="9" fillId="0" borderId="1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24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right" vertical="center"/>
    </xf>
    <xf numFmtId="189" fontId="9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horizontal="right" vertical="center"/>
    </xf>
    <xf numFmtId="189" fontId="9" fillId="0" borderId="0" xfId="0" applyNumberFormat="1" applyFont="1" applyBorder="1" applyAlignment="1">
      <alignment horizontal="right" vertical="center"/>
    </xf>
    <xf numFmtId="189" fontId="6" fillId="0" borderId="0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1" fontId="9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horizontal="distributed" vertical="center" wrapText="1"/>
    </xf>
    <xf numFmtId="0" fontId="9" fillId="0" borderId="26" xfId="0" applyFont="1" applyBorder="1" applyAlignment="1">
      <alignment horizontal="distributed" vertical="center" wrapText="1"/>
    </xf>
    <xf numFmtId="0" fontId="9" fillId="0" borderId="9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9" fillId="0" borderId="19" xfId="0" applyFont="1" applyBorder="1" applyAlignment="1">
      <alignment horizontal="distributed" vertical="center" wrapText="1"/>
    </xf>
    <xf numFmtId="0" fontId="9" fillId="0" borderId="7" xfId="0" applyFont="1" applyBorder="1" applyAlignment="1">
      <alignment horizontal="distributed" vertical="center" wrapText="1"/>
    </xf>
    <xf numFmtId="0" fontId="9" fillId="0" borderId="25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41" fontId="9" fillId="0" borderId="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2E0A7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四輪自動車車種別割合（その１）</a:t>
            </a:r>
          </a:p>
        </c:rich>
      </c:tx>
      <c:layout>
        <c:manualLayout>
          <c:xMode val="factor"/>
          <c:yMode val="factor"/>
          <c:x val="0.003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285"/>
          <c:w val="0.862"/>
          <c:h val="0.823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普通
自動車
20.7%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小型
自動車
38.0%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軽
自動車
39.0%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
2.3%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'●12章図ｐ91'!$L$12:$L$15</c:f>
              <c:strCache/>
            </c:strRef>
          </c:cat>
          <c:val>
            <c:numRef>
              <c:f>'●12章図ｐ91'!$M$12:$M$15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四輪自動車車種別割合（その２）</a:t>
            </a:r>
          </a:p>
        </c:rich>
      </c:tx>
      <c:layout>
        <c:manualLayout>
          <c:xMode val="factor"/>
          <c:yMode val="factor"/>
          <c:x val="0.027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8125"/>
          <c:w val="0.78575"/>
          <c:h val="0.7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'●12章図ｐ91'!$N$11</c:f>
              <c:strCache>
                <c:ptCount val="1"/>
                <c:pt idx="0">
                  <c:v>乗用</c:v>
                </c:pt>
              </c:strCache>
            </c:strRef>
          </c:tx>
          <c:spPr>
            <a:solidFill>
              <a:srgbClr val="00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'●12章図ｐ91'!$L$12:$L$15</c:f>
              <c:strCache/>
            </c:strRef>
          </c:cat>
          <c:val>
            <c:numRef>
              <c:f>'●12章図ｐ91'!$N$12:$N$15</c:f>
              <c:numCache/>
            </c:numRef>
          </c:val>
        </c:ser>
        <c:ser>
          <c:idx val="1"/>
          <c:order val="1"/>
          <c:tx>
            <c:strRef>
              <c:f>'●12章図ｐ91'!$O$11</c:f>
              <c:strCache>
                <c:ptCount val="1"/>
                <c:pt idx="0">
                  <c:v>貨物</c:v>
                </c:pt>
              </c:strCache>
            </c:strRef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'●12章図ｐ91'!$L$12:$L$15</c:f>
              <c:strCache/>
            </c:strRef>
          </c:cat>
          <c:val>
            <c:numRef>
              <c:f>'●12章図ｐ91'!$O$12:$O$15</c:f>
              <c:numCache/>
            </c:numRef>
          </c:val>
        </c:ser>
        <c:ser>
          <c:idx val="3"/>
          <c:order val="2"/>
          <c:tx>
            <c:strRef>
              <c:f>'●12章図ｐ91'!$Q$11</c:f>
              <c:strCache>
                <c:ptCount val="1"/>
                <c:pt idx="0">
                  <c:v>特種用途車</c:v>
                </c:pt>
              </c:strCache>
            </c:strRef>
          </c:tx>
          <c:spPr>
            <a:pattFill prst="wdDnDiag">
              <a:fgClr>
                <a:srgbClr val="00FF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'●12章図ｐ91'!$L$12:$L$15</c:f>
              <c:strCache/>
            </c:strRef>
          </c:cat>
          <c:val>
            <c:numRef>
              <c:f>'●12章図ｐ91'!$Q$12:$Q$15</c:f>
              <c:numCache/>
            </c:numRef>
          </c:val>
        </c:ser>
        <c:overlap val="100"/>
        <c:gapWidth val="50"/>
        <c:axId val="29113122"/>
        <c:axId val="60691507"/>
      </c:barChart>
      <c:catAx>
        <c:axId val="29113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691507"/>
        <c:crosses val="autoZero"/>
        <c:auto val="1"/>
        <c:lblOffset val="100"/>
        <c:noMultiLvlLbl val="0"/>
      </c:catAx>
      <c:valAx>
        <c:axId val="606915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千台</a:t>
                </a:r>
              </a:p>
            </c:rich>
          </c:tx>
          <c:layout>
            <c:manualLayout>
              <c:xMode val="factor"/>
              <c:yMode val="factor"/>
              <c:x val="0.020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crossAx val="29113122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2"/>
                <c:y val="-0.0737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  <c:minorUnit val="2000"/>
      </c:valAx>
      <c:spPr>
        <a:solidFill>
          <a:srgbClr val="FFFFFF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27875"/>
          <c:y val="0.13175"/>
          <c:w val="0.54425"/>
          <c:h val="0.057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四輪自動車登録台数の推移</a:t>
            </a:r>
          </a:p>
        </c:rich>
      </c:tx>
      <c:layout>
        <c:manualLayout>
          <c:xMode val="factor"/>
          <c:yMode val="factor"/>
          <c:x val="-0.058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775"/>
          <c:w val="0.80175"/>
          <c:h val="0.91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'●12章図ｐ91'!$L$5</c:f>
              <c:strCache>
                <c:ptCount val="1"/>
                <c:pt idx="0">
                  <c:v>小型自動車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'●12章図ｐ91'!$M$3:$Q$3</c:f>
              <c:strCache/>
            </c:strRef>
          </c:cat>
          <c:val>
            <c:numRef>
              <c:f>'●12章図ｐ91'!$M$5:$Q$5</c:f>
              <c:numCache/>
            </c:numRef>
          </c:val>
        </c:ser>
        <c:ser>
          <c:idx val="3"/>
          <c:order val="1"/>
          <c:tx>
            <c:strRef>
              <c:f>'●12章図ｐ91'!$L$6</c:f>
              <c:strCache>
                <c:ptCount val="1"/>
                <c:pt idx="0">
                  <c:v>軽自動車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'●12章図ｐ91'!$M$3:$Q$3</c:f>
              <c:strCache/>
            </c:strRef>
          </c:cat>
          <c:val>
            <c:numRef>
              <c:f>'●12章図ｐ91'!$M$6:$Q$6</c:f>
              <c:numCache/>
            </c:numRef>
          </c:val>
        </c:ser>
        <c:ser>
          <c:idx val="2"/>
          <c:order val="2"/>
          <c:tx>
            <c:strRef>
              <c:f>'●12章図ｐ91'!$L$4</c:f>
              <c:strCache>
                <c:ptCount val="1"/>
                <c:pt idx="0">
                  <c:v>普通自動車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'●12章図ｐ91'!$M$3:$Q$3</c:f>
              <c:strCache/>
            </c:strRef>
          </c:cat>
          <c:val>
            <c:numRef>
              <c:f>'●12章図ｐ91'!$M$4:$Q$4</c:f>
              <c:numCache/>
            </c:numRef>
          </c:val>
        </c:ser>
        <c:ser>
          <c:idx val="5"/>
          <c:order val="3"/>
          <c:tx>
            <c:strRef>
              <c:f>'●12章図ｐ91'!$L$7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'●12章図ｐ91'!$M$3:$Q$3</c:f>
              <c:strCache/>
            </c:strRef>
          </c:cat>
          <c:val>
            <c:numRef>
              <c:f>'●12章図ｐ91'!$M$7:$Q$7</c:f>
              <c:numCache/>
            </c:numRef>
          </c:val>
        </c:ser>
        <c:overlap val="100"/>
        <c:axId val="9352652"/>
        <c:axId val="17065005"/>
      </c:barChart>
      <c:catAx>
        <c:axId val="9352652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crossAx val="17065005"/>
        <c:crosses val="autoZero"/>
        <c:auto val="1"/>
        <c:lblOffset val="100"/>
        <c:noMultiLvlLbl val="0"/>
      </c:catAx>
      <c:valAx>
        <c:axId val="17065005"/>
        <c:scaling>
          <c:orientation val="minMax"/>
          <c:max val="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352652"/>
        <c:crossesAt val="1"/>
        <c:crossBetween val="between"/>
        <c:dispUnits>
          <c:builtInUnit val="hundreds"/>
          <c:dispUnitsLbl>
            <c:layout>
              <c:manualLayout>
                <c:xMode val="edge"/>
                <c:yMode val="edge"/>
                <c:x val="0.015"/>
                <c:y val="-0.039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一般加入電話回線数の推移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75"/>
          <c:w val="0.99325"/>
          <c:h val="0.79225"/>
        </c:manualLayout>
      </c:layout>
      <c:lineChart>
        <c:grouping val="standard"/>
        <c:varyColors val="0"/>
        <c:ser>
          <c:idx val="1"/>
          <c:order val="0"/>
          <c:tx>
            <c:strRef>
              <c:f>'●12章図ｐ91'!$L$21</c:f>
              <c:strCache>
                <c:ptCount val="1"/>
                <c:pt idx="0">
                  <c:v>回線数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'●12章図ｐ91'!$M$20:$Q$20</c:f>
              <c:strCache/>
            </c:strRef>
          </c:cat>
          <c:val>
            <c:numRef>
              <c:f>'●12章図ｐ91'!$M$21:$Q$21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9367318"/>
        <c:axId val="40088135"/>
      </c:lineChart>
      <c:catAx>
        <c:axId val="19367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088135"/>
        <c:crosses val="autoZero"/>
        <c:auto val="0"/>
        <c:lblOffset val="100"/>
        <c:noMultiLvlLbl val="0"/>
      </c:catAx>
      <c:valAx>
        <c:axId val="40088135"/>
        <c:scaling>
          <c:orientation val="minMax"/>
          <c:max val="152000"/>
          <c:min val="1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千</a:t>
                </a:r>
              </a:p>
            </c:rich>
          </c:tx>
          <c:layout>
            <c:manualLayout>
              <c:xMode val="factor"/>
              <c:yMode val="factor"/>
              <c:x val="0.020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367318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3325"/>
                <c:y val="-0.036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0.364</cdr:x>
      <cdr:y>0.4505</cdr:y>
    </cdr:from>
    <cdr:to>
      <cdr:x>0.62675</cdr:x>
      <cdr:y>0.62725</cdr:y>
    </cdr:to>
    <cdr:sp>
      <cdr:nvSpPr>
        <cdr:cNvPr id="1" name="TextBox 1"/>
        <cdr:cNvSpPr txBox="1">
          <a:spLocks noChangeArrowheads="1"/>
        </cdr:cNvSpPr>
      </cdr:nvSpPr>
      <cdr:spPr>
        <a:xfrm>
          <a:off x="1152525" y="1428750"/>
          <a:ext cx="838200" cy="561975"/>
        </a:xfrm>
        <a:prstGeom prst="rect">
          <a:avLst/>
        </a:prstGeom>
        <a:noFill/>
        <a:ln w="317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平成18年度
総　数
195,047台
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6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9050" y="609600"/>
          <a:ext cx="800100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19050</xdr:rowOff>
    </xdr:from>
    <xdr:to>
      <xdr:col>0</xdr:col>
      <xdr:colOff>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324100"/>
          <a:ext cx="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18</xdr:col>
      <xdr:colOff>0</xdr:colOff>
      <xdr:row>7</xdr:row>
      <xdr:rowOff>0</xdr:rowOff>
    </xdr:to>
    <xdr:sp>
      <xdr:nvSpPr>
        <xdr:cNvPr id="3" name="Line 4"/>
        <xdr:cNvSpPr>
          <a:spLocks/>
        </xdr:cNvSpPr>
      </xdr:nvSpPr>
      <xdr:spPr>
        <a:xfrm flipH="1">
          <a:off x="11858625" y="590550"/>
          <a:ext cx="866775" cy="466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142875</xdr:rowOff>
    </xdr:to>
    <xdr:sp>
      <xdr:nvSpPr>
        <xdr:cNvPr id="4" name="Line 5"/>
        <xdr:cNvSpPr>
          <a:spLocks/>
        </xdr:cNvSpPr>
      </xdr:nvSpPr>
      <xdr:spPr>
        <a:xfrm>
          <a:off x="19050" y="2324100"/>
          <a:ext cx="80010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14</xdr:row>
      <xdr:rowOff>123825</xdr:rowOff>
    </xdr:from>
    <xdr:to>
      <xdr:col>17</xdr:col>
      <xdr:colOff>219075</xdr:colOff>
      <xdr:row>36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8943975" y="2057400"/>
          <a:ext cx="3133725" cy="299085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沖縄線　　　Ｈ10年10月ＪＴＡ就航
宮崎線　　　Ｈ10年11月からＡＮＫ運休
  〃        Ｈ10年11月Ｊ－ＡＩＲ就航
名古屋線　　Ｈ10年11月Ｊ－ＡＩＲ就航
広島線　　　Ｈ11年２月Ｊ－ＡＩＲ就航　　　　　　　　　　　　　　　　　　　　　　　　　　　　　　　　　　　　　　　福岡線　　　Ｈ11年４月Ｊ－ＡＩＲ就航
福岡線      Ｈ11年６月ＪＡＣ就航
名古屋線    Ｈ11年10月ＪＡＣ就航
大阪線　　　Ｈ12年９月からＪＡＣ伊丹線運休
札幌線　　　Ｈ13年９月からＡＮＫ千歳線運休
広島線　　　Ｈ15年７月から運休
関西線　　　Ｈ16年４月から運休
宮崎線　　　Ｈ17年10月Ｊ－ＡＩＲ運休
　　　　　　　　　　　ＪＡＣ就航
関西線　　　Ｈ18年６月より運搬開始
福岡線　　　Ｈ18年10月よりＪ－ＡＩＲにて運搬
宮崎線　　　Ｈ19年１月から路線廃止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866775" cy="752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20</xdr:col>
      <xdr:colOff>9525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2534900" y="571500"/>
          <a:ext cx="8858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19125"/>
          <a:ext cx="1400175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733425</xdr:colOff>
      <xdr:row>4</xdr:row>
      <xdr:rowOff>323850</xdr:rowOff>
    </xdr:to>
    <xdr:sp>
      <xdr:nvSpPr>
        <xdr:cNvPr id="1" name="Line 1"/>
        <xdr:cNvSpPr>
          <a:spLocks/>
        </xdr:cNvSpPr>
      </xdr:nvSpPr>
      <xdr:spPr>
        <a:xfrm>
          <a:off x="0" y="619125"/>
          <a:ext cx="1476375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87630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9600"/>
          <a:ext cx="923925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0</xdr:rowOff>
    </xdr:from>
    <xdr:to>
      <xdr:col>15</xdr:col>
      <xdr:colOff>0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13077825" y="609600"/>
          <a:ext cx="83820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20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3257550"/>
          <a:ext cx="9239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9</xdr:col>
      <xdr:colOff>0</xdr:colOff>
      <xdr:row>20</xdr:row>
      <xdr:rowOff>9525</xdr:rowOff>
    </xdr:to>
    <xdr:sp>
      <xdr:nvSpPr>
        <xdr:cNvPr id="4" name="Line 7"/>
        <xdr:cNvSpPr>
          <a:spLocks/>
        </xdr:cNvSpPr>
      </xdr:nvSpPr>
      <xdr:spPr>
        <a:xfrm flipH="1">
          <a:off x="7810500" y="3257550"/>
          <a:ext cx="866775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19125"/>
          <a:ext cx="125730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9525</xdr:rowOff>
    </xdr:from>
    <xdr:to>
      <xdr:col>10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2601575" y="619125"/>
          <a:ext cx="1247775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885825" cy="628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9525</xdr:rowOff>
    </xdr:from>
    <xdr:to>
      <xdr:col>2</xdr:col>
      <xdr:colOff>0</xdr:colOff>
      <xdr:row>24</xdr:row>
      <xdr:rowOff>323850</xdr:rowOff>
    </xdr:to>
    <xdr:sp>
      <xdr:nvSpPr>
        <xdr:cNvPr id="2" name="Line 2"/>
        <xdr:cNvSpPr>
          <a:spLocks/>
        </xdr:cNvSpPr>
      </xdr:nvSpPr>
      <xdr:spPr>
        <a:xfrm>
          <a:off x="9525" y="4286250"/>
          <a:ext cx="1543050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9525</xdr:rowOff>
    </xdr:from>
    <xdr:to>
      <xdr:col>0</xdr:col>
      <xdr:colOff>0</xdr:colOff>
      <xdr:row>53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8753475"/>
          <a:ext cx="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0.2425</cdr:x>
      <cdr:y>1</cdr:y>
    </cdr:from>
    <cdr:to>
      <cdr:x>0.26075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876300" y="3409950"/>
          <a:ext cx="666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乗用</a:t>
          </a:r>
        </a:p>
      </cdr:txBody>
    </cdr:sp>
  </cdr:relSizeAnchor>
  <cdr:relSizeAnchor xmlns:cdr="http://schemas.openxmlformats.org/drawingml/2006/chartDrawing">
    <cdr:from>
      <cdr:x>0.2755</cdr:x>
      <cdr:y>1</cdr:y>
    </cdr:from>
    <cdr:to>
      <cdr:x>0.29675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000125" y="3409950"/>
          <a:ext cx="7620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特殊</a:t>
          </a:r>
        </a:p>
      </cdr:txBody>
    </cdr:sp>
  </cdr:relSizeAnchor>
  <cdr:relSizeAnchor xmlns:cdr="http://schemas.openxmlformats.org/drawingml/2006/chartDrawing">
    <cdr:from>
      <cdr:x>0.3355</cdr:x>
      <cdr:y>1</cdr:y>
    </cdr:from>
    <cdr:to>
      <cdr:x>0.37075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1219200" y="34099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乗用</a:t>
          </a:r>
        </a:p>
      </cdr:txBody>
    </cdr:sp>
  </cdr:relSizeAnchor>
  <cdr:relSizeAnchor xmlns:cdr="http://schemas.openxmlformats.org/drawingml/2006/chartDrawing">
    <cdr:from>
      <cdr:x>0.3835</cdr:x>
      <cdr:y>1</cdr:y>
    </cdr:from>
    <cdr:to>
      <cdr:x>0.4195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1390650" y="340995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特殊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18</xdr:row>
      <xdr:rowOff>0</xdr:rowOff>
    </xdr:from>
    <xdr:to>
      <xdr:col>3</xdr:col>
      <xdr:colOff>400050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38100" y="3324225"/>
        <a:ext cx="31908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342900</xdr:colOff>
      <xdr:row>17</xdr:row>
      <xdr:rowOff>180975</xdr:rowOff>
    </xdr:from>
    <xdr:to>
      <xdr:col>8</xdr:col>
      <xdr:colOff>552450</xdr:colOff>
      <xdr:row>35</xdr:row>
      <xdr:rowOff>161925</xdr:rowOff>
    </xdr:to>
    <xdr:graphicFrame>
      <xdr:nvGraphicFramePr>
        <xdr:cNvPr id="2" name="Chart 2"/>
        <xdr:cNvGraphicFramePr/>
      </xdr:nvGraphicFramePr>
      <xdr:xfrm>
        <a:off x="3171825" y="3314700"/>
        <a:ext cx="36385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0</xdr:row>
      <xdr:rowOff>114300</xdr:rowOff>
    </xdr:from>
    <xdr:to>
      <xdr:col>8</xdr:col>
      <xdr:colOff>438150</xdr:colOff>
      <xdr:row>17</xdr:row>
      <xdr:rowOff>76200</xdr:rowOff>
    </xdr:to>
    <xdr:graphicFrame>
      <xdr:nvGraphicFramePr>
        <xdr:cNvPr id="3" name="Chart 3"/>
        <xdr:cNvGraphicFramePr/>
      </xdr:nvGraphicFramePr>
      <xdr:xfrm>
        <a:off x="142875" y="114300"/>
        <a:ext cx="6553200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504825</xdr:colOff>
      <xdr:row>35</xdr:row>
      <xdr:rowOff>161925</xdr:rowOff>
    </xdr:from>
    <xdr:to>
      <xdr:col>5</xdr:col>
      <xdr:colOff>628650</xdr:colOff>
      <xdr:row>52</xdr:row>
      <xdr:rowOff>133350</xdr:rowOff>
    </xdr:to>
    <xdr:graphicFrame>
      <xdr:nvGraphicFramePr>
        <xdr:cNvPr id="4" name="Chart 5"/>
        <xdr:cNvGraphicFramePr/>
      </xdr:nvGraphicFramePr>
      <xdr:xfrm>
        <a:off x="1390650" y="6724650"/>
        <a:ext cx="3438525" cy="3209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139065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9525</xdr:rowOff>
    </xdr:from>
    <xdr:to>
      <xdr:col>11</xdr:col>
      <xdr:colOff>0</xdr:colOff>
      <xdr:row>5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12306300" y="600075"/>
          <a:ext cx="139065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4</xdr:row>
      <xdr:rowOff>9525</xdr:rowOff>
    </xdr:from>
    <xdr:to>
      <xdr:col>10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2296775" y="600075"/>
          <a:ext cx="1590675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600075"/>
          <a:ext cx="1590675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9600"/>
          <a:ext cx="1343025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9525</xdr:rowOff>
    </xdr:from>
    <xdr:to>
      <xdr:col>16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2534900" y="609600"/>
          <a:ext cx="135255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00075"/>
          <a:ext cx="1362075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600075"/>
          <a:ext cx="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3" name="Line 3"/>
        <xdr:cNvSpPr>
          <a:spLocks/>
        </xdr:cNvSpPr>
      </xdr:nvSpPr>
      <xdr:spPr>
        <a:xfrm>
          <a:off x="4162425" y="9210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9210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59</xdr:row>
      <xdr:rowOff>9525</xdr:rowOff>
    </xdr:from>
    <xdr:to>
      <xdr:col>2</xdr:col>
      <xdr:colOff>0</xdr:colOff>
      <xdr:row>60</xdr:row>
      <xdr:rowOff>190500</xdr:rowOff>
    </xdr:to>
    <xdr:sp>
      <xdr:nvSpPr>
        <xdr:cNvPr id="5" name="Line 5"/>
        <xdr:cNvSpPr>
          <a:spLocks/>
        </xdr:cNvSpPr>
      </xdr:nvSpPr>
      <xdr:spPr>
        <a:xfrm>
          <a:off x="9525" y="10115550"/>
          <a:ext cx="137160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9525</xdr:rowOff>
    </xdr:from>
    <xdr:to>
      <xdr:col>0</xdr:col>
      <xdr:colOff>0</xdr:colOff>
      <xdr:row>61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10115550"/>
          <a:ext cx="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4</xdr:row>
      <xdr:rowOff>9525</xdr:rowOff>
    </xdr:from>
    <xdr:to>
      <xdr:col>19</xdr:col>
      <xdr:colOff>0</xdr:colOff>
      <xdr:row>5</xdr:row>
      <xdr:rowOff>190500</xdr:rowOff>
    </xdr:to>
    <xdr:sp>
      <xdr:nvSpPr>
        <xdr:cNvPr id="7" name="Line 17"/>
        <xdr:cNvSpPr>
          <a:spLocks/>
        </xdr:cNvSpPr>
      </xdr:nvSpPr>
      <xdr:spPr>
        <a:xfrm>
          <a:off x="11925300" y="600075"/>
          <a:ext cx="137160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59</xdr:row>
      <xdr:rowOff>9525</xdr:rowOff>
    </xdr:from>
    <xdr:to>
      <xdr:col>19</xdr:col>
      <xdr:colOff>0</xdr:colOff>
      <xdr:row>60</xdr:row>
      <xdr:rowOff>190500</xdr:rowOff>
    </xdr:to>
    <xdr:sp>
      <xdr:nvSpPr>
        <xdr:cNvPr id="8" name="Line 18"/>
        <xdr:cNvSpPr>
          <a:spLocks/>
        </xdr:cNvSpPr>
      </xdr:nvSpPr>
      <xdr:spPr>
        <a:xfrm>
          <a:off x="11925300" y="10115550"/>
          <a:ext cx="137160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4</xdr:row>
      <xdr:rowOff>19050</xdr:rowOff>
    </xdr:from>
    <xdr:to>
      <xdr:col>18</xdr:col>
      <xdr:colOff>1019175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2420600" y="600075"/>
          <a:ext cx="1009650" cy="552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581025"/>
          <a:ext cx="1095375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1390650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4</xdr:row>
      <xdr:rowOff>9525</xdr:rowOff>
    </xdr:from>
    <xdr:to>
      <xdr:col>14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2325350" y="600075"/>
          <a:ext cx="1390650" cy="752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2\share_0109$\12&#9679;&#65297;&#65374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その1"/>
      <sheetName val="1その2"/>
      <sheetName val="2"/>
      <sheetName val="3"/>
      <sheetName val="4"/>
      <sheetName val="5"/>
      <sheetName val="5-1"/>
      <sheetName val="6"/>
      <sheetName val="7"/>
      <sheetName val="8"/>
      <sheetName val="8資料"/>
      <sheetName val="8資料2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（2）"/>
      <sheetName val="21"/>
      <sheetName val="21（2）"/>
      <sheetName val="23"/>
      <sheetName val="25"/>
      <sheetName val="25（2）"/>
      <sheetName val="26"/>
      <sheetName val="26（2）"/>
      <sheetName val="27"/>
      <sheetName val="27（2）"/>
      <sheetName val="28"/>
      <sheetName val="29"/>
      <sheetName val="30"/>
      <sheetName val="31"/>
      <sheetName val="32"/>
      <sheetName val="48"/>
      <sheetName val="51"/>
      <sheetName val="51続き"/>
      <sheetName val="52"/>
      <sheetName val="55"/>
      <sheetName val="56"/>
      <sheetName val="61"/>
      <sheetName val="62"/>
      <sheetName val="63"/>
      <sheetName val="Sheet2"/>
      <sheetName val="ｐ1図"/>
      <sheetName val="p43図"/>
      <sheetName val="Ｐ57図"/>
      <sheetName val="Ｐ61図"/>
      <sheetName val="Graph5"/>
      <sheetName val="Ｐ67図"/>
      <sheetName val="Ｐ79図"/>
      <sheetName val="Ｐ83図"/>
      <sheetName val="Graph3"/>
      <sheetName val="P155職員数"/>
      <sheetName val="Ｐ89図 "/>
      <sheetName val="Ｐ109図  "/>
      <sheetName val="Graph6"/>
      <sheetName val="Ｐ123図"/>
      <sheetName val="Ｐ143図"/>
      <sheetName val="Ｐ44，45"/>
      <sheetName val="Ｐ35図，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H1:AF86"/>
  <sheetViews>
    <sheetView tabSelected="1" zoomScaleSheetLayoutView="40" workbookViewId="0" topLeftCell="A1">
      <selection activeCell="A1" sqref="A1"/>
    </sheetView>
  </sheetViews>
  <sheetFormatPr defaultColWidth="9.00390625" defaultRowHeight="15" customHeight="1"/>
  <cols>
    <col min="1" max="2" width="11.625" style="1" bestFit="1" customWidth="1"/>
    <col min="3" max="3" width="13.875" style="1" bestFit="1" customWidth="1"/>
    <col min="4" max="8" width="9.00390625" style="1" customWidth="1"/>
    <col min="9" max="9" width="7.375" style="1" customWidth="1"/>
    <col min="10" max="10" width="7.375" style="270" customWidth="1"/>
    <col min="11" max="11" width="4.00390625" style="270" customWidth="1"/>
    <col min="12" max="12" width="12.375" style="270" customWidth="1"/>
    <col min="13" max="14" width="13.00390625" style="264" bestFit="1" customWidth="1"/>
    <col min="15" max="15" width="11.625" style="264" bestFit="1" customWidth="1"/>
    <col min="16" max="16" width="12.25390625" style="264" customWidth="1"/>
    <col min="17" max="17" width="11.00390625" style="264" customWidth="1"/>
    <col min="18" max="18" width="11.875" style="264" customWidth="1"/>
    <col min="19" max="19" width="15.25390625" style="264" customWidth="1"/>
    <col min="20" max="23" width="7.375" style="270" customWidth="1"/>
    <col min="24" max="32" width="9.00390625" style="270" customWidth="1"/>
    <col min="33" max="16384" width="9.00390625" style="1" customWidth="1"/>
  </cols>
  <sheetData>
    <row r="1" spans="12:19" ht="15" customHeight="1">
      <c r="L1" s="265" t="s">
        <v>0</v>
      </c>
      <c r="M1" s="258"/>
      <c r="N1" s="258"/>
      <c r="O1" s="258"/>
      <c r="P1" s="258"/>
      <c r="Q1" s="258"/>
      <c r="R1" s="258"/>
      <c r="S1" s="258"/>
    </row>
    <row r="2" spans="12:19" ht="6.75" customHeight="1">
      <c r="L2" s="265"/>
      <c r="M2" s="258"/>
      <c r="N2" s="258"/>
      <c r="O2" s="258"/>
      <c r="P2" s="258"/>
      <c r="Q2" s="258"/>
      <c r="R2" s="258"/>
      <c r="S2" s="258"/>
    </row>
    <row r="3" spans="8:32" s="2" customFormat="1" ht="15" customHeight="1">
      <c r="H3" s="3"/>
      <c r="I3" s="3"/>
      <c r="J3" s="271"/>
      <c r="K3" s="272"/>
      <c r="L3" s="271"/>
      <c r="M3" s="271" t="s">
        <v>330</v>
      </c>
      <c r="N3" s="271">
        <v>15</v>
      </c>
      <c r="O3" s="271">
        <v>16</v>
      </c>
      <c r="P3" s="271">
        <v>17</v>
      </c>
      <c r="Q3" s="271">
        <v>18</v>
      </c>
      <c r="R3" s="273"/>
      <c r="S3" s="273"/>
      <c r="T3" s="271"/>
      <c r="U3" s="271"/>
      <c r="V3" s="271"/>
      <c r="W3" s="272"/>
      <c r="X3" s="272"/>
      <c r="Y3" s="272"/>
      <c r="Z3" s="272"/>
      <c r="AA3" s="272"/>
      <c r="AB3" s="272"/>
      <c r="AC3" s="272"/>
      <c r="AD3" s="272"/>
      <c r="AE3" s="272"/>
      <c r="AF3" s="272"/>
    </row>
    <row r="4" spans="8:32" s="4" customFormat="1" ht="15" customHeight="1">
      <c r="H4" s="5"/>
      <c r="I4" s="5"/>
      <c r="J4" s="274">
        <f>Q4/Q8*100</f>
        <v>20.695524668413253</v>
      </c>
      <c r="K4" s="275"/>
      <c r="L4" s="276" t="s">
        <v>1</v>
      </c>
      <c r="M4" s="277">
        <v>39052</v>
      </c>
      <c r="N4" s="277">
        <v>39798</v>
      </c>
      <c r="O4" s="277">
        <v>40686</v>
      </c>
      <c r="P4" s="277">
        <v>40787</v>
      </c>
      <c r="Q4" s="277">
        <v>40366</v>
      </c>
      <c r="R4" s="278"/>
      <c r="S4" s="278"/>
      <c r="T4" s="276"/>
      <c r="U4" s="276"/>
      <c r="V4" s="276"/>
      <c r="W4" s="275"/>
      <c r="X4" s="275"/>
      <c r="Y4" s="275"/>
      <c r="Z4" s="275"/>
      <c r="AA4" s="275"/>
      <c r="AB4" s="275"/>
      <c r="AC4" s="275"/>
      <c r="AD4" s="275"/>
      <c r="AE4" s="275"/>
      <c r="AF4" s="275"/>
    </row>
    <row r="5" spans="8:32" s="4" customFormat="1" ht="15" customHeight="1">
      <c r="H5" s="5"/>
      <c r="I5" s="5"/>
      <c r="J5" s="274">
        <f>Q5/Q8*100</f>
        <v>37.96982265812856</v>
      </c>
      <c r="K5" s="275"/>
      <c r="L5" s="279" t="s">
        <v>2</v>
      </c>
      <c r="M5" s="277">
        <v>80183</v>
      </c>
      <c r="N5" s="280">
        <v>78269</v>
      </c>
      <c r="O5" s="277">
        <v>77820</v>
      </c>
      <c r="P5" s="277">
        <v>76190</v>
      </c>
      <c r="Q5" s="277">
        <v>74059</v>
      </c>
      <c r="R5" s="278"/>
      <c r="S5" s="278"/>
      <c r="T5" s="276"/>
      <c r="U5" s="276"/>
      <c r="V5" s="276"/>
      <c r="W5" s="275"/>
      <c r="X5" s="275"/>
      <c r="Y5" s="275"/>
      <c r="Z5" s="275"/>
      <c r="AA5" s="275"/>
      <c r="AB5" s="275"/>
      <c r="AC5" s="275"/>
      <c r="AD5" s="275"/>
      <c r="AE5" s="275"/>
      <c r="AF5" s="275"/>
    </row>
    <row r="6" spans="8:32" s="4" customFormat="1" ht="15" customHeight="1">
      <c r="H6" s="5"/>
      <c r="I6" s="5"/>
      <c r="J6" s="274">
        <f>Q6/Q8*100</f>
        <v>39.03366880803089</v>
      </c>
      <c r="K6" s="275"/>
      <c r="L6" s="277" t="s">
        <v>3</v>
      </c>
      <c r="M6" s="277">
        <v>71323</v>
      </c>
      <c r="N6" s="277">
        <v>70027</v>
      </c>
      <c r="O6" s="277">
        <v>72486</v>
      </c>
      <c r="P6" s="277">
        <v>74897</v>
      </c>
      <c r="Q6" s="277">
        <v>76134</v>
      </c>
      <c r="R6" s="278"/>
      <c r="S6" s="278"/>
      <c r="T6" s="276"/>
      <c r="U6" s="276"/>
      <c r="V6" s="276"/>
      <c r="W6" s="275"/>
      <c r="X6" s="275"/>
      <c r="Y6" s="275"/>
      <c r="Z6" s="275"/>
      <c r="AA6" s="275"/>
      <c r="AB6" s="275"/>
      <c r="AC6" s="275"/>
      <c r="AD6" s="275"/>
      <c r="AE6" s="275"/>
      <c r="AF6" s="275"/>
    </row>
    <row r="7" spans="8:32" s="4" customFormat="1" ht="15" customHeight="1">
      <c r="H7" s="5"/>
      <c r="I7" s="5"/>
      <c r="J7" s="274">
        <f>Q7/Q8*100</f>
        <v>2.300983865427307</v>
      </c>
      <c r="K7" s="275"/>
      <c r="L7" s="276" t="s">
        <v>4</v>
      </c>
      <c r="M7" s="277">
        <v>5009</v>
      </c>
      <c r="N7" s="277">
        <v>4811</v>
      </c>
      <c r="O7" s="277">
        <v>4681</v>
      </c>
      <c r="P7" s="277">
        <v>4602</v>
      </c>
      <c r="Q7" s="277">
        <v>4488</v>
      </c>
      <c r="R7" s="278"/>
      <c r="S7" s="278"/>
      <c r="T7" s="276"/>
      <c r="U7" s="276"/>
      <c r="V7" s="276"/>
      <c r="W7" s="275"/>
      <c r="X7" s="275"/>
      <c r="Y7" s="275"/>
      <c r="Z7" s="275"/>
      <c r="AA7" s="275"/>
      <c r="AB7" s="275"/>
      <c r="AC7" s="275"/>
      <c r="AD7" s="275"/>
      <c r="AE7" s="275"/>
      <c r="AF7" s="275"/>
    </row>
    <row r="8" spans="8:32" s="6" customFormat="1" ht="15" customHeight="1">
      <c r="H8" s="7"/>
      <c r="I8" s="7"/>
      <c r="J8" s="274">
        <f>Q8/Q8*100</f>
        <v>100</v>
      </c>
      <c r="K8" s="281"/>
      <c r="L8" s="276" t="s">
        <v>5</v>
      </c>
      <c r="M8" s="280">
        <f>SUM(M4:M7)</f>
        <v>195567</v>
      </c>
      <c r="N8" s="280">
        <f>SUM(N4:N7)</f>
        <v>192905</v>
      </c>
      <c r="O8" s="280">
        <f>SUM(O4:O7)</f>
        <v>195673</v>
      </c>
      <c r="P8" s="280">
        <f>SUM(P4:P7)</f>
        <v>196476</v>
      </c>
      <c r="Q8" s="280">
        <f>SUM(Q4:Q7)</f>
        <v>195047</v>
      </c>
      <c r="R8" s="278"/>
      <c r="S8" s="278"/>
      <c r="T8" s="282"/>
      <c r="U8" s="282"/>
      <c r="V8" s="282"/>
      <c r="W8" s="281"/>
      <c r="X8" s="281"/>
      <c r="Y8" s="281"/>
      <c r="Z8" s="281"/>
      <c r="AA8" s="281"/>
      <c r="AB8" s="281"/>
      <c r="AC8" s="281"/>
      <c r="AD8" s="281"/>
      <c r="AE8" s="281"/>
      <c r="AF8" s="281"/>
    </row>
    <row r="9" spans="8:22" ht="15" customHeight="1">
      <c r="H9" s="8"/>
      <c r="I9" s="8"/>
      <c r="J9" s="264"/>
      <c r="L9" s="264"/>
      <c r="N9" s="265"/>
      <c r="O9" s="265"/>
      <c r="P9" s="265"/>
      <c r="Q9" s="273"/>
      <c r="R9" s="273"/>
      <c r="S9" s="273"/>
      <c r="T9" s="264"/>
      <c r="U9" s="264"/>
      <c r="V9" s="264"/>
    </row>
    <row r="10" spans="8:22" ht="15" customHeight="1">
      <c r="H10" s="8"/>
      <c r="I10" s="8"/>
      <c r="J10" s="264"/>
      <c r="L10" s="270" t="s">
        <v>342</v>
      </c>
      <c r="M10" s="270"/>
      <c r="N10" s="265"/>
      <c r="O10" s="265"/>
      <c r="P10" s="265"/>
      <c r="Q10" s="273"/>
      <c r="R10" s="273"/>
      <c r="S10" s="273"/>
      <c r="T10" s="264"/>
      <c r="U10" s="264"/>
      <c r="V10" s="264"/>
    </row>
    <row r="11" spans="8:32" s="9" customFormat="1" ht="15" customHeight="1">
      <c r="H11" s="8"/>
      <c r="I11" s="8"/>
      <c r="J11" s="264"/>
      <c r="K11" s="283"/>
      <c r="L11" s="271" t="s">
        <v>6</v>
      </c>
      <c r="M11" s="271" t="s">
        <v>7</v>
      </c>
      <c r="N11" s="271" t="s">
        <v>8</v>
      </c>
      <c r="O11" s="284" t="s">
        <v>9</v>
      </c>
      <c r="P11" s="284" t="s">
        <v>10</v>
      </c>
      <c r="Q11" s="271" t="s">
        <v>11</v>
      </c>
      <c r="R11" s="271" t="s">
        <v>12</v>
      </c>
      <c r="S11" s="271" t="s">
        <v>13</v>
      </c>
      <c r="T11" s="264"/>
      <c r="U11" s="264"/>
      <c r="V11" s="264"/>
      <c r="W11" s="270"/>
      <c r="X11" s="283"/>
      <c r="Y11" s="285"/>
      <c r="Z11" s="285"/>
      <c r="AA11" s="285"/>
      <c r="AB11" s="285"/>
      <c r="AC11" s="285"/>
      <c r="AD11" s="283"/>
      <c r="AE11" s="283"/>
      <c r="AF11" s="283"/>
    </row>
    <row r="12" spans="12:29" ht="15" customHeight="1">
      <c r="L12" s="264" t="s">
        <v>221</v>
      </c>
      <c r="M12" s="286">
        <f>SUM(N12:P12)</f>
        <v>40366</v>
      </c>
      <c r="N12" s="287">
        <v>35212</v>
      </c>
      <c r="O12" s="288">
        <v>4812</v>
      </c>
      <c r="P12" s="288">
        <v>342</v>
      </c>
      <c r="Q12" s="289" t="s">
        <v>362</v>
      </c>
      <c r="R12" s="289" t="s">
        <v>362</v>
      </c>
      <c r="S12" s="289" t="s">
        <v>362</v>
      </c>
      <c r="U12" s="295"/>
      <c r="V12" s="264"/>
      <c r="W12" s="264"/>
      <c r="Y12" s="296"/>
      <c r="Z12" s="296"/>
      <c r="AA12" s="296"/>
      <c r="AB12" s="296"/>
      <c r="AC12" s="296"/>
    </row>
    <row r="13" spans="12:23" ht="15" customHeight="1">
      <c r="L13" s="297" t="s">
        <v>247</v>
      </c>
      <c r="M13" s="286">
        <f>SUM(N13:P13)</f>
        <v>74059</v>
      </c>
      <c r="N13" s="298">
        <v>62910</v>
      </c>
      <c r="O13" s="286">
        <v>10935</v>
      </c>
      <c r="P13" s="287">
        <v>214</v>
      </c>
      <c r="Q13" s="289" t="s">
        <v>363</v>
      </c>
      <c r="R13" s="289" t="s">
        <v>363</v>
      </c>
      <c r="S13" s="289" t="s">
        <v>363</v>
      </c>
      <c r="U13" s="295"/>
      <c r="V13" s="296"/>
      <c r="W13" s="296"/>
    </row>
    <row r="14" spans="9:19" ht="15" customHeight="1">
      <c r="I14" s="10"/>
      <c r="L14" s="299" t="s">
        <v>248</v>
      </c>
      <c r="M14" s="286">
        <f>SUM(N14:O14)</f>
        <v>76134</v>
      </c>
      <c r="N14" s="287">
        <v>49712</v>
      </c>
      <c r="O14" s="287">
        <v>26422</v>
      </c>
      <c r="P14" s="289" t="s">
        <v>364</v>
      </c>
      <c r="Q14" s="289" t="s">
        <v>364</v>
      </c>
      <c r="R14" s="289" t="s">
        <v>364</v>
      </c>
      <c r="S14" s="289" t="s">
        <v>364</v>
      </c>
    </row>
    <row r="15" spans="10:32" s="9" customFormat="1" ht="15" customHeight="1">
      <c r="J15" s="283"/>
      <c r="K15" s="283"/>
      <c r="L15" s="264" t="s">
        <v>4</v>
      </c>
      <c r="M15" s="287">
        <f>SUM(Q15:S15)</f>
        <v>4488</v>
      </c>
      <c r="N15" s="289" t="s">
        <v>365</v>
      </c>
      <c r="O15" s="289" t="s">
        <v>365</v>
      </c>
      <c r="P15" s="289" t="s">
        <v>365</v>
      </c>
      <c r="Q15" s="287">
        <v>3649</v>
      </c>
      <c r="R15" s="287">
        <v>575</v>
      </c>
      <c r="S15" s="287">
        <v>264</v>
      </c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</row>
    <row r="16" spans="10:32" s="9" customFormat="1" ht="15" customHeight="1">
      <c r="J16" s="283"/>
      <c r="K16" s="283"/>
      <c r="L16" s="264" t="s">
        <v>5</v>
      </c>
      <c r="M16" s="287">
        <f aca="true" t="shared" si="0" ref="M16:S16">SUM(M12:M15)</f>
        <v>195047</v>
      </c>
      <c r="N16" s="287">
        <f t="shared" si="0"/>
        <v>147834</v>
      </c>
      <c r="O16" s="287">
        <f t="shared" si="0"/>
        <v>42169</v>
      </c>
      <c r="P16" s="287">
        <f t="shared" si="0"/>
        <v>556</v>
      </c>
      <c r="Q16" s="287">
        <f t="shared" si="0"/>
        <v>3649</v>
      </c>
      <c r="R16" s="287">
        <f t="shared" si="0"/>
        <v>575</v>
      </c>
      <c r="S16" s="287">
        <f t="shared" si="0"/>
        <v>264</v>
      </c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</row>
    <row r="17" spans="13:15" ht="15" customHeight="1">
      <c r="M17" s="265">
        <f>M12/195047*100</f>
        <v>20.695524668413253</v>
      </c>
      <c r="N17" s="266"/>
      <c r="O17" s="266"/>
    </row>
    <row r="18" spans="10:32" s="2" customFormat="1" ht="15" customHeight="1">
      <c r="J18" s="272"/>
      <c r="K18" s="270"/>
      <c r="L18" s="264"/>
      <c r="M18" s="264"/>
      <c r="N18" s="264"/>
      <c r="O18" s="264"/>
      <c r="P18" s="264"/>
      <c r="Q18" s="264"/>
      <c r="R18" s="264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</row>
    <row r="19" spans="12:19" ht="15" customHeight="1">
      <c r="L19" s="264" t="s">
        <v>288</v>
      </c>
      <c r="M19" s="300"/>
      <c r="N19" s="300"/>
      <c r="S19" s="270"/>
    </row>
    <row r="20" spans="12:17" ht="15" customHeight="1">
      <c r="L20" s="271"/>
      <c r="M20" s="271" t="s">
        <v>343</v>
      </c>
      <c r="N20" s="271">
        <v>15</v>
      </c>
      <c r="O20" s="271">
        <v>16</v>
      </c>
      <c r="P20" s="271">
        <v>17</v>
      </c>
      <c r="Q20" s="271" t="s">
        <v>344</v>
      </c>
    </row>
    <row r="21" spans="12:19" ht="15" customHeight="1">
      <c r="L21" s="264" t="s">
        <v>289</v>
      </c>
      <c r="M21" s="264">
        <v>150000</v>
      </c>
      <c r="N21" s="264">
        <v>150300</v>
      </c>
      <c r="O21" s="264">
        <v>146800</v>
      </c>
      <c r="P21" s="264">
        <v>138000</v>
      </c>
      <c r="Q21" s="264">
        <v>124000</v>
      </c>
      <c r="S21" s="270"/>
    </row>
    <row r="22" spans="12:19" ht="15" customHeight="1">
      <c r="L22" s="264"/>
      <c r="S22" s="270"/>
    </row>
    <row r="23" spans="12:19" ht="15" customHeight="1">
      <c r="L23" s="264"/>
      <c r="S23" s="270"/>
    </row>
    <row r="24" spans="12:19" ht="15" customHeight="1">
      <c r="L24" s="264"/>
      <c r="S24" s="270"/>
    </row>
    <row r="25" spans="14:19" ht="15" customHeight="1">
      <c r="N25" s="267"/>
      <c r="O25" s="267"/>
      <c r="S25" s="270"/>
    </row>
    <row r="26" spans="13:19" ht="15" customHeight="1">
      <c r="M26" s="268">
        <f>M12/195047*100</f>
        <v>20.695524668413253</v>
      </c>
      <c r="S26" s="270"/>
    </row>
    <row r="27" spans="13:19" ht="15" customHeight="1">
      <c r="M27" s="268">
        <f>M13/195047*100</f>
        <v>37.96982265812856</v>
      </c>
      <c r="N27" s="267"/>
      <c r="O27" s="267"/>
      <c r="S27" s="270"/>
    </row>
    <row r="28" spans="13:19" ht="15" customHeight="1">
      <c r="M28" s="268">
        <f>M14/195047*100</f>
        <v>39.03366880803089</v>
      </c>
      <c r="S28" s="270"/>
    </row>
    <row r="29" spans="13:19" ht="15" customHeight="1">
      <c r="M29" s="268">
        <f>M15/195047*100</f>
        <v>2.300983865427307</v>
      </c>
      <c r="S29" s="270"/>
    </row>
    <row r="30" ht="15" customHeight="1">
      <c r="S30" s="270"/>
    </row>
    <row r="32" spans="14:16" ht="15" customHeight="1">
      <c r="N32" s="269"/>
      <c r="O32" s="269"/>
      <c r="P32" s="300"/>
    </row>
    <row r="33" spans="14:16" ht="15" customHeight="1">
      <c r="N33" s="269"/>
      <c r="O33" s="269"/>
      <c r="P33" s="300"/>
    </row>
    <row r="36" spans="14:15" ht="15" customHeight="1">
      <c r="N36" s="300"/>
      <c r="O36" s="300"/>
    </row>
    <row r="45" spans="11:18" ht="15" customHeight="1">
      <c r="K45" s="283"/>
      <c r="L45" s="301"/>
      <c r="R45" s="270"/>
    </row>
    <row r="46" spans="13:17" ht="15" customHeight="1">
      <c r="M46" s="270"/>
      <c r="N46" s="270"/>
      <c r="O46" s="270"/>
      <c r="P46" s="270"/>
      <c r="Q46" s="270"/>
    </row>
    <row r="50" ht="15" customHeight="1">
      <c r="K50" s="283"/>
    </row>
    <row r="52" spans="10:32" s="9" customFormat="1" ht="15" customHeight="1">
      <c r="J52" s="283"/>
      <c r="K52" s="270"/>
      <c r="L52" s="270"/>
      <c r="M52" s="264"/>
      <c r="N52" s="264"/>
      <c r="O52" s="264"/>
      <c r="P52" s="264"/>
      <c r="Q52" s="264"/>
      <c r="R52" s="264"/>
      <c r="S52" s="270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</row>
    <row r="57" spans="10:32" s="9" customFormat="1" ht="15" customHeight="1">
      <c r="J57" s="283"/>
      <c r="K57" s="270"/>
      <c r="L57" s="270"/>
      <c r="M57" s="264"/>
      <c r="N57" s="264"/>
      <c r="O57" s="264"/>
      <c r="P57" s="264"/>
      <c r="Q57" s="264"/>
      <c r="R57" s="264"/>
      <c r="S57" s="264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</row>
    <row r="79" spans="11:18" ht="15" customHeight="1">
      <c r="K79" s="272"/>
      <c r="M79" s="270"/>
      <c r="N79" s="270"/>
      <c r="O79" s="270"/>
      <c r="P79" s="270"/>
      <c r="Q79" s="270"/>
      <c r="R79" s="271"/>
    </row>
    <row r="80" spans="12:17" ht="15" customHeight="1">
      <c r="L80" s="272"/>
      <c r="M80" s="272"/>
      <c r="N80" s="272"/>
      <c r="O80" s="272"/>
      <c r="P80" s="272"/>
      <c r="Q80" s="272"/>
    </row>
    <row r="81" spans="13:17" ht="15" customHeight="1">
      <c r="M81" s="270"/>
      <c r="N81" s="270"/>
      <c r="O81" s="270"/>
      <c r="P81" s="270"/>
      <c r="Q81" s="270"/>
    </row>
    <row r="82" spans="13:17" ht="15" customHeight="1">
      <c r="M82" s="270"/>
      <c r="N82" s="270"/>
      <c r="O82" s="270"/>
      <c r="P82" s="270"/>
      <c r="Q82" s="270"/>
    </row>
    <row r="86" spans="10:32" s="2" customFormat="1" ht="15" customHeight="1">
      <c r="J86" s="272"/>
      <c r="K86" s="270"/>
      <c r="L86" s="270"/>
      <c r="M86" s="264"/>
      <c r="N86" s="264"/>
      <c r="O86" s="264"/>
      <c r="P86" s="264"/>
      <c r="Q86" s="264"/>
      <c r="R86" s="264"/>
      <c r="S86" s="271"/>
      <c r="T86" s="272"/>
      <c r="U86" s="272"/>
      <c r="V86" s="272"/>
      <c r="W86" s="272"/>
      <c r="X86" s="272"/>
      <c r="Y86" s="272"/>
      <c r="Z86" s="272"/>
      <c r="AA86" s="272"/>
      <c r="AB86" s="272"/>
      <c r="AC86" s="272"/>
      <c r="AD86" s="272"/>
      <c r="AE86" s="272"/>
      <c r="AF86" s="272"/>
    </row>
  </sheetData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300" verticalDpi="300" orientation="portrait" paperSize="9" r:id="rId4"/>
  <colBreaks count="1" manualBreakCount="1">
    <brk id="9" max="51" man="1"/>
  </col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"/>
    </sheetView>
  </sheetViews>
  <sheetFormatPr defaultColWidth="9.00390625" defaultRowHeight="13.5"/>
  <cols>
    <col min="1" max="1" width="5.625" style="20" customWidth="1"/>
    <col min="2" max="2" width="12.75390625" style="20" customWidth="1"/>
    <col min="3" max="5" width="24.25390625" style="20" customWidth="1"/>
    <col min="6" max="16384" width="8.875" style="20" customWidth="1"/>
  </cols>
  <sheetData>
    <row r="1" spans="1:5" s="11" customFormat="1" ht="18" customHeight="1">
      <c r="A1" s="380" t="s">
        <v>189</v>
      </c>
      <c r="B1" s="380"/>
      <c r="C1" s="380"/>
      <c r="D1" s="380"/>
      <c r="E1" s="380"/>
    </row>
    <row r="3" ht="12" customHeight="1">
      <c r="E3" s="77" t="s">
        <v>190</v>
      </c>
    </row>
    <row r="4" ht="4.5" customHeight="1"/>
    <row r="5" spans="1:5" ht="25.5" customHeight="1">
      <c r="A5" s="127" t="s">
        <v>40</v>
      </c>
      <c r="B5" s="139" t="s">
        <v>303</v>
      </c>
      <c r="C5" s="136" t="s">
        <v>7</v>
      </c>
      <c r="D5" s="137" t="s">
        <v>191</v>
      </c>
      <c r="E5" s="138" t="s">
        <v>192</v>
      </c>
    </row>
    <row r="6" spans="1:5" ht="4.5" customHeight="1">
      <c r="A6" s="336"/>
      <c r="B6" s="340"/>
      <c r="C6" s="70"/>
      <c r="D6" s="70"/>
      <c r="E6" s="70"/>
    </row>
    <row r="7" spans="1:5" ht="21.75" customHeight="1">
      <c r="A7" s="336" t="s">
        <v>330</v>
      </c>
      <c r="B7" s="340"/>
      <c r="C7" s="230">
        <v>127309</v>
      </c>
      <c r="D7" s="230">
        <v>61527</v>
      </c>
      <c r="E7" s="230">
        <v>65782</v>
      </c>
    </row>
    <row r="8" spans="1:5" ht="21.75" customHeight="1">
      <c r="A8" s="336">
        <v>15</v>
      </c>
      <c r="B8" s="340"/>
      <c r="C8" s="230">
        <v>104180</v>
      </c>
      <c r="D8" s="230">
        <v>49223</v>
      </c>
      <c r="E8" s="230">
        <v>54957</v>
      </c>
    </row>
    <row r="9" spans="1:5" ht="21.75" customHeight="1">
      <c r="A9" s="336">
        <v>16</v>
      </c>
      <c r="B9" s="340"/>
      <c r="C9" s="230">
        <v>91964</v>
      </c>
      <c r="D9" s="230">
        <v>42169</v>
      </c>
      <c r="E9" s="230">
        <v>49795</v>
      </c>
    </row>
    <row r="10" spans="1:5" s="82" customFormat="1" ht="21.75" customHeight="1">
      <c r="A10" s="336">
        <v>17</v>
      </c>
      <c r="B10" s="340"/>
      <c r="C10" s="230">
        <v>28000</v>
      </c>
      <c r="D10" s="230">
        <v>13801</v>
      </c>
      <c r="E10" s="230">
        <v>14199</v>
      </c>
    </row>
    <row r="11" spans="1:5" s="82" customFormat="1" ht="21.75" customHeight="1">
      <c r="A11" s="337">
        <v>18</v>
      </c>
      <c r="B11" s="338"/>
      <c r="C11" s="250" t="s">
        <v>340</v>
      </c>
      <c r="D11" s="250" t="s">
        <v>340</v>
      </c>
      <c r="E11" s="250" t="s">
        <v>340</v>
      </c>
    </row>
    <row r="12" spans="1:5" ht="4.5" customHeight="1">
      <c r="A12" s="381"/>
      <c r="B12" s="382"/>
      <c r="C12" s="84"/>
      <c r="D12" s="84"/>
      <c r="E12" s="84"/>
    </row>
    <row r="13" ht="5.25" customHeight="1"/>
    <row r="14" ht="12">
      <c r="A14" s="86" t="s">
        <v>193</v>
      </c>
    </row>
  </sheetData>
  <mergeCells count="8">
    <mergeCell ref="A1:E1"/>
    <mergeCell ref="A12:B12"/>
    <mergeCell ref="A6:B6"/>
    <mergeCell ref="A7:B7"/>
    <mergeCell ref="A8:B8"/>
    <mergeCell ref="A9:B9"/>
    <mergeCell ref="A10:B10"/>
    <mergeCell ref="A11:B11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"/>
    </sheetView>
  </sheetViews>
  <sheetFormatPr defaultColWidth="9.00390625" defaultRowHeight="13.5"/>
  <cols>
    <col min="1" max="2" width="9.75390625" style="20" customWidth="1"/>
    <col min="3" max="5" width="24.00390625" style="20" customWidth="1"/>
    <col min="6" max="16384" width="8.875" style="20" customWidth="1"/>
  </cols>
  <sheetData>
    <row r="1" spans="1:5" s="11" customFormat="1" ht="18" customHeight="1">
      <c r="A1" s="380" t="s">
        <v>194</v>
      </c>
      <c r="B1" s="380"/>
      <c r="C1" s="380"/>
      <c r="D1" s="380"/>
      <c r="E1" s="380"/>
    </row>
    <row r="3" ht="12" customHeight="1">
      <c r="E3" s="77" t="s">
        <v>195</v>
      </c>
    </row>
    <row r="4" ht="4.5" customHeight="1"/>
    <row r="5" spans="1:5" ht="26.25" customHeight="1">
      <c r="A5" s="128" t="s">
        <v>304</v>
      </c>
      <c r="B5" s="140" t="s">
        <v>303</v>
      </c>
      <c r="C5" s="136" t="s">
        <v>196</v>
      </c>
      <c r="D5" s="136" t="s">
        <v>197</v>
      </c>
      <c r="E5" s="138" t="s">
        <v>198</v>
      </c>
    </row>
    <row r="6" spans="1:5" ht="4.5" customHeight="1">
      <c r="A6" s="383"/>
      <c r="B6" s="384"/>
      <c r="C6" s="28"/>
      <c r="D6" s="28"/>
      <c r="E6" s="28"/>
    </row>
    <row r="7" spans="1:5" ht="21.75" customHeight="1">
      <c r="A7" s="336" t="s">
        <v>330</v>
      </c>
      <c r="B7" s="340"/>
      <c r="C7" s="41">
        <v>95942</v>
      </c>
      <c r="D7" s="41">
        <v>64758</v>
      </c>
      <c r="E7" s="41">
        <v>31184</v>
      </c>
    </row>
    <row r="8" spans="1:5" ht="21.75" customHeight="1">
      <c r="A8" s="336">
        <v>15</v>
      </c>
      <c r="B8" s="340"/>
      <c r="C8" s="41">
        <v>95844</v>
      </c>
      <c r="D8" s="41">
        <v>63304</v>
      </c>
      <c r="E8" s="41">
        <v>32540</v>
      </c>
    </row>
    <row r="9" spans="1:5" ht="21.75" customHeight="1">
      <c r="A9" s="336">
        <v>16</v>
      </c>
      <c r="B9" s="340"/>
      <c r="C9" s="41">
        <v>95582</v>
      </c>
      <c r="D9" s="41">
        <v>61527</v>
      </c>
      <c r="E9" s="41">
        <v>34055</v>
      </c>
    </row>
    <row r="10" spans="1:5" s="82" customFormat="1" ht="21.75" customHeight="1">
      <c r="A10" s="336">
        <v>17</v>
      </c>
      <c r="B10" s="340"/>
      <c r="C10" s="41">
        <v>93591</v>
      </c>
      <c r="D10" s="41">
        <v>59272</v>
      </c>
      <c r="E10" s="41">
        <v>34319</v>
      </c>
    </row>
    <row r="11" spans="1:5" s="82" customFormat="1" ht="21.75" customHeight="1">
      <c r="A11" s="337">
        <v>18</v>
      </c>
      <c r="B11" s="338"/>
      <c r="C11" s="245">
        <f>SUM(D11:E11)</f>
        <v>94199</v>
      </c>
      <c r="D11" s="245">
        <v>58583</v>
      </c>
      <c r="E11" s="245">
        <v>35616</v>
      </c>
    </row>
    <row r="12" spans="1:5" ht="4.5" customHeight="1">
      <c r="A12" s="385"/>
      <c r="B12" s="386"/>
      <c r="C12" s="84"/>
      <c r="D12" s="84"/>
      <c r="E12" s="84"/>
    </row>
    <row r="13" ht="5.25" customHeight="1"/>
    <row r="14" ht="12">
      <c r="A14" s="86" t="s">
        <v>199</v>
      </c>
    </row>
  </sheetData>
  <mergeCells count="8">
    <mergeCell ref="A1:E1"/>
    <mergeCell ref="A6:B6"/>
    <mergeCell ref="A12:B12"/>
    <mergeCell ref="A9:B9"/>
    <mergeCell ref="A10:B10"/>
    <mergeCell ref="A7:B7"/>
    <mergeCell ref="A8:B8"/>
    <mergeCell ref="A11:B11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1" sqref="A1"/>
    </sheetView>
  </sheetViews>
  <sheetFormatPr defaultColWidth="9.00390625" defaultRowHeight="13.5"/>
  <cols>
    <col min="1" max="2" width="5.75390625" style="20" customWidth="1"/>
    <col min="3" max="3" width="8.25390625" style="20" customWidth="1"/>
    <col min="4" max="4" width="15.50390625" style="116" customWidth="1"/>
    <col min="5" max="5" width="8.25390625" style="20" bestFit="1" customWidth="1"/>
    <col min="6" max="6" width="15.50390625" style="116" customWidth="1"/>
    <col min="7" max="7" width="8.25390625" style="20" bestFit="1" customWidth="1"/>
    <col min="8" max="8" width="15.50390625" style="116" customWidth="1"/>
    <col min="9" max="9" width="8.50390625" style="20" customWidth="1"/>
    <col min="10" max="16384" width="8.875" style="20" customWidth="1"/>
  </cols>
  <sheetData>
    <row r="1" spans="1:9" s="11" customFormat="1" ht="18" customHeight="1">
      <c r="A1" s="380" t="s">
        <v>200</v>
      </c>
      <c r="B1" s="380"/>
      <c r="C1" s="380"/>
      <c r="D1" s="380"/>
      <c r="E1" s="380"/>
      <c r="F1" s="380"/>
      <c r="G1" s="380"/>
      <c r="H1" s="380"/>
      <c r="I1" s="380"/>
    </row>
    <row r="2" ht="12" customHeight="1"/>
    <row r="3" ht="12" customHeight="1">
      <c r="I3" s="77" t="s">
        <v>201</v>
      </c>
    </row>
    <row r="4" ht="4.5" customHeight="1">
      <c r="I4" s="77"/>
    </row>
    <row r="5" spans="1:9" ht="18" customHeight="1">
      <c r="A5" s="88"/>
      <c r="B5" s="231" t="s">
        <v>16</v>
      </c>
      <c r="C5" s="389" t="s">
        <v>185</v>
      </c>
      <c r="D5" s="387" t="s">
        <v>202</v>
      </c>
      <c r="E5" s="387"/>
      <c r="F5" s="387" t="s">
        <v>203</v>
      </c>
      <c r="G5" s="387"/>
      <c r="H5" s="387" t="s">
        <v>204</v>
      </c>
      <c r="I5" s="388"/>
    </row>
    <row r="6" spans="1:9" ht="18" customHeight="1">
      <c r="A6" s="70" t="s">
        <v>21</v>
      </c>
      <c r="B6" s="78"/>
      <c r="C6" s="390"/>
      <c r="D6" s="141" t="s">
        <v>250</v>
      </c>
      <c r="E6" s="130" t="s">
        <v>163</v>
      </c>
      <c r="F6" s="141" t="s">
        <v>250</v>
      </c>
      <c r="G6" s="130" t="s">
        <v>163</v>
      </c>
      <c r="H6" s="141" t="s">
        <v>250</v>
      </c>
      <c r="I6" s="131" t="s">
        <v>163</v>
      </c>
    </row>
    <row r="7" spans="1:9" ht="4.5" customHeight="1">
      <c r="A7" s="391"/>
      <c r="B7" s="350"/>
      <c r="C7" s="28"/>
      <c r="D7" s="237"/>
      <c r="E7" s="28"/>
      <c r="F7" s="117"/>
      <c r="G7" s="28"/>
      <c r="H7" s="117"/>
      <c r="I7" s="28"/>
    </row>
    <row r="8" spans="1:9" ht="22.5" customHeight="1">
      <c r="A8" s="336" t="s">
        <v>330</v>
      </c>
      <c r="B8" s="340"/>
      <c r="C8" s="70">
        <v>864</v>
      </c>
      <c r="D8" s="109">
        <v>8485355</v>
      </c>
      <c r="E8" s="70">
        <v>30.6</v>
      </c>
      <c r="F8" s="109">
        <v>58559362</v>
      </c>
      <c r="G8" s="118">
        <v>211.1</v>
      </c>
      <c r="H8" s="109">
        <v>6215646</v>
      </c>
      <c r="I8" s="119">
        <v>22.4</v>
      </c>
    </row>
    <row r="9" spans="1:9" ht="22.5" customHeight="1">
      <c r="A9" s="336">
        <v>15</v>
      </c>
      <c r="B9" s="340"/>
      <c r="C9" s="70">
        <v>881</v>
      </c>
      <c r="D9" s="109">
        <v>8232468</v>
      </c>
      <c r="E9" s="70">
        <v>29.2</v>
      </c>
      <c r="F9" s="109">
        <v>57913998</v>
      </c>
      <c r="G9" s="146">
        <v>205.3</v>
      </c>
      <c r="H9" s="109">
        <v>6001555</v>
      </c>
      <c r="I9" s="119">
        <v>21.3</v>
      </c>
    </row>
    <row r="10" spans="1:9" ht="22.5" customHeight="1">
      <c r="A10" s="336">
        <v>16</v>
      </c>
      <c r="B10" s="340"/>
      <c r="C10" s="70">
        <v>880</v>
      </c>
      <c r="D10" s="109">
        <v>7826002</v>
      </c>
      <c r="E10" s="70">
        <v>27.8</v>
      </c>
      <c r="F10" s="109">
        <v>56191056</v>
      </c>
      <c r="G10" s="146">
        <v>199.6</v>
      </c>
      <c r="H10" s="109">
        <v>5703987</v>
      </c>
      <c r="I10" s="119">
        <v>20.3</v>
      </c>
    </row>
    <row r="11" spans="1:9" ht="22.5" customHeight="1">
      <c r="A11" s="336">
        <v>17</v>
      </c>
      <c r="B11" s="340"/>
      <c r="C11" s="70">
        <v>868</v>
      </c>
      <c r="D11" s="109">
        <v>7408030</v>
      </c>
      <c r="E11" s="70">
        <v>27.3</v>
      </c>
      <c r="F11" s="109">
        <v>53767742</v>
      </c>
      <c r="G11" s="146">
        <v>198.3</v>
      </c>
      <c r="H11" s="109">
        <v>5437284</v>
      </c>
      <c r="I11" s="119">
        <v>20</v>
      </c>
    </row>
    <row r="12" spans="1:9" ht="22.5" customHeight="1">
      <c r="A12" s="337">
        <v>18</v>
      </c>
      <c r="B12" s="338"/>
      <c r="C12" s="101">
        <v>832</v>
      </c>
      <c r="D12" s="158">
        <v>7471571</v>
      </c>
      <c r="E12" s="101">
        <v>27.8</v>
      </c>
      <c r="F12" s="158">
        <v>53631469</v>
      </c>
      <c r="G12" s="251">
        <v>199.4</v>
      </c>
      <c r="H12" s="158">
        <v>5431519</v>
      </c>
      <c r="I12" s="252">
        <v>20.2</v>
      </c>
    </row>
    <row r="13" spans="1:9" ht="4.5" customHeight="1">
      <c r="A13" s="381"/>
      <c r="B13" s="382"/>
      <c r="C13" s="84"/>
      <c r="D13" s="120"/>
      <c r="E13" s="84"/>
      <c r="F13" s="120"/>
      <c r="G13" s="84"/>
      <c r="H13" s="120"/>
      <c r="I13" s="84"/>
    </row>
    <row r="14" ht="5.25" customHeight="1"/>
    <row r="15" ht="12">
      <c r="A15" s="86" t="s">
        <v>205</v>
      </c>
    </row>
    <row r="16" ht="12">
      <c r="A16" s="106" t="s">
        <v>361</v>
      </c>
    </row>
  </sheetData>
  <mergeCells count="12">
    <mergeCell ref="A11:B11"/>
    <mergeCell ref="A13:B13"/>
    <mergeCell ref="A7:B7"/>
    <mergeCell ref="A8:B8"/>
    <mergeCell ref="A9:B9"/>
    <mergeCell ref="A12:B12"/>
    <mergeCell ref="F5:G5"/>
    <mergeCell ref="H5:I5"/>
    <mergeCell ref="A1:I1"/>
    <mergeCell ref="A10:B10"/>
    <mergeCell ref="C5:C6"/>
    <mergeCell ref="D5:E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A1" sqref="A1"/>
    </sheetView>
  </sheetViews>
  <sheetFormatPr defaultColWidth="9.00390625" defaultRowHeight="13.5"/>
  <cols>
    <col min="1" max="1" width="12.125" style="20" customWidth="1"/>
    <col min="2" max="7" width="13.125" style="20" customWidth="1"/>
    <col min="8" max="12" width="11.50390625" style="20" customWidth="1"/>
    <col min="13" max="13" width="11.25390625" style="20" customWidth="1"/>
    <col min="14" max="14" width="11.875" style="20" customWidth="1"/>
    <col min="15" max="15" width="11.125" style="20" customWidth="1"/>
    <col min="16" max="16384" width="8.875" style="20" customWidth="1"/>
  </cols>
  <sheetData>
    <row r="1" spans="7:8" s="11" customFormat="1" ht="18" customHeight="1">
      <c r="G1" s="12" t="s">
        <v>206</v>
      </c>
      <c r="H1" s="13" t="s">
        <v>292</v>
      </c>
    </row>
    <row r="3" spans="7:15" ht="12">
      <c r="G3" s="121"/>
      <c r="H3" s="122"/>
      <c r="O3" s="77" t="s">
        <v>207</v>
      </c>
    </row>
    <row r="4" ht="4.5" customHeight="1">
      <c r="G4" s="123"/>
    </row>
    <row r="5" spans="1:15" ht="17.25" customHeight="1">
      <c r="A5" s="15" t="s">
        <v>303</v>
      </c>
      <c r="B5" s="358" t="s">
        <v>7</v>
      </c>
      <c r="C5" s="331" t="s">
        <v>245</v>
      </c>
      <c r="D5" s="331"/>
      <c r="E5" s="331"/>
      <c r="F5" s="142" t="s">
        <v>208</v>
      </c>
      <c r="G5" s="331" t="s">
        <v>243</v>
      </c>
      <c r="H5" s="333"/>
      <c r="I5" s="334"/>
      <c r="J5" s="332" t="s">
        <v>244</v>
      </c>
      <c r="K5" s="333"/>
      <c r="L5" s="333"/>
      <c r="M5" s="333"/>
      <c r="N5" s="333"/>
      <c r="O5" s="234" t="s">
        <v>305</v>
      </c>
    </row>
    <row r="6" spans="1:15" ht="17.25" customHeight="1">
      <c r="A6" s="78" t="s">
        <v>304</v>
      </c>
      <c r="B6" s="360"/>
      <c r="C6" s="130" t="s">
        <v>7</v>
      </c>
      <c r="D6" s="130" t="s">
        <v>209</v>
      </c>
      <c r="E6" s="130" t="s">
        <v>210</v>
      </c>
      <c r="F6" s="132" t="s">
        <v>293</v>
      </c>
      <c r="G6" s="131" t="s">
        <v>7</v>
      </c>
      <c r="H6" s="129" t="s">
        <v>211</v>
      </c>
      <c r="I6" s="130" t="s">
        <v>212</v>
      </c>
      <c r="J6" s="130" t="s">
        <v>7</v>
      </c>
      <c r="K6" s="31" t="s">
        <v>213</v>
      </c>
      <c r="L6" s="31" t="s">
        <v>214</v>
      </c>
      <c r="M6" s="31" t="s">
        <v>215</v>
      </c>
      <c r="N6" s="32" t="s">
        <v>216</v>
      </c>
      <c r="O6" s="124" t="s">
        <v>306</v>
      </c>
    </row>
    <row r="7" spans="1:15" ht="4.5" customHeight="1">
      <c r="A7" s="102"/>
      <c r="B7" s="79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79"/>
    </row>
    <row r="8" spans="1:15" ht="24" customHeight="1">
      <c r="A8" s="70" t="s">
        <v>330</v>
      </c>
      <c r="B8" s="216">
        <v>37184817</v>
      </c>
      <c r="C8" s="55">
        <v>26283119</v>
      </c>
      <c r="D8" s="55">
        <v>22634027</v>
      </c>
      <c r="E8" s="45">
        <v>3649092</v>
      </c>
      <c r="F8" s="55">
        <v>8967924</v>
      </c>
      <c r="G8" s="55">
        <v>756814</v>
      </c>
      <c r="H8" s="55">
        <v>416322</v>
      </c>
      <c r="I8" s="55">
        <v>340492</v>
      </c>
      <c r="J8" s="55">
        <v>12239</v>
      </c>
      <c r="K8" s="55">
        <v>4111</v>
      </c>
      <c r="L8" s="55">
        <v>248</v>
      </c>
      <c r="M8" s="55">
        <v>2583</v>
      </c>
      <c r="N8" s="55">
        <v>5297</v>
      </c>
      <c r="O8" s="72" t="s">
        <v>330</v>
      </c>
    </row>
    <row r="9" spans="1:15" ht="24" customHeight="1">
      <c r="A9" s="70">
        <v>15</v>
      </c>
      <c r="B9" s="216">
        <v>36145057</v>
      </c>
      <c r="C9" s="55">
        <v>20711611</v>
      </c>
      <c r="D9" s="55">
        <v>19150810</v>
      </c>
      <c r="E9" s="45">
        <v>1560801</v>
      </c>
      <c r="F9" s="55">
        <v>13336502</v>
      </c>
      <c r="G9" s="55">
        <v>667107</v>
      </c>
      <c r="H9" s="55">
        <v>350954</v>
      </c>
      <c r="I9" s="55">
        <v>316153</v>
      </c>
      <c r="J9" s="55">
        <v>46821</v>
      </c>
      <c r="K9" s="55">
        <v>34919</v>
      </c>
      <c r="L9" s="55">
        <v>8754</v>
      </c>
      <c r="M9" s="55">
        <v>495</v>
      </c>
      <c r="N9" s="55">
        <v>2653</v>
      </c>
      <c r="O9" s="72">
        <v>15</v>
      </c>
    </row>
    <row r="10" spans="1:15" ht="24" customHeight="1">
      <c r="A10" s="70">
        <v>16</v>
      </c>
      <c r="B10" s="216">
        <v>36359656</v>
      </c>
      <c r="C10" s="55">
        <v>20372147</v>
      </c>
      <c r="D10" s="55">
        <v>19061379</v>
      </c>
      <c r="E10" s="45">
        <v>1310768</v>
      </c>
      <c r="F10" s="55">
        <v>12983400</v>
      </c>
      <c r="G10" s="55">
        <v>643322</v>
      </c>
      <c r="H10" s="55">
        <v>349826</v>
      </c>
      <c r="I10" s="55">
        <v>293496</v>
      </c>
      <c r="J10" s="55">
        <v>21708</v>
      </c>
      <c r="K10" s="55">
        <v>17880</v>
      </c>
      <c r="L10" s="55">
        <v>2385</v>
      </c>
      <c r="M10" s="55">
        <v>65</v>
      </c>
      <c r="N10" s="55">
        <v>1378</v>
      </c>
      <c r="O10" s="72">
        <v>16</v>
      </c>
    </row>
    <row r="11" spans="1:15" s="82" customFormat="1" ht="24" customHeight="1">
      <c r="A11" s="70">
        <v>17</v>
      </c>
      <c r="B11" s="216">
        <v>36231415</v>
      </c>
      <c r="C11" s="108">
        <v>19604172</v>
      </c>
      <c r="D11" s="55">
        <v>18373241</v>
      </c>
      <c r="E11" s="45">
        <v>1230931</v>
      </c>
      <c r="F11" s="45">
        <v>12283738</v>
      </c>
      <c r="G11" s="55">
        <v>503255</v>
      </c>
      <c r="H11" s="45">
        <v>274550</v>
      </c>
      <c r="I11" s="45">
        <v>228705</v>
      </c>
      <c r="J11" s="55">
        <v>37539</v>
      </c>
      <c r="K11" s="45">
        <v>26696</v>
      </c>
      <c r="L11" s="45">
        <v>10170</v>
      </c>
      <c r="M11" s="45">
        <v>101</v>
      </c>
      <c r="N11" s="45">
        <v>572</v>
      </c>
      <c r="O11" s="72">
        <v>17</v>
      </c>
    </row>
    <row r="12" spans="1:15" s="82" customFormat="1" ht="24" customHeight="1">
      <c r="A12" s="101">
        <v>18</v>
      </c>
      <c r="B12" s="254">
        <f>C12+F12+G12+J12+E26+B26</f>
        <v>34115399</v>
      </c>
      <c r="C12" s="248">
        <f>SUM(D12:E12)</f>
        <v>18310656</v>
      </c>
      <c r="D12" s="111">
        <v>17103080</v>
      </c>
      <c r="E12" s="253">
        <v>1207576</v>
      </c>
      <c r="F12" s="253">
        <v>10992803</v>
      </c>
      <c r="G12" s="111">
        <v>478055</v>
      </c>
      <c r="H12" s="253">
        <v>268468</v>
      </c>
      <c r="I12" s="253">
        <v>209587</v>
      </c>
      <c r="J12" s="111">
        <f>SUM(K12:N12)</f>
        <v>25569</v>
      </c>
      <c r="K12" s="253">
        <v>21272</v>
      </c>
      <c r="L12" s="253">
        <v>3448</v>
      </c>
      <c r="M12" s="253">
        <v>138</v>
      </c>
      <c r="N12" s="253">
        <v>711</v>
      </c>
      <c r="O12" s="73">
        <v>18</v>
      </c>
    </row>
    <row r="13" spans="1:15" ht="2.25" customHeight="1">
      <c r="A13" s="74"/>
      <c r="B13" s="85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75"/>
    </row>
    <row r="14" ht="3.75" customHeight="1"/>
    <row r="17" ht="12">
      <c r="I17" s="77" t="s">
        <v>207</v>
      </c>
    </row>
    <row r="18" ht="4.5" customHeight="1">
      <c r="A18" s="28"/>
    </row>
    <row r="19" spans="1:9" ht="12">
      <c r="A19" s="15" t="s">
        <v>303</v>
      </c>
      <c r="B19" s="392" t="s">
        <v>217</v>
      </c>
      <c r="C19" s="392"/>
      <c r="D19" s="393"/>
      <c r="E19" s="388" t="s">
        <v>218</v>
      </c>
      <c r="F19" s="392"/>
      <c r="G19" s="392"/>
      <c r="H19" s="392"/>
      <c r="I19" s="19" t="s">
        <v>305</v>
      </c>
    </row>
    <row r="20" spans="1:9" ht="12">
      <c r="A20" s="78" t="s">
        <v>304</v>
      </c>
      <c r="B20" s="129" t="s">
        <v>7</v>
      </c>
      <c r="C20" s="130" t="s">
        <v>219</v>
      </c>
      <c r="D20" s="130" t="s">
        <v>220</v>
      </c>
      <c r="E20" s="130" t="s">
        <v>7</v>
      </c>
      <c r="F20" s="130" t="s">
        <v>221</v>
      </c>
      <c r="G20" s="131" t="s">
        <v>222</v>
      </c>
      <c r="H20" s="129" t="s">
        <v>223</v>
      </c>
      <c r="I20" s="124" t="s">
        <v>306</v>
      </c>
    </row>
    <row r="21" spans="1:9" ht="4.5" customHeight="1">
      <c r="A21" s="102"/>
      <c r="B21" s="79"/>
      <c r="C21" s="28"/>
      <c r="D21" s="28"/>
      <c r="E21" s="28"/>
      <c r="F21" s="28"/>
      <c r="G21" s="28"/>
      <c r="H21" s="28"/>
      <c r="I21" s="79"/>
    </row>
    <row r="22" spans="1:9" ht="24" customHeight="1">
      <c r="A22" s="70" t="s">
        <v>330</v>
      </c>
      <c r="B22" s="216">
        <v>602575</v>
      </c>
      <c r="C22" s="55">
        <v>50403</v>
      </c>
      <c r="D22" s="55">
        <v>552172</v>
      </c>
      <c r="E22" s="55">
        <v>562146</v>
      </c>
      <c r="F22" s="55">
        <v>486191</v>
      </c>
      <c r="G22" s="55">
        <v>72966</v>
      </c>
      <c r="H22" s="55">
        <v>2989</v>
      </c>
      <c r="I22" s="72" t="s">
        <v>330</v>
      </c>
    </row>
    <row r="23" spans="1:9" ht="24" customHeight="1">
      <c r="A23" s="70">
        <v>15</v>
      </c>
      <c r="B23" s="216">
        <v>557304</v>
      </c>
      <c r="C23" s="55">
        <v>163180</v>
      </c>
      <c r="D23" s="55">
        <v>394124</v>
      </c>
      <c r="E23" s="55">
        <v>825712</v>
      </c>
      <c r="F23" s="55">
        <v>741039</v>
      </c>
      <c r="G23" s="55">
        <v>79124</v>
      </c>
      <c r="H23" s="55">
        <v>5549</v>
      </c>
      <c r="I23" s="72">
        <v>15</v>
      </c>
    </row>
    <row r="24" spans="1:9" ht="24" customHeight="1">
      <c r="A24" s="70">
        <v>16</v>
      </c>
      <c r="B24" s="216">
        <v>557042</v>
      </c>
      <c r="C24" s="55">
        <v>164865</v>
      </c>
      <c r="D24" s="55">
        <v>392177</v>
      </c>
      <c r="E24" s="55">
        <v>1782037</v>
      </c>
      <c r="F24" s="55">
        <v>1684464</v>
      </c>
      <c r="G24" s="55">
        <v>71069</v>
      </c>
      <c r="H24" s="55">
        <v>26504</v>
      </c>
      <c r="I24" s="72">
        <v>16</v>
      </c>
    </row>
    <row r="25" spans="1:9" ht="24" customHeight="1">
      <c r="A25" s="70">
        <v>17</v>
      </c>
      <c r="B25" s="216">
        <v>584126</v>
      </c>
      <c r="C25" s="55">
        <v>124337</v>
      </c>
      <c r="D25" s="55">
        <v>459789</v>
      </c>
      <c r="E25" s="55">
        <v>3218585</v>
      </c>
      <c r="F25" s="55">
        <v>3109210</v>
      </c>
      <c r="G25" s="55">
        <v>65922</v>
      </c>
      <c r="H25" s="55">
        <v>43453</v>
      </c>
      <c r="I25" s="72">
        <v>17</v>
      </c>
    </row>
    <row r="26" spans="1:9" ht="24" customHeight="1">
      <c r="A26" s="101">
        <v>18</v>
      </c>
      <c r="B26" s="254">
        <v>533171</v>
      </c>
      <c r="C26" s="111">
        <v>107906</v>
      </c>
      <c r="D26" s="111">
        <v>425265</v>
      </c>
      <c r="E26" s="111">
        <v>3775145</v>
      </c>
      <c r="F26" s="111">
        <v>3647541</v>
      </c>
      <c r="G26" s="111">
        <v>76628</v>
      </c>
      <c r="H26" s="111">
        <v>50976</v>
      </c>
      <c r="I26" s="73">
        <v>18</v>
      </c>
    </row>
    <row r="27" spans="1:9" ht="4.5" customHeight="1">
      <c r="A27" s="74"/>
      <c r="B27" s="238"/>
      <c r="C27" s="97"/>
      <c r="D27" s="97"/>
      <c r="E27" s="97"/>
      <c r="F27" s="97"/>
      <c r="G27" s="97"/>
      <c r="H27" s="220"/>
      <c r="I27" s="85"/>
    </row>
    <row r="28" ht="4.5" customHeight="1"/>
    <row r="29" ht="12">
      <c r="A29" s="86" t="s">
        <v>350</v>
      </c>
    </row>
  </sheetData>
  <mergeCells count="6">
    <mergeCell ref="B19:D19"/>
    <mergeCell ref="E19:H19"/>
    <mergeCell ref="J5:N5"/>
    <mergeCell ref="B5:B6"/>
    <mergeCell ref="C5:E5"/>
    <mergeCell ref="G5:I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00390625" defaultRowHeight="13.5"/>
  <cols>
    <col min="1" max="1" width="16.50390625" style="20" customWidth="1"/>
    <col min="2" max="5" width="18.625" style="20" customWidth="1"/>
    <col min="6" max="6" width="18.375" style="20" customWidth="1"/>
    <col min="7" max="9" width="18.625" style="20" customWidth="1"/>
    <col min="10" max="10" width="16.50390625" style="20" customWidth="1"/>
    <col min="11" max="16384" width="8.875" style="20" customWidth="1"/>
  </cols>
  <sheetData>
    <row r="1" spans="5:7" s="11" customFormat="1" ht="18" customHeight="1">
      <c r="E1" s="12" t="s">
        <v>224</v>
      </c>
      <c r="F1" s="13" t="s">
        <v>251</v>
      </c>
      <c r="G1" s="14"/>
    </row>
    <row r="3" ht="12">
      <c r="J3" s="77" t="s">
        <v>207</v>
      </c>
    </row>
    <row r="4" ht="4.5" customHeight="1"/>
    <row r="5" spans="1:10" ht="15" customHeight="1">
      <c r="A5" s="15" t="s">
        <v>303</v>
      </c>
      <c r="B5" s="358" t="s">
        <v>7</v>
      </c>
      <c r="C5" s="358" t="s">
        <v>225</v>
      </c>
      <c r="D5" s="394" t="s">
        <v>252</v>
      </c>
      <c r="E5" s="395"/>
      <c r="F5" s="143" t="s">
        <v>253</v>
      </c>
      <c r="G5" s="388" t="s">
        <v>246</v>
      </c>
      <c r="H5" s="392"/>
      <c r="I5" s="392"/>
      <c r="J5" s="19" t="s">
        <v>305</v>
      </c>
    </row>
    <row r="6" spans="1:10" ht="15" customHeight="1">
      <c r="A6" s="78" t="s">
        <v>304</v>
      </c>
      <c r="B6" s="360"/>
      <c r="C6" s="360"/>
      <c r="D6" s="130" t="s">
        <v>226</v>
      </c>
      <c r="E6" s="131" t="s">
        <v>227</v>
      </c>
      <c r="F6" s="129" t="s">
        <v>228</v>
      </c>
      <c r="G6" s="130" t="s">
        <v>226</v>
      </c>
      <c r="H6" s="130" t="s">
        <v>229</v>
      </c>
      <c r="I6" s="131" t="s">
        <v>230</v>
      </c>
      <c r="J6" s="124" t="s">
        <v>306</v>
      </c>
    </row>
    <row r="7" spans="1:10" ht="4.5" customHeight="1">
      <c r="A7" s="105"/>
      <c r="B7" s="28"/>
      <c r="C7" s="28"/>
      <c r="D7" s="28"/>
      <c r="E7" s="28"/>
      <c r="F7" s="28"/>
      <c r="G7" s="28"/>
      <c r="H7" s="28"/>
      <c r="I7" s="28"/>
      <c r="J7" s="79"/>
    </row>
    <row r="8" spans="1:10" ht="24" customHeight="1">
      <c r="A8" s="76" t="s">
        <v>330</v>
      </c>
      <c r="B8" s="117">
        <v>45194659</v>
      </c>
      <c r="C8" s="93">
        <v>43565335</v>
      </c>
      <c r="D8" s="93">
        <v>1284082</v>
      </c>
      <c r="E8" s="93">
        <v>401521</v>
      </c>
      <c r="F8" s="93">
        <v>882561</v>
      </c>
      <c r="G8" s="93">
        <v>345242</v>
      </c>
      <c r="H8" s="93">
        <v>311005</v>
      </c>
      <c r="I8" s="93">
        <v>34237</v>
      </c>
      <c r="J8" s="72" t="s">
        <v>330</v>
      </c>
    </row>
    <row r="9" spans="1:10" ht="24" customHeight="1">
      <c r="A9" s="76">
        <v>15</v>
      </c>
      <c r="B9" s="117">
        <v>43293717</v>
      </c>
      <c r="C9" s="93">
        <v>42067414</v>
      </c>
      <c r="D9" s="93">
        <v>872059</v>
      </c>
      <c r="E9" s="93">
        <v>278464</v>
      </c>
      <c r="F9" s="93">
        <v>593595</v>
      </c>
      <c r="G9" s="93">
        <v>354244</v>
      </c>
      <c r="H9" s="93">
        <v>286703</v>
      </c>
      <c r="I9" s="93">
        <v>67541</v>
      </c>
      <c r="J9" s="72">
        <v>15</v>
      </c>
    </row>
    <row r="10" spans="1:10" ht="24" customHeight="1">
      <c r="A10" s="76">
        <v>16</v>
      </c>
      <c r="B10" s="117">
        <v>40730380</v>
      </c>
      <c r="C10" s="93">
        <v>39478393</v>
      </c>
      <c r="D10" s="93">
        <v>855586</v>
      </c>
      <c r="E10" s="93">
        <v>284115</v>
      </c>
      <c r="F10" s="93">
        <v>571471</v>
      </c>
      <c r="G10" s="93">
        <v>396401</v>
      </c>
      <c r="H10" s="93">
        <v>327549</v>
      </c>
      <c r="I10" s="93">
        <v>68852</v>
      </c>
      <c r="J10" s="72">
        <v>16</v>
      </c>
    </row>
    <row r="11" spans="1:10" s="82" customFormat="1" ht="24" customHeight="1">
      <c r="A11" s="76">
        <v>17</v>
      </c>
      <c r="B11" s="117">
        <v>38706990</v>
      </c>
      <c r="C11" s="93">
        <v>37509535</v>
      </c>
      <c r="D11" s="93">
        <v>792908</v>
      </c>
      <c r="E11" s="93">
        <v>238109</v>
      </c>
      <c r="F11" s="93">
        <v>554799</v>
      </c>
      <c r="G11" s="93">
        <v>404547</v>
      </c>
      <c r="H11" s="93">
        <v>313788</v>
      </c>
      <c r="I11" s="93">
        <v>90759</v>
      </c>
      <c r="J11" s="72">
        <v>17</v>
      </c>
    </row>
    <row r="12" spans="1:10" s="82" customFormat="1" ht="24" customHeight="1">
      <c r="A12" s="80">
        <v>18</v>
      </c>
      <c r="B12" s="255">
        <f>SUM(C12,D12,G12)</f>
        <v>38310756</v>
      </c>
      <c r="C12" s="94">
        <v>37058216</v>
      </c>
      <c r="D12" s="94">
        <f>SUM(E12:F12)</f>
        <v>807388</v>
      </c>
      <c r="E12" s="94">
        <v>210285</v>
      </c>
      <c r="F12" s="94">
        <v>597103</v>
      </c>
      <c r="G12" s="94">
        <f>SUM(H12:I12)</f>
        <v>445152</v>
      </c>
      <c r="H12" s="94">
        <v>350229</v>
      </c>
      <c r="I12" s="94">
        <v>94923</v>
      </c>
      <c r="J12" s="73">
        <v>18</v>
      </c>
    </row>
    <row r="13" spans="1:10" ht="4.5" customHeight="1">
      <c r="A13" s="83"/>
      <c r="B13" s="84"/>
      <c r="C13" s="84"/>
      <c r="D13" s="84"/>
      <c r="E13" s="84"/>
      <c r="F13" s="84"/>
      <c r="G13" s="84"/>
      <c r="H13" s="84"/>
      <c r="I13" s="84"/>
      <c r="J13" s="85"/>
    </row>
    <row r="14" ht="4.5" customHeight="1"/>
    <row r="15" ht="12" customHeight="1">
      <c r="A15" s="86" t="s">
        <v>350</v>
      </c>
    </row>
    <row r="16" ht="12">
      <c r="A16" s="106" t="s">
        <v>351</v>
      </c>
    </row>
  </sheetData>
  <mergeCells count="4">
    <mergeCell ref="B5:B6"/>
    <mergeCell ref="C5:C6"/>
    <mergeCell ref="G5:I5"/>
    <mergeCell ref="D5:E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A1" sqref="A1"/>
    </sheetView>
  </sheetViews>
  <sheetFormatPr defaultColWidth="9.00390625" defaultRowHeight="13.5"/>
  <cols>
    <col min="1" max="1" width="11.625" style="20" customWidth="1"/>
    <col min="2" max="2" width="8.75390625" style="20" customWidth="1"/>
    <col min="3" max="3" width="8.25390625" style="20" customWidth="1"/>
    <col min="4" max="4" width="8.75390625" style="20" customWidth="1"/>
    <col min="5" max="5" width="3.875" style="20" customWidth="1"/>
    <col min="6" max="6" width="7.75390625" style="20" customWidth="1"/>
    <col min="7" max="7" width="4.25390625" style="20" customWidth="1"/>
    <col min="8" max="8" width="8.125" style="20" customWidth="1"/>
    <col min="9" max="9" width="3.875" style="20" customWidth="1"/>
    <col min="10" max="10" width="8.625" style="20" customWidth="1"/>
    <col min="11" max="12" width="7.25390625" style="20" customWidth="1"/>
    <col min="13" max="14" width="10.00390625" style="20" customWidth="1"/>
    <col min="15" max="16384" width="8.875" style="20" customWidth="1"/>
  </cols>
  <sheetData>
    <row r="1" spans="1:14" s="11" customFormat="1" ht="18" customHeight="1">
      <c r="A1" s="380" t="s">
        <v>256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29"/>
      <c r="N1" s="29"/>
    </row>
    <row r="2" spans="6:11" ht="11.25" customHeight="1">
      <c r="F2" s="95"/>
      <c r="G2" s="95"/>
      <c r="H2" s="95"/>
      <c r="I2" s="95"/>
      <c r="J2" s="95"/>
      <c r="K2" s="95"/>
    </row>
    <row r="4" ht="4.5" customHeight="1"/>
    <row r="5" spans="1:12" ht="16.5" customHeight="1">
      <c r="A5" s="313" t="s">
        <v>303</v>
      </c>
      <c r="B5" s="392" t="s">
        <v>231</v>
      </c>
      <c r="C5" s="392"/>
      <c r="D5" s="392"/>
      <c r="E5" s="392"/>
      <c r="F5" s="392"/>
      <c r="G5" s="392"/>
      <c r="H5" s="392"/>
      <c r="I5" s="392"/>
      <c r="J5" s="393"/>
      <c r="K5" s="409" t="s">
        <v>232</v>
      </c>
      <c r="L5" s="412" t="s">
        <v>254</v>
      </c>
    </row>
    <row r="6" spans="1:12" ht="16.5" customHeight="1">
      <c r="A6" s="314"/>
      <c r="B6" s="415" t="s">
        <v>233</v>
      </c>
      <c r="C6" s="416"/>
      <c r="D6" s="417" t="s">
        <v>234</v>
      </c>
      <c r="E6" s="415"/>
      <c r="F6" s="415"/>
      <c r="G6" s="415"/>
      <c r="H6" s="415"/>
      <c r="I6" s="415"/>
      <c r="J6" s="416"/>
      <c r="K6" s="410"/>
      <c r="L6" s="413"/>
    </row>
    <row r="7" spans="1:12" ht="16.5" customHeight="1">
      <c r="A7" s="78" t="s">
        <v>304</v>
      </c>
      <c r="B7" s="129" t="s">
        <v>235</v>
      </c>
      <c r="C7" s="131" t="s">
        <v>236</v>
      </c>
      <c r="D7" s="131" t="s">
        <v>7</v>
      </c>
      <c r="E7" s="417" t="s">
        <v>235</v>
      </c>
      <c r="F7" s="416" t="s">
        <v>235</v>
      </c>
      <c r="G7" s="417" t="s">
        <v>237</v>
      </c>
      <c r="H7" s="416" t="s">
        <v>237</v>
      </c>
      <c r="I7" s="417" t="s">
        <v>238</v>
      </c>
      <c r="J7" s="416" t="s">
        <v>238</v>
      </c>
      <c r="K7" s="411"/>
      <c r="L7" s="414"/>
    </row>
    <row r="8" s="28" customFormat="1" ht="4.5" customHeight="1">
      <c r="A8" s="105"/>
    </row>
    <row r="9" spans="1:12" s="28" customFormat="1" ht="22.5" customHeight="1">
      <c r="A9" s="76" t="s">
        <v>330</v>
      </c>
      <c r="B9" s="144">
        <v>3</v>
      </c>
      <c r="C9" s="201">
        <v>1</v>
      </c>
      <c r="D9" s="201">
        <v>47</v>
      </c>
      <c r="E9" s="418">
        <v>0</v>
      </c>
      <c r="F9" s="418"/>
      <c r="G9" s="407">
        <v>35</v>
      </c>
      <c r="H9" s="407"/>
      <c r="I9" s="407">
        <v>13</v>
      </c>
      <c r="J9" s="407"/>
      <c r="K9" s="144">
        <v>226</v>
      </c>
      <c r="L9" s="144">
        <v>436</v>
      </c>
    </row>
    <row r="10" spans="1:12" s="28" customFormat="1" ht="22.5" customHeight="1">
      <c r="A10" s="76">
        <v>15</v>
      </c>
      <c r="B10" s="144">
        <v>3</v>
      </c>
      <c r="C10" s="201">
        <v>1</v>
      </c>
      <c r="D10" s="201">
        <v>47</v>
      </c>
      <c r="E10" s="418">
        <v>0</v>
      </c>
      <c r="F10" s="418"/>
      <c r="G10" s="407">
        <v>35</v>
      </c>
      <c r="H10" s="407"/>
      <c r="I10" s="407">
        <v>12</v>
      </c>
      <c r="J10" s="407"/>
      <c r="K10" s="144">
        <v>382</v>
      </c>
      <c r="L10" s="144">
        <v>438</v>
      </c>
    </row>
    <row r="11" spans="1:12" s="28" customFormat="1" ht="22.5" customHeight="1">
      <c r="A11" s="76">
        <v>16</v>
      </c>
      <c r="B11" s="144">
        <v>3</v>
      </c>
      <c r="C11" s="201">
        <v>1</v>
      </c>
      <c r="D11" s="201">
        <v>49</v>
      </c>
      <c r="E11" s="407">
        <v>2</v>
      </c>
      <c r="F11" s="407"/>
      <c r="G11" s="407">
        <v>35</v>
      </c>
      <c r="H11" s="407"/>
      <c r="I11" s="407">
        <v>12</v>
      </c>
      <c r="J11" s="407"/>
      <c r="K11" s="144">
        <v>417</v>
      </c>
      <c r="L11" s="144">
        <v>485</v>
      </c>
    </row>
    <row r="12" spans="1:12" s="81" customFormat="1" ht="22.5" customHeight="1">
      <c r="A12" s="76">
        <v>17</v>
      </c>
      <c r="B12" s="144">
        <v>3</v>
      </c>
      <c r="C12" s="201">
        <v>1</v>
      </c>
      <c r="D12" s="201">
        <v>49</v>
      </c>
      <c r="E12" s="407">
        <v>2</v>
      </c>
      <c r="F12" s="407"/>
      <c r="G12" s="407">
        <v>35</v>
      </c>
      <c r="H12" s="407"/>
      <c r="I12" s="407">
        <v>12</v>
      </c>
      <c r="J12" s="407"/>
      <c r="K12" s="144">
        <v>413</v>
      </c>
      <c r="L12" s="144">
        <v>490</v>
      </c>
    </row>
    <row r="13" spans="1:12" s="81" customFormat="1" ht="22.5" customHeight="1">
      <c r="A13" s="80">
        <v>18</v>
      </c>
      <c r="B13" s="147">
        <v>3</v>
      </c>
      <c r="C13" s="203">
        <v>1</v>
      </c>
      <c r="D13" s="203">
        <v>48</v>
      </c>
      <c r="E13" s="408" t="s">
        <v>341</v>
      </c>
      <c r="F13" s="408"/>
      <c r="G13" s="397">
        <v>37</v>
      </c>
      <c r="H13" s="397"/>
      <c r="I13" s="397">
        <v>11</v>
      </c>
      <c r="J13" s="397"/>
      <c r="K13" s="246" t="s">
        <v>341</v>
      </c>
      <c r="L13" s="147">
        <v>492</v>
      </c>
    </row>
    <row r="14" spans="1:12" s="28" customFormat="1" ht="4.5" customHeight="1">
      <c r="A14" s="83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</row>
    <row r="15" ht="4.5" customHeight="1"/>
    <row r="16" ht="12">
      <c r="A16" s="86" t="s">
        <v>350</v>
      </c>
    </row>
    <row r="21" spans="1:12" s="11" customFormat="1" ht="18" customHeight="1">
      <c r="A21" s="380" t="s">
        <v>255</v>
      </c>
      <c r="B21" s="380"/>
      <c r="C21" s="380"/>
      <c r="D21" s="380"/>
      <c r="E21" s="380"/>
      <c r="F21" s="380"/>
      <c r="G21" s="380"/>
      <c r="H21" s="380"/>
      <c r="I21" s="380"/>
      <c r="J21" s="380"/>
      <c r="K21" s="380"/>
      <c r="L21" s="380"/>
    </row>
    <row r="23" ht="12">
      <c r="L23" s="77" t="s">
        <v>266</v>
      </c>
    </row>
    <row r="24" ht="4.5" customHeight="1">
      <c r="L24" s="77"/>
    </row>
    <row r="25" spans="1:12" ht="27" customHeight="1">
      <c r="A25" s="145" t="s">
        <v>305</v>
      </c>
      <c r="B25" s="139" t="s">
        <v>306</v>
      </c>
      <c r="C25" s="333" t="s">
        <v>330</v>
      </c>
      <c r="D25" s="334"/>
      <c r="E25" s="332">
        <v>15</v>
      </c>
      <c r="F25" s="334">
        <v>12</v>
      </c>
      <c r="G25" s="332">
        <v>16</v>
      </c>
      <c r="H25" s="334">
        <v>13</v>
      </c>
      <c r="I25" s="332">
        <v>17</v>
      </c>
      <c r="J25" s="334">
        <v>14</v>
      </c>
      <c r="K25" s="405">
        <v>18</v>
      </c>
      <c r="L25" s="406">
        <v>15</v>
      </c>
    </row>
    <row r="26" spans="1:12" s="28" customFormat="1" ht="4.5" customHeight="1">
      <c r="A26" s="114"/>
      <c r="B26" s="202"/>
      <c r="K26" s="81"/>
      <c r="L26" s="81"/>
    </row>
    <row r="27" spans="1:12" s="28" customFormat="1" ht="16.5" customHeight="1">
      <c r="A27" s="336" t="s">
        <v>267</v>
      </c>
      <c r="B27" s="340"/>
      <c r="C27" s="396">
        <v>150000</v>
      </c>
      <c r="D27" s="396"/>
      <c r="E27" s="396">
        <v>150300</v>
      </c>
      <c r="F27" s="396"/>
      <c r="G27" s="396">
        <v>146800</v>
      </c>
      <c r="H27" s="396"/>
      <c r="I27" s="396">
        <v>138000</v>
      </c>
      <c r="J27" s="396"/>
      <c r="K27" s="401">
        <v>124000</v>
      </c>
      <c r="L27" s="401"/>
    </row>
    <row r="28" spans="1:12" s="28" customFormat="1" ht="11.25" customHeight="1">
      <c r="A28" s="70"/>
      <c r="B28" s="76"/>
      <c r="C28" s="93"/>
      <c r="D28" s="93"/>
      <c r="E28" s="93"/>
      <c r="F28" s="93"/>
      <c r="G28" s="93"/>
      <c r="H28" s="93"/>
      <c r="I28" s="93"/>
      <c r="J28" s="93"/>
      <c r="K28" s="94"/>
      <c r="L28" s="94"/>
    </row>
    <row r="29" spans="1:12" s="28" customFormat="1" ht="15" customHeight="1">
      <c r="A29" s="336" t="s">
        <v>268</v>
      </c>
      <c r="B29" s="340"/>
      <c r="C29" s="396">
        <v>1760</v>
      </c>
      <c r="D29" s="396"/>
      <c r="E29" s="396">
        <v>1420</v>
      </c>
      <c r="F29" s="396"/>
      <c r="G29" s="396">
        <v>0</v>
      </c>
      <c r="H29" s="396"/>
      <c r="I29" s="402">
        <v>0</v>
      </c>
      <c r="J29" s="402"/>
      <c r="K29" s="400">
        <v>0</v>
      </c>
      <c r="L29" s="400"/>
    </row>
    <row r="30" spans="1:12" s="28" customFormat="1" ht="15" customHeight="1">
      <c r="A30" s="336" t="s">
        <v>281</v>
      </c>
      <c r="B30" s="340"/>
      <c r="C30" s="399">
        <v>5.4</v>
      </c>
      <c r="D30" s="399"/>
      <c r="E30" s="399">
        <v>4.3</v>
      </c>
      <c r="F30" s="399"/>
      <c r="G30" s="399">
        <v>0</v>
      </c>
      <c r="H30" s="399"/>
      <c r="I30" s="403">
        <v>0</v>
      </c>
      <c r="J30" s="403"/>
      <c r="K30" s="404">
        <v>0</v>
      </c>
      <c r="L30" s="404"/>
    </row>
    <row r="31" spans="1:12" s="28" customFormat="1" ht="15" customHeight="1">
      <c r="A31" s="398" t="s">
        <v>283</v>
      </c>
      <c r="B31" s="314"/>
      <c r="C31" s="396">
        <v>1390</v>
      </c>
      <c r="D31" s="396"/>
      <c r="E31" s="396">
        <v>1160</v>
      </c>
      <c r="F31" s="396"/>
      <c r="G31" s="396">
        <v>0</v>
      </c>
      <c r="H31" s="396"/>
      <c r="I31" s="402">
        <v>0</v>
      </c>
      <c r="J31" s="402"/>
      <c r="K31" s="400">
        <v>0</v>
      </c>
      <c r="L31" s="400"/>
    </row>
    <row r="32" spans="1:12" s="28" customFormat="1" ht="15" customHeight="1">
      <c r="A32" s="398" t="s">
        <v>284</v>
      </c>
      <c r="B32" s="314"/>
      <c r="C32" s="396">
        <v>370</v>
      </c>
      <c r="D32" s="396"/>
      <c r="E32" s="396">
        <v>260</v>
      </c>
      <c r="F32" s="396"/>
      <c r="G32" s="396">
        <v>0</v>
      </c>
      <c r="H32" s="396"/>
      <c r="I32" s="402">
        <v>0</v>
      </c>
      <c r="J32" s="402"/>
      <c r="K32" s="400">
        <v>0</v>
      </c>
      <c r="L32" s="400"/>
    </row>
    <row r="33" spans="1:12" s="28" customFormat="1" ht="11.25" customHeight="1">
      <c r="A33" s="70"/>
      <c r="B33" s="76"/>
      <c r="C33" s="93"/>
      <c r="D33" s="93"/>
      <c r="E33" s="93"/>
      <c r="F33" s="93"/>
      <c r="G33" s="93"/>
      <c r="H33" s="93"/>
      <c r="I33" s="93"/>
      <c r="J33" s="93"/>
      <c r="K33" s="94"/>
      <c r="L33" s="94"/>
    </row>
    <row r="34" spans="1:12" s="28" customFormat="1" ht="18" customHeight="1">
      <c r="A34" s="336" t="s">
        <v>282</v>
      </c>
      <c r="B34" s="340"/>
      <c r="C34" s="396">
        <v>28100</v>
      </c>
      <c r="D34" s="396"/>
      <c r="E34" s="396">
        <v>23800</v>
      </c>
      <c r="F34" s="396"/>
      <c r="G34" s="396">
        <v>22220</v>
      </c>
      <c r="H34" s="396"/>
      <c r="I34" s="396">
        <v>20500</v>
      </c>
      <c r="J34" s="396"/>
      <c r="K34" s="401">
        <v>18300</v>
      </c>
      <c r="L34" s="401"/>
    </row>
    <row r="35" spans="1:12" s="28" customFormat="1" ht="3.75" customHeight="1">
      <c r="A35" s="84"/>
      <c r="B35" s="83"/>
      <c r="C35" s="84"/>
      <c r="D35" s="84"/>
      <c r="E35" s="84"/>
      <c r="F35" s="84"/>
      <c r="G35" s="84"/>
      <c r="H35" s="84"/>
      <c r="I35" s="84"/>
      <c r="J35" s="84"/>
      <c r="K35" s="84"/>
      <c r="L35" s="84"/>
    </row>
    <row r="36" ht="3.75" customHeight="1"/>
    <row r="37" ht="12">
      <c r="A37" s="86" t="s">
        <v>287</v>
      </c>
    </row>
    <row r="38" ht="12">
      <c r="A38" s="106" t="s">
        <v>354</v>
      </c>
    </row>
    <row r="39" ht="12">
      <c r="A39" s="106" t="s">
        <v>355</v>
      </c>
    </row>
    <row r="40" ht="12">
      <c r="A40" s="106" t="s">
        <v>356</v>
      </c>
    </row>
    <row r="41" ht="12">
      <c r="A41" s="106" t="s">
        <v>352</v>
      </c>
    </row>
    <row r="42" ht="12">
      <c r="A42" s="106" t="s">
        <v>357</v>
      </c>
    </row>
    <row r="43" ht="12">
      <c r="A43" s="106" t="s">
        <v>353</v>
      </c>
    </row>
    <row r="44" ht="12">
      <c r="A44" s="106" t="s">
        <v>358</v>
      </c>
    </row>
    <row r="49" spans="1:12" s="11" customFormat="1" ht="17.25">
      <c r="A49" s="380" t="s">
        <v>346</v>
      </c>
      <c r="B49" s="380"/>
      <c r="C49" s="380"/>
      <c r="D49" s="380"/>
      <c r="E49" s="380"/>
      <c r="F49" s="380"/>
      <c r="G49" s="380"/>
      <c r="H49" s="380"/>
      <c r="I49" s="380"/>
      <c r="J49" s="380"/>
      <c r="K49" s="380"/>
      <c r="L49" s="380"/>
    </row>
    <row r="50" spans="1:9" ht="12" customHeight="1">
      <c r="A50" s="95"/>
      <c r="B50" s="95"/>
      <c r="C50" s="95"/>
      <c r="D50" s="95"/>
      <c r="E50" s="95"/>
      <c r="F50" s="95"/>
      <c r="G50" s="95"/>
      <c r="H50" s="125"/>
      <c r="I50" s="125"/>
    </row>
    <row r="51" spans="8:9" ht="12">
      <c r="H51" s="82"/>
      <c r="I51" s="82"/>
    </row>
    <row r="52" spans="8:9" ht="4.5" customHeight="1">
      <c r="H52" s="82"/>
      <c r="I52" s="82"/>
    </row>
    <row r="53" ht="24.75" customHeight="1"/>
    <row r="54" s="28" customFormat="1" ht="4.5" customHeight="1"/>
    <row r="55" s="70" customFormat="1" ht="33" customHeight="1"/>
    <row r="56" s="28" customFormat="1" ht="3.75" customHeight="1"/>
    <row r="57" ht="3.75" customHeight="1"/>
  </sheetData>
  <mergeCells count="68">
    <mergeCell ref="I11:J11"/>
    <mergeCell ref="I10:J10"/>
    <mergeCell ref="I9:J9"/>
    <mergeCell ref="E11:F11"/>
    <mergeCell ref="E10:F10"/>
    <mergeCell ref="E9:F9"/>
    <mergeCell ref="G9:H9"/>
    <mergeCell ref="G10:H10"/>
    <mergeCell ref="G11:H11"/>
    <mergeCell ref="K5:K7"/>
    <mergeCell ref="L5:L7"/>
    <mergeCell ref="B5:J5"/>
    <mergeCell ref="B6:C6"/>
    <mergeCell ref="D6:J6"/>
    <mergeCell ref="I7:J7"/>
    <mergeCell ref="E7:F7"/>
    <mergeCell ref="G7:H7"/>
    <mergeCell ref="A49:L49"/>
    <mergeCell ref="G12:H12"/>
    <mergeCell ref="I31:J31"/>
    <mergeCell ref="I12:J12"/>
    <mergeCell ref="I32:J32"/>
    <mergeCell ref="I34:J34"/>
    <mergeCell ref="E12:F12"/>
    <mergeCell ref="E32:F32"/>
    <mergeCell ref="E13:F13"/>
    <mergeCell ref="A31:B31"/>
    <mergeCell ref="A29:B29"/>
    <mergeCell ref="K30:L30"/>
    <mergeCell ref="I25:J25"/>
    <mergeCell ref="I27:J27"/>
    <mergeCell ref="K25:L25"/>
    <mergeCell ref="K27:L27"/>
    <mergeCell ref="K31:L31"/>
    <mergeCell ref="K32:L32"/>
    <mergeCell ref="K34:L34"/>
    <mergeCell ref="I29:J29"/>
    <mergeCell ref="I30:J30"/>
    <mergeCell ref="K29:L29"/>
    <mergeCell ref="G34:H34"/>
    <mergeCell ref="C31:D31"/>
    <mergeCell ref="C32:D32"/>
    <mergeCell ref="E30:F30"/>
    <mergeCell ref="E31:F31"/>
    <mergeCell ref="G30:H30"/>
    <mergeCell ref="G31:H31"/>
    <mergeCell ref="G32:H32"/>
    <mergeCell ref="E34:F34"/>
    <mergeCell ref="A34:B34"/>
    <mergeCell ref="C34:D34"/>
    <mergeCell ref="A32:B32"/>
    <mergeCell ref="G25:H25"/>
    <mergeCell ref="G27:H27"/>
    <mergeCell ref="G29:H29"/>
    <mergeCell ref="A30:B30"/>
    <mergeCell ref="C30:D30"/>
    <mergeCell ref="A27:B27"/>
    <mergeCell ref="C27:D27"/>
    <mergeCell ref="A1:L1"/>
    <mergeCell ref="E25:F25"/>
    <mergeCell ref="E27:F27"/>
    <mergeCell ref="E29:F29"/>
    <mergeCell ref="C25:D25"/>
    <mergeCell ref="C29:D29"/>
    <mergeCell ref="I13:J13"/>
    <mergeCell ref="A21:L21"/>
    <mergeCell ref="G13:H13"/>
    <mergeCell ref="A5:A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1" sqref="A1"/>
    </sheetView>
  </sheetViews>
  <sheetFormatPr defaultColWidth="9.00390625" defaultRowHeight="13.5"/>
  <cols>
    <col min="1" max="1" width="18.25390625" style="20" customWidth="1"/>
    <col min="2" max="4" width="14.75390625" style="20" customWidth="1"/>
    <col min="5" max="6" width="14.50390625" style="20" customWidth="1"/>
    <col min="7" max="10" width="17.50390625" style="20" customWidth="1"/>
    <col min="11" max="11" width="18.25390625" style="20" customWidth="1"/>
    <col min="12" max="16384" width="8.875" style="20" customWidth="1"/>
  </cols>
  <sheetData>
    <row r="1" spans="6:8" s="11" customFormat="1" ht="18" customHeight="1">
      <c r="F1" s="12" t="s">
        <v>263</v>
      </c>
      <c r="G1" s="13" t="s">
        <v>14</v>
      </c>
      <c r="H1" s="14"/>
    </row>
    <row r="2" ht="12" customHeight="1"/>
    <row r="3" ht="12" customHeight="1">
      <c r="K3" s="77" t="s">
        <v>15</v>
      </c>
    </row>
    <row r="4" ht="4.5" customHeight="1">
      <c r="K4" s="77"/>
    </row>
    <row r="5" spans="1:11" ht="12" customHeight="1">
      <c r="A5" s="15" t="s">
        <v>303</v>
      </c>
      <c r="B5" s="333" t="s">
        <v>17</v>
      </c>
      <c r="C5" s="333"/>
      <c r="D5" s="334"/>
      <c r="E5" s="331" t="s">
        <v>18</v>
      </c>
      <c r="F5" s="332"/>
      <c r="G5" s="334" t="s">
        <v>19</v>
      </c>
      <c r="H5" s="331"/>
      <c r="I5" s="331" t="s">
        <v>20</v>
      </c>
      <c r="J5" s="332"/>
      <c r="K5" s="19" t="s">
        <v>305</v>
      </c>
    </row>
    <row r="6" spans="1:12" ht="12" customHeight="1">
      <c r="A6" s="21" t="s">
        <v>304</v>
      </c>
      <c r="B6" s="23" t="s">
        <v>22</v>
      </c>
      <c r="C6" s="24" t="s">
        <v>23</v>
      </c>
      <c r="D6" s="24" t="s">
        <v>24</v>
      </c>
      <c r="E6" s="24" t="s">
        <v>23</v>
      </c>
      <c r="F6" s="25" t="s">
        <v>24</v>
      </c>
      <c r="G6" s="26" t="s">
        <v>23</v>
      </c>
      <c r="H6" s="24" t="s">
        <v>24</v>
      </c>
      <c r="I6" s="24" t="s">
        <v>23</v>
      </c>
      <c r="J6" s="25" t="s">
        <v>24</v>
      </c>
      <c r="K6" s="27" t="s">
        <v>306</v>
      </c>
      <c r="L6" s="28"/>
    </row>
    <row r="7" spans="1:12" ht="4.5" customHeight="1">
      <c r="A7" s="78"/>
      <c r="B7" s="28"/>
      <c r="C7" s="28"/>
      <c r="D7" s="28"/>
      <c r="E7" s="28"/>
      <c r="F7" s="28"/>
      <c r="G7" s="28"/>
      <c r="H7" s="28"/>
      <c r="I7" s="28"/>
      <c r="J7" s="28"/>
      <c r="K7" s="79"/>
      <c r="L7" s="28"/>
    </row>
    <row r="8" spans="1:12" ht="11.25" customHeight="1">
      <c r="A8" s="76" t="s">
        <v>331</v>
      </c>
      <c r="B8" s="98">
        <f>SUM(C8:D8)</f>
        <v>2590</v>
      </c>
      <c r="C8" s="98">
        <v>1290</v>
      </c>
      <c r="D8" s="98">
        <v>1300</v>
      </c>
      <c r="E8" s="98">
        <v>1143</v>
      </c>
      <c r="F8" s="98">
        <v>850</v>
      </c>
      <c r="G8" s="98">
        <v>65</v>
      </c>
      <c r="H8" s="98">
        <v>226</v>
      </c>
      <c r="I8" s="98">
        <v>82</v>
      </c>
      <c r="J8" s="98">
        <v>224</v>
      </c>
      <c r="K8" s="72">
        <v>14</v>
      </c>
      <c r="L8" s="28"/>
    </row>
    <row r="9" spans="1:12" ht="11.25" customHeight="1">
      <c r="A9" s="76">
        <v>15</v>
      </c>
      <c r="B9" s="98">
        <f>SUM(C9:D9)</f>
        <v>2557</v>
      </c>
      <c r="C9" s="98">
        <v>1239</v>
      </c>
      <c r="D9" s="98">
        <v>1318</v>
      </c>
      <c r="E9" s="98">
        <v>1087</v>
      </c>
      <c r="F9" s="98">
        <v>874</v>
      </c>
      <c r="G9" s="98">
        <v>59</v>
      </c>
      <c r="H9" s="98">
        <v>211</v>
      </c>
      <c r="I9" s="98">
        <v>93</v>
      </c>
      <c r="J9" s="98">
        <v>233</v>
      </c>
      <c r="K9" s="72">
        <v>15</v>
      </c>
      <c r="L9" s="28"/>
    </row>
    <row r="10" spans="1:12" ht="11.25" customHeight="1">
      <c r="A10" s="76">
        <v>16</v>
      </c>
      <c r="B10" s="98">
        <f>SUM(C10:D10)</f>
        <v>2443</v>
      </c>
      <c r="C10" s="98">
        <v>1133</v>
      </c>
      <c r="D10" s="98">
        <v>1310</v>
      </c>
      <c r="E10" s="98">
        <v>998</v>
      </c>
      <c r="F10" s="98">
        <v>870</v>
      </c>
      <c r="G10" s="98">
        <v>53</v>
      </c>
      <c r="H10" s="98">
        <v>212</v>
      </c>
      <c r="I10" s="98">
        <v>82</v>
      </c>
      <c r="J10" s="98">
        <v>228</v>
      </c>
      <c r="K10" s="72">
        <v>16</v>
      </c>
      <c r="L10" s="28"/>
    </row>
    <row r="11" spans="1:12" s="82" customFormat="1" ht="11.25" customHeight="1">
      <c r="A11" s="76">
        <v>17</v>
      </c>
      <c r="B11" s="98">
        <f>SUM(C11:D11)</f>
        <v>2415</v>
      </c>
      <c r="C11" s="98">
        <v>1110</v>
      </c>
      <c r="D11" s="98">
        <v>1305</v>
      </c>
      <c r="E11" s="98">
        <v>976</v>
      </c>
      <c r="F11" s="98">
        <v>874</v>
      </c>
      <c r="G11" s="98">
        <v>52</v>
      </c>
      <c r="H11" s="98">
        <v>210</v>
      </c>
      <c r="I11" s="98">
        <v>82</v>
      </c>
      <c r="J11" s="98">
        <v>221</v>
      </c>
      <c r="K11" s="72">
        <v>17</v>
      </c>
      <c r="L11" s="81"/>
    </row>
    <row r="12" spans="1:12" s="82" customFormat="1" ht="11.25" customHeight="1">
      <c r="A12" s="80">
        <v>18</v>
      </c>
      <c r="B12" s="157">
        <f>SUM(C12:D12)</f>
        <v>2385</v>
      </c>
      <c r="C12" s="157">
        <v>1083</v>
      </c>
      <c r="D12" s="157">
        <v>1302</v>
      </c>
      <c r="E12" s="157">
        <v>945</v>
      </c>
      <c r="F12" s="157">
        <v>873</v>
      </c>
      <c r="G12" s="157">
        <v>51</v>
      </c>
      <c r="H12" s="157">
        <v>210</v>
      </c>
      <c r="I12" s="157">
        <v>87</v>
      </c>
      <c r="J12" s="157">
        <v>219</v>
      </c>
      <c r="K12" s="73">
        <v>18</v>
      </c>
      <c r="L12" s="81"/>
    </row>
    <row r="13" spans="1:12" ht="4.5" customHeight="1">
      <c r="A13" s="83" t="s">
        <v>294</v>
      </c>
      <c r="B13" s="84"/>
      <c r="C13" s="84"/>
      <c r="D13" s="84"/>
      <c r="E13" s="84"/>
      <c r="F13" s="84"/>
      <c r="G13" s="84"/>
      <c r="H13" s="84" t="s">
        <v>294</v>
      </c>
      <c r="I13" s="84" t="s">
        <v>294</v>
      </c>
      <c r="J13" s="84"/>
      <c r="K13" s="85"/>
      <c r="L13" s="28"/>
    </row>
    <row r="14" spans="9:12" ht="3.75" customHeight="1">
      <c r="I14" s="20" t="s">
        <v>294</v>
      </c>
      <c r="L14" s="28"/>
    </row>
    <row r="15" ht="12">
      <c r="A15" s="86" t="s">
        <v>25</v>
      </c>
    </row>
  </sheetData>
  <mergeCells count="4">
    <mergeCell ref="I5:J5"/>
    <mergeCell ref="B5:D5"/>
    <mergeCell ref="E5:F5"/>
    <mergeCell ref="G5:H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"/>
    </sheetView>
  </sheetViews>
  <sheetFormatPr defaultColWidth="9.00390625" defaultRowHeight="13.5"/>
  <cols>
    <col min="1" max="2" width="10.50390625" style="20" customWidth="1"/>
    <col min="3" max="8" width="23.375" style="20" customWidth="1"/>
    <col min="9" max="10" width="10.50390625" style="20" customWidth="1"/>
    <col min="11" max="16384" width="8.875" style="20" customWidth="1"/>
  </cols>
  <sheetData>
    <row r="1" spans="2:10" s="11" customFormat="1" ht="18" customHeight="1">
      <c r="B1" s="29"/>
      <c r="C1" s="29"/>
      <c r="D1" s="29"/>
      <c r="E1" s="29" t="s">
        <v>26</v>
      </c>
      <c r="F1" s="13" t="s">
        <v>295</v>
      </c>
      <c r="G1" s="29"/>
      <c r="H1" s="29"/>
      <c r="I1" s="29"/>
      <c r="J1" s="29"/>
    </row>
    <row r="2" spans="2:10" ht="12" customHeight="1">
      <c r="B2" s="95"/>
      <c r="C2" s="95"/>
      <c r="D2" s="95"/>
      <c r="E2" s="95"/>
      <c r="F2" s="87"/>
      <c r="G2" s="95"/>
      <c r="H2" s="95"/>
      <c r="I2" s="95"/>
      <c r="J2" s="95"/>
    </row>
    <row r="3" ht="12" customHeight="1">
      <c r="J3" s="20" t="s">
        <v>27</v>
      </c>
    </row>
    <row r="4" ht="4.5" customHeight="1"/>
    <row r="5" spans="1:10" ht="12" customHeight="1">
      <c r="A5" s="88"/>
      <c r="B5" s="15" t="s">
        <v>307</v>
      </c>
      <c r="C5" s="334" t="s">
        <v>28</v>
      </c>
      <c r="D5" s="331"/>
      <c r="E5" s="16" t="s">
        <v>239</v>
      </c>
      <c r="F5" s="30" t="s">
        <v>29</v>
      </c>
      <c r="G5" s="331" t="s">
        <v>30</v>
      </c>
      <c r="H5" s="332"/>
      <c r="I5" s="19" t="s">
        <v>309</v>
      </c>
      <c r="J5" s="90"/>
    </row>
    <row r="6" spans="1:10" ht="12" customHeight="1">
      <c r="A6" s="91" t="s">
        <v>308</v>
      </c>
      <c r="B6" s="21"/>
      <c r="C6" s="23" t="s">
        <v>31</v>
      </c>
      <c r="D6" s="31" t="s">
        <v>32</v>
      </c>
      <c r="E6" s="32" t="s">
        <v>31</v>
      </c>
      <c r="F6" s="23" t="s">
        <v>32</v>
      </c>
      <c r="G6" s="31" t="s">
        <v>31</v>
      </c>
      <c r="H6" s="32" t="s">
        <v>32</v>
      </c>
      <c r="I6" s="22"/>
      <c r="J6" s="92" t="s">
        <v>310</v>
      </c>
    </row>
    <row r="7" spans="1:10" ht="3.75" customHeight="1">
      <c r="A7" s="28"/>
      <c r="B7" s="78"/>
      <c r="C7" s="70"/>
      <c r="D7" s="70"/>
      <c r="E7" s="70"/>
      <c r="F7" s="70"/>
      <c r="G7" s="70"/>
      <c r="H7" s="70"/>
      <c r="I7" s="107"/>
      <c r="J7" s="71"/>
    </row>
    <row r="8" spans="1:10" ht="11.25" customHeight="1">
      <c r="A8" s="336" t="s">
        <v>332</v>
      </c>
      <c r="B8" s="340"/>
      <c r="C8" s="93">
        <f aca="true" t="shared" si="0" ref="C8:D11">E8+G8</f>
        <v>31780</v>
      </c>
      <c r="D8" s="93">
        <f t="shared" si="0"/>
        <v>36016</v>
      </c>
      <c r="E8" s="93">
        <v>31780</v>
      </c>
      <c r="F8" s="93">
        <v>36016</v>
      </c>
      <c r="G8" s="93">
        <v>0</v>
      </c>
      <c r="H8" s="93">
        <v>0</v>
      </c>
      <c r="I8" s="335" t="s">
        <v>332</v>
      </c>
      <c r="J8" s="336"/>
    </row>
    <row r="9" spans="1:10" ht="11.25" customHeight="1">
      <c r="A9" s="336">
        <v>15</v>
      </c>
      <c r="B9" s="340"/>
      <c r="C9" s="93">
        <f t="shared" si="0"/>
        <v>35015</v>
      </c>
      <c r="D9" s="93">
        <f t="shared" si="0"/>
        <v>34744</v>
      </c>
      <c r="E9" s="93">
        <v>35015</v>
      </c>
      <c r="F9" s="93">
        <v>34744</v>
      </c>
      <c r="G9" s="93">
        <v>0</v>
      </c>
      <c r="H9" s="93">
        <v>0</v>
      </c>
      <c r="I9" s="335">
        <v>15</v>
      </c>
      <c r="J9" s="336"/>
    </row>
    <row r="10" spans="1:10" ht="11.25" customHeight="1">
      <c r="A10" s="336">
        <v>16</v>
      </c>
      <c r="B10" s="340"/>
      <c r="C10" s="93">
        <f t="shared" si="0"/>
        <v>33965</v>
      </c>
      <c r="D10" s="93">
        <f t="shared" si="0"/>
        <v>40191</v>
      </c>
      <c r="E10" s="93">
        <v>33965</v>
      </c>
      <c r="F10" s="93">
        <v>40191</v>
      </c>
      <c r="G10" s="93">
        <v>0</v>
      </c>
      <c r="H10" s="93">
        <v>0</v>
      </c>
      <c r="I10" s="335">
        <v>16</v>
      </c>
      <c r="J10" s="336"/>
    </row>
    <row r="11" spans="1:10" s="82" customFormat="1" ht="11.25" customHeight="1">
      <c r="A11" s="336">
        <v>17</v>
      </c>
      <c r="B11" s="340"/>
      <c r="C11" s="93">
        <f t="shared" si="0"/>
        <v>32165</v>
      </c>
      <c r="D11" s="93">
        <f t="shared" si="0"/>
        <v>39063</v>
      </c>
      <c r="E11" s="93">
        <v>32165</v>
      </c>
      <c r="F11" s="93">
        <v>39063</v>
      </c>
      <c r="G11" s="93">
        <v>0</v>
      </c>
      <c r="H11" s="93">
        <v>0</v>
      </c>
      <c r="I11" s="335">
        <v>17</v>
      </c>
      <c r="J11" s="336"/>
    </row>
    <row r="12" spans="1:10" s="82" customFormat="1" ht="11.25" customHeight="1">
      <c r="A12" s="337">
        <v>18</v>
      </c>
      <c r="B12" s="338"/>
      <c r="C12" s="94">
        <f>E12+G12</f>
        <v>37969</v>
      </c>
      <c r="D12" s="94">
        <f>F12+H12</f>
        <v>31033</v>
      </c>
      <c r="E12" s="94">
        <v>37969</v>
      </c>
      <c r="F12" s="94">
        <v>31033</v>
      </c>
      <c r="G12" s="94">
        <v>0</v>
      </c>
      <c r="H12" s="94">
        <v>0</v>
      </c>
      <c r="I12" s="339">
        <v>18</v>
      </c>
      <c r="J12" s="337"/>
    </row>
    <row r="13" spans="1:10" ht="3.75" customHeight="1">
      <c r="A13" s="74"/>
      <c r="B13" s="96"/>
      <c r="C13" s="97"/>
      <c r="D13" s="97"/>
      <c r="E13" s="97"/>
      <c r="F13" s="97"/>
      <c r="G13" s="97"/>
      <c r="H13" s="97"/>
      <c r="I13" s="75"/>
      <c r="J13" s="74"/>
    </row>
    <row r="14" ht="3.75" customHeight="1">
      <c r="A14" s="28"/>
    </row>
    <row r="15" ht="12">
      <c r="A15" s="86" t="s">
        <v>33</v>
      </c>
    </row>
    <row r="16" ht="12">
      <c r="A16" s="28"/>
    </row>
    <row r="17" ht="12">
      <c r="A17" s="28"/>
    </row>
    <row r="18" ht="12">
      <c r="A18" s="28"/>
    </row>
  </sheetData>
  <mergeCells count="12">
    <mergeCell ref="A12:B12"/>
    <mergeCell ref="I12:J12"/>
    <mergeCell ref="A11:B11"/>
    <mergeCell ref="A8:B8"/>
    <mergeCell ref="A9:B9"/>
    <mergeCell ref="A10:B10"/>
    <mergeCell ref="I11:J11"/>
    <mergeCell ref="I10:J10"/>
    <mergeCell ref="C5:D5"/>
    <mergeCell ref="G5:H5"/>
    <mergeCell ref="I8:J8"/>
    <mergeCell ref="I9:J9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A1" sqref="A1"/>
    </sheetView>
  </sheetViews>
  <sheetFormatPr defaultColWidth="9.00390625" defaultRowHeight="13.5"/>
  <cols>
    <col min="1" max="1" width="2.625" style="163" customWidth="1"/>
    <col min="2" max="2" width="15.125" style="163" customWidth="1"/>
    <col min="3" max="3" width="12.25390625" style="163" customWidth="1"/>
    <col min="4" max="4" width="14.50390625" style="163" customWidth="1"/>
    <col min="5" max="6" width="11.625" style="163" customWidth="1"/>
    <col min="7" max="7" width="11.125" style="163" customWidth="1"/>
    <col min="8" max="9" width="12.25390625" style="163" customWidth="1"/>
    <col min="10" max="10" width="14.50390625" style="163" customWidth="1"/>
    <col min="11" max="12" width="11.625" style="163" customWidth="1"/>
    <col min="13" max="13" width="11.125" style="163" customWidth="1"/>
    <col min="14" max="14" width="12.25390625" style="163" customWidth="1"/>
    <col min="15" max="15" width="2.625" style="163" customWidth="1"/>
    <col min="16" max="16" width="15.125" style="163" customWidth="1"/>
    <col min="17" max="16384" width="8.875" style="163" customWidth="1"/>
  </cols>
  <sheetData>
    <row r="1" spans="8:10" s="161" customFormat="1" ht="18" customHeight="1">
      <c r="H1" s="36" t="s">
        <v>34</v>
      </c>
      <c r="I1" s="37" t="s">
        <v>35</v>
      </c>
      <c r="J1" s="162"/>
    </row>
    <row r="2" spans="8:10" ht="11.25" customHeight="1">
      <c r="H2" s="42"/>
      <c r="I2" s="43"/>
      <c r="J2" s="164"/>
    </row>
    <row r="4" ht="4.5" customHeight="1"/>
    <row r="5" spans="1:17" ht="12">
      <c r="A5" s="323" t="s">
        <v>303</v>
      </c>
      <c r="B5" s="324"/>
      <c r="C5" s="325" t="s">
        <v>17</v>
      </c>
      <c r="D5" s="322"/>
      <c r="E5" s="316" t="s">
        <v>36</v>
      </c>
      <c r="F5" s="316"/>
      <c r="G5" s="316" t="s">
        <v>37</v>
      </c>
      <c r="H5" s="317"/>
      <c r="I5" s="322" t="s">
        <v>38</v>
      </c>
      <c r="J5" s="316"/>
      <c r="K5" s="316" t="s">
        <v>296</v>
      </c>
      <c r="L5" s="316"/>
      <c r="M5" s="316" t="s">
        <v>39</v>
      </c>
      <c r="N5" s="317"/>
      <c r="O5" s="318" t="s">
        <v>305</v>
      </c>
      <c r="P5" s="319"/>
      <c r="Q5" s="166"/>
    </row>
    <row r="6" spans="1:17" ht="12">
      <c r="A6" s="326" t="s">
        <v>311</v>
      </c>
      <c r="B6" s="327"/>
      <c r="C6" s="167" t="s">
        <v>41</v>
      </c>
      <c r="D6" s="168" t="s">
        <v>42</v>
      </c>
      <c r="E6" s="168" t="s">
        <v>41</v>
      </c>
      <c r="F6" s="168" t="s">
        <v>42</v>
      </c>
      <c r="G6" s="168" t="s">
        <v>41</v>
      </c>
      <c r="H6" s="169" t="s">
        <v>42</v>
      </c>
      <c r="I6" s="167" t="s">
        <v>41</v>
      </c>
      <c r="J6" s="168" t="s">
        <v>42</v>
      </c>
      <c r="K6" s="168" t="s">
        <v>41</v>
      </c>
      <c r="L6" s="168" t="s">
        <v>42</v>
      </c>
      <c r="M6" s="168" t="s">
        <v>41</v>
      </c>
      <c r="N6" s="169" t="s">
        <v>43</v>
      </c>
      <c r="O6" s="320" t="s">
        <v>312</v>
      </c>
      <c r="P6" s="321"/>
      <c r="Q6" s="166"/>
    </row>
    <row r="7" spans="1:17" ht="3" customHeight="1">
      <c r="A7" s="328"/>
      <c r="B7" s="329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70"/>
      <c r="P7" s="171"/>
      <c r="Q7" s="166"/>
    </row>
    <row r="8" spans="1:17" s="173" customFormat="1" ht="11.25" customHeight="1">
      <c r="A8" s="342" t="s">
        <v>261</v>
      </c>
      <c r="B8" s="343"/>
      <c r="C8" s="221">
        <f aca="true" t="shared" si="0" ref="C8:D12">SUM(E8,G8,I8,K8,M8)</f>
        <v>6947</v>
      </c>
      <c r="D8" s="222">
        <f t="shared" si="0"/>
        <v>10058402</v>
      </c>
      <c r="E8" s="226">
        <f>SUM(E9:E13)</f>
        <v>1611</v>
      </c>
      <c r="F8" s="221">
        <f aca="true" t="shared" si="1" ref="F8:N8">SUM(F9:F13)</f>
        <v>30179</v>
      </c>
      <c r="G8" s="221">
        <f t="shared" si="1"/>
        <v>2378</v>
      </c>
      <c r="H8" s="221">
        <f t="shared" si="1"/>
        <v>857697</v>
      </c>
      <c r="I8" s="221">
        <f t="shared" si="1"/>
        <v>1465</v>
      </c>
      <c r="J8" s="221">
        <f t="shared" si="1"/>
        <v>1098662</v>
      </c>
      <c r="K8" s="221">
        <f t="shared" si="1"/>
        <v>202</v>
      </c>
      <c r="L8" s="221">
        <f t="shared" si="1"/>
        <v>363889</v>
      </c>
      <c r="M8" s="221">
        <f t="shared" si="1"/>
        <v>1291</v>
      </c>
      <c r="N8" s="221">
        <f t="shared" si="1"/>
        <v>7707975</v>
      </c>
      <c r="O8" s="341" t="s">
        <v>261</v>
      </c>
      <c r="P8" s="342"/>
      <c r="Q8" s="172"/>
    </row>
    <row r="9" spans="1:17" ht="11.25" customHeight="1">
      <c r="A9" s="175"/>
      <c r="B9" s="205" t="s">
        <v>44</v>
      </c>
      <c r="C9" s="223">
        <f t="shared" si="0"/>
        <v>161</v>
      </c>
      <c r="D9" s="224">
        <f t="shared" si="0"/>
        <v>758304</v>
      </c>
      <c r="E9" s="225">
        <v>0</v>
      </c>
      <c r="F9" s="225">
        <v>0</v>
      </c>
      <c r="G9" s="223">
        <v>0</v>
      </c>
      <c r="H9" s="223">
        <v>0</v>
      </c>
      <c r="I9" s="223">
        <v>19</v>
      </c>
      <c r="J9" s="223">
        <v>16939</v>
      </c>
      <c r="K9" s="223">
        <v>46</v>
      </c>
      <c r="L9" s="223">
        <v>64433</v>
      </c>
      <c r="M9" s="223">
        <v>96</v>
      </c>
      <c r="N9" s="223">
        <v>676932</v>
      </c>
      <c r="O9" s="239"/>
      <c r="P9" s="204" t="s">
        <v>44</v>
      </c>
      <c r="Q9" s="166"/>
    </row>
    <row r="10" spans="1:17" ht="11.25" customHeight="1">
      <c r="A10" s="175"/>
      <c r="B10" s="205" t="s">
        <v>45</v>
      </c>
      <c r="C10" s="223">
        <f t="shared" si="0"/>
        <v>4801</v>
      </c>
      <c r="D10" s="224">
        <f t="shared" si="0"/>
        <v>8928153</v>
      </c>
      <c r="E10" s="223">
        <v>76</v>
      </c>
      <c r="F10" s="223">
        <v>7524</v>
      </c>
      <c r="G10" s="223">
        <v>2159</v>
      </c>
      <c r="H10" s="223">
        <v>786787</v>
      </c>
      <c r="I10" s="223">
        <v>1248</v>
      </c>
      <c r="J10" s="223">
        <v>909502</v>
      </c>
      <c r="K10" s="223">
        <v>140</v>
      </c>
      <c r="L10" s="223">
        <v>271991</v>
      </c>
      <c r="M10" s="223">
        <v>1178</v>
      </c>
      <c r="N10" s="223">
        <v>6952349</v>
      </c>
      <c r="O10" s="239"/>
      <c r="P10" s="204" t="s">
        <v>45</v>
      </c>
      <c r="Q10" s="166"/>
    </row>
    <row r="11" spans="1:17" ht="11.25" customHeight="1">
      <c r="A11" s="175"/>
      <c r="B11" s="205" t="s">
        <v>46</v>
      </c>
      <c r="C11" s="223">
        <f t="shared" si="0"/>
        <v>1470</v>
      </c>
      <c r="D11" s="223">
        <f t="shared" si="0"/>
        <v>30990</v>
      </c>
      <c r="E11" s="227">
        <v>1424</v>
      </c>
      <c r="F11" s="223">
        <v>19287</v>
      </c>
      <c r="G11" s="223">
        <v>46</v>
      </c>
      <c r="H11" s="223">
        <v>11703</v>
      </c>
      <c r="I11" s="225">
        <v>0</v>
      </c>
      <c r="J11" s="225">
        <v>0</v>
      </c>
      <c r="K11" s="225">
        <v>0</v>
      </c>
      <c r="L11" s="225">
        <v>0</v>
      </c>
      <c r="M11" s="225">
        <v>0</v>
      </c>
      <c r="N11" s="225">
        <v>0</v>
      </c>
      <c r="O11" s="239"/>
      <c r="P11" s="204" t="s">
        <v>46</v>
      </c>
      <c r="Q11" s="166"/>
    </row>
    <row r="12" spans="1:17" ht="11.25" customHeight="1">
      <c r="A12" s="175"/>
      <c r="B12" s="205" t="s">
        <v>47</v>
      </c>
      <c r="C12" s="223">
        <f t="shared" si="0"/>
        <v>0</v>
      </c>
      <c r="D12" s="223">
        <f t="shared" si="0"/>
        <v>0</v>
      </c>
      <c r="E12" s="225">
        <v>0</v>
      </c>
      <c r="F12" s="225">
        <v>0</v>
      </c>
      <c r="G12" s="225">
        <v>0</v>
      </c>
      <c r="H12" s="225">
        <v>0</v>
      </c>
      <c r="I12" s="225">
        <v>0</v>
      </c>
      <c r="J12" s="225">
        <v>0</v>
      </c>
      <c r="K12" s="225">
        <v>0</v>
      </c>
      <c r="L12" s="225">
        <v>0</v>
      </c>
      <c r="M12" s="225">
        <v>0</v>
      </c>
      <c r="N12" s="225">
        <v>0</v>
      </c>
      <c r="O12" s="239"/>
      <c r="P12" s="204" t="s">
        <v>47</v>
      </c>
      <c r="Q12" s="166"/>
    </row>
    <row r="13" spans="1:17" ht="11.25" customHeight="1">
      <c r="A13" s="175"/>
      <c r="B13" s="205" t="s">
        <v>48</v>
      </c>
      <c r="C13" s="223">
        <f>SUM(E13,G13,I13,K13,M13)</f>
        <v>515</v>
      </c>
      <c r="D13" s="223">
        <f>SUM(F13,H13,J13,L13,N13)</f>
        <v>340955</v>
      </c>
      <c r="E13" s="223">
        <v>111</v>
      </c>
      <c r="F13" s="223">
        <v>3368</v>
      </c>
      <c r="G13" s="223">
        <v>173</v>
      </c>
      <c r="H13" s="223">
        <v>59207</v>
      </c>
      <c r="I13" s="223">
        <v>198</v>
      </c>
      <c r="J13" s="223">
        <v>172221</v>
      </c>
      <c r="K13" s="223">
        <v>16</v>
      </c>
      <c r="L13" s="223">
        <v>27465</v>
      </c>
      <c r="M13" s="223">
        <v>17</v>
      </c>
      <c r="N13" s="223">
        <v>78694</v>
      </c>
      <c r="O13" s="239"/>
      <c r="P13" s="204" t="s">
        <v>48</v>
      </c>
      <c r="Q13" s="166"/>
    </row>
    <row r="14" spans="1:17" ht="6" customHeight="1">
      <c r="A14" s="165"/>
      <c r="B14" s="174"/>
      <c r="C14" s="223"/>
      <c r="D14" s="224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346"/>
      <c r="P14" s="347"/>
      <c r="Q14" s="166"/>
    </row>
    <row r="15" spans="1:17" s="173" customFormat="1" ht="11.25" customHeight="1">
      <c r="A15" s="342" t="s">
        <v>276</v>
      </c>
      <c r="B15" s="343"/>
      <c r="C15" s="221">
        <f aca="true" t="shared" si="2" ref="C15:D19">SUM(E15,G15,I15,K15,M15)</f>
        <v>6532</v>
      </c>
      <c r="D15" s="221">
        <f t="shared" si="2"/>
        <v>10058416</v>
      </c>
      <c r="E15" s="226">
        <f>SUM(E16:E20)</f>
        <v>1472</v>
      </c>
      <c r="F15" s="221">
        <f>SUM(F16:F20)</f>
        <v>27617</v>
      </c>
      <c r="G15" s="221">
        <f aca="true" t="shared" si="3" ref="G15:N15">SUM(G16:G20)</f>
        <v>2105</v>
      </c>
      <c r="H15" s="221">
        <f t="shared" si="3"/>
        <v>763881</v>
      </c>
      <c r="I15" s="221">
        <f t="shared" si="3"/>
        <v>1593</v>
      </c>
      <c r="J15" s="221">
        <f t="shared" si="3"/>
        <v>1196484</v>
      </c>
      <c r="K15" s="221">
        <f t="shared" si="3"/>
        <v>205</v>
      </c>
      <c r="L15" s="221">
        <f t="shared" si="3"/>
        <v>389288</v>
      </c>
      <c r="M15" s="221">
        <f t="shared" si="3"/>
        <v>1157</v>
      </c>
      <c r="N15" s="221">
        <f t="shared" si="3"/>
        <v>7681146</v>
      </c>
      <c r="O15" s="341" t="s">
        <v>276</v>
      </c>
      <c r="P15" s="342"/>
      <c r="Q15" s="172"/>
    </row>
    <row r="16" spans="1:17" ht="11.25" customHeight="1">
      <c r="A16" s="175"/>
      <c r="B16" s="205" t="s">
        <v>44</v>
      </c>
      <c r="C16" s="223">
        <f t="shared" si="2"/>
        <v>158</v>
      </c>
      <c r="D16" s="223">
        <f t="shared" si="2"/>
        <v>695514</v>
      </c>
      <c r="E16" s="225">
        <v>0</v>
      </c>
      <c r="F16" s="225">
        <v>0</v>
      </c>
      <c r="G16" s="223">
        <v>1</v>
      </c>
      <c r="H16" s="223">
        <v>187</v>
      </c>
      <c r="I16" s="223">
        <v>29</v>
      </c>
      <c r="J16" s="223">
        <v>25984</v>
      </c>
      <c r="K16" s="223">
        <v>59</v>
      </c>
      <c r="L16" s="223">
        <v>81770</v>
      </c>
      <c r="M16" s="223">
        <v>69</v>
      </c>
      <c r="N16" s="223">
        <v>587573</v>
      </c>
      <c r="O16" s="239"/>
      <c r="P16" s="204" t="s">
        <v>44</v>
      </c>
      <c r="Q16" s="166"/>
    </row>
    <row r="17" spans="1:17" ht="11.25" customHeight="1">
      <c r="A17" s="175"/>
      <c r="B17" s="205" t="s">
        <v>45</v>
      </c>
      <c r="C17" s="223">
        <f t="shared" si="2"/>
        <v>4564</v>
      </c>
      <c r="D17" s="223">
        <f t="shared" si="2"/>
        <v>8948551</v>
      </c>
      <c r="E17" s="223">
        <v>89</v>
      </c>
      <c r="F17" s="223">
        <v>8811</v>
      </c>
      <c r="G17" s="223">
        <v>1916</v>
      </c>
      <c r="H17" s="223">
        <v>704547</v>
      </c>
      <c r="I17" s="223">
        <v>1374</v>
      </c>
      <c r="J17" s="223">
        <v>1005024</v>
      </c>
      <c r="K17" s="223">
        <v>127</v>
      </c>
      <c r="L17" s="223">
        <v>274629</v>
      </c>
      <c r="M17" s="223">
        <v>1058</v>
      </c>
      <c r="N17" s="223">
        <v>6955540</v>
      </c>
      <c r="O17" s="239"/>
      <c r="P17" s="204" t="s">
        <v>45</v>
      </c>
      <c r="Q17" s="166"/>
    </row>
    <row r="18" spans="1:17" ht="11.25" customHeight="1">
      <c r="A18" s="175"/>
      <c r="B18" s="205" t="s">
        <v>46</v>
      </c>
      <c r="C18" s="223">
        <f t="shared" si="2"/>
        <v>1317</v>
      </c>
      <c r="D18" s="223">
        <f t="shared" si="2"/>
        <v>24588</v>
      </c>
      <c r="E18" s="227">
        <v>1289</v>
      </c>
      <c r="F18" s="223">
        <v>16253</v>
      </c>
      <c r="G18" s="223">
        <v>28</v>
      </c>
      <c r="H18" s="223">
        <v>8335</v>
      </c>
      <c r="I18" s="225">
        <v>0</v>
      </c>
      <c r="J18" s="225">
        <v>0</v>
      </c>
      <c r="K18" s="225">
        <v>0</v>
      </c>
      <c r="L18" s="225">
        <v>0</v>
      </c>
      <c r="M18" s="225">
        <v>0</v>
      </c>
      <c r="N18" s="225">
        <v>0</v>
      </c>
      <c r="O18" s="239"/>
      <c r="P18" s="204" t="s">
        <v>46</v>
      </c>
      <c r="Q18" s="166"/>
    </row>
    <row r="19" spans="1:17" ht="11.25" customHeight="1">
      <c r="A19" s="175"/>
      <c r="B19" s="205" t="s">
        <v>47</v>
      </c>
      <c r="C19" s="223">
        <f t="shared" si="2"/>
        <v>8</v>
      </c>
      <c r="D19" s="223">
        <f t="shared" si="2"/>
        <v>5377</v>
      </c>
      <c r="E19" s="225">
        <v>0</v>
      </c>
      <c r="F19" s="225">
        <v>0</v>
      </c>
      <c r="G19" s="225">
        <v>5</v>
      </c>
      <c r="H19" s="225">
        <v>1851</v>
      </c>
      <c r="I19" s="225">
        <v>2</v>
      </c>
      <c r="J19" s="225">
        <v>1496</v>
      </c>
      <c r="K19" s="225">
        <v>1</v>
      </c>
      <c r="L19" s="225">
        <v>2030</v>
      </c>
      <c r="M19" s="225">
        <v>0</v>
      </c>
      <c r="N19" s="225">
        <v>0</v>
      </c>
      <c r="O19" s="239"/>
      <c r="P19" s="204" t="s">
        <v>47</v>
      </c>
      <c r="Q19" s="166"/>
    </row>
    <row r="20" spans="1:17" ht="11.25" customHeight="1">
      <c r="A20" s="175"/>
      <c r="B20" s="205" t="s">
        <v>48</v>
      </c>
      <c r="C20" s="223">
        <f>SUM(E20,G20,I20,K20,M20)</f>
        <v>485</v>
      </c>
      <c r="D20" s="223">
        <f>SUM(F20,H20,J20,L20,N20)</f>
        <v>384386</v>
      </c>
      <c r="E20" s="223">
        <v>94</v>
      </c>
      <c r="F20" s="223">
        <v>2553</v>
      </c>
      <c r="G20" s="223">
        <v>155</v>
      </c>
      <c r="H20" s="223">
        <v>48961</v>
      </c>
      <c r="I20" s="223">
        <v>188</v>
      </c>
      <c r="J20" s="223">
        <v>163980</v>
      </c>
      <c r="K20" s="223">
        <v>18</v>
      </c>
      <c r="L20" s="223">
        <v>30859</v>
      </c>
      <c r="M20" s="223">
        <v>30</v>
      </c>
      <c r="N20" s="223">
        <v>138033</v>
      </c>
      <c r="O20" s="239"/>
      <c r="P20" s="204" t="s">
        <v>48</v>
      </c>
      <c r="Q20" s="166"/>
    </row>
    <row r="21" spans="1:17" ht="6" customHeight="1">
      <c r="A21" s="175"/>
      <c r="B21" s="176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341"/>
      <c r="P21" s="342"/>
      <c r="Q21" s="166"/>
    </row>
    <row r="22" spans="1:17" s="173" customFormat="1" ht="11.25" customHeight="1">
      <c r="A22" s="342" t="s">
        <v>286</v>
      </c>
      <c r="B22" s="343"/>
      <c r="C22" s="221">
        <f aca="true" t="shared" si="4" ref="C22:D26">SUM(E22,G22,I22,K22,M22)</f>
        <v>6321</v>
      </c>
      <c r="D22" s="221">
        <f t="shared" si="4"/>
        <v>8844263</v>
      </c>
      <c r="E22" s="228">
        <f>SUM(E23:E27)</f>
        <v>1463</v>
      </c>
      <c r="F22" s="228">
        <f aca="true" t="shared" si="5" ref="F22:N22">SUM(F23:F27)</f>
        <v>28044</v>
      </c>
      <c r="G22" s="228">
        <f t="shared" si="5"/>
        <v>2012</v>
      </c>
      <c r="H22" s="228">
        <f t="shared" si="5"/>
        <v>716629</v>
      </c>
      <c r="I22" s="228">
        <f t="shared" si="5"/>
        <v>1591</v>
      </c>
      <c r="J22" s="228">
        <f t="shared" si="5"/>
        <v>1188114</v>
      </c>
      <c r="K22" s="228">
        <f t="shared" si="5"/>
        <v>270</v>
      </c>
      <c r="L22" s="228">
        <f t="shared" si="5"/>
        <v>507617</v>
      </c>
      <c r="M22" s="228">
        <f t="shared" si="5"/>
        <v>985</v>
      </c>
      <c r="N22" s="228">
        <f t="shared" si="5"/>
        <v>6403859</v>
      </c>
      <c r="O22" s="341" t="s">
        <v>286</v>
      </c>
      <c r="P22" s="342"/>
      <c r="Q22" s="172"/>
    </row>
    <row r="23" spans="1:17" ht="11.25" customHeight="1">
      <c r="A23" s="175"/>
      <c r="B23" s="205" t="s">
        <v>44</v>
      </c>
      <c r="C23" s="223">
        <f t="shared" si="4"/>
        <v>138</v>
      </c>
      <c r="D23" s="223">
        <f t="shared" si="4"/>
        <v>505794</v>
      </c>
      <c r="E23" s="225">
        <v>0</v>
      </c>
      <c r="F23" s="225">
        <v>0</v>
      </c>
      <c r="G23" s="229">
        <v>1</v>
      </c>
      <c r="H23" s="229">
        <v>479</v>
      </c>
      <c r="I23" s="229">
        <v>5</v>
      </c>
      <c r="J23" s="229">
        <v>4799</v>
      </c>
      <c r="K23" s="229">
        <v>71</v>
      </c>
      <c r="L23" s="229">
        <v>102223</v>
      </c>
      <c r="M23" s="229">
        <v>61</v>
      </c>
      <c r="N23" s="229">
        <v>398293</v>
      </c>
      <c r="O23" s="239"/>
      <c r="P23" s="204" t="s">
        <v>44</v>
      </c>
      <c r="Q23" s="166"/>
    </row>
    <row r="24" spans="1:17" ht="11.25" customHeight="1">
      <c r="A24" s="175"/>
      <c r="B24" s="205" t="s">
        <v>45</v>
      </c>
      <c r="C24" s="223">
        <f t="shared" si="4"/>
        <v>4366</v>
      </c>
      <c r="D24" s="223">
        <f t="shared" si="4"/>
        <v>7977202</v>
      </c>
      <c r="E24" s="229">
        <v>75</v>
      </c>
      <c r="F24" s="229">
        <v>7425</v>
      </c>
      <c r="G24" s="229">
        <v>1808</v>
      </c>
      <c r="H24" s="229">
        <v>651608</v>
      </c>
      <c r="I24" s="229">
        <v>1409</v>
      </c>
      <c r="J24" s="229">
        <v>1028593</v>
      </c>
      <c r="K24" s="229">
        <v>164</v>
      </c>
      <c r="L24" s="229">
        <v>345831</v>
      </c>
      <c r="M24" s="229">
        <v>910</v>
      </c>
      <c r="N24" s="229">
        <v>5943745</v>
      </c>
      <c r="O24" s="239"/>
      <c r="P24" s="204" t="s">
        <v>45</v>
      </c>
      <c r="Q24" s="166"/>
    </row>
    <row r="25" spans="1:17" ht="11.25" customHeight="1">
      <c r="A25" s="175"/>
      <c r="B25" s="205" t="s">
        <v>46</v>
      </c>
      <c r="C25" s="223">
        <f t="shared" si="4"/>
        <v>1320</v>
      </c>
      <c r="D25" s="223">
        <f t="shared" si="4"/>
        <v>25328</v>
      </c>
      <c r="E25" s="229">
        <v>1297</v>
      </c>
      <c r="F25" s="229">
        <v>18127</v>
      </c>
      <c r="G25" s="229">
        <v>23</v>
      </c>
      <c r="H25" s="229">
        <v>7201</v>
      </c>
      <c r="I25" s="225">
        <v>0</v>
      </c>
      <c r="J25" s="225">
        <v>0</v>
      </c>
      <c r="K25" s="225">
        <v>0</v>
      </c>
      <c r="L25" s="225">
        <v>0</v>
      </c>
      <c r="M25" s="225">
        <v>0</v>
      </c>
      <c r="N25" s="225">
        <v>0</v>
      </c>
      <c r="O25" s="239"/>
      <c r="P25" s="204" t="s">
        <v>46</v>
      </c>
      <c r="Q25" s="166"/>
    </row>
    <row r="26" spans="1:17" ht="11.25" customHeight="1">
      <c r="A26" s="175"/>
      <c r="B26" s="205" t="s">
        <v>47</v>
      </c>
      <c r="C26" s="223">
        <f t="shared" si="4"/>
        <v>37</v>
      </c>
      <c r="D26" s="223">
        <f t="shared" si="4"/>
        <v>21943</v>
      </c>
      <c r="E26" s="225">
        <v>0</v>
      </c>
      <c r="F26" s="225">
        <v>0</v>
      </c>
      <c r="G26" s="229">
        <v>17</v>
      </c>
      <c r="H26" s="229">
        <v>6212</v>
      </c>
      <c r="I26" s="229">
        <v>19</v>
      </c>
      <c r="J26" s="229">
        <v>13701</v>
      </c>
      <c r="K26" s="229">
        <v>1</v>
      </c>
      <c r="L26" s="229">
        <v>2030</v>
      </c>
      <c r="M26" s="225">
        <v>0</v>
      </c>
      <c r="N26" s="225">
        <v>0</v>
      </c>
      <c r="O26" s="239"/>
      <c r="P26" s="204" t="s">
        <v>47</v>
      </c>
      <c r="Q26" s="166"/>
    </row>
    <row r="27" spans="1:17" ht="11.25" customHeight="1">
      <c r="A27" s="175"/>
      <c r="B27" s="205" t="s">
        <v>48</v>
      </c>
      <c r="C27" s="223">
        <f>SUM(E27,G27,I27,K27,M27)</f>
        <v>460</v>
      </c>
      <c r="D27" s="223">
        <f>SUM(F27,H27,J27,L27,N27)</f>
        <v>313996</v>
      </c>
      <c r="E27" s="229">
        <v>91</v>
      </c>
      <c r="F27" s="229">
        <v>2492</v>
      </c>
      <c r="G27" s="229">
        <v>163</v>
      </c>
      <c r="H27" s="229">
        <v>51129</v>
      </c>
      <c r="I27" s="229">
        <v>158</v>
      </c>
      <c r="J27" s="229">
        <v>141021</v>
      </c>
      <c r="K27" s="229">
        <v>34</v>
      </c>
      <c r="L27" s="229">
        <v>57533</v>
      </c>
      <c r="M27" s="229">
        <v>14</v>
      </c>
      <c r="N27" s="229">
        <v>61821</v>
      </c>
      <c r="O27" s="239"/>
      <c r="P27" s="204" t="s">
        <v>48</v>
      </c>
      <c r="Q27" s="166"/>
    </row>
    <row r="28" spans="1:17" ht="6" customHeight="1">
      <c r="A28" s="175"/>
      <c r="B28" s="176"/>
      <c r="C28" s="223"/>
      <c r="D28" s="223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346"/>
      <c r="P28" s="347"/>
      <c r="Q28" s="166"/>
    </row>
    <row r="29" spans="1:17" s="173" customFormat="1" ht="11.25" customHeight="1">
      <c r="A29" s="342" t="s">
        <v>290</v>
      </c>
      <c r="B29" s="343"/>
      <c r="C29" s="221">
        <f aca="true" t="shared" si="6" ref="C29:D33">SUM(E29,G29,I29,K29,M29)</f>
        <v>5538</v>
      </c>
      <c r="D29" s="221">
        <f t="shared" si="6"/>
        <v>6478441</v>
      </c>
      <c r="E29" s="228">
        <f>SUM(E30:E34)</f>
        <v>882</v>
      </c>
      <c r="F29" s="228">
        <f aca="true" t="shared" si="7" ref="F29:N29">SUM(F30:F34)</f>
        <v>21397</v>
      </c>
      <c r="G29" s="228">
        <f t="shared" si="7"/>
        <v>2122</v>
      </c>
      <c r="H29" s="228">
        <f t="shared" si="7"/>
        <v>730777</v>
      </c>
      <c r="I29" s="228">
        <f t="shared" si="7"/>
        <v>1625</v>
      </c>
      <c r="J29" s="228">
        <f t="shared" si="7"/>
        <v>1190836</v>
      </c>
      <c r="K29" s="228">
        <f t="shared" si="7"/>
        <v>267</v>
      </c>
      <c r="L29" s="228">
        <f t="shared" si="7"/>
        <v>514482</v>
      </c>
      <c r="M29" s="228">
        <f t="shared" si="7"/>
        <v>642</v>
      </c>
      <c r="N29" s="228">
        <f t="shared" si="7"/>
        <v>4020949</v>
      </c>
      <c r="O29" s="341" t="s">
        <v>290</v>
      </c>
      <c r="P29" s="342"/>
      <c r="Q29" s="172"/>
    </row>
    <row r="30" spans="1:17" ht="11.25" customHeight="1">
      <c r="A30" s="175"/>
      <c r="B30" s="205" t="s">
        <v>44</v>
      </c>
      <c r="C30" s="223">
        <f t="shared" si="6"/>
        <v>153</v>
      </c>
      <c r="D30" s="223">
        <f t="shared" si="6"/>
        <v>781985</v>
      </c>
      <c r="E30" s="229">
        <v>0</v>
      </c>
      <c r="F30" s="229">
        <v>0</v>
      </c>
      <c r="G30" s="229">
        <v>1</v>
      </c>
      <c r="H30" s="229">
        <v>164</v>
      </c>
      <c r="I30" s="229">
        <v>2</v>
      </c>
      <c r="J30" s="229">
        <v>1929</v>
      </c>
      <c r="K30" s="229">
        <v>67</v>
      </c>
      <c r="L30" s="229">
        <v>87802</v>
      </c>
      <c r="M30" s="229">
        <v>83</v>
      </c>
      <c r="N30" s="229">
        <v>692090</v>
      </c>
      <c r="O30" s="239"/>
      <c r="P30" s="204" t="s">
        <v>44</v>
      </c>
      <c r="Q30" s="166"/>
    </row>
    <row r="31" spans="1:17" ht="11.25" customHeight="1">
      <c r="A31" s="175"/>
      <c r="B31" s="205" t="s">
        <v>45</v>
      </c>
      <c r="C31" s="223">
        <f t="shared" si="6"/>
        <v>4118</v>
      </c>
      <c r="D31" s="223">
        <f t="shared" si="6"/>
        <v>5386388</v>
      </c>
      <c r="E31" s="229">
        <v>69</v>
      </c>
      <c r="F31" s="229">
        <v>6831</v>
      </c>
      <c r="G31" s="229">
        <v>1846</v>
      </c>
      <c r="H31" s="229">
        <v>661896</v>
      </c>
      <c r="I31" s="229">
        <v>1486</v>
      </c>
      <c r="J31" s="229">
        <v>1074582</v>
      </c>
      <c r="K31" s="229">
        <v>175</v>
      </c>
      <c r="L31" s="229">
        <v>383653</v>
      </c>
      <c r="M31" s="229">
        <v>542</v>
      </c>
      <c r="N31" s="229">
        <v>3259426</v>
      </c>
      <c r="O31" s="239"/>
      <c r="P31" s="204" t="s">
        <v>45</v>
      </c>
      <c r="Q31" s="166"/>
    </row>
    <row r="32" spans="1:17" ht="11.25" customHeight="1">
      <c r="A32" s="175"/>
      <c r="B32" s="205" t="s">
        <v>46</v>
      </c>
      <c r="C32" s="223">
        <f t="shared" si="6"/>
        <v>757</v>
      </c>
      <c r="D32" s="223">
        <f t="shared" si="6"/>
        <v>17513</v>
      </c>
      <c r="E32" s="229">
        <v>741</v>
      </c>
      <c r="F32" s="229">
        <v>12612</v>
      </c>
      <c r="G32" s="229">
        <v>16</v>
      </c>
      <c r="H32" s="229">
        <v>4901</v>
      </c>
      <c r="I32" s="229">
        <v>0</v>
      </c>
      <c r="J32" s="229">
        <v>0</v>
      </c>
      <c r="K32" s="229">
        <v>0</v>
      </c>
      <c r="L32" s="229">
        <v>0</v>
      </c>
      <c r="M32" s="225">
        <v>0</v>
      </c>
      <c r="N32" s="225">
        <v>0</v>
      </c>
      <c r="O32" s="239"/>
      <c r="P32" s="204" t="s">
        <v>46</v>
      </c>
      <c r="Q32" s="166"/>
    </row>
    <row r="33" spans="1:17" ht="11.25" customHeight="1">
      <c r="A33" s="175"/>
      <c r="B33" s="205" t="s">
        <v>47</v>
      </c>
      <c r="C33" s="225">
        <f t="shared" si="6"/>
        <v>12</v>
      </c>
      <c r="D33" s="223">
        <f t="shared" si="6"/>
        <v>11202</v>
      </c>
      <c r="E33" s="229">
        <v>0</v>
      </c>
      <c r="F33" s="229">
        <v>0</v>
      </c>
      <c r="G33" s="229">
        <v>4</v>
      </c>
      <c r="H33" s="229">
        <v>1196</v>
      </c>
      <c r="I33" s="229">
        <v>6</v>
      </c>
      <c r="J33" s="229">
        <v>4316</v>
      </c>
      <c r="K33" s="229">
        <v>1</v>
      </c>
      <c r="L33" s="229">
        <v>2071</v>
      </c>
      <c r="M33" s="225">
        <v>1</v>
      </c>
      <c r="N33" s="225">
        <v>3619</v>
      </c>
      <c r="O33" s="239"/>
      <c r="P33" s="204" t="s">
        <v>47</v>
      </c>
      <c r="Q33" s="166"/>
    </row>
    <row r="34" spans="1:17" ht="11.25" customHeight="1">
      <c r="A34" s="175"/>
      <c r="B34" s="205" t="s">
        <v>48</v>
      </c>
      <c r="C34" s="223">
        <f>SUM(E34,G34,I34,K34,M34)</f>
        <v>498</v>
      </c>
      <c r="D34" s="223">
        <f>SUM(F34,H34,J34,L34,N34)</f>
        <v>281353</v>
      </c>
      <c r="E34" s="229">
        <v>72</v>
      </c>
      <c r="F34" s="229">
        <v>1954</v>
      </c>
      <c r="G34" s="229">
        <v>255</v>
      </c>
      <c r="H34" s="229">
        <v>62620</v>
      </c>
      <c r="I34" s="229">
        <v>131</v>
      </c>
      <c r="J34" s="229">
        <v>110009</v>
      </c>
      <c r="K34" s="229">
        <v>24</v>
      </c>
      <c r="L34" s="229">
        <v>40956</v>
      </c>
      <c r="M34" s="229">
        <v>16</v>
      </c>
      <c r="N34" s="229">
        <v>65814</v>
      </c>
      <c r="O34" s="239"/>
      <c r="P34" s="204" t="s">
        <v>48</v>
      </c>
      <c r="Q34" s="166"/>
    </row>
    <row r="35" spans="1:17" ht="6" customHeight="1">
      <c r="A35" s="204"/>
      <c r="B35" s="205"/>
      <c r="C35" s="223"/>
      <c r="D35" s="223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06"/>
      <c r="P35" s="204"/>
      <c r="Q35" s="166"/>
    </row>
    <row r="36" spans="1:17" ht="11.25" customHeight="1">
      <c r="A36" s="342" t="s">
        <v>333</v>
      </c>
      <c r="B36" s="343"/>
      <c r="C36" s="221">
        <f aca="true" t="shared" si="8" ref="C36:D40">SUM(E36,G36,I36,K36,M36)</f>
        <v>4961</v>
      </c>
      <c r="D36" s="221">
        <f t="shared" si="8"/>
        <v>5024951</v>
      </c>
      <c r="E36" s="228">
        <f>SUM(E37:E41)</f>
        <v>630</v>
      </c>
      <c r="F36" s="228">
        <f aca="true" t="shared" si="9" ref="F36:N36">SUM(F37:F41)</f>
        <v>17945</v>
      </c>
      <c r="G36" s="228">
        <f t="shared" si="9"/>
        <v>2114</v>
      </c>
      <c r="H36" s="228">
        <f t="shared" si="9"/>
        <v>714760</v>
      </c>
      <c r="I36" s="228">
        <f t="shared" si="9"/>
        <v>1558</v>
      </c>
      <c r="J36" s="228">
        <f t="shared" si="9"/>
        <v>1143747</v>
      </c>
      <c r="K36" s="228">
        <f t="shared" si="9"/>
        <v>243</v>
      </c>
      <c r="L36" s="228">
        <f t="shared" si="9"/>
        <v>481020</v>
      </c>
      <c r="M36" s="228">
        <f t="shared" si="9"/>
        <v>416</v>
      </c>
      <c r="N36" s="228">
        <f t="shared" si="9"/>
        <v>2667479</v>
      </c>
      <c r="O36" s="341" t="s">
        <v>333</v>
      </c>
      <c r="P36" s="342"/>
      <c r="Q36" s="166"/>
    </row>
    <row r="37" spans="1:17" ht="11.25" customHeight="1">
      <c r="A37" s="175"/>
      <c r="B37" s="205" t="s">
        <v>44</v>
      </c>
      <c r="C37" s="223">
        <f t="shared" si="8"/>
        <v>153</v>
      </c>
      <c r="D37" s="223">
        <f t="shared" si="8"/>
        <v>868308</v>
      </c>
      <c r="E37" s="229">
        <v>0</v>
      </c>
      <c r="F37" s="229">
        <v>0</v>
      </c>
      <c r="G37" s="229">
        <v>1</v>
      </c>
      <c r="H37" s="229">
        <v>164</v>
      </c>
      <c r="I37" s="229">
        <v>1</v>
      </c>
      <c r="J37" s="229">
        <v>930</v>
      </c>
      <c r="K37" s="229">
        <v>65</v>
      </c>
      <c r="L37" s="229">
        <v>90567</v>
      </c>
      <c r="M37" s="229">
        <v>86</v>
      </c>
      <c r="N37" s="229">
        <v>776647</v>
      </c>
      <c r="O37" s="239"/>
      <c r="P37" s="204" t="s">
        <v>44</v>
      </c>
      <c r="Q37" s="166"/>
    </row>
    <row r="38" spans="1:17" ht="11.25" customHeight="1">
      <c r="A38" s="175"/>
      <c r="B38" s="205" t="s">
        <v>45</v>
      </c>
      <c r="C38" s="223">
        <f t="shared" si="8"/>
        <v>3710</v>
      </c>
      <c r="D38" s="223">
        <f t="shared" si="8"/>
        <v>3756052</v>
      </c>
      <c r="E38" s="229">
        <v>55</v>
      </c>
      <c r="F38" s="229">
        <v>5423</v>
      </c>
      <c r="G38" s="229">
        <v>1782</v>
      </c>
      <c r="H38" s="229">
        <v>629145</v>
      </c>
      <c r="I38" s="229">
        <v>1416</v>
      </c>
      <c r="J38" s="229">
        <v>1028740</v>
      </c>
      <c r="K38" s="229">
        <v>152</v>
      </c>
      <c r="L38" s="229">
        <v>343881</v>
      </c>
      <c r="M38" s="229">
        <v>305</v>
      </c>
      <c r="N38" s="229">
        <v>1748863</v>
      </c>
      <c r="O38" s="239"/>
      <c r="P38" s="204" t="s">
        <v>45</v>
      </c>
      <c r="Q38" s="166"/>
    </row>
    <row r="39" spans="1:17" ht="11.25" customHeight="1">
      <c r="A39" s="175"/>
      <c r="B39" s="205" t="s">
        <v>46</v>
      </c>
      <c r="C39" s="223">
        <f t="shared" si="8"/>
        <v>537</v>
      </c>
      <c r="D39" s="223">
        <f t="shared" si="8"/>
        <v>20869</v>
      </c>
      <c r="E39" s="229">
        <v>514</v>
      </c>
      <c r="F39" s="229">
        <v>10893</v>
      </c>
      <c r="G39" s="229">
        <v>16</v>
      </c>
      <c r="H39" s="229">
        <v>5730</v>
      </c>
      <c r="I39" s="229">
        <v>7</v>
      </c>
      <c r="J39" s="229">
        <v>4246</v>
      </c>
      <c r="K39" s="229">
        <v>0</v>
      </c>
      <c r="L39" s="229">
        <v>0</v>
      </c>
      <c r="M39" s="225">
        <v>0</v>
      </c>
      <c r="N39" s="225">
        <v>0</v>
      </c>
      <c r="O39" s="239"/>
      <c r="P39" s="204" t="s">
        <v>46</v>
      </c>
      <c r="Q39" s="166"/>
    </row>
    <row r="40" spans="1:17" ht="11.25" customHeight="1">
      <c r="A40" s="175"/>
      <c r="B40" s="205" t="s">
        <v>47</v>
      </c>
      <c r="C40" s="223">
        <f>SUM(E40,G40,I40,K40,M40)</f>
        <v>21</v>
      </c>
      <c r="D40" s="223">
        <f t="shared" si="8"/>
        <v>9445</v>
      </c>
      <c r="E40" s="229">
        <v>0</v>
      </c>
      <c r="F40" s="229">
        <v>0</v>
      </c>
      <c r="G40" s="229">
        <v>16</v>
      </c>
      <c r="H40" s="229">
        <v>5618</v>
      </c>
      <c r="I40" s="229">
        <v>5</v>
      </c>
      <c r="J40" s="229">
        <v>3827</v>
      </c>
      <c r="K40" s="229">
        <v>0</v>
      </c>
      <c r="L40" s="229">
        <v>0</v>
      </c>
      <c r="M40" s="225">
        <v>0</v>
      </c>
      <c r="N40" s="225">
        <v>0</v>
      </c>
      <c r="O40" s="239"/>
      <c r="P40" s="204" t="s">
        <v>47</v>
      </c>
      <c r="Q40" s="166"/>
    </row>
    <row r="41" spans="1:17" ht="11.25" customHeight="1">
      <c r="A41" s="175"/>
      <c r="B41" s="205" t="s">
        <v>48</v>
      </c>
      <c r="C41" s="223">
        <f>SUM(E41,G41,I41,K41,M41)</f>
        <v>540</v>
      </c>
      <c r="D41" s="223">
        <f>SUM(F41,H41,J41,L41,N41)</f>
        <v>370277</v>
      </c>
      <c r="E41" s="229">
        <v>61</v>
      </c>
      <c r="F41" s="229">
        <v>1629</v>
      </c>
      <c r="G41" s="229">
        <v>299</v>
      </c>
      <c r="H41" s="229">
        <v>74103</v>
      </c>
      <c r="I41" s="229">
        <v>129</v>
      </c>
      <c r="J41" s="229">
        <v>106004</v>
      </c>
      <c r="K41" s="229">
        <v>26</v>
      </c>
      <c r="L41" s="229">
        <v>46572</v>
      </c>
      <c r="M41" s="229">
        <v>25</v>
      </c>
      <c r="N41" s="229">
        <v>141969</v>
      </c>
      <c r="O41" s="239"/>
      <c r="P41" s="204" t="s">
        <v>48</v>
      </c>
      <c r="Q41" s="166"/>
    </row>
    <row r="42" spans="1:17" ht="3" customHeight="1">
      <c r="A42" s="344"/>
      <c r="B42" s="345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8"/>
      <c r="P42" s="177"/>
      <c r="Q42" s="166"/>
    </row>
    <row r="43" ht="3.75" customHeight="1"/>
    <row r="44" ht="12">
      <c r="A44" s="179" t="s">
        <v>49</v>
      </c>
    </row>
    <row r="45" ht="11.25" customHeight="1">
      <c r="A45" s="180" t="s">
        <v>347</v>
      </c>
    </row>
  </sheetData>
  <mergeCells count="25">
    <mergeCell ref="A15:B15"/>
    <mergeCell ref="A22:B22"/>
    <mergeCell ref="I5:J5"/>
    <mergeCell ref="E5:F5"/>
    <mergeCell ref="G5:H5"/>
    <mergeCell ref="A5:B5"/>
    <mergeCell ref="C5:D5"/>
    <mergeCell ref="A6:B6"/>
    <mergeCell ref="A7:B7"/>
    <mergeCell ref="A8:B8"/>
    <mergeCell ref="K5:L5"/>
    <mergeCell ref="M5:N5"/>
    <mergeCell ref="O5:P5"/>
    <mergeCell ref="O6:P6"/>
    <mergeCell ref="O21:P21"/>
    <mergeCell ref="O22:P22"/>
    <mergeCell ref="O14:P14"/>
    <mergeCell ref="O8:P8"/>
    <mergeCell ref="O15:P15"/>
    <mergeCell ref="O29:P29"/>
    <mergeCell ref="A29:B29"/>
    <mergeCell ref="A42:B42"/>
    <mergeCell ref="O28:P28"/>
    <mergeCell ref="O36:P36"/>
    <mergeCell ref="A36:B3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4"/>
  <sheetViews>
    <sheetView zoomScaleSheetLayoutView="50" workbookViewId="0" topLeftCell="A1">
      <selection activeCell="A1" sqref="A1"/>
    </sheetView>
  </sheetViews>
  <sheetFormatPr defaultColWidth="9.00390625" defaultRowHeight="13.5"/>
  <cols>
    <col min="1" max="1" width="2.75390625" style="39" customWidth="1"/>
    <col min="2" max="2" width="15.375" style="39" customWidth="1"/>
    <col min="3" max="3" width="8.625" style="183" customWidth="1"/>
    <col min="4" max="4" width="9.625" style="39" customWidth="1"/>
    <col min="5" max="5" width="8.625" style="39" customWidth="1"/>
    <col min="6" max="7" width="9.625" style="39" customWidth="1"/>
    <col min="8" max="8" width="8.625" style="39" customWidth="1"/>
    <col min="9" max="10" width="9.625" style="39" customWidth="1"/>
    <col min="11" max="11" width="8.625" style="44" customWidth="1"/>
    <col min="12" max="13" width="9.625" style="39" customWidth="1"/>
    <col min="14" max="14" width="8.625" style="39" customWidth="1"/>
    <col min="15" max="15" width="9.50390625" style="39" customWidth="1"/>
    <col min="16" max="16" width="9.625" style="39" customWidth="1"/>
    <col min="17" max="17" width="8.625" style="39" customWidth="1"/>
    <col min="18" max="18" width="2.75390625" style="39" customWidth="1"/>
    <col min="19" max="19" width="15.375" style="39" customWidth="1"/>
    <col min="20" max="16384" width="9.00390625" style="39" customWidth="1"/>
  </cols>
  <sheetData>
    <row r="1" spans="3:15" s="33" customFormat="1" ht="18" customHeight="1">
      <c r="C1" s="181"/>
      <c r="E1" s="36"/>
      <c r="F1" s="37"/>
      <c r="G1" s="35"/>
      <c r="H1" s="35"/>
      <c r="I1" s="36" t="s">
        <v>280</v>
      </c>
      <c r="J1" s="37" t="s">
        <v>279</v>
      </c>
      <c r="K1" s="35"/>
      <c r="L1" s="34"/>
      <c r="O1" s="34"/>
    </row>
    <row r="2" spans="1:15" ht="12" customHeight="1">
      <c r="A2" s="43"/>
      <c r="B2" s="40"/>
      <c r="C2" s="182"/>
      <c r="D2" s="40"/>
      <c r="E2" s="40"/>
      <c r="F2" s="40"/>
      <c r="G2" s="40"/>
      <c r="H2" s="40"/>
      <c r="I2" s="40"/>
      <c r="J2" s="40"/>
      <c r="K2" s="41"/>
      <c r="L2" s="40"/>
      <c r="O2" s="40"/>
    </row>
    <row r="3" spans="1:19" ht="12" customHeight="1">
      <c r="A3" s="43"/>
      <c r="B3" s="40"/>
      <c r="C3" s="182"/>
      <c r="D3" s="40"/>
      <c r="E3" s="40"/>
      <c r="F3" s="40"/>
      <c r="G3" s="40"/>
      <c r="H3" s="40"/>
      <c r="I3" s="40"/>
      <c r="J3" s="40"/>
      <c r="K3" s="41"/>
      <c r="L3" s="40"/>
      <c r="O3" s="40"/>
      <c r="Q3" s="42"/>
      <c r="S3" s="42" t="s">
        <v>27</v>
      </c>
    </row>
    <row r="4" ht="4.5" customHeight="1"/>
    <row r="5" spans="1:19" ht="15" customHeight="1">
      <c r="A5" s="47"/>
      <c r="B5" s="46" t="s">
        <v>312</v>
      </c>
      <c r="C5" s="308" t="s">
        <v>334</v>
      </c>
      <c r="D5" s="308"/>
      <c r="E5" s="307"/>
      <c r="F5" s="307">
        <v>15</v>
      </c>
      <c r="G5" s="305"/>
      <c r="H5" s="306"/>
      <c r="I5" s="305">
        <v>16</v>
      </c>
      <c r="J5" s="305"/>
      <c r="K5" s="306"/>
      <c r="L5" s="305">
        <v>17</v>
      </c>
      <c r="M5" s="305"/>
      <c r="N5" s="306"/>
      <c r="O5" s="311">
        <v>18</v>
      </c>
      <c r="P5" s="311"/>
      <c r="Q5" s="312"/>
      <c r="R5" s="213"/>
      <c r="S5" s="214" t="s">
        <v>312</v>
      </c>
    </row>
    <row r="6" spans="1:19" s="54" customFormat="1" ht="15" customHeight="1">
      <c r="A6" s="48" t="s">
        <v>313</v>
      </c>
      <c r="B6" s="53"/>
      <c r="C6" s="210" t="s">
        <v>5</v>
      </c>
      <c r="D6" s="49" t="s">
        <v>50</v>
      </c>
      <c r="E6" s="66" t="s">
        <v>51</v>
      </c>
      <c r="F6" s="51" t="s">
        <v>5</v>
      </c>
      <c r="G6" s="51" t="s">
        <v>50</v>
      </c>
      <c r="H6" s="52" t="s">
        <v>51</v>
      </c>
      <c r="I6" s="52" t="s">
        <v>5</v>
      </c>
      <c r="J6" s="50" t="s">
        <v>50</v>
      </c>
      <c r="K6" s="52" t="s">
        <v>51</v>
      </c>
      <c r="L6" s="51" t="s">
        <v>5</v>
      </c>
      <c r="M6" s="51" t="s">
        <v>50</v>
      </c>
      <c r="N6" s="52" t="s">
        <v>51</v>
      </c>
      <c r="O6" s="51" t="s">
        <v>5</v>
      </c>
      <c r="P6" s="51" t="s">
        <v>50</v>
      </c>
      <c r="Q6" s="52" t="s">
        <v>51</v>
      </c>
      <c r="R6" s="215" t="s">
        <v>313</v>
      </c>
      <c r="S6" s="66"/>
    </row>
    <row r="7" spans="1:19" s="54" customFormat="1" ht="3.75" customHeight="1">
      <c r="A7" s="55"/>
      <c r="B7" s="56"/>
      <c r="C7" s="184"/>
      <c r="D7" s="58"/>
      <c r="E7" s="58"/>
      <c r="F7" s="58"/>
      <c r="G7" s="58"/>
      <c r="H7" s="58"/>
      <c r="R7" s="216"/>
      <c r="S7" s="57"/>
    </row>
    <row r="8" spans="1:19" s="59" customFormat="1" ht="15" customHeight="1">
      <c r="A8" s="330" t="s">
        <v>249</v>
      </c>
      <c r="B8" s="304"/>
      <c r="C8" s="192">
        <f aca="true" t="shared" si="0" ref="C8:C50">SUM(D8:E8)</f>
        <v>7443398</v>
      </c>
      <c r="D8" s="192">
        <f>SUM(D9:D50,D63:D101)</f>
        <v>5035941</v>
      </c>
      <c r="E8" s="192">
        <f>SUM(E9:E50,E63:E101)</f>
        <v>2407457</v>
      </c>
      <c r="F8" s="192">
        <f>SUM(G8:H8)</f>
        <v>6887816</v>
      </c>
      <c r="G8" s="192">
        <f>SUM(G9:G50,G63:G101)</f>
        <v>4696633</v>
      </c>
      <c r="H8" s="192">
        <f>SUM(H9:H50,H63:H101)</f>
        <v>2191183</v>
      </c>
      <c r="I8" s="192">
        <f>SUM(J8:K8)</f>
        <v>7133426</v>
      </c>
      <c r="J8" s="193">
        <f>SUM(J9:J50,J63:J101)</f>
        <v>4866387</v>
      </c>
      <c r="K8" s="193">
        <f>SUM(K9:K50,K63:K101)</f>
        <v>2267039</v>
      </c>
      <c r="L8" s="192">
        <f>SUM(M8:N8)</f>
        <v>7848565</v>
      </c>
      <c r="M8" s="193">
        <f>SUM(M9:M50,M63:M101)</f>
        <v>5256585</v>
      </c>
      <c r="N8" s="193">
        <f>SUM(N9:N50,N63:N101)</f>
        <v>2591980</v>
      </c>
      <c r="O8" s="192">
        <f aca="true" t="shared" si="1" ref="O8:O50">SUM(P8:Q8)</f>
        <v>7527126</v>
      </c>
      <c r="P8" s="193">
        <f>SUM(P9:P50,P63:P101)</f>
        <v>4898086</v>
      </c>
      <c r="Q8" s="193">
        <f>SUM(Q9:Q50,Q63:Q101)</f>
        <v>2629040</v>
      </c>
      <c r="R8" s="309" t="s">
        <v>249</v>
      </c>
      <c r="S8" s="310"/>
    </row>
    <row r="9" spans="1:19" ht="14.25" customHeight="1">
      <c r="A9" s="151">
        <v>1</v>
      </c>
      <c r="B9" s="153" t="s">
        <v>52</v>
      </c>
      <c r="C9" s="194">
        <f t="shared" si="0"/>
        <v>0</v>
      </c>
      <c r="D9" s="195">
        <v>0</v>
      </c>
      <c r="E9" s="195">
        <v>0</v>
      </c>
      <c r="F9" s="195">
        <f aca="true" t="shared" si="2" ref="F9:F50">SUM(G9:H9)</f>
        <v>17</v>
      </c>
      <c r="G9" s="195">
        <v>0</v>
      </c>
      <c r="H9" s="195">
        <v>17</v>
      </c>
      <c r="I9" s="195">
        <f aca="true" t="shared" si="3" ref="I9:I50">SUM(J9:K9)</f>
        <v>21</v>
      </c>
      <c r="J9" s="195">
        <v>0</v>
      </c>
      <c r="K9" s="195">
        <v>21</v>
      </c>
      <c r="L9" s="195">
        <f aca="true" t="shared" si="4" ref="L9:L50">SUM(M9:N9)</f>
        <v>17</v>
      </c>
      <c r="M9" s="195">
        <v>0</v>
      </c>
      <c r="N9" s="195">
        <v>17</v>
      </c>
      <c r="O9" s="195">
        <f t="shared" si="1"/>
        <v>17</v>
      </c>
      <c r="P9" s="195">
        <v>0</v>
      </c>
      <c r="Q9" s="195">
        <v>17</v>
      </c>
      <c r="R9" s="217">
        <v>1</v>
      </c>
      <c r="S9" s="207" t="s">
        <v>52</v>
      </c>
    </row>
    <row r="10" spans="1:19" ht="14.25" customHeight="1">
      <c r="A10" s="151">
        <v>2</v>
      </c>
      <c r="B10" s="153" t="s">
        <v>53</v>
      </c>
      <c r="C10" s="194">
        <f t="shared" si="0"/>
        <v>6352</v>
      </c>
      <c r="D10" s="196">
        <v>52</v>
      </c>
      <c r="E10" s="195">
        <v>6300</v>
      </c>
      <c r="F10" s="194">
        <f t="shared" si="2"/>
        <v>524</v>
      </c>
      <c r="G10" s="196">
        <v>24</v>
      </c>
      <c r="H10" s="195">
        <v>500</v>
      </c>
      <c r="I10" s="196">
        <f t="shared" si="3"/>
        <v>30</v>
      </c>
      <c r="J10" s="195">
        <v>30</v>
      </c>
      <c r="K10" s="195">
        <v>0</v>
      </c>
      <c r="L10" s="196">
        <f t="shared" si="4"/>
        <v>23</v>
      </c>
      <c r="M10" s="195">
        <v>23</v>
      </c>
      <c r="N10" s="195">
        <v>0</v>
      </c>
      <c r="O10" s="195">
        <f t="shared" si="1"/>
        <v>9230</v>
      </c>
      <c r="P10" s="195">
        <v>2209</v>
      </c>
      <c r="Q10" s="195">
        <v>7021</v>
      </c>
      <c r="R10" s="217">
        <v>2</v>
      </c>
      <c r="S10" s="207" t="s">
        <v>53</v>
      </c>
    </row>
    <row r="11" spans="1:19" ht="14.25" customHeight="1">
      <c r="A11" s="151">
        <v>3</v>
      </c>
      <c r="B11" s="153" t="s">
        <v>270</v>
      </c>
      <c r="C11" s="194">
        <f t="shared" si="0"/>
        <v>0</v>
      </c>
      <c r="D11" s="195">
        <v>0</v>
      </c>
      <c r="E11" s="195">
        <v>0</v>
      </c>
      <c r="F11" s="195">
        <f t="shared" si="2"/>
        <v>0</v>
      </c>
      <c r="G11" s="195">
        <v>0</v>
      </c>
      <c r="H11" s="195">
        <v>0</v>
      </c>
      <c r="I11" s="195">
        <f t="shared" si="3"/>
        <v>0</v>
      </c>
      <c r="J11" s="195">
        <v>0</v>
      </c>
      <c r="K11" s="195">
        <v>0</v>
      </c>
      <c r="L11" s="195">
        <f t="shared" si="4"/>
        <v>17</v>
      </c>
      <c r="M11" s="195">
        <v>0</v>
      </c>
      <c r="N11" s="195">
        <v>17</v>
      </c>
      <c r="O11" s="195">
        <f t="shared" si="1"/>
        <v>0</v>
      </c>
      <c r="P11" s="195">
        <v>0</v>
      </c>
      <c r="Q11" s="195">
        <v>0</v>
      </c>
      <c r="R11" s="217">
        <v>3</v>
      </c>
      <c r="S11" s="207" t="s">
        <v>270</v>
      </c>
    </row>
    <row r="12" spans="1:19" ht="14.25" customHeight="1">
      <c r="A12" s="151">
        <v>4</v>
      </c>
      <c r="B12" s="153" t="s">
        <v>56</v>
      </c>
      <c r="C12" s="194">
        <f t="shared" si="0"/>
        <v>22</v>
      </c>
      <c r="D12" s="195">
        <v>0</v>
      </c>
      <c r="E12" s="196">
        <v>22</v>
      </c>
      <c r="F12" s="194">
        <f t="shared" si="2"/>
        <v>4</v>
      </c>
      <c r="G12" s="195">
        <v>0</v>
      </c>
      <c r="H12" s="196">
        <v>4</v>
      </c>
      <c r="I12" s="196">
        <f t="shared" si="3"/>
        <v>5</v>
      </c>
      <c r="J12" s="195">
        <v>0</v>
      </c>
      <c r="K12" s="195">
        <v>5</v>
      </c>
      <c r="L12" s="196">
        <f t="shared" si="4"/>
        <v>39</v>
      </c>
      <c r="M12" s="195">
        <v>0</v>
      </c>
      <c r="N12" s="195">
        <v>39</v>
      </c>
      <c r="O12" s="195">
        <f t="shared" si="1"/>
        <v>5</v>
      </c>
      <c r="P12" s="195">
        <v>0</v>
      </c>
      <c r="Q12" s="195">
        <v>5</v>
      </c>
      <c r="R12" s="217">
        <v>4</v>
      </c>
      <c r="S12" s="207" t="s">
        <v>56</v>
      </c>
    </row>
    <row r="13" spans="1:19" ht="14.25" customHeight="1">
      <c r="A13" s="151">
        <v>5</v>
      </c>
      <c r="B13" s="153" t="s">
        <v>58</v>
      </c>
      <c r="C13" s="194">
        <f t="shared" si="0"/>
        <v>0</v>
      </c>
      <c r="D13" s="195">
        <v>0</v>
      </c>
      <c r="E13" s="195">
        <v>0</v>
      </c>
      <c r="F13" s="195">
        <f t="shared" si="2"/>
        <v>0</v>
      </c>
      <c r="G13" s="195">
        <v>0</v>
      </c>
      <c r="H13" s="195">
        <v>0</v>
      </c>
      <c r="I13" s="195">
        <f t="shared" si="3"/>
        <v>17</v>
      </c>
      <c r="J13" s="195">
        <v>0</v>
      </c>
      <c r="K13" s="195">
        <v>17</v>
      </c>
      <c r="L13" s="195">
        <f t="shared" si="4"/>
        <v>64</v>
      </c>
      <c r="M13" s="195">
        <v>0</v>
      </c>
      <c r="N13" s="195">
        <v>64</v>
      </c>
      <c r="O13" s="195">
        <f t="shared" si="1"/>
        <v>17</v>
      </c>
      <c r="P13" s="195">
        <v>0</v>
      </c>
      <c r="Q13" s="195">
        <v>17</v>
      </c>
      <c r="R13" s="217">
        <v>5</v>
      </c>
      <c r="S13" s="207" t="s">
        <v>58</v>
      </c>
    </row>
    <row r="14" spans="1:19" ht="14.25" customHeight="1">
      <c r="A14" s="151">
        <v>6</v>
      </c>
      <c r="B14" s="153" t="s">
        <v>54</v>
      </c>
      <c r="C14" s="194">
        <f t="shared" si="0"/>
        <v>565</v>
      </c>
      <c r="D14" s="196">
        <v>108</v>
      </c>
      <c r="E14" s="196">
        <v>457</v>
      </c>
      <c r="F14" s="194">
        <f t="shared" si="2"/>
        <v>679</v>
      </c>
      <c r="G14" s="196">
        <v>60</v>
      </c>
      <c r="H14" s="196">
        <v>619</v>
      </c>
      <c r="I14" s="196">
        <f t="shared" si="3"/>
        <v>286</v>
      </c>
      <c r="J14" s="195">
        <v>70</v>
      </c>
      <c r="K14" s="195">
        <v>216</v>
      </c>
      <c r="L14" s="196">
        <f t="shared" si="4"/>
        <v>2738</v>
      </c>
      <c r="M14" s="195">
        <v>56</v>
      </c>
      <c r="N14" s="195">
        <v>2682</v>
      </c>
      <c r="O14" s="196">
        <f t="shared" si="1"/>
        <v>2585</v>
      </c>
      <c r="P14" s="195">
        <v>107</v>
      </c>
      <c r="Q14" s="195">
        <v>2478</v>
      </c>
      <c r="R14" s="217">
        <v>6</v>
      </c>
      <c r="S14" s="207" t="s">
        <v>54</v>
      </c>
    </row>
    <row r="15" spans="1:19" ht="14.25" customHeight="1">
      <c r="A15" s="151">
        <v>7</v>
      </c>
      <c r="B15" s="153" t="s">
        <v>55</v>
      </c>
      <c r="C15" s="194">
        <f t="shared" si="0"/>
        <v>0</v>
      </c>
      <c r="D15" s="195">
        <v>0</v>
      </c>
      <c r="E15" s="195">
        <v>0</v>
      </c>
      <c r="F15" s="194">
        <f t="shared" si="2"/>
        <v>17</v>
      </c>
      <c r="G15" s="195">
        <v>0</v>
      </c>
      <c r="H15" s="195">
        <v>17</v>
      </c>
      <c r="I15" s="195">
        <f t="shared" si="3"/>
        <v>0</v>
      </c>
      <c r="J15" s="195">
        <v>0</v>
      </c>
      <c r="K15" s="195">
        <v>0</v>
      </c>
      <c r="L15" s="195">
        <f t="shared" si="4"/>
        <v>21</v>
      </c>
      <c r="M15" s="195">
        <v>0</v>
      </c>
      <c r="N15" s="195">
        <v>21</v>
      </c>
      <c r="O15" s="195">
        <f t="shared" si="1"/>
        <v>64</v>
      </c>
      <c r="P15" s="195">
        <v>0</v>
      </c>
      <c r="Q15" s="195">
        <v>64</v>
      </c>
      <c r="R15" s="217">
        <v>7</v>
      </c>
      <c r="S15" s="207" t="s">
        <v>55</v>
      </c>
    </row>
    <row r="16" spans="1:19" ht="14.25" customHeight="1">
      <c r="A16" s="151">
        <v>8</v>
      </c>
      <c r="B16" s="153" t="s">
        <v>57</v>
      </c>
      <c r="C16" s="194">
        <f t="shared" si="0"/>
        <v>10524</v>
      </c>
      <c r="D16" s="196">
        <v>214</v>
      </c>
      <c r="E16" s="196">
        <v>10310</v>
      </c>
      <c r="F16" s="194">
        <f t="shared" si="2"/>
        <v>10430</v>
      </c>
      <c r="G16" s="196">
        <v>0</v>
      </c>
      <c r="H16" s="196">
        <v>10430</v>
      </c>
      <c r="I16" s="196">
        <f t="shared" si="3"/>
        <v>11797</v>
      </c>
      <c r="J16" s="195">
        <v>0</v>
      </c>
      <c r="K16" s="195">
        <v>11797</v>
      </c>
      <c r="L16" s="196">
        <f t="shared" si="4"/>
        <v>8404</v>
      </c>
      <c r="M16" s="195">
        <v>0</v>
      </c>
      <c r="N16" s="195">
        <v>8404</v>
      </c>
      <c r="O16" s="196">
        <f t="shared" si="1"/>
        <v>3382</v>
      </c>
      <c r="P16" s="195">
        <v>0</v>
      </c>
      <c r="Q16" s="195">
        <v>3382</v>
      </c>
      <c r="R16" s="217">
        <v>8</v>
      </c>
      <c r="S16" s="207" t="s">
        <v>57</v>
      </c>
    </row>
    <row r="17" spans="1:19" ht="14.25" customHeight="1">
      <c r="A17" s="151">
        <v>9</v>
      </c>
      <c r="B17" s="153" t="s">
        <v>59</v>
      </c>
      <c r="C17" s="194">
        <f t="shared" si="0"/>
        <v>0</v>
      </c>
      <c r="D17" s="195">
        <v>0</v>
      </c>
      <c r="E17" s="195">
        <v>0</v>
      </c>
      <c r="F17" s="195">
        <f t="shared" si="2"/>
        <v>0</v>
      </c>
      <c r="G17" s="195">
        <v>0</v>
      </c>
      <c r="H17" s="195">
        <v>0</v>
      </c>
      <c r="I17" s="195">
        <f t="shared" si="3"/>
        <v>0</v>
      </c>
      <c r="J17" s="195">
        <v>0</v>
      </c>
      <c r="K17" s="195">
        <v>0</v>
      </c>
      <c r="L17" s="195">
        <f t="shared" si="4"/>
        <v>0</v>
      </c>
      <c r="M17" s="195">
        <v>0</v>
      </c>
      <c r="N17" s="195">
        <v>0</v>
      </c>
      <c r="O17" s="195">
        <f t="shared" si="1"/>
        <v>0</v>
      </c>
      <c r="P17" s="195">
        <v>0</v>
      </c>
      <c r="Q17" s="195">
        <v>0</v>
      </c>
      <c r="R17" s="217">
        <v>9</v>
      </c>
      <c r="S17" s="207" t="s">
        <v>59</v>
      </c>
    </row>
    <row r="18" spans="1:19" ht="14.25" customHeight="1">
      <c r="A18" s="151">
        <v>10</v>
      </c>
      <c r="B18" s="153" t="s">
        <v>60</v>
      </c>
      <c r="C18" s="194">
        <f t="shared" si="0"/>
        <v>0</v>
      </c>
      <c r="D18" s="195">
        <v>0</v>
      </c>
      <c r="E18" s="195">
        <v>0</v>
      </c>
      <c r="F18" s="195">
        <f t="shared" si="2"/>
        <v>0</v>
      </c>
      <c r="G18" s="195">
        <v>0</v>
      </c>
      <c r="H18" s="195">
        <v>0</v>
      </c>
      <c r="I18" s="195">
        <f t="shared" si="3"/>
        <v>0</v>
      </c>
      <c r="J18" s="195">
        <v>0</v>
      </c>
      <c r="K18" s="195">
        <v>0</v>
      </c>
      <c r="L18" s="195">
        <f t="shared" si="4"/>
        <v>0</v>
      </c>
      <c r="M18" s="195">
        <v>0</v>
      </c>
      <c r="N18" s="195">
        <v>0</v>
      </c>
      <c r="O18" s="195">
        <f t="shared" si="1"/>
        <v>0</v>
      </c>
      <c r="P18" s="195">
        <v>0</v>
      </c>
      <c r="Q18" s="195">
        <v>0</v>
      </c>
      <c r="R18" s="217">
        <v>10</v>
      </c>
      <c r="S18" s="207" t="s">
        <v>60</v>
      </c>
    </row>
    <row r="19" spans="1:19" ht="14.25" customHeight="1">
      <c r="A19" s="151">
        <v>11</v>
      </c>
      <c r="B19" s="153" t="s">
        <v>61</v>
      </c>
      <c r="C19" s="194">
        <f t="shared" si="0"/>
        <v>5450</v>
      </c>
      <c r="D19" s="196">
        <v>1701</v>
      </c>
      <c r="E19" s="196">
        <v>3749</v>
      </c>
      <c r="F19" s="194">
        <f t="shared" si="2"/>
        <v>3246</v>
      </c>
      <c r="G19" s="196">
        <v>1157</v>
      </c>
      <c r="H19" s="196">
        <v>2089</v>
      </c>
      <c r="I19" s="196">
        <f t="shared" si="3"/>
        <v>3257</v>
      </c>
      <c r="J19" s="195">
        <v>1224</v>
      </c>
      <c r="K19" s="195">
        <v>2033</v>
      </c>
      <c r="L19" s="196">
        <f t="shared" si="4"/>
        <v>1902</v>
      </c>
      <c r="M19" s="195">
        <v>700</v>
      </c>
      <c r="N19" s="195">
        <v>1202</v>
      </c>
      <c r="O19" s="196">
        <f t="shared" si="1"/>
        <v>2406</v>
      </c>
      <c r="P19" s="195">
        <v>1321</v>
      </c>
      <c r="Q19" s="195">
        <v>1085</v>
      </c>
      <c r="R19" s="217">
        <v>11</v>
      </c>
      <c r="S19" s="207" t="s">
        <v>61</v>
      </c>
    </row>
    <row r="20" spans="1:19" ht="14.25" customHeight="1">
      <c r="A20" s="151">
        <v>12</v>
      </c>
      <c r="B20" s="153" t="s">
        <v>62</v>
      </c>
      <c r="C20" s="194">
        <f t="shared" si="0"/>
        <v>7396</v>
      </c>
      <c r="D20" s="196">
        <v>822</v>
      </c>
      <c r="E20" s="196">
        <v>6574</v>
      </c>
      <c r="F20" s="194">
        <f t="shared" si="2"/>
        <v>3137</v>
      </c>
      <c r="G20" s="196">
        <v>0</v>
      </c>
      <c r="H20" s="196">
        <v>3137</v>
      </c>
      <c r="I20" s="196">
        <f t="shared" si="3"/>
        <v>5139</v>
      </c>
      <c r="J20" s="195">
        <v>0</v>
      </c>
      <c r="K20" s="195">
        <v>5139</v>
      </c>
      <c r="L20" s="196">
        <f t="shared" si="4"/>
        <v>1740</v>
      </c>
      <c r="M20" s="195">
        <v>403</v>
      </c>
      <c r="N20" s="195">
        <v>1337</v>
      </c>
      <c r="O20" s="196">
        <f t="shared" si="1"/>
        <v>2902</v>
      </c>
      <c r="P20" s="195">
        <v>691</v>
      </c>
      <c r="Q20" s="195">
        <v>2211</v>
      </c>
      <c r="R20" s="217">
        <v>12</v>
      </c>
      <c r="S20" s="207" t="s">
        <v>62</v>
      </c>
    </row>
    <row r="21" spans="1:19" ht="14.25" customHeight="1">
      <c r="A21" s="151">
        <v>13</v>
      </c>
      <c r="B21" s="153" t="s">
        <v>66</v>
      </c>
      <c r="C21" s="194">
        <f t="shared" si="0"/>
        <v>1847</v>
      </c>
      <c r="D21" s="195">
        <v>55</v>
      </c>
      <c r="E21" s="196">
        <v>1792</v>
      </c>
      <c r="F21" s="194">
        <f t="shared" si="2"/>
        <v>806</v>
      </c>
      <c r="G21" s="195">
        <v>160</v>
      </c>
      <c r="H21" s="196">
        <v>646</v>
      </c>
      <c r="I21" s="196">
        <f t="shared" si="3"/>
        <v>798</v>
      </c>
      <c r="J21" s="195">
        <v>118</v>
      </c>
      <c r="K21" s="195">
        <v>680</v>
      </c>
      <c r="L21" s="196">
        <f t="shared" si="4"/>
        <v>1031</v>
      </c>
      <c r="M21" s="195">
        <v>337</v>
      </c>
      <c r="N21" s="195">
        <v>694</v>
      </c>
      <c r="O21" s="196">
        <f t="shared" si="1"/>
        <v>12649</v>
      </c>
      <c r="P21" s="195">
        <v>2834</v>
      </c>
      <c r="Q21" s="195">
        <v>9815</v>
      </c>
      <c r="R21" s="217">
        <v>13</v>
      </c>
      <c r="S21" s="207" t="s">
        <v>66</v>
      </c>
    </row>
    <row r="22" spans="1:19" ht="14.25" customHeight="1">
      <c r="A22" s="151">
        <v>14</v>
      </c>
      <c r="B22" s="153" t="s">
        <v>63</v>
      </c>
      <c r="C22" s="194">
        <f t="shared" si="0"/>
        <v>0</v>
      </c>
      <c r="D22" s="195">
        <v>0</v>
      </c>
      <c r="E22" s="195">
        <v>0</v>
      </c>
      <c r="F22" s="195">
        <f t="shared" si="2"/>
        <v>0</v>
      </c>
      <c r="G22" s="195">
        <v>0</v>
      </c>
      <c r="H22" s="195">
        <v>0</v>
      </c>
      <c r="I22" s="195">
        <f t="shared" si="3"/>
        <v>0</v>
      </c>
      <c r="J22" s="195">
        <v>0</v>
      </c>
      <c r="K22" s="195">
        <v>0</v>
      </c>
      <c r="L22" s="195">
        <f t="shared" si="4"/>
        <v>0</v>
      </c>
      <c r="M22" s="195">
        <v>0</v>
      </c>
      <c r="N22" s="195">
        <v>0</v>
      </c>
      <c r="O22" s="195">
        <f t="shared" si="1"/>
        <v>0</v>
      </c>
      <c r="P22" s="195">
        <v>0</v>
      </c>
      <c r="Q22" s="195">
        <v>0</v>
      </c>
      <c r="R22" s="217">
        <v>14</v>
      </c>
      <c r="S22" s="207" t="s">
        <v>63</v>
      </c>
    </row>
    <row r="23" spans="1:19" ht="14.25" customHeight="1">
      <c r="A23" s="151">
        <v>15</v>
      </c>
      <c r="B23" s="153" t="s">
        <v>68</v>
      </c>
      <c r="C23" s="194">
        <f t="shared" si="0"/>
        <v>14917</v>
      </c>
      <c r="D23" s="196">
        <v>7160</v>
      </c>
      <c r="E23" s="196">
        <v>7757</v>
      </c>
      <c r="F23" s="194">
        <f t="shared" si="2"/>
        <v>1249</v>
      </c>
      <c r="G23" s="196">
        <v>271</v>
      </c>
      <c r="H23" s="196">
        <v>978</v>
      </c>
      <c r="I23" s="196">
        <f t="shared" si="3"/>
        <v>1114</v>
      </c>
      <c r="J23" s="195">
        <v>500</v>
      </c>
      <c r="K23" s="195">
        <v>614</v>
      </c>
      <c r="L23" s="196">
        <f t="shared" si="4"/>
        <v>1521</v>
      </c>
      <c r="M23" s="195">
        <v>1500</v>
      </c>
      <c r="N23" s="195">
        <v>21</v>
      </c>
      <c r="O23" s="196">
        <f t="shared" si="1"/>
        <v>1082</v>
      </c>
      <c r="P23" s="195">
        <v>750</v>
      </c>
      <c r="Q23" s="195">
        <v>332</v>
      </c>
      <c r="R23" s="217">
        <v>15</v>
      </c>
      <c r="S23" s="207" t="s">
        <v>68</v>
      </c>
    </row>
    <row r="24" spans="1:19" ht="14.25" customHeight="1">
      <c r="A24" s="151">
        <v>16</v>
      </c>
      <c r="B24" s="153" t="s">
        <v>69</v>
      </c>
      <c r="C24" s="194">
        <f t="shared" si="0"/>
        <v>670</v>
      </c>
      <c r="D24" s="196">
        <v>0</v>
      </c>
      <c r="E24" s="196">
        <v>670</v>
      </c>
      <c r="F24" s="194">
        <f t="shared" si="2"/>
        <v>148</v>
      </c>
      <c r="G24" s="196">
        <v>17</v>
      </c>
      <c r="H24" s="196">
        <v>131</v>
      </c>
      <c r="I24" s="196">
        <f t="shared" si="3"/>
        <v>223</v>
      </c>
      <c r="J24" s="195">
        <v>0</v>
      </c>
      <c r="K24" s="195">
        <v>223</v>
      </c>
      <c r="L24" s="196">
        <f t="shared" si="4"/>
        <v>167</v>
      </c>
      <c r="M24" s="195">
        <v>0</v>
      </c>
      <c r="N24" s="195">
        <v>167</v>
      </c>
      <c r="O24" s="196">
        <f t="shared" si="1"/>
        <v>157</v>
      </c>
      <c r="P24" s="195">
        <v>0</v>
      </c>
      <c r="Q24" s="195">
        <v>157</v>
      </c>
      <c r="R24" s="217">
        <v>16</v>
      </c>
      <c r="S24" s="207" t="s">
        <v>69</v>
      </c>
    </row>
    <row r="25" spans="1:19" ht="14.25" customHeight="1">
      <c r="A25" s="151">
        <v>17</v>
      </c>
      <c r="B25" s="153" t="s">
        <v>64</v>
      </c>
      <c r="C25" s="194">
        <f t="shared" si="0"/>
        <v>211</v>
      </c>
      <c r="D25" s="196">
        <v>64</v>
      </c>
      <c r="E25" s="196">
        <v>147</v>
      </c>
      <c r="F25" s="194">
        <f t="shared" si="2"/>
        <v>379</v>
      </c>
      <c r="G25" s="196">
        <v>193</v>
      </c>
      <c r="H25" s="196">
        <v>186</v>
      </c>
      <c r="I25" s="196">
        <f t="shared" si="3"/>
        <v>106</v>
      </c>
      <c r="J25" s="195">
        <v>0</v>
      </c>
      <c r="K25" s="195">
        <v>106</v>
      </c>
      <c r="L25" s="196">
        <f t="shared" si="4"/>
        <v>362</v>
      </c>
      <c r="M25" s="195">
        <v>0</v>
      </c>
      <c r="N25" s="195">
        <v>362</v>
      </c>
      <c r="O25" s="196">
        <f t="shared" si="1"/>
        <v>169</v>
      </c>
      <c r="P25" s="195">
        <v>0</v>
      </c>
      <c r="Q25" s="195">
        <v>169</v>
      </c>
      <c r="R25" s="217">
        <v>17</v>
      </c>
      <c r="S25" s="207" t="s">
        <v>64</v>
      </c>
    </row>
    <row r="26" spans="1:19" ht="14.25" customHeight="1">
      <c r="A26" s="151">
        <v>18</v>
      </c>
      <c r="B26" s="153" t="s">
        <v>65</v>
      </c>
      <c r="C26" s="194">
        <f t="shared" si="0"/>
        <v>180952</v>
      </c>
      <c r="D26" s="195">
        <v>0</v>
      </c>
      <c r="E26" s="196">
        <v>180952</v>
      </c>
      <c r="F26" s="194">
        <f t="shared" si="2"/>
        <v>144316</v>
      </c>
      <c r="G26" s="195">
        <v>0</v>
      </c>
      <c r="H26" s="196">
        <v>144316</v>
      </c>
      <c r="I26" s="196">
        <f t="shared" si="3"/>
        <v>191688</v>
      </c>
      <c r="J26" s="195">
        <v>1380</v>
      </c>
      <c r="K26" s="195">
        <v>190308</v>
      </c>
      <c r="L26" s="196">
        <f t="shared" si="4"/>
        <v>495521</v>
      </c>
      <c r="M26" s="195">
        <v>0</v>
      </c>
      <c r="N26" s="195">
        <v>495521</v>
      </c>
      <c r="O26" s="196">
        <f t="shared" si="1"/>
        <v>641556</v>
      </c>
      <c r="P26" s="195">
        <v>0</v>
      </c>
      <c r="Q26" s="195">
        <v>641556</v>
      </c>
      <c r="R26" s="217">
        <v>18</v>
      </c>
      <c r="S26" s="207" t="s">
        <v>65</v>
      </c>
    </row>
    <row r="27" spans="1:19" ht="14.25" customHeight="1">
      <c r="A27" s="151">
        <v>19</v>
      </c>
      <c r="B27" s="153" t="s">
        <v>67</v>
      </c>
      <c r="C27" s="194">
        <f t="shared" si="0"/>
        <v>0</v>
      </c>
      <c r="D27" s="195">
        <v>0</v>
      </c>
      <c r="E27" s="196">
        <v>0</v>
      </c>
      <c r="F27" s="194">
        <f t="shared" si="2"/>
        <v>211</v>
      </c>
      <c r="G27" s="195">
        <v>0</v>
      </c>
      <c r="H27" s="195">
        <v>211</v>
      </c>
      <c r="I27" s="196">
        <f t="shared" si="3"/>
        <v>189</v>
      </c>
      <c r="J27" s="195">
        <v>0</v>
      </c>
      <c r="K27" s="195">
        <v>189</v>
      </c>
      <c r="L27" s="195">
        <f t="shared" si="4"/>
        <v>0</v>
      </c>
      <c r="M27" s="195">
        <v>0</v>
      </c>
      <c r="N27" s="195">
        <v>0</v>
      </c>
      <c r="O27" s="195">
        <f t="shared" si="1"/>
        <v>200</v>
      </c>
      <c r="P27" s="195">
        <v>0</v>
      </c>
      <c r="Q27" s="195">
        <v>200</v>
      </c>
      <c r="R27" s="217">
        <v>19</v>
      </c>
      <c r="S27" s="207" t="s">
        <v>67</v>
      </c>
    </row>
    <row r="28" spans="1:19" ht="14.25" customHeight="1">
      <c r="A28" s="151">
        <v>20</v>
      </c>
      <c r="B28" s="153" t="s">
        <v>74</v>
      </c>
      <c r="C28" s="194">
        <f t="shared" si="0"/>
        <v>0</v>
      </c>
      <c r="D28" s="195">
        <v>0</v>
      </c>
      <c r="E28" s="196">
        <v>0</v>
      </c>
      <c r="F28" s="194">
        <f t="shared" si="2"/>
        <v>4900</v>
      </c>
      <c r="G28" s="195">
        <v>0</v>
      </c>
      <c r="H28" s="195">
        <v>4900</v>
      </c>
      <c r="I28" s="196">
        <f t="shared" si="3"/>
        <v>5321</v>
      </c>
      <c r="J28" s="195">
        <v>0</v>
      </c>
      <c r="K28" s="195">
        <v>5321</v>
      </c>
      <c r="L28" s="195">
        <f t="shared" si="4"/>
        <v>4503</v>
      </c>
      <c r="M28" s="195">
        <v>0</v>
      </c>
      <c r="N28" s="195">
        <v>4503</v>
      </c>
      <c r="O28" s="195">
        <f t="shared" si="1"/>
        <v>2197</v>
      </c>
      <c r="P28" s="195">
        <v>0</v>
      </c>
      <c r="Q28" s="195">
        <v>2197</v>
      </c>
      <c r="R28" s="217">
        <v>20</v>
      </c>
      <c r="S28" s="207" t="s">
        <v>74</v>
      </c>
    </row>
    <row r="29" spans="1:19" ht="14.25" customHeight="1">
      <c r="A29" s="151">
        <v>21</v>
      </c>
      <c r="B29" s="153" t="s">
        <v>75</v>
      </c>
      <c r="C29" s="194">
        <f t="shared" si="0"/>
        <v>412337</v>
      </c>
      <c r="D29" s="196">
        <v>1855</v>
      </c>
      <c r="E29" s="196">
        <v>410482</v>
      </c>
      <c r="F29" s="194">
        <f t="shared" si="2"/>
        <v>346101</v>
      </c>
      <c r="G29" s="196">
        <v>2502</v>
      </c>
      <c r="H29" s="196">
        <v>343599</v>
      </c>
      <c r="I29" s="196">
        <f t="shared" si="3"/>
        <v>354311</v>
      </c>
      <c r="J29" s="195">
        <v>580</v>
      </c>
      <c r="K29" s="195">
        <v>353731</v>
      </c>
      <c r="L29" s="196">
        <f t="shared" si="4"/>
        <v>327216</v>
      </c>
      <c r="M29" s="195">
        <v>1100</v>
      </c>
      <c r="N29" s="195">
        <v>326116</v>
      </c>
      <c r="O29" s="196">
        <f t="shared" si="1"/>
        <v>314890</v>
      </c>
      <c r="P29" s="195">
        <v>0</v>
      </c>
      <c r="Q29" s="195">
        <v>314890</v>
      </c>
      <c r="R29" s="217">
        <v>21</v>
      </c>
      <c r="S29" s="207" t="s">
        <v>75</v>
      </c>
    </row>
    <row r="30" spans="1:19" ht="14.25" customHeight="1">
      <c r="A30" s="151">
        <v>22</v>
      </c>
      <c r="B30" s="153" t="s">
        <v>77</v>
      </c>
      <c r="C30" s="194">
        <f t="shared" si="0"/>
        <v>4130</v>
      </c>
      <c r="D30" s="196">
        <v>21</v>
      </c>
      <c r="E30" s="196">
        <v>4109</v>
      </c>
      <c r="F30" s="194">
        <f t="shared" si="2"/>
        <v>4215</v>
      </c>
      <c r="G30" s="196">
        <v>0</v>
      </c>
      <c r="H30" s="196">
        <v>4215</v>
      </c>
      <c r="I30" s="196">
        <f t="shared" si="3"/>
        <v>1972</v>
      </c>
      <c r="J30" s="195">
        <v>0</v>
      </c>
      <c r="K30" s="195">
        <v>1972</v>
      </c>
      <c r="L30" s="196">
        <f t="shared" si="4"/>
        <v>1660</v>
      </c>
      <c r="M30" s="195">
        <v>0</v>
      </c>
      <c r="N30" s="195">
        <v>1660</v>
      </c>
      <c r="O30" s="196">
        <f t="shared" si="1"/>
        <v>1622</v>
      </c>
      <c r="P30" s="195">
        <v>84</v>
      </c>
      <c r="Q30" s="195">
        <v>1538</v>
      </c>
      <c r="R30" s="217">
        <v>22</v>
      </c>
      <c r="S30" s="207" t="s">
        <v>77</v>
      </c>
    </row>
    <row r="31" spans="1:19" ht="14.25" customHeight="1">
      <c r="A31" s="151">
        <v>23</v>
      </c>
      <c r="B31" s="153" t="s">
        <v>70</v>
      </c>
      <c r="C31" s="194">
        <f t="shared" si="0"/>
        <v>0</v>
      </c>
      <c r="D31" s="195">
        <v>0</v>
      </c>
      <c r="E31" s="195">
        <v>0</v>
      </c>
      <c r="F31" s="195">
        <f t="shared" si="2"/>
        <v>0</v>
      </c>
      <c r="G31" s="195">
        <v>0</v>
      </c>
      <c r="H31" s="195">
        <v>0</v>
      </c>
      <c r="I31" s="195">
        <f t="shared" si="3"/>
        <v>0</v>
      </c>
      <c r="J31" s="195">
        <v>0</v>
      </c>
      <c r="K31" s="195">
        <v>0</v>
      </c>
      <c r="L31" s="195">
        <f t="shared" si="4"/>
        <v>0</v>
      </c>
      <c r="M31" s="195">
        <v>0</v>
      </c>
      <c r="N31" s="195">
        <v>0</v>
      </c>
      <c r="O31" s="195">
        <f t="shared" si="1"/>
        <v>0</v>
      </c>
      <c r="P31" s="195">
        <v>0</v>
      </c>
      <c r="Q31" s="195">
        <v>0</v>
      </c>
      <c r="R31" s="217">
        <v>23</v>
      </c>
      <c r="S31" s="207" t="s">
        <v>70</v>
      </c>
    </row>
    <row r="32" spans="1:19" ht="14.25" customHeight="1">
      <c r="A32" s="151">
        <v>24</v>
      </c>
      <c r="B32" s="153" t="s">
        <v>71</v>
      </c>
      <c r="C32" s="194">
        <f t="shared" si="0"/>
        <v>13820</v>
      </c>
      <c r="D32" s="195">
        <v>0</v>
      </c>
      <c r="E32" s="196">
        <v>13820</v>
      </c>
      <c r="F32" s="194">
        <f t="shared" si="2"/>
        <v>10296</v>
      </c>
      <c r="G32" s="195">
        <v>0</v>
      </c>
      <c r="H32" s="196">
        <v>10296</v>
      </c>
      <c r="I32" s="196">
        <f t="shared" si="3"/>
        <v>12389</v>
      </c>
      <c r="J32" s="195">
        <v>0</v>
      </c>
      <c r="K32" s="195">
        <v>12389</v>
      </c>
      <c r="L32" s="196">
        <f t="shared" si="4"/>
        <v>13063</v>
      </c>
      <c r="M32" s="195">
        <v>0</v>
      </c>
      <c r="N32" s="195">
        <v>13063</v>
      </c>
      <c r="O32" s="196">
        <f t="shared" si="1"/>
        <v>9658</v>
      </c>
      <c r="P32" s="195">
        <v>0</v>
      </c>
      <c r="Q32" s="195">
        <v>9658</v>
      </c>
      <c r="R32" s="217">
        <v>24</v>
      </c>
      <c r="S32" s="207" t="s">
        <v>71</v>
      </c>
    </row>
    <row r="33" spans="1:19" ht="14.25" customHeight="1">
      <c r="A33" s="151">
        <v>25</v>
      </c>
      <c r="B33" s="153" t="s">
        <v>72</v>
      </c>
      <c r="C33" s="194">
        <f t="shared" si="0"/>
        <v>2323955</v>
      </c>
      <c r="D33" s="196">
        <v>2283999</v>
      </c>
      <c r="E33" s="196">
        <v>39956</v>
      </c>
      <c r="F33" s="194">
        <f t="shared" si="2"/>
        <v>2021503</v>
      </c>
      <c r="G33" s="196">
        <v>2021503</v>
      </c>
      <c r="H33" s="196">
        <v>0</v>
      </c>
      <c r="I33" s="196">
        <f t="shared" si="3"/>
        <v>2319853</v>
      </c>
      <c r="J33" s="195">
        <v>2319853</v>
      </c>
      <c r="K33" s="195">
        <v>0</v>
      </c>
      <c r="L33" s="196">
        <f t="shared" si="4"/>
        <v>2542941</v>
      </c>
      <c r="M33" s="195">
        <v>2524701</v>
      </c>
      <c r="N33" s="195">
        <v>18240</v>
      </c>
      <c r="O33" s="196">
        <f t="shared" si="1"/>
        <v>2523841</v>
      </c>
      <c r="P33" s="195">
        <v>2497331</v>
      </c>
      <c r="Q33" s="195">
        <v>26510</v>
      </c>
      <c r="R33" s="217">
        <v>25</v>
      </c>
      <c r="S33" s="207" t="s">
        <v>72</v>
      </c>
    </row>
    <row r="34" spans="1:19" ht="14.25" customHeight="1">
      <c r="A34" s="151">
        <v>26</v>
      </c>
      <c r="B34" s="153" t="s">
        <v>73</v>
      </c>
      <c r="C34" s="194">
        <f t="shared" si="0"/>
        <v>0</v>
      </c>
      <c r="D34" s="195">
        <v>0</v>
      </c>
      <c r="E34" s="195">
        <v>0</v>
      </c>
      <c r="F34" s="195">
        <f t="shared" si="2"/>
        <v>218</v>
      </c>
      <c r="G34" s="195">
        <v>0</v>
      </c>
      <c r="H34" s="195">
        <v>218</v>
      </c>
      <c r="I34" s="195">
        <f t="shared" si="3"/>
        <v>250</v>
      </c>
      <c r="J34" s="195">
        <v>0</v>
      </c>
      <c r="K34" s="195">
        <v>250</v>
      </c>
      <c r="L34" s="195">
        <f t="shared" si="4"/>
        <v>34</v>
      </c>
      <c r="M34" s="195">
        <v>0</v>
      </c>
      <c r="N34" s="195">
        <v>34</v>
      </c>
      <c r="O34" s="195">
        <f t="shared" si="1"/>
        <v>85</v>
      </c>
      <c r="P34" s="195">
        <v>0</v>
      </c>
      <c r="Q34" s="195">
        <v>85</v>
      </c>
      <c r="R34" s="217">
        <v>26</v>
      </c>
      <c r="S34" s="207" t="s">
        <v>73</v>
      </c>
    </row>
    <row r="35" spans="1:19" ht="14.25" customHeight="1">
      <c r="A35" s="151">
        <v>27</v>
      </c>
      <c r="B35" s="153" t="s">
        <v>82</v>
      </c>
      <c r="C35" s="194">
        <f t="shared" si="0"/>
        <v>1844975</v>
      </c>
      <c r="D35" s="196">
        <v>1482731</v>
      </c>
      <c r="E35" s="196">
        <v>362244</v>
      </c>
      <c r="F35" s="194">
        <f t="shared" si="2"/>
        <v>1685154</v>
      </c>
      <c r="G35" s="196">
        <v>1355540</v>
      </c>
      <c r="H35" s="196">
        <v>329614</v>
      </c>
      <c r="I35" s="196">
        <f t="shared" si="3"/>
        <v>1530233</v>
      </c>
      <c r="J35" s="195">
        <v>1190313</v>
      </c>
      <c r="K35" s="195">
        <v>339920</v>
      </c>
      <c r="L35" s="196">
        <f t="shared" si="4"/>
        <v>1584468</v>
      </c>
      <c r="M35" s="195">
        <v>1236026</v>
      </c>
      <c r="N35" s="195">
        <v>348442</v>
      </c>
      <c r="O35" s="196">
        <f t="shared" si="1"/>
        <v>1382112</v>
      </c>
      <c r="P35" s="195">
        <v>1095095</v>
      </c>
      <c r="Q35" s="195">
        <v>287017</v>
      </c>
      <c r="R35" s="217">
        <v>27</v>
      </c>
      <c r="S35" s="207" t="s">
        <v>82</v>
      </c>
    </row>
    <row r="36" spans="1:19" ht="14.25" customHeight="1">
      <c r="A36" s="151">
        <v>28</v>
      </c>
      <c r="B36" s="153" t="s">
        <v>76</v>
      </c>
      <c r="C36" s="194">
        <f t="shared" si="0"/>
        <v>49944</v>
      </c>
      <c r="D36" s="196">
        <v>1668</v>
      </c>
      <c r="E36" s="196">
        <v>48276</v>
      </c>
      <c r="F36" s="194">
        <f t="shared" si="2"/>
        <v>43488</v>
      </c>
      <c r="G36" s="196">
        <v>0</v>
      </c>
      <c r="H36" s="196">
        <v>43488</v>
      </c>
      <c r="I36" s="196">
        <f t="shared" si="3"/>
        <v>49204</v>
      </c>
      <c r="J36" s="195">
        <v>30</v>
      </c>
      <c r="K36" s="195">
        <v>49174</v>
      </c>
      <c r="L36" s="196">
        <f t="shared" si="4"/>
        <v>48793</v>
      </c>
      <c r="M36" s="195">
        <v>17</v>
      </c>
      <c r="N36" s="195">
        <v>48776</v>
      </c>
      <c r="O36" s="196">
        <f t="shared" si="1"/>
        <v>44398</v>
      </c>
      <c r="P36" s="195">
        <v>17</v>
      </c>
      <c r="Q36" s="195">
        <v>44381</v>
      </c>
      <c r="R36" s="217">
        <v>28</v>
      </c>
      <c r="S36" s="207" t="s">
        <v>76</v>
      </c>
    </row>
    <row r="37" spans="1:19" ht="14.25" customHeight="1">
      <c r="A37" s="151">
        <v>29</v>
      </c>
      <c r="B37" s="153" t="s">
        <v>84</v>
      </c>
      <c r="C37" s="194">
        <f t="shared" si="0"/>
        <v>79617</v>
      </c>
      <c r="D37" s="196">
        <v>2684</v>
      </c>
      <c r="E37" s="196">
        <v>76933</v>
      </c>
      <c r="F37" s="194">
        <f t="shared" si="2"/>
        <v>76340</v>
      </c>
      <c r="G37" s="196">
        <v>1421</v>
      </c>
      <c r="H37" s="196">
        <v>74919</v>
      </c>
      <c r="I37" s="196">
        <f t="shared" si="3"/>
        <v>66125</v>
      </c>
      <c r="J37" s="195">
        <v>0</v>
      </c>
      <c r="K37" s="195">
        <v>66125</v>
      </c>
      <c r="L37" s="196">
        <f t="shared" si="4"/>
        <v>51249</v>
      </c>
      <c r="M37" s="195">
        <v>402</v>
      </c>
      <c r="N37" s="195">
        <v>50847</v>
      </c>
      <c r="O37" s="196">
        <f t="shared" si="1"/>
        <v>43803</v>
      </c>
      <c r="P37" s="195">
        <v>4540</v>
      </c>
      <c r="Q37" s="195">
        <v>39263</v>
      </c>
      <c r="R37" s="217">
        <v>29</v>
      </c>
      <c r="S37" s="207" t="s">
        <v>84</v>
      </c>
    </row>
    <row r="38" spans="1:19" ht="14.25" customHeight="1">
      <c r="A38" s="151">
        <v>30</v>
      </c>
      <c r="B38" s="153" t="s">
        <v>78</v>
      </c>
      <c r="C38" s="194">
        <f t="shared" si="0"/>
        <v>71</v>
      </c>
      <c r="D38" s="195">
        <v>0</v>
      </c>
      <c r="E38" s="196">
        <v>71</v>
      </c>
      <c r="F38" s="194">
        <f t="shared" si="2"/>
        <v>50</v>
      </c>
      <c r="G38" s="195">
        <v>0</v>
      </c>
      <c r="H38" s="196">
        <v>50</v>
      </c>
      <c r="I38" s="196">
        <f t="shared" si="3"/>
        <v>100</v>
      </c>
      <c r="J38" s="195">
        <v>17</v>
      </c>
      <c r="K38" s="195">
        <v>83</v>
      </c>
      <c r="L38" s="196">
        <f t="shared" si="4"/>
        <v>319</v>
      </c>
      <c r="M38" s="195">
        <v>34</v>
      </c>
      <c r="N38" s="195">
        <v>285</v>
      </c>
      <c r="O38" s="196">
        <f t="shared" si="1"/>
        <v>336</v>
      </c>
      <c r="P38" s="195">
        <v>34</v>
      </c>
      <c r="Q38" s="195">
        <v>302</v>
      </c>
      <c r="R38" s="217">
        <v>30</v>
      </c>
      <c r="S38" s="207" t="s">
        <v>78</v>
      </c>
    </row>
    <row r="39" spans="1:19" ht="14.25" customHeight="1">
      <c r="A39" s="151">
        <v>31</v>
      </c>
      <c r="B39" s="153" t="s">
        <v>79</v>
      </c>
      <c r="C39" s="194">
        <f t="shared" si="0"/>
        <v>6825</v>
      </c>
      <c r="D39" s="195">
        <v>60</v>
      </c>
      <c r="E39" s="196">
        <v>6765</v>
      </c>
      <c r="F39" s="194">
        <f t="shared" si="2"/>
        <v>11432</v>
      </c>
      <c r="G39" s="195">
        <v>1931</v>
      </c>
      <c r="H39" s="196">
        <v>9501</v>
      </c>
      <c r="I39" s="196">
        <f t="shared" si="3"/>
        <v>7423</v>
      </c>
      <c r="J39" s="195">
        <v>0</v>
      </c>
      <c r="K39" s="195">
        <v>7423</v>
      </c>
      <c r="L39" s="196">
        <f t="shared" si="4"/>
        <v>8734</v>
      </c>
      <c r="M39" s="195">
        <v>17</v>
      </c>
      <c r="N39" s="195">
        <v>8717</v>
      </c>
      <c r="O39" s="196">
        <f t="shared" si="1"/>
        <v>5765</v>
      </c>
      <c r="P39" s="195">
        <v>17</v>
      </c>
      <c r="Q39" s="195">
        <v>5748</v>
      </c>
      <c r="R39" s="217">
        <v>31</v>
      </c>
      <c r="S39" s="207" t="s">
        <v>79</v>
      </c>
    </row>
    <row r="40" spans="1:19" ht="14.25" customHeight="1">
      <c r="A40" s="151">
        <v>32</v>
      </c>
      <c r="B40" s="153" t="s">
        <v>87</v>
      </c>
      <c r="C40" s="194">
        <f t="shared" si="0"/>
        <v>0</v>
      </c>
      <c r="D40" s="195">
        <v>0</v>
      </c>
      <c r="E40" s="195">
        <v>0</v>
      </c>
      <c r="F40" s="195">
        <f t="shared" si="2"/>
        <v>0</v>
      </c>
      <c r="G40" s="195">
        <v>0</v>
      </c>
      <c r="H40" s="195">
        <v>0</v>
      </c>
      <c r="I40" s="195">
        <f t="shared" si="3"/>
        <v>0</v>
      </c>
      <c r="J40" s="195">
        <v>0</v>
      </c>
      <c r="K40" s="195">
        <v>0</v>
      </c>
      <c r="L40" s="195">
        <f t="shared" si="4"/>
        <v>0</v>
      </c>
      <c r="M40" s="195">
        <v>0</v>
      </c>
      <c r="N40" s="195">
        <v>0</v>
      </c>
      <c r="O40" s="195">
        <f t="shared" si="1"/>
        <v>0</v>
      </c>
      <c r="P40" s="195">
        <v>0</v>
      </c>
      <c r="Q40" s="195">
        <v>0</v>
      </c>
      <c r="R40" s="217">
        <v>32</v>
      </c>
      <c r="S40" s="207" t="s">
        <v>87</v>
      </c>
    </row>
    <row r="41" spans="1:19" ht="14.25" customHeight="1">
      <c r="A41" s="151">
        <v>33</v>
      </c>
      <c r="B41" s="153" t="s">
        <v>88</v>
      </c>
      <c r="C41" s="194">
        <f t="shared" si="0"/>
        <v>122</v>
      </c>
      <c r="D41" s="196">
        <v>63</v>
      </c>
      <c r="E41" s="196">
        <v>59</v>
      </c>
      <c r="F41" s="194">
        <f t="shared" si="2"/>
        <v>192</v>
      </c>
      <c r="G41" s="196">
        <v>192</v>
      </c>
      <c r="H41" s="196">
        <v>0</v>
      </c>
      <c r="I41" s="196">
        <f t="shared" si="3"/>
        <v>727</v>
      </c>
      <c r="J41" s="195">
        <v>727</v>
      </c>
      <c r="K41" s="195">
        <v>0</v>
      </c>
      <c r="L41" s="196">
        <f t="shared" si="4"/>
        <v>183</v>
      </c>
      <c r="M41" s="195">
        <v>183</v>
      </c>
      <c r="N41" s="195">
        <v>0</v>
      </c>
      <c r="O41" s="196">
        <f t="shared" si="1"/>
        <v>63</v>
      </c>
      <c r="P41" s="195">
        <v>63</v>
      </c>
      <c r="Q41" s="195">
        <v>0</v>
      </c>
      <c r="R41" s="217">
        <v>33</v>
      </c>
      <c r="S41" s="207" t="s">
        <v>88</v>
      </c>
    </row>
    <row r="42" spans="1:19" ht="14.25" customHeight="1">
      <c r="A42" s="151">
        <v>34</v>
      </c>
      <c r="B42" s="153" t="s">
        <v>89</v>
      </c>
      <c r="C42" s="194">
        <f t="shared" si="0"/>
        <v>21</v>
      </c>
      <c r="D42" s="195">
        <v>21</v>
      </c>
      <c r="E42" s="195">
        <v>0</v>
      </c>
      <c r="F42" s="194">
        <f t="shared" si="2"/>
        <v>42</v>
      </c>
      <c r="G42" s="195">
        <v>42</v>
      </c>
      <c r="H42" s="195">
        <v>0</v>
      </c>
      <c r="I42" s="195">
        <f t="shared" si="3"/>
        <v>0</v>
      </c>
      <c r="J42" s="195">
        <v>0</v>
      </c>
      <c r="K42" s="195">
        <v>0</v>
      </c>
      <c r="L42" s="196">
        <f t="shared" si="4"/>
        <v>0</v>
      </c>
      <c r="M42" s="195">
        <v>0</v>
      </c>
      <c r="N42" s="195">
        <v>0</v>
      </c>
      <c r="O42" s="196">
        <f t="shared" si="1"/>
        <v>0</v>
      </c>
      <c r="P42" s="195">
        <v>0</v>
      </c>
      <c r="Q42" s="195">
        <v>0</v>
      </c>
      <c r="R42" s="217">
        <v>34</v>
      </c>
      <c r="S42" s="207" t="s">
        <v>89</v>
      </c>
    </row>
    <row r="43" spans="1:19" ht="14.25" customHeight="1">
      <c r="A43" s="151">
        <v>35</v>
      </c>
      <c r="B43" s="153" t="s">
        <v>91</v>
      </c>
      <c r="C43" s="194">
        <f t="shared" si="0"/>
        <v>0</v>
      </c>
      <c r="D43" s="195">
        <v>0</v>
      </c>
      <c r="E43" s="195">
        <v>0</v>
      </c>
      <c r="F43" s="194">
        <f t="shared" si="2"/>
        <v>21</v>
      </c>
      <c r="G43" s="195">
        <v>0</v>
      </c>
      <c r="H43" s="195">
        <v>21</v>
      </c>
      <c r="I43" s="195">
        <f t="shared" si="3"/>
        <v>140</v>
      </c>
      <c r="J43" s="195">
        <v>102</v>
      </c>
      <c r="K43" s="195">
        <v>38</v>
      </c>
      <c r="L43" s="195">
        <f t="shared" si="4"/>
        <v>21</v>
      </c>
      <c r="M43" s="195">
        <v>0</v>
      </c>
      <c r="N43" s="195">
        <v>21</v>
      </c>
      <c r="O43" s="195">
        <f t="shared" si="1"/>
        <v>21</v>
      </c>
      <c r="P43" s="195">
        <v>0</v>
      </c>
      <c r="Q43" s="195">
        <v>21</v>
      </c>
      <c r="R43" s="217">
        <v>35</v>
      </c>
      <c r="S43" s="207" t="s">
        <v>91</v>
      </c>
    </row>
    <row r="44" spans="1:19" ht="14.25" customHeight="1">
      <c r="A44" s="151">
        <v>36</v>
      </c>
      <c r="B44" s="153" t="s">
        <v>93</v>
      </c>
      <c r="C44" s="194">
        <f t="shared" si="0"/>
        <v>0</v>
      </c>
      <c r="D44" s="195">
        <v>0</v>
      </c>
      <c r="E44" s="196">
        <v>0</v>
      </c>
      <c r="F44" s="194">
        <f t="shared" si="2"/>
        <v>42</v>
      </c>
      <c r="G44" s="195">
        <v>42</v>
      </c>
      <c r="H44" s="195">
        <v>0</v>
      </c>
      <c r="I44" s="195">
        <f t="shared" si="3"/>
        <v>202</v>
      </c>
      <c r="J44" s="195">
        <v>185</v>
      </c>
      <c r="K44" s="195">
        <v>17</v>
      </c>
      <c r="L44" s="195">
        <f t="shared" si="4"/>
        <v>371</v>
      </c>
      <c r="M44" s="195">
        <v>371</v>
      </c>
      <c r="N44" s="195">
        <v>0</v>
      </c>
      <c r="O44" s="195">
        <f t="shared" si="1"/>
        <v>1029</v>
      </c>
      <c r="P44" s="195">
        <v>1008</v>
      </c>
      <c r="Q44" s="195">
        <v>21</v>
      </c>
      <c r="R44" s="217">
        <v>36</v>
      </c>
      <c r="S44" s="207" t="s">
        <v>93</v>
      </c>
    </row>
    <row r="45" spans="1:19" ht="14.25" customHeight="1">
      <c r="A45" s="151">
        <v>37</v>
      </c>
      <c r="B45" s="153" t="s">
        <v>94</v>
      </c>
      <c r="C45" s="194">
        <f t="shared" si="0"/>
        <v>201</v>
      </c>
      <c r="D45" s="195">
        <v>21</v>
      </c>
      <c r="E45" s="195">
        <v>180</v>
      </c>
      <c r="F45" s="195">
        <f t="shared" si="2"/>
        <v>322</v>
      </c>
      <c r="G45" s="195">
        <v>0</v>
      </c>
      <c r="H45" s="195">
        <v>322</v>
      </c>
      <c r="I45" s="195">
        <f t="shared" si="3"/>
        <v>768</v>
      </c>
      <c r="J45" s="195">
        <v>170</v>
      </c>
      <c r="K45" s="195">
        <v>598</v>
      </c>
      <c r="L45" s="195">
        <f t="shared" si="4"/>
        <v>1351</v>
      </c>
      <c r="M45" s="195">
        <v>620</v>
      </c>
      <c r="N45" s="195">
        <v>731</v>
      </c>
      <c r="O45" s="195">
        <f t="shared" si="1"/>
        <v>1183</v>
      </c>
      <c r="P45" s="195">
        <v>438</v>
      </c>
      <c r="Q45" s="195">
        <v>745</v>
      </c>
      <c r="R45" s="217">
        <v>37</v>
      </c>
      <c r="S45" s="207" t="s">
        <v>94</v>
      </c>
    </row>
    <row r="46" spans="1:19" ht="14.25" customHeight="1">
      <c r="A46" s="151">
        <v>38</v>
      </c>
      <c r="B46" s="153" t="s">
        <v>96</v>
      </c>
      <c r="C46" s="194">
        <f t="shared" si="0"/>
        <v>3430</v>
      </c>
      <c r="D46" s="196">
        <v>2236</v>
      </c>
      <c r="E46" s="196">
        <v>1194</v>
      </c>
      <c r="F46" s="195">
        <f t="shared" si="2"/>
        <v>2425</v>
      </c>
      <c r="G46" s="196">
        <v>916</v>
      </c>
      <c r="H46" s="196">
        <v>1509</v>
      </c>
      <c r="I46" s="196">
        <f t="shared" si="3"/>
        <v>2552</v>
      </c>
      <c r="J46" s="195">
        <v>1730</v>
      </c>
      <c r="K46" s="195">
        <v>822</v>
      </c>
      <c r="L46" s="196">
        <f t="shared" si="4"/>
        <v>2550</v>
      </c>
      <c r="M46" s="195">
        <v>1569</v>
      </c>
      <c r="N46" s="195">
        <v>981</v>
      </c>
      <c r="O46" s="196">
        <f t="shared" si="1"/>
        <v>2275</v>
      </c>
      <c r="P46" s="195">
        <v>1571</v>
      </c>
      <c r="Q46" s="195">
        <v>704</v>
      </c>
      <c r="R46" s="217">
        <v>38</v>
      </c>
      <c r="S46" s="207" t="s">
        <v>96</v>
      </c>
    </row>
    <row r="47" spans="1:19" ht="14.25" customHeight="1">
      <c r="A47" s="151">
        <v>39</v>
      </c>
      <c r="B47" s="153" t="s">
        <v>98</v>
      </c>
      <c r="C47" s="194">
        <f t="shared" si="0"/>
        <v>492</v>
      </c>
      <c r="D47" s="196">
        <v>105</v>
      </c>
      <c r="E47" s="196">
        <v>387</v>
      </c>
      <c r="F47" s="195">
        <f t="shared" si="2"/>
        <v>258</v>
      </c>
      <c r="G47" s="196">
        <v>21</v>
      </c>
      <c r="H47" s="196">
        <v>237</v>
      </c>
      <c r="I47" s="196">
        <f t="shared" si="3"/>
        <v>273</v>
      </c>
      <c r="J47" s="195">
        <v>59</v>
      </c>
      <c r="K47" s="195">
        <v>214</v>
      </c>
      <c r="L47" s="196">
        <f t="shared" si="4"/>
        <v>653</v>
      </c>
      <c r="M47" s="195">
        <v>366</v>
      </c>
      <c r="N47" s="195">
        <v>287</v>
      </c>
      <c r="O47" s="196">
        <f t="shared" si="1"/>
        <v>418</v>
      </c>
      <c r="P47" s="195">
        <v>207</v>
      </c>
      <c r="Q47" s="195">
        <v>211</v>
      </c>
      <c r="R47" s="217">
        <v>39</v>
      </c>
      <c r="S47" s="207" t="s">
        <v>98</v>
      </c>
    </row>
    <row r="48" spans="1:19" ht="25.5" customHeight="1">
      <c r="A48" s="151">
        <v>40</v>
      </c>
      <c r="B48" s="153" t="s">
        <v>271</v>
      </c>
      <c r="C48" s="194">
        <f t="shared" si="0"/>
        <v>0</v>
      </c>
      <c r="D48" s="195">
        <v>0</v>
      </c>
      <c r="E48" s="195">
        <v>0</v>
      </c>
      <c r="F48" s="195">
        <f t="shared" si="2"/>
        <v>0</v>
      </c>
      <c r="G48" s="195">
        <v>0</v>
      </c>
      <c r="H48" s="195">
        <v>0</v>
      </c>
      <c r="I48" s="195">
        <f t="shared" si="3"/>
        <v>0</v>
      </c>
      <c r="J48" s="195">
        <v>0</v>
      </c>
      <c r="K48" s="195">
        <v>0</v>
      </c>
      <c r="L48" s="195">
        <f t="shared" si="4"/>
        <v>0</v>
      </c>
      <c r="M48" s="195">
        <v>0</v>
      </c>
      <c r="N48" s="195">
        <v>0</v>
      </c>
      <c r="O48" s="195">
        <f t="shared" si="1"/>
        <v>0</v>
      </c>
      <c r="P48" s="195">
        <v>0</v>
      </c>
      <c r="Q48" s="195">
        <v>0</v>
      </c>
      <c r="R48" s="217">
        <v>40</v>
      </c>
      <c r="S48" s="207" t="s">
        <v>271</v>
      </c>
    </row>
    <row r="49" spans="1:19" ht="14.25" customHeight="1">
      <c r="A49" s="151">
        <v>41</v>
      </c>
      <c r="B49" s="153" t="s">
        <v>100</v>
      </c>
      <c r="C49" s="194">
        <f t="shared" si="0"/>
        <v>0</v>
      </c>
      <c r="D49" s="196">
        <v>0</v>
      </c>
      <c r="E49" s="195">
        <v>0</v>
      </c>
      <c r="F49" s="195">
        <f t="shared" si="2"/>
        <v>0</v>
      </c>
      <c r="G49" s="195">
        <v>0</v>
      </c>
      <c r="H49" s="195">
        <v>0</v>
      </c>
      <c r="I49" s="195">
        <f t="shared" si="3"/>
        <v>38</v>
      </c>
      <c r="J49" s="195">
        <v>38</v>
      </c>
      <c r="K49" s="195">
        <v>0</v>
      </c>
      <c r="L49" s="195">
        <f t="shared" si="4"/>
        <v>0</v>
      </c>
      <c r="M49" s="195">
        <v>0</v>
      </c>
      <c r="N49" s="195">
        <v>0</v>
      </c>
      <c r="O49" s="195">
        <f t="shared" si="1"/>
        <v>0</v>
      </c>
      <c r="P49" s="195">
        <v>0</v>
      </c>
      <c r="Q49" s="195">
        <v>0</v>
      </c>
      <c r="R49" s="217">
        <v>41</v>
      </c>
      <c r="S49" s="207" t="s">
        <v>100</v>
      </c>
    </row>
    <row r="50" spans="1:19" s="44" customFormat="1" ht="14.25" customHeight="1">
      <c r="A50" s="152">
        <v>42</v>
      </c>
      <c r="B50" s="153" t="s">
        <v>80</v>
      </c>
      <c r="C50" s="194">
        <f t="shared" si="0"/>
        <v>0</v>
      </c>
      <c r="D50" s="195">
        <v>0</v>
      </c>
      <c r="E50" s="195">
        <v>0</v>
      </c>
      <c r="F50" s="195">
        <f t="shared" si="2"/>
        <v>0</v>
      </c>
      <c r="G50" s="195">
        <v>0</v>
      </c>
      <c r="H50" s="195">
        <v>0</v>
      </c>
      <c r="I50" s="195">
        <f t="shared" si="3"/>
        <v>77</v>
      </c>
      <c r="J50" s="195">
        <v>0</v>
      </c>
      <c r="K50" s="195">
        <v>77</v>
      </c>
      <c r="L50" s="195">
        <f t="shared" si="4"/>
        <v>1500</v>
      </c>
      <c r="M50" s="195">
        <v>0</v>
      </c>
      <c r="N50" s="195">
        <v>1500</v>
      </c>
      <c r="O50" s="195">
        <f t="shared" si="1"/>
        <v>564</v>
      </c>
      <c r="P50" s="195">
        <v>547</v>
      </c>
      <c r="Q50" s="195">
        <v>17</v>
      </c>
      <c r="R50" s="217">
        <v>42</v>
      </c>
      <c r="S50" s="207" t="s">
        <v>80</v>
      </c>
    </row>
    <row r="51" spans="1:19" s="44" customFormat="1" ht="4.5" customHeight="1">
      <c r="A51" s="60"/>
      <c r="B51" s="61"/>
      <c r="C51" s="185"/>
      <c r="D51" s="60"/>
      <c r="E51" s="60"/>
      <c r="F51" s="62"/>
      <c r="G51" s="60"/>
      <c r="H51" s="60"/>
      <c r="I51" s="60"/>
      <c r="J51" s="60"/>
      <c r="K51" s="60"/>
      <c r="M51" s="39"/>
      <c r="N51" s="39"/>
      <c r="P51" s="39"/>
      <c r="Q51" s="39"/>
      <c r="R51" s="218"/>
      <c r="S51" s="60"/>
    </row>
    <row r="52" spans="3:17" s="44" customFormat="1" ht="3.75" customHeight="1">
      <c r="C52" s="186"/>
      <c r="F52" s="63"/>
      <c r="L52" s="64"/>
      <c r="M52" s="64"/>
      <c r="N52" s="64"/>
      <c r="O52" s="64"/>
      <c r="P52" s="64"/>
      <c r="Q52" s="64"/>
    </row>
    <row r="53" spans="1:18" s="44" customFormat="1" ht="12" customHeight="1">
      <c r="A53" s="86" t="s">
        <v>49</v>
      </c>
      <c r="C53" s="186"/>
      <c r="I53" s="63"/>
      <c r="M53" s="39"/>
      <c r="N53" s="39"/>
      <c r="P53" s="39"/>
      <c r="Q53" s="39"/>
      <c r="R53" s="86"/>
    </row>
    <row r="54" spans="1:19" s="44" customFormat="1" ht="12" customHeight="1">
      <c r="A54" s="39"/>
      <c r="B54" s="39"/>
      <c r="C54" s="183"/>
      <c r="D54" s="39"/>
      <c r="E54" s="39"/>
      <c r="G54" s="65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</row>
    <row r="55" spans="1:19" s="44" customFormat="1" ht="12" customHeight="1">
      <c r="A55" s="39"/>
      <c r="B55" s="39"/>
      <c r="C55" s="183"/>
      <c r="D55" s="39"/>
      <c r="E55" s="39"/>
      <c r="G55" s="65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</row>
    <row r="56" spans="1:19" s="38" customFormat="1" ht="18" customHeight="1">
      <c r="A56" s="33"/>
      <c r="B56" s="33"/>
      <c r="C56" s="187"/>
      <c r="D56" s="33"/>
      <c r="E56" s="36"/>
      <c r="F56" s="37"/>
      <c r="G56" s="100"/>
      <c r="H56" s="33"/>
      <c r="I56" s="36" t="s">
        <v>278</v>
      </c>
      <c r="J56" s="37" t="s">
        <v>277</v>
      </c>
      <c r="K56" s="33"/>
      <c r="L56" s="33"/>
      <c r="M56" s="33"/>
      <c r="N56" s="33"/>
      <c r="O56" s="33"/>
      <c r="P56" s="33"/>
      <c r="Q56" s="33"/>
      <c r="R56" s="33"/>
      <c r="S56" s="33"/>
    </row>
    <row r="57" spans="1:19" s="44" customFormat="1" ht="12" customHeight="1">
      <c r="A57" s="39"/>
      <c r="B57" s="39"/>
      <c r="C57" s="183"/>
      <c r="D57" s="39"/>
      <c r="E57" s="39"/>
      <c r="G57" s="65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</row>
    <row r="58" spans="1:19" s="44" customFormat="1" ht="12" customHeight="1">
      <c r="A58" s="39"/>
      <c r="B58" s="39"/>
      <c r="C58" s="183"/>
      <c r="D58" s="39"/>
      <c r="E58" s="39"/>
      <c r="G58" s="65"/>
      <c r="H58" s="39"/>
      <c r="I58" s="39"/>
      <c r="J58" s="39"/>
      <c r="K58" s="39"/>
      <c r="L58" s="39"/>
      <c r="M58" s="39"/>
      <c r="N58" s="39"/>
      <c r="O58" s="39"/>
      <c r="P58" s="39"/>
      <c r="Q58" s="42"/>
      <c r="R58" s="39"/>
      <c r="S58" s="42" t="s">
        <v>27</v>
      </c>
    </row>
    <row r="59" spans="1:19" s="44" customFormat="1" ht="4.5" customHeight="1">
      <c r="A59" s="39"/>
      <c r="B59" s="39"/>
      <c r="C59" s="183"/>
      <c r="D59" s="39"/>
      <c r="E59" s="39"/>
      <c r="F59" s="39"/>
      <c r="G59" s="39"/>
      <c r="H59" s="39"/>
      <c r="I59" s="39"/>
      <c r="J59" s="39"/>
      <c r="L59" s="39"/>
      <c r="M59" s="39"/>
      <c r="N59" s="39"/>
      <c r="O59" s="39"/>
      <c r="P59" s="39"/>
      <c r="Q59" s="39"/>
      <c r="R59" s="39"/>
      <c r="S59" s="39"/>
    </row>
    <row r="60" spans="1:19" s="44" customFormat="1" ht="15" customHeight="1">
      <c r="A60" s="47"/>
      <c r="B60" s="46" t="s">
        <v>312</v>
      </c>
      <c r="C60" s="308" t="s">
        <v>334</v>
      </c>
      <c r="D60" s="308"/>
      <c r="E60" s="307"/>
      <c r="F60" s="307">
        <v>15</v>
      </c>
      <c r="G60" s="305"/>
      <c r="H60" s="306"/>
      <c r="I60" s="305">
        <v>16</v>
      </c>
      <c r="J60" s="305"/>
      <c r="K60" s="306"/>
      <c r="L60" s="305">
        <v>17</v>
      </c>
      <c r="M60" s="305"/>
      <c r="N60" s="306"/>
      <c r="O60" s="311">
        <v>18</v>
      </c>
      <c r="P60" s="311"/>
      <c r="Q60" s="312"/>
      <c r="R60" s="213"/>
      <c r="S60" s="214" t="s">
        <v>312</v>
      </c>
    </row>
    <row r="61" spans="1:19" s="44" customFormat="1" ht="15" customHeight="1">
      <c r="A61" s="48" t="s">
        <v>313</v>
      </c>
      <c r="B61" s="49"/>
      <c r="C61" s="212" t="s">
        <v>5</v>
      </c>
      <c r="D61" s="50" t="s">
        <v>50</v>
      </c>
      <c r="E61" s="52" t="s">
        <v>51</v>
      </c>
      <c r="F61" s="51" t="s">
        <v>5</v>
      </c>
      <c r="G61" s="51" t="s">
        <v>50</v>
      </c>
      <c r="H61" s="52" t="s">
        <v>51</v>
      </c>
      <c r="I61" s="52" t="s">
        <v>5</v>
      </c>
      <c r="J61" s="50" t="s">
        <v>50</v>
      </c>
      <c r="K61" s="52" t="s">
        <v>51</v>
      </c>
      <c r="L61" s="51" t="s">
        <v>5</v>
      </c>
      <c r="M61" s="51" t="s">
        <v>50</v>
      </c>
      <c r="N61" s="52" t="s">
        <v>51</v>
      </c>
      <c r="O61" s="51" t="s">
        <v>5</v>
      </c>
      <c r="P61" s="51" t="s">
        <v>50</v>
      </c>
      <c r="Q61" s="52" t="s">
        <v>51</v>
      </c>
      <c r="R61" s="215" t="s">
        <v>313</v>
      </c>
      <c r="S61" s="211"/>
    </row>
    <row r="62" spans="1:19" s="44" customFormat="1" ht="4.5" customHeight="1">
      <c r="A62" s="55"/>
      <c r="B62" s="56"/>
      <c r="C62" s="188"/>
      <c r="D62" s="57"/>
      <c r="E62" s="57"/>
      <c r="F62" s="57"/>
      <c r="G62" s="57"/>
      <c r="H62" s="57"/>
      <c r="I62" s="54"/>
      <c r="J62" s="54"/>
      <c r="K62" s="54"/>
      <c r="L62" s="54"/>
      <c r="M62" s="54"/>
      <c r="N62" s="54"/>
      <c r="O62" s="54"/>
      <c r="P62" s="54"/>
      <c r="Q62" s="54"/>
      <c r="R62" s="216"/>
      <c r="S62" s="57"/>
    </row>
    <row r="63" spans="1:19" s="44" customFormat="1" ht="14.25" customHeight="1">
      <c r="A63" s="151">
        <v>43</v>
      </c>
      <c r="B63" s="154" t="s">
        <v>81</v>
      </c>
      <c r="C63" s="194">
        <f aca="true" t="shared" si="5" ref="C63:C101">SUM(D63:E63)</f>
        <v>17</v>
      </c>
      <c r="D63" s="198">
        <v>0</v>
      </c>
      <c r="E63" s="199">
        <v>17</v>
      </c>
      <c r="F63" s="199">
        <f aca="true" t="shared" si="6" ref="F63:F101">SUM(G63:H63)</f>
        <v>67</v>
      </c>
      <c r="G63" s="198">
        <v>0</v>
      </c>
      <c r="H63" s="198">
        <v>67</v>
      </c>
      <c r="I63" s="199">
        <f aca="true" t="shared" si="7" ref="I63:I101">SUM(J63:K63)</f>
        <v>207</v>
      </c>
      <c r="J63" s="198">
        <v>0</v>
      </c>
      <c r="K63" s="198">
        <v>207</v>
      </c>
      <c r="L63" s="199">
        <f aca="true" t="shared" si="8" ref="L63:L101">SUM(M63:N63)</f>
        <v>0</v>
      </c>
      <c r="M63" s="198">
        <v>0</v>
      </c>
      <c r="N63" s="198">
        <v>0</v>
      </c>
      <c r="O63" s="199">
        <f aca="true" t="shared" si="9" ref="O63:O101">SUM(P63:Q63)</f>
        <v>17</v>
      </c>
      <c r="P63" s="198">
        <v>0</v>
      </c>
      <c r="Q63" s="198">
        <v>17</v>
      </c>
      <c r="R63" s="217">
        <v>43</v>
      </c>
      <c r="S63" s="208" t="s">
        <v>81</v>
      </c>
    </row>
    <row r="64" spans="1:19" s="44" customFormat="1" ht="14.25" customHeight="1">
      <c r="A64" s="151">
        <v>44</v>
      </c>
      <c r="B64" s="154" t="s">
        <v>269</v>
      </c>
      <c r="C64" s="194">
        <f t="shared" si="5"/>
        <v>1300102</v>
      </c>
      <c r="D64" s="198">
        <v>1112382</v>
      </c>
      <c r="E64" s="198">
        <v>187720</v>
      </c>
      <c r="F64" s="198">
        <f t="shared" si="6"/>
        <v>1349337</v>
      </c>
      <c r="G64" s="199">
        <v>1181696</v>
      </c>
      <c r="H64" s="199">
        <v>167641</v>
      </c>
      <c r="I64" s="199">
        <f t="shared" si="7"/>
        <v>1378341</v>
      </c>
      <c r="J64" s="198">
        <v>1217574</v>
      </c>
      <c r="K64" s="198">
        <v>160767</v>
      </c>
      <c r="L64" s="199">
        <f t="shared" si="8"/>
        <v>1516840</v>
      </c>
      <c r="M64" s="198">
        <v>1354053</v>
      </c>
      <c r="N64" s="198">
        <v>162787</v>
      </c>
      <c r="O64" s="199">
        <f t="shared" si="9"/>
        <v>1321034</v>
      </c>
      <c r="P64" s="198">
        <v>1161722</v>
      </c>
      <c r="Q64" s="198">
        <v>159312</v>
      </c>
      <c r="R64" s="217">
        <v>44</v>
      </c>
      <c r="S64" s="208" t="s">
        <v>269</v>
      </c>
    </row>
    <row r="65" spans="1:19" s="44" customFormat="1" ht="14.25" customHeight="1">
      <c r="A65" s="151">
        <v>45</v>
      </c>
      <c r="B65" s="154" t="s">
        <v>83</v>
      </c>
      <c r="C65" s="194">
        <f t="shared" si="5"/>
        <v>195</v>
      </c>
      <c r="D65" s="198">
        <v>110</v>
      </c>
      <c r="E65" s="198">
        <v>85</v>
      </c>
      <c r="F65" s="198">
        <f t="shared" si="6"/>
        <v>505</v>
      </c>
      <c r="G65" s="199">
        <v>420</v>
      </c>
      <c r="H65" s="199">
        <v>85</v>
      </c>
      <c r="I65" s="199">
        <f t="shared" si="7"/>
        <v>185</v>
      </c>
      <c r="J65" s="198">
        <v>0</v>
      </c>
      <c r="K65" s="198">
        <v>185</v>
      </c>
      <c r="L65" s="199">
        <f t="shared" si="8"/>
        <v>304</v>
      </c>
      <c r="M65" s="198">
        <v>0</v>
      </c>
      <c r="N65" s="198">
        <v>304</v>
      </c>
      <c r="O65" s="199">
        <f t="shared" si="9"/>
        <v>218</v>
      </c>
      <c r="P65" s="198">
        <v>0</v>
      </c>
      <c r="Q65" s="198">
        <v>218</v>
      </c>
      <c r="R65" s="217">
        <v>45</v>
      </c>
      <c r="S65" s="208" t="s">
        <v>83</v>
      </c>
    </row>
    <row r="66" spans="1:19" s="44" customFormat="1" ht="14.25" customHeight="1">
      <c r="A66" s="151">
        <v>46</v>
      </c>
      <c r="B66" s="154" t="s">
        <v>105</v>
      </c>
      <c r="C66" s="194">
        <f t="shared" si="5"/>
        <v>16818</v>
      </c>
      <c r="D66" s="198">
        <v>11102</v>
      </c>
      <c r="E66" s="198">
        <v>5716</v>
      </c>
      <c r="F66" s="198">
        <f t="shared" si="6"/>
        <v>13845</v>
      </c>
      <c r="G66" s="199">
        <v>3110</v>
      </c>
      <c r="H66" s="199">
        <v>10735</v>
      </c>
      <c r="I66" s="199">
        <f t="shared" si="7"/>
        <v>7489</v>
      </c>
      <c r="J66" s="198">
        <v>84</v>
      </c>
      <c r="K66" s="198">
        <v>7405</v>
      </c>
      <c r="L66" s="199">
        <f t="shared" si="8"/>
        <v>3299</v>
      </c>
      <c r="M66" s="198">
        <v>971</v>
      </c>
      <c r="N66" s="198">
        <v>2328</v>
      </c>
      <c r="O66" s="199">
        <f t="shared" si="9"/>
        <v>3697</v>
      </c>
      <c r="P66" s="198">
        <v>609</v>
      </c>
      <c r="Q66" s="198">
        <v>3088</v>
      </c>
      <c r="R66" s="217">
        <v>46</v>
      </c>
      <c r="S66" s="208" t="s">
        <v>105</v>
      </c>
    </row>
    <row r="67" spans="1:19" s="44" customFormat="1" ht="14.25" customHeight="1">
      <c r="A67" s="151">
        <v>47</v>
      </c>
      <c r="B67" s="154" t="s">
        <v>85</v>
      </c>
      <c r="C67" s="194">
        <f t="shared" si="5"/>
        <v>296280</v>
      </c>
      <c r="D67" s="198">
        <v>12079</v>
      </c>
      <c r="E67" s="198">
        <v>284201</v>
      </c>
      <c r="F67" s="198">
        <f t="shared" si="6"/>
        <v>292784</v>
      </c>
      <c r="G67" s="199">
        <v>11672</v>
      </c>
      <c r="H67" s="199">
        <v>281112</v>
      </c>
      <c r="I67" s="199">
        <f t="shared" si="7"/>
        <v>301254</v>
      </c>
      <c r="J67" s="198">
        <v>11220</v>
      </c>
      <c r="K67" s="198">
        <v>290034</v>
      </c>
      <c r="L67" s="199">
        <f t="shared" si="8"/>
        <v>301552</v>
      </c>
      <c r="M67" s="198">
        <v>11121</v>
      </c>
      <c r="N67" s="198">
        <v>290431</v>
      </c>
      <c r="O67" s="199">
        <f t="shared" si="9"/>
        <v>267457</v>
      </c>
      <c r="P67" s="198">
        <v>9756</v>
      </c>
      <c r="Q67" s="198">
        <v>257701</v>
      </c>
      <c r="R67" s="217">
        <v>47</v>
      </c>
      <c r="S67" s="208" t="s">
        <v>85</v>
      </c>
    </row>
    <row r="68" spans="1:19" s="44" customFormat="1" ht="14.25" customHeight="1">
      <c r="A68" s="151">
        <v>48</v>
      </c>
      <c r="B68" s="154" t="s">
        <v>86</v>
      </c>
      <c r="C68" s="194">
        <f t="shared" si="5"/>
        <v>664265</v>
      </c>
      <c r="D68" s="198">
        <v>1585</v>
      </c>
      <c r="E68" s="198">
        <v>662680</v>
      </c>
      <c r="F68" s="198">
        <f t="shared" si="6"/>
        <v>674144</v>
      </c>
      <c r="G68" s="199">
        <v>1563</v>
      </c>
      <c r="H68" s="199">
        <v>672581</v>
      </c>
      <c r="I68" s="199">
        <f t="shared" si="7"/>
        <v>699938</v>
      </c>
      <c r="J68" s="198">
        <v>1195</v>
      </c>
      <c r="K68" s="198">
        <v>698743</v>
      </c>
      <c r="L68" s="199">
        <f t="shared" si="8"/>
        <v>742428</v>
      </c>
      <c r="M68" s="198">
        <v>1220</v>
      </c>
      <c r="N68" s="198">
        <v>741208</v>
      </c>
      <c r="O68" s="199">
        <f t="shared" si="9"/>
        <v>740687</v>
      </c>
      <c r="P68" s="198">
        <v>585</v>
      </c>
      <c r="Q68" s="198">
        <v>740102</v>
      </c>
      <c r="R68" s="217">
        <v>48</v>
      </c>
      <c r="S68" s="208" t="s">
        <v>86</v>
      </c>
    </row>
    <row r="69" spans="1:19" s="44" customFormat="1" ht="14.25" customHeight="1">
      <c r="A69" s="151">
        <v>49</v>
      </c>
      <c r="B69" s="155" t="s">
        <v>107</v>
      </c>
      <c r="C69" s="194">
        <f t="shared" si="5"/>
        <v>0</v>
      </c>
      <c r="D69" s="198">
        <v>0</v>
      </c>
      <c r="E69" s="198">
        <v>0</v>
      </c>
      <c r="F69" s="198">
        <f t="shared" si="6"/>
        <v>0</v>
      </c>
      <c r="G69" s="198">
        <v>0</v>
      </c>
      <c r="H69" s="198">
        <v>0</v>
      </c>
      <c r="I69" s="198">
        <f t="shared" si="7"/>
        <v>0</v>
      </c>
      <c r="J69" s="198">
        <v>0</v>
      </c>
      <c r="K69" s="198">
        <v>0</v>
      </c>
      <c r="L69" s="198">
        <f t="shared" si="8"/>
        <v>0</v>
      </c>
      <c r="M69" s="198">
        <v>0</v>
      </c>
      <c r="N69" s="198">
        <v>0</v>
      </c>
      <c r="O69" s="198">
        <f t="shared" si="9"/>
        <v>0</v>
      </c>
      <c r="P69" s="198">
        <v>0</v>
      </c>
      <c r="Q69" s="198">
        <v>0</v>
      </c>
      <c r="R69" s="217">
        <v>49</v>
      </c>
      <c r="S69" s="209" t="s">
        <v>107</v>
      </c>
    </row>
    <row r="70" spans="1:19" s="44" customFormat="1" ht="14.25" customHeight="1">
      <c r="A70" s="151">
        <v>50</v>
      </c>
      <c r="B70" s="155" t="s">
        <v>108</v>
      </c>
      <c r="C70" s="194">
        <f t="shared" si="5"/>
        <v>0</v>
      </c>
      <c r="D70" s="198">
        <v>0</v>
      </c>
      <c r="E70" s="198">
        <v>0</v>
      </c>
      <c r="F70" s="198">
        <f t="shared" si="6"/>
        <v>0</v>
      </c>
      <c r="G70" s="198">
        <v>0</v>
      </c>
      <c r="H70" s="198">
        <v>0</v>
      </c>
      <c r="I70" s="198">
        <f t="shared" si="7"/>
        <v>0</v>
      </c>
      <c r="J70" s="198">
        <v>0</v>
      </c>
      <c r="K70" s="198">
        <v>0</v>
      </c>
      <c r="L70" s="198">
        <f t="shared" si="8"/>
        <v>0</v>
      </c>
      <c r="M70" s="198">
        <v>0</v>
      </c>
      <c r="N70" s="198">
        <v>0</v>
      </c>
      <c r="O70" s="198">
        <f t="shared" si="9"/>
        <v>0</v>
      </c>
      <c r="P70" s="198">
        <v>0</v>
      </c>
      <c r="Q70" s="198">
        <v>0</v>
      </c>
      <c r="R70" s="217">
        <v>50</v>
      </c>
      <c r="S70" s="209" t="s">
        <v>108</v>
      </c>
    </row>
    <row r="71" spans="1:19" s="44" customFormat="1" ht="14.25" customHeight="1">
      <c r="A71" s="151">
        <v>51</v>
      </c>
      <c r="B71" s="154" t="s">
        <v>110</v>
      </c>
      <c r="C71" s="194">
        <f t="shared" si="5"/>
        <v>12390</v>
      </c>
      <c r="D71" s="198">
        <v>0</v>
      </c>
      <c r="E71" s="198">
        <v>12390</v>
      </c>
      <c r="F71" s="198">
        <f t="shared" si="6"/>
        <v>0</v>
      </c>
      <c r="G71" s="198">
        <v>0</v>
      </c>
      <c r="H71" s="199">
        <v>0</v>
      </c>
      <c r="I71" s="199">
        <f t="shared" si="7"/>
        <v>0</v>
      </c>
      <c r="J71" s="198">
        <v>0</v>
      </c>
      <c r="K71" s="198">
        <v>0</v>
      </c>
      <c r="L71" s="199">
        <f t="shared" si="8"/>
        <v>0</v>
      </c>
      <c r="M71" s="198">
        <v>0</v>
      </c>
      <c r="N71" s="198">
        <v>0</v>
      </c>
      <c r="O71" s="199">
        <f t="shared" si="9"/>
        <v>0</v>
      </c>
      <c r="P71" s="198">
        <v>0</v>
      </c>
      <c r="Q71" s="198">
        <v>0</v>
      </c>
      <c r="R71" s="217">
        <v>51</v>
      </c>
      <c r="S71" s="208" t="s">
        <v>110</v>
      </c>
    </row>
    <row r="72" spans="1:19" s="44" customFormat="1" ht="14.25" customHeight="1">
      <c r="A72" s="151">
        <v>52</v>
      </c>
      <c r="B72" s="154" t="s">
        <v>272</v>
      </c>
      <c r="C72" s="194">
        <f t="shared" si="5"/>
        <v>21382</v>
      </c>
      <c r="D72" s="198">
        <v>0</v>
      </c>
      <c r="E72" s="198">
        <v>21382</v>
      </c>
      <c r="F72" s="198">
        <f t="shared" si="6"/>
        <v>22837</v>
      </c>
      <c r="G72" s="199">
        <v>0</v>
      </c>
      <c r="H72" s="199">
        <v>22837</v>
      </c>
      <c r="I72" s="199">
        <f t="shared" si="7"/>
        <v>13751</v>
      </c>
      <c r="J72" s="198">
        <v>0</v>
      </c>
      <c r="K72" s="198">
        <v>13751</v>
      </c>
      <c r="L72" s="199">
        <f t="shared" si="8"/>
        <v>15884</v>
      </c>
      <c r="M72" s="198">
        <v>0</v>
      </c>
      <c r="N72" s="198">
        <v>15884</v>
      </c>
      <c r="O72" s="199">
        <f t="shared" si="9"/>
        <v>22913</v>
      </c>
      <c r="P72" s="198">
        <v>0</v>
      </c>
      <c r="Q72" s="198">
        <v>22913</v>
      </c>
      <c r="R72" s="217">
        <v>52</v>
      </c>
      <c r="S72" s="208" t="s">
        <v>272</v>
      </c>
    </row>
    <row r="73" spans="1:19" s="44" customFormat="1" ht="14.25" customHeight="1">
      <c r="A73" s="151">
        <v>53</v>
      </c>
      <c r="B73" s="154" t="s">
        <v>113</v>
      </c>
      <c r="C73" s="194">
        <f t="shared" si="5"/>
        <v>0</v>
      </c>
      <c r="D73" s="198">
        <v>0</v>
      </c>
      <c r="E73" s="198">
        <v>0</v>
      </c>
      <c r="F73" s="198">
        <f t="shared" si="6"/>
        <v>0</v>
      </c>
      <c r="G73" s="198">
        <v>0</v>
      </c>
      <c r="H73" s="198">
        <v>0</v>
      </c>
      <c r="I73" s="198">
        <f t="shared" si="7"/>
        <v>0</v>
      </c>
      <c r="J73" s="198">
        <v>0</v>
      </c>
      <c r="K73" s="198">
        <v>0</v>
      </c>
      <c r="L73" s="198">
        <f t="shared" si="8"/>
        <v>0</v>
      </c>
      <c r="M73" s="198">
        <v>0</v>
      </c>
      <c r="N73" s="198">
        <v>0</v>
      </c>
      <c r="O73" s="198">
        <f t="shared" si="9"/>
        <v>0</v>
      </c>
      <c r="P73" s="198">
        <v>0</v>
      </c>
      <c r="Q73" s="198">
        <v>0</v>
      </c>
      <c r="R73" s="217">
        <v>53</v>
      </c>
      <c r="S73" s="208" t="s">
        <v>113</v>
      </c>
    </row>
    <row r="74" spans="1:19" s="44" customFormat="1" ht="14.25" customHeight="1">
      <c r="A74" s="151">
        <v>54</v>
      </c>
      <c r="B74" s="154" t="s">
        <v>90</v>
      </c>
      <c r="C74" s="194">
        <f t="shared" si="5"/>
        <v>21906</v>
      </c>
      <c r="D74" s="198">
        <v>10334</v>
      </c>
      <c r="E74" s="198">
        <v>11572</v>
      </c>
      <c r="F74" s="198">
        <f t="shared" si="6"/>
        <v>25288</v>
      </c>
      <c r="G74" s="199">
        <v>16458</v>
      </c>
      <c r="H74" s="199">
        <v>8830</v>
      </c>
      <c r="I74" s="199">
        <f t="shared" si="7"/>
        <v>15143</v>
      </c>
      <c r="J74" s="198">
        <v>6865</v>
      </c>
      <c r="K74" s="198">
        <v>8278</v>
      </c>
      <c r="L74" s="199">
        <f t="shared" si="8"/>
        <v>18965</v>
      </c>
      <c r="M74" s="198">
        <v>11669</v>
      </c>
      <c r="N74" s="198">
        <v>7296</v>
      </c>
      <c r="O74" s="199">
        <f t="shared" si="9"/>
        <v>9469</v>
      </c>
      <c r="P74" s="198">
        <v>830</v>
      </c>
      <c r="Q74" s="198">
        <v>8639</v>
      </c>
      <c r="R74" s="217">
        <v>54</v>
      </c>
      <c r="S74" s="208" t="s">
        <v>90</v>
      </c>
    </row>
    <row r="75" spans="1:19" s="44" customFormat="1" ht="15" customHeight="1">
      <c r="A75" s="151">
        <v>55</v>
      </c>
      <c r="B75" s="154" t="s">
        <v>92</v>
      </c>
      <c r="C75" s="194">
        <f t="shared" si="5"/>
        <v>8393</v>
      </c>
      <c r="D75" s="198">
        <v>1332</v>
      </c>
      <c r="E75" s="198">
        <v>7061</v>
      </c>
      <c r="F75" s="198">
        <f t="shared" si="6"/>
        <v>7240</v>
      </c>
      <c r="G75" s="198">
        <v>17</v>
      </c>
      <c r="H75" s="199">
        <v>7223</v>
      </c>
      <c r="I75" s="199">
        <f t="shared" si="7"/>
        <v>5864</v>
      </c>
      <c r="J75" s="198">
        <v>81</v>
      </c>
      <c r="K75" s="198">
        <v>5783</v>
      </c>
      <c r="L75" s="199">
        <f t="shared" si="8"/>
        <v>4976</v>
      </c>
      <c r="M75" s="198">
        <v>51</v>
      </c>
      <c r="N75" s="198">
        <v>4925</v>
      </c>
      <c r="O75" s="199">
        <f t="shared" si="9"/>
        <v>12156</v>
      </c>
      <c r="P75" s="198">
        <v>6909</v>
      </c>
      <c r="Q75" s="198">
        <v>5247</v>
      </c>
      <c r="R75" s="217">
        <v>55</v>
      </c>
      <c r="S75" s="208" t="s">
        <v>92</v>
      </c>
    </row>
    <row r="76" spans="1:19" s="44" customFormat="1" ht="25.5" customHeight="1">
      <c r="A76" s="152">
        <v>56</v>
      </c>
      <c r="B76" s="154" t="s">
        <v>273</v>
      </c>
      <c r="C76" s="194">
        <f t="shared" si="5"/>
        <v>3259</v>
      </c>
      <c r="D76" s="198">
        <v>186</v>
      </c>
      <c r="E76" s="198">
        <v>3073</v>
      </c>
      <c r="F76" s="198">
        <f t="shared" si="6"/>
        <v>2360</v>
      </c>
      <c r="G76" s="199">
        <v>98</v>
      </c>
      <c r="H76" s="198">
        <v>2262</v>
      </c>
      <c r="I76" s="200">
        <f t="shared" si="7"/>
        <v>4660</v>
      </c>
      <c r="J76" s="198">
        <v>1605</v>
      </c>
      <c r="K76" s="198">
        <v>3055</v>
      </c>
      <c r="L76" s="200">
        <f t="shared" si="8"/>
        <v>4246</v>
      </c>
      <c r="M76" s="198">
        <v>286</v>
      </c>
      <c r="N76" s="198">
        <v>3960</v>
      </c>
      <c r="O76" s="200">
        <f t="shared" si="9"/>
        <v>3604</v>
      </c>
      <c r="P76" s="198">
        <v>374</v>
      </c>
      <c r="Q76" s="198">
        <v>3230</v>
      </c>
      <c r="R76" s="217">
        <v>56</v>
      </c>
      <c r="S76" s="208" t="s">
        <v>273</v>
      </c>
    </row>
    <row r="77" spans="1:19" s="44" customFormat="1" ht="16.5" customHeight="1">
      <c r="A77" s="151">
        <v>57</v>
      </c>
      <c r="B77" s="154" t="s">
        <v>95</v>
      </c>
      <c r="C77" s="194">
        <f t="shared" si="5"/>
        <v>12164</v>
      </c>
      <c r="D77" s="198">
        <v>3345</v>
      </c>
      <c r="E77" s="198">
        <v>8819</v>
      </c>
      <c r="F77" s="198">
        <f t="shared" si="6"/>
        <v>15934</v>
      </c>
      <c r="G77" s="199">
        <v>4939</v>
      </c>
      <c r="H77" s="199">
        <v>10995</v>
      </c>
      <c r="I77" s="199">
        <f t="shared" si="7"/>
        <v>14428</v>
      </c>
      <c r="J77" s="198">
        <v>5061</v>
      </c>
      <c r="K77" s="198">
        <v>9367</v>
      </c>
      <c r="L77" s="199">
        <f t="shared" si="8"/>
        <v>14216</v>
      </c>
      <c r="M77" s="198">
        <v>4497</v>
      </c>
      <c r="N77" s="198">
        <v>9719</v>
      </c>
      <c r="O77" s="199">
        <f t="shared" si="9"/>
        <v>11289</v>
      </c>
      <c r="P77" s="198">
        <v>4174</v>
      </c>
      <c r="Q77" s="198">
        <v>7115</v>
      </c>
      <c r="R77" s="217">
        <v>57</v>
      </c>
      <c r="S77" s="208" t="s">
        <v>95</v>
      </c>
    </row>
    <row r="78" spans="1:19" s="44" customFormat="1" ht="14.25" customHeight="1">
      <c r="A78" s="151">
        <v>58</v>
      </c>
      <c r="B78" s="154" t="s">
        <v>97</v>
      </c>
      <c r="C78" s="194">
        <f t="shared" si="5"/>
        <v>933</v>
      </c>
      <c r="D78" s="198">
        <v>0</v>
      </c>
      <c r="E78" s="198">
        <v>933</v>
      </c>
      <c r="F78" s="198">
        <f t="shared" si="6"/>
        <v>1284</v>
      </c>
      <c r="G78" s="198">
        <v>0</v>
      </c>
      <c r="H78" s="199">
        <v>1284</v>
      </c>
      <c r="I78" s="199">
        <f t="shared" si="7"/>
        <v>573</v>
      </c>
      <c r="J78" s="198">
        <v>21</v>
      </c>
      <c r="K78" s="198">
        <v>552</v>
      </c>
      <c r="L78" s="199">
        <f t="shared" si="8"/>
        <v>97</v>
      </c>
      <c r="M78" s="198">
        <v>0</v>
      </c>
      <c r="N78" s="198">
        <v>97</v>
      </c>
      <c r="O78" s="199">
        <f t="shared" si="9"/>
        <v>89</v>
      </c>
      <c r="P78" s="198">
        <v>0</v>
      </c>
      <c r="Q78" s="198">
        <v>89</v>
      </c>
      <c r="R78" s="217">
        <v>58</v>
      </c>
      <c r="S78" s="208" t="s">
        <v>97</v>
      </c>
    </row>
    <row r="79" spans="1:19" s="44" customFormat="1" ht="25.5" customHeight="1">
      <c r="A79" s="151">
        <v>59</v>
      </c>
      <c r="B79" s="154" t="s">
        <v>275</v>
      </c>
      <c r="C79" s="194">
        <f t="shared" si="5"/>
        <v>856</v>
      </c>
      <c r="D79" s="198">
        <v>0</v>
      </c>
      <c r="E79" s="198">
        <v>856</v>
      </c>
      <c r="F79" s="198">
        <f t="shared" si="6"/>
        <v>1180</v>
      </c>
      <c r="G79" s="198">
        <v>156</v>
      </c>
      <c r="H79" s="199">
        <v>1024</v>
      </c>
      <c r="I79" s="199">
        <f t="shared" si="7"/>
        <v>1306</v>
      </c>
      <c r="J79" s="198">
        <v>345</v>
      </c>
      <c r="K79" s="198">
        <v>961</v>
      </c>
      <c r="L79" s="199">
        <f t="shared" si="8"/>
        <v>2326</v>
      </c>
      <c r="M79" s="198">
        <v>1214</v>
      </c>
      <c r="N79" s="198">
        <v>1112</v>
      </c>
      <c r="O79" s="199">
        <f t="shared" si="9"/>
        <v>1520</v>
      </c>
      <c r="P79" s="198">
        <v>584</v>
      </c>
      <c r="Q79" s="198">
        <v>936</v>
      </c>
      <c r="R79" s="217">
        <v>59</v>
      </c>
      <c r="S79" s="208" t="s">
        <v>275</v>
      </c>
    </row>
    <row r="80" spans="1:19" s="44" customFormat="1" ht="14.25" customHeight="1">
      <c r="A80" s="151">
        <v>60</v>
      </c>
      <c r="B80" s="154" t="s">
        <v>99</v>
      </c>
      <c r="C80" s="194">
        <f t="shared" si="5"/>
        <v>2347</v>
      </c>
      <c r="D80" s="198">
        <v>0</v>
      </c>
      <c r="E80" s="198">
        <v>2347</v>
      </c>
      <c r="F80" s="198">
        <f t="shared" si="6"/>
        <v>1126</v>
      </c>
      <c r="G80" s="198">
        <v>0</v>
      </c>
      <c r="H80" s="199">
        <v>1126</v>
      </c>
      <c r="I80" s="199">
        <f t="shared" si="7"/>
        <v>2319</v>
      </c>
      <c r="J80" s="198">
        <v>0</v>
      </c>
      <c r="K80" s="198">
        <v>2319</v>
      </c>
      <c r="L80" s="199">
        <f t="shared" si="8"/>
        <v>2037</v>
      </c>
      <c r="M80" s="198">
        <v>0</v>
      </c>
      <c r="N80" s="198">
        <v>2037</v>
      </c>
      <c r="O80" s="199">
        <f t="shared" si="9"/>
        <v>1496</v>
      </c>
      <c r="P80" s="198">
        <v>0</v>
      </c>
      <c r="Q80" s="198">
        <v>1496</v>
      </c>
      <c r="R80" s="217">
        <v>60</v>
      </c>
      <c r="S80" s="208" t="s">
        <v>99</v>
      </c>
    </row>
    <row r="81" spans="1:19" s="44" customFormat="1" ht="14.25" customHeight="1">
      <c r="A81" s="151">
        <v>61</v>
      </c>
      <c r="B81" s="154" t="s">
        <v>115</v>
      </c>
      <c r="C81" s="194">
        <f t="shared" si="5"/>
        <v>3003</v>
      </c>
      <c r="D81" s="198">
        <v>17</v>
      </c>
      <c r="E81" s="198">
        <v>2986</v>
      </c>
      <c r="F81" s="198">
        <f t="shared" si="6"/>
        <v>3516</v>
      </c>
      <c r="G81" s="199">
        <v>33</v>
      </c>
      <c r="H81" s="199">
        <v>3483</v>
      </c>
      <c r="I81" s="199">
        <f t="shared" si="7"/>
        <v>4161</v>
      </c>
      <c r="J81" s="198">
        <v>83</v>
      </c>
      <c r="K81" s="198">
        <v>4078</v>
      </c>
      <c r="L81" s="199">
        <f t="shared" si="8"/>
        <v>2849</v>
      </c>
      <c r="M81" s="198">
        <v>157</v>
      </c>
      <c r="N81" s="198">
        <v>2692</v>
      </c>
      <c r="O81" s="199">
        <f t="shared" si="9"/>
        <v>3125</v>
      </c>
      <c r="P81" s="198">
        <v>153</v>
      </c>
      <c r="Q81" s="198">
        <v>2972</v>
      </c>
      <c r="R81" s="217">
        <v>61</v>
      </c>
      <c r="S81" s="208" t="s">
        <v>115</v>
      </c>
    </row>
    <row r="82" spans="1:19" s="44" customFormat="1" ht="14.25" customHeight="1">
      <c r="A82" s="151">
        <v>62</v>
      </c>
      <c r="B82" s="154" t="s">
        <v>116</v>
      </c>
      <c r="C82" s="194">
        <f t="shared" si="5"/>
        <v>60</v>
      </c>
      <c r="D82" s="198">
        <v>0</v>
      </c>
      <c r="E82" s="198">
        <v>60</v>
      </c>
      <c r="F82" s="198">
        <f t="shared" si="6"/>
        <v>0</v>
      </c>
      <c r="G82" s="198">
        <v>0</v>
      </c>
      <c r="H82" s="198">
        <v>0</v>
      </c>
      <c r="I82" s="198">
        <f t="shared" si="7"/>
        <v>0</v>
      </c>
      <c r="J82" s="198">
        <v>0</v>
      </c>
      <c r="K82" s="198">
        <v>0</v>
      </c>
      <c r="L82" s="199">
        <f t="shared" si="8"/>
        <v>17</v>
      </c>
      <c r="M82" s="198">
        <v>0</v>
      </c>
      <c r="N82" s="198">
        <v>17</v>
      </c>
      <c r="O82" s="199">
        <f t="shared" si="9"/>
        <v>0</v>
      </c>
      <c r="P82" s="198">
        <v>0</v>
      </c>
      <c r="Q82" s="198">
        <v>0</v>
      </c>
      <c r="R82" s="217">
        <v>62</v>
      </c>
      <c r="S82" s="208" t="s">
        <v>116</v>
      </c>
    </row>
    <row r="83" spans="1:19" s="44" customFormat="1" ht="14.25" customHeight="1">
      <c r="A83" s="151">
        <v>63</v>
      </c>
      <c r="B83" s="154" t="s">
        <v>117</v>
      </c>
      <c r="C83" s="194">
        <f t="shared" si="5"/>
        <v>85</v>
      </c>
      <c r="D83" s="198">
        <v>85</v>
      </c>
      <c r="E83" s="198">
        <v>0</v>
      </c>
      <c r="F83" s="198">
        <f t="shared" si="6"/>
        <v>285</v>
      </c>
      <c r="G83" s="199">
        <v>285</v>
      </c>
      <c r="H83" s="199">
        <v>0</v>
      </c>
      <c r="I83" s="199">
        <f t="shared" si="7"/>
        <v>252</v>
      </c>
      <c r="J83" s="198">
        <v>235</v>
      </c>
      <c r="K83" s="198">
        <v>17</v>
      </c>
      <c r="L83" s="199">
        <f t="shared" si="8"/>
        <v>34</v>
      </c>
      <c r="M83" s="198">
        <v>34</v>
      </c>
      <c r="N83" s="198">
        <v>0</v>
      </c>
      <c r="O83" s="199">
        <f t="shared" si="9"/>
        <v>19</v>
      </c>
      <c r="P83" s="198">
        <v>19</v>
      </c>
      <c r="Q83" s="198">
        <v>0</v>
      </c>
      <c r="R83" s="217">
        <v>63</v>
      </c>
      <c r="S83" s="208" t="s">
        <v>117</v>
      </c>
    </row>
    <row r="84" spans="1:19" s="44" customFormat="1" ht="14.25" customHeight="1">
      <c r="A84" s="151">
        <v>64</v>
      </c>
      <c r="B84" s="154" t="s">
        <v>240</v>
      </c>
      <c r="C84" s="194">
        <f t="shared" si="5"/>
        <v>0</v>
      </c>
      <c r="D84" s="198">
        <v>0</v>
      </c>
      <c r="E84" s="198">
        <v>0</v>
      </c>
      <c r="F84" s="198">
        <f t="shared" si="6"/>
        <v>0</v>
      </c>
      <c r="G84" s="198">
        <v>0</v>
      </c>
      <c r="H84" s="198">
        <v>0</v>
      </c>
      <c r="I84" s="198">
        <f t="shared" si="7"/>
        <v>0</v>
      </c>
      <c r="J84" s="198">
        <v>0</v>
      </c>
      <c r="K84" s="198">
        <v>0</v>
      </c>
      <c r="L84" s="198">
        <f t="shared" si="8"/>
        <v>0</v>
      </c>
      <c r="M84" s="198">
        <v>0</v>
      </c>
      <c r="N84" s="198">
        <v>0</v>
      </c>
      <c r="O84" s="198">
        <f t="shared" si="9"/>
        <v>0</v>
      </c>
      <c r="P84" s="198">
        <v>0</v>
      </c>
      <c r="Q84" s="198">
        <v>0</v>
      </c>
      <c r="R84" s="217">
        <v>64</v>
      </c>
      <c r="S84" s="208" t="s">
        <v>240</v>
      </c>
    </row>
    <row r="85" spans="1:19" s="44" customFormat="1" ht="14.25" customHeight="1">
      <c r="A85" s="151">
        <v>65</v>
      </c>
      <c r="B85" s="154" t="s">
        <v>101</v>
      </c>
      <c r="C85" s="194">
        <f t="shared" si="5"/>
        <v>1160</v>
      </c>
      <c r="D85" s="198">
        <v>0</v>
      </c>
      <c r="E85" s="198">
        <v>1160</v>
      </c>
      <c r="F85" s="198">
        <f t="shared" si="6"/>
        <v>1127</v>
      </c>
      <c r="G85" s="198">
        <v>0</v>
      </c>
      <c r="H85" s="199">
        <v>1127</v>
      </c>
      <c r="I85" s="199">
        <f t="shared" si="7"/>
        <v>303</v>
      </c>
      <c r="J85" s="198">
        <v>0</v>
      </c>
      <c r="K85" s="198">
        <v>303</v>
      </c>
      <c r="L85" s="199">
        <f t="shared" si="8"/>
        <v>394</v>
      </c>
      <c r="M85" s="198">
        <v>0</v>
      </c>
      <c r="N85" s="198">
        <v>394</v>
      </c>
      <c r="O85" s="199">
        <f t="shared" si="9"/>
        <v>268</v>
      </c>
      <c r="P85" s="198">
        <v>0</v>
      </c>
      <c r="Q85" s="198">
        <v>268</v>
      </c>
      <c r="R85" s="217">
        <v>65</v>
      </c>
      <c r="S85" s="208" t="s">
        <v>101</v>
      </c>
    </row>
    <row r="86" spans="1:19" s="44" customFormat="1" ht="14.25" customHeight="1">
      <c r="A86" s="151">
        <v>66</v>
      </c>
      <c r="B86" s="154" t="s">
        <v>102</v>
      </c>
      <c r="C86" s="194">
        <f t="shared" si="5"/>
        <v>0</v>
      </c>
      <c r="D86" s="198">
        <v>0</v>
      </c>
      <c r="E86" s="198">
        <v>0</v>
      </c>
      <c r="F86" s="198">
        <f t="shared" si="6"/>
        <v>0</v>
      </c>
      <c r="G86" s="198">
        <v>0</v>
      </c>
      <c r="H86" s="198">
        <v>0</v>
      </c>
      <c r="I86" s="198">
        <f t="shared" si="7"/>
        <v>0</v>
      </c>
      <c r="J86" s="198">
        <v>0</v>
      </c>
      <c r="K86" s="198">
        <v>0</v>
      </c>
      <c r="L86" s="198">
        <f t="shared" si="8"/>
        <v>0</v>
      </c>
      <c r="M86" s="198">
        <v>0</v>
      </c>
      <c r="N86" s="198">
        <v>0</v>
      </c>
      <c r="O86" s="198">
        <f t="shared" si="9"/>
        <v>0</v>
      </c>
      <c r="P86" s="198">
        <v>0</v>
      </c>
      <c r="Q86" s="198">
        <v>0</v>
      </c>
      <c r="R86" s="217">
        <v>66</v>
      </c>
      <c r="S86" s="208" t="s">
        <v>102</v>
      </c>
    </row>
    <row r="87" spans="1:19" s="44" customFormat="1" ht="25.5" customHeight="1">
      <c r="A87" s="151">
        <v>67</v>
      </c>
      <c r="B87" s="153" t="s">
        <v>264</v>
      </c>
      <c r="C87" s="194">
        <f t="shared" si="5"/>
        <v>1294</v>
      </c>
      <c r="D87" s="198">
        <v>887</v>
      </c>
      <c r="E87" s="198">
        <v>407</v>
      </c>
      <c r="F87" s="198">
        <f t="shared" si="6"/>
        <v>1048</v>
      </c>
      <c r="G87" s="199">
        <v>588</v>
      </c>
      <c r="H87" s="199">
        <v>460</v>
      </c>
      <c r="I87" s="199">
        <f t="shared" si="7"/>
        <v>1451</v>
      </c>
      <c r="J87" s="198">
        <v>748</v>
      </c>
      <c r="K87" s="198">
        <v>703</v>
      </c>
      <c r="L87" s="199">
        <f t="shared" si="8"/>
        <v>1647</v>
      </c>
      <c r="M87" s="198">
        <v>970</v>
      </c>
      <c r="N87" s="198">
        <v>677</v>
      </c>
      <c r="O87" s="199">
        <f t="shared" si="9"/>
        <v>1413</v>
      </c>
      <c r="P87" s="198">
        <v>1089</v>
      </c>
      <c r="Q87" s="198">
        <v>324</v>
      </c>
      <c r="R87" s="217">
        <v>67</v>
      </c>
      <c r="S87" s="207" t="s">
        <v>264</v>
      </c>
    </row>
    <row r="88" spans="1:19" ht="25.5" customHeight="1">
      <c r="A88" s="152">
        <v>68</v>
      </c>
      <c r="B88" s="153" t="s">
        <v>265</v>
      </c>
      <c r="C88" s="194">
        <f t="shared" si="5"/>
        <v>228</v>
      </c>
      <c r="D88" s="198">
        <v>144</v>
      </c>
      <c r="E88" s="198">
        <v>84</v>
      </c>
      <c r="F88" s="198">
        <f t="shared" si="6"/>
        <v>363</v>
      </c>
      <c r="G88" s="199">
        <v>198</v>
      </c>
      <c r="H88" s="199">
        <v>165</v>
      </c>
      <c r="I88" s="198">
        <f t="shared" si="7"/>
        <v>381</v>
      </c>
      <c r="J88" s="198">
        <v>195</v>
      </c>
      <c r="K88" s="198">
        <v>186</v>
      </c>
      <c r="L88" s="198">
        <f t="shared" si="8"/>
        <v>491</v>
      </c>
      <c r="M88" s="198">
        <v>102</v>
      </c>
      <c r="N88" s="198">
        <v>389</v>
      </c>
      <c r="O88" s="198">
        <f t="shared" si="9"/>
        <v>208</v>
      </c>
      <c r="P88" s="198">
        <v>131</v>
      </c>
      <c r="Q88" s="198">
        <v>77</v>
      </c>
      <c r="R88" s="217">
        <v>68</v>
      </c>
      <c r="S88" s="207" t="s">
        <v>265</v>
      </c>
    </row>
    <row r="89" spans="1:19" ht="14.25" customHeight="1">
      <c r="A89" s="151">
        <v>69</v>
      </c>
      <c r="B89" s="154" t="s">
        <v>118</v>
      </c>
      <c r="C89" s="194">
        <f t="shared" si="5"/>
        <v>486</v>
      </c>
      <c r="D89" s="198">
        <v>0</v>
      </c>
      <c r="E89" s="198">
        <v>486</v>
      </c>
      <c r="F89" s="198">
        <f t="shared" si="6"/>
        <v>555</v>
      </c>
      <c r="G89" s="199">
        <v>21</v>
      </c>
      <c r="H89" s="199">
        <v>534</v>
      </c>
      <c r="I89" s="199">
        <f t="shared" si="7"/>
        <v>676</v>
      </c>
      <c r="J89" s="198">
        <v>71</v>
      </c>
      <c r="K89" s="198">
        <v>605</v>
      </c>
      <c r="L89" s="199">
        <f t="shared" si="8"/>
        <v>656</v>
      </c>
      <c r="M89" s="198">
        <v>21</v>
      </c>
      <c r="N89" s="198">
        <v>635</v>
      </c>
      <c r="O89" s="199">
        <f t="shared" si="9"/>
        <v>460</v>
      </c>
      <c r="P89" s="198">
        <v>76</v>
      </c>
      <c r="Q89" s="198">
        <v>384</v>
      </c>
      <c r="R89" s="217">
        <v>69</v>
      </c>
      <c r="S89" s="208" t="s">
        <v>118</v>
      </c>
    </row>
    <row r="90" spans="1:19" ht="14.25" customHeight="1">
      <c r="A90" s="151">
        <v>70</v>
      </c>
      <c r="B90" s="154" t="s">
        <v>119</v>
      </c>
      <c r="C90" s="194">
        <f t="shared" si="5"/>
        <v>5696</v>
      </c>
      <c r="D90" s="198">
        <v>2128</v>
      </c>
      <c r="E90" s="198">
        <v>3568</v>
      </c>
      <c r="F90" s="198">
        <f t="shared" si="6"/>
        <v>1329</v>
      </c>
      <c r="G90" s="199">
        <v>416</v>
      </c>
      <c r="H90" s="199">
        <v>913</v>
      </c>
      <c r="I90" s="199">
        <f t="shared" si="7"/>
        <v>1314</v>
      </c>
      <c r="J90" s="198">
        <v>203</v>
      </c>
      <c r="K90" s="198">
        <v>1111</v>
      </c>
      <c r="L90" s="199">
        <f t="shared" si="8"/>
        <v>1867</v>
      </c>
      <c r="M90" s="198">
        <v>500</v>
      </c>
      <c r="N90" s="198">
        <v>1367</v>
      </c>
      <c r="O90" s="199">
        <f t="shared" si="9"/>
        <v>858</v>
      </c>
      <c r="P90" s="198">
        <v>84</v>
      </c>
      <c r="Q90" s="198">
        <v>774</v>
      </c>
      <c r="R90" s="217">
        <v>70</v>
      </c>
      <c r="S90" s="208" t="s">
        <v>119</v>
      </c>
    </row>
    <row r="91" spans="1:19" ht="14.25" customHeight="1">
      <c r="A91" s="151">
        <v>71</v>
      </c>
      <c r="B91" s="154" t="s">
        <v>103</v>
      </c>
      <c r="C91" s="194">
        <f t="shared" si="5"/>
        <v>224</v>
      </c>
      <c r="D91" s="198">
        <v>0</v>
      </c>
      <c r="E91" s="198">
        <v>224</v>
      </c>
      <c r="F91" s="198">
        <f t="shared" si="6"/>
        <v>68</v>
      </c>
      <c r="G91" s="199">
        <v>0</v>
      </c>
      <c r="H91" s="199">
        <v>68</v>
      </c>
      <c r="I91" s="199">
        <f t="shared" si="7"/>
        <v>85</v>
      </c>
      <c r="J91" s="198">
        <v>0</v>
      </c>
      <c r="K91" s="198">
        <v>85</v>
      </c>
      <c r="L91" s="199">
        <f t="shared" si="8"/>
        <v>152</v>
      </c>
      <c r="M91" s="198">
        <v>0</v>
      </c>
      <c r="N91" s="198">
        <v>152</v>
      </c>
      <c r="O91" s="199">
        <f t="shared" si="9"/>
        <v>235</v>
      </c>
      <c r="P91" s="198">
        <v>80</v>
      </c>
      <c r="Q91" s="198">
        <v>155</v>
      </c>
      <c r="R91" s="217">
        <v>71</v>
      </c>
      <c r="S91" s="208" t="s">
        <v>103</v>
      </c>
    </row>
    <row r="92" spans="1:19" ht="14.25" customHeight="1">
      <c r="A92" s="151">
        <v>72</v>
      </c>
      <c r="B92" s="154" t="s">
        <v>104</v>
      </c>
      <c r="C92" s="194">
        <f t="shared" si="5"/>
        <v>2240</v>
      </c>
      <c r="D92" s="198">
        <v>17</v>
      </c>
      <c r="E92" s="198">
        <v>2223</v>
      </c>
      <c r="F92" s="198">
        <f t="shared" si="6"/>
        <v>938</v>
      </c>
      <c r="G92" s="198">
        <v>0</v>
      </c>
      <c r="H92" s="199">
        <v>938</v>
      </c>
      <c r="I92" s="199">
        <f t="shared" si="7"/>
        <v>595</v>
      </c>
      <c r="J92" s="198">
        <v>38</v>
      </c>
      <c r="K92" s="198">
        <v>557</v>
      </c>
      <c r="L92" s="199">
        <f t="shared" si="8"/>
        <v>755</v>
      </c>
      <c r="M92" s="198">
        <v>17</v>
      </c>
      <c r="N92" s="198">
        <v>738</v>
      </c>
      <c r="O92" s="199">
        <f t="shared" si="9"/>
        <v>968</v>
      </c>
      <c r="P92" s="198">
        <v>59</v>
      </c>
      <c r="Q92" s="198">
        <v>909</v>
      </c>
      <c r="R92" s="217">
        <v>72</v>
      </c>
      <c r="S92" s="208" t="s">
        <v>104</v>
      </c>
    </row>
    <row r="93" spans="1:19" ht="14.25" customHeight="1">
      <c r="A93" s="151">
        <v>73</v>
      </c>
      <c r="B93" s="154" t="s">
        <v>120</v>
      </c>
      <c r="C93" s="194">
        <f t="shared" si="5"/>
        <v>127</v>
      </c>
      <c r="D93" s="198">
        <v>17</v>
      </c>
      <c r="E93" s="198">
        <v>110</v>
      </c>
      <c r="F93" s="198">
        <f t="shared" si="6"/>
        <v>164</v>
      </c>
      <c r="G93" s="198">
        <v>60</v>
      </c>
      <c r="H93" s="199">
        <v>104</v>
      </c>
      <c r="I93" s="199">
        <f t="shared" si="7"/>
        <v>51</v>
      </c>
      <c r="J93" s="198">
        <v>0</v>
      </c>
      <c r="K93" s="198">
        <v>51</v>
      </c>
      <c r="L93" s="199">
        <f t="shared" si="8"/>
        <v>328</v>
      </c>
      <c r="M93" s="198">
        <v>81</v>
      </c>
      <c r="N93" s="198">
        <v>247</v>
      </c>
      <c r="O93" s="199">
        <f t="shared" si="9"/>
        <v>1233</v>
      </c>
      <c r="P93" s="198">
        <v>0</v>
      </c>
      <c r="Q93" s="198">
        <v>1233</v>
      </c>
      <c r="R93" s="217">
        <v>73</v>
      </c>
      <c r="S93" s="208" t="s">
        <v>120</v>
      </c>
    </row>
    <row r="94" spans="1:19" ht="14.25" customHeight="1">
      <c r="A94" s="151">
        <v>74</v>
      </c>
      <c r="B94" s="154" t="s">
        <v>106</v>
      </c>
      <c r="C94" s="194">
        <f t="shared" si="5"/>
        <v>90983</v>
      </c>
      <c r="D94" s="198">
        <v>90983</v>
      </c>
      <c r="E94" s="198">
        <v>0</v>
      </c>
      <c r="F94" s="198">
        <f t="shared" si="6"/>
        <v>82626</v>
      </c>
      <c r="G94" s="199">
        <v>82571</v>
      </c>
      <c r="H94" s="199">
        <v>55</v>
      </c>
      <c r="I94" s="199">
        <f t="shared" si="7"/>
        <v>96234</v>
      </c>
      <c r="J94" s="198">
        <v>95904</v>
      </c>
      <c r="K94" s="198">
        <v>330</v>
      </c>
      <c r="L94" s="199">
        <f t="shared" si="8"/>
        <v>98212</v>
      </c>
      <c r="M94" s="198">
        <v>97045</v>
      </c>
      <c r="N94" s="198">
        <v>1167</v>
      </c>
      <c r="O94" s="199">
        <f t="shared" si="9"/>
        <v>99031</v>
      </c>
      <c r="P94" s="198">
        <v>98050</v>
      </c>
      <c r="Q94" s="198">
        <v>981</v>
      </c>
      <c r="R94" s="217">
        <v>74</v>
      </c>
      <c r="S94" s="208" t="s">
        <v>106</v>
      </c>
    </row>
    <row r="95" spans="1:19" ht="14.25" customHeight="1">
      <c r="A95" s="151">
        <v>75</v>
      </c>
      <c r="B95" s="154" t="s">
        <v>121</v>
      </c>
      <c r="C95" s="194">
        <f t="shared" si="5"/>
        <v>2918</v>
      </c>
      <c r="D95" s="198">
        <v>2918</v>
      </c>
      <c r="E95" s="198">
        <v>0</v>
      </c>
      <c r="F95" s="198">
        <f t="shared" si="6"/>
        <v>1602</v>
      </c>
      <c r="G95" s="199">
        <v>1585</v>
      </c>
      <c r="H95" s="198">
        <v>17</v>
      </c>
      <c r="I95" s="199">
        <f t="shared" si="7"/>
        <v>2885</v>
      </c>
      <c r="J95" s="198">
        <v>2868</v>
      </c>
      <c r="K95" s="198">
        <v>17</v>
      </c>
      <c r="L95" s="199">
        <f t="shared" si="8"/>
        <v>2821</v>
      </c>
      <c r="M95" s="198">
        <v>2821</v>
      </c>
      <c r="N95" s="198">
        <v>0</v>
      </c>
      <c r="O95" s="199">
        <f t="shared" si="9"/>
        <v>3000</v>
      </c>
      <c r="P95" s="198">
        <v>3000</v>
      </c>
      <c r="Q95" s="198">
        <v>0</v>
      </c>
      <c r="R95" s="217">
        <v>75</v>
      </c>
      <c r="S95" s="208" t="s">
        <v>121</v>
      </c>
    </row>
    <row r="96" spans="1:19" ht="25.5" customHeight="1">
      <c r="A96" s="151">
        <v>76</v>
      </c>
      <c r="B96" s="154" t="s">
        <v>274</v>
      </c>
      <c r="C96" s="194">
        <f t="shared" si="5"/>
        <v>2551</v>
      </c>
      <c r="D96" s="198">
        <v>524</v>
      </c>
      <c r="E96" s="198">
        <v>2027</v>
      </c>
      <c r="F96" s="198">
        <f t="shared" si="6"/>
        <v>6841</v>
      </c>
      <c r="G96" s="199">
        <v>4549</v>
      </c>
      <c r="H96" s="199">
        <v>2292</v>
      </c>
      <c r="I96" s="199">
        <f t="shared" si="7"/>
        <v>6711</v>
      </c>
      <c r="J96" s="198">
        <v>4537</v>
      </c>
      <c r="K96" s="198">
        <v>2174</v>
      </c>
      <c r="L96" s="199">
        <f t="shared" si="8"/>
        <v>4736</v>
      </c>
      <c r="M96" s="198">
        <v>1000</v>
      </c>
      <c r="N96" s="198">
        <v>3736</v>
      </c>
      <c r="O96" s="199">
        <f t="shared" si="9"/>
        <v>1646</v>
      </c>
      <c r="P96" s="198">
        <v>0</v>
      </c>
      <c r="Q96" s="198">
        <v>1646</v>
      </c>
      <c r="R96" s="217">
        <v>76</v>
      </c>
      <c r="S96" s="208" t="s">
        <v>274</v>
      </c>
    </row>
    <row r="97" spans="1:19" ht="14.25" customHeight="1">
      <c r="A97" s="151">
        <v>77</v>
      </c>
      <c r="B97" s="154" t="s">
        <v>109</v>
      </c>
      <c r="C97" s="194">
        <f t="shared" si="5"/>
        <v>0</v>
      </c>
      <c r="D97" s="198">
        <v>0</v>
      </c>
      <c r="E97" s="198">
        <v>0</v>
      </c>
      <c r="F97" s="198">
        <f t="shared" si="6"/>
        <v>0</v>
      </c>
      <c r="G97" s="198">
        <v>0</v>
      </c>
      <c r="H97" s="199">
        <v>0</v>
      </c>
      <c r="I97" s="199">
        <f t="shared" si="7"/>
        <v>0</v>
      </c>
      <c r="J97" s="198">
        <v>0</v>
      </c>
      <c r="K97" s="198">
        <v>0</v>
      </c>
      <c r="L97" s="198">
        <f t="shared" si="8"/>
        <v>0</v>
      </c>
      <c r="M97" s="198">
        <v>0</v>
      </c>
      <c r="N97" s="198">
        <v>0</v>
      </c>
      <c r="O97" s="198">
        <f t="shared" si="9"/>
        <v>0</v>
      </c>
      <c r="P97" s="198">
        <v>0</v>
      </c>
      <c r="Q97" s="198">
        <v>0</v>
      </c>
      <c r="R97" s="217">
        <v>77</v>
      </c>
      <c r="S97" s="208" t="s">
        <v>109</v>
      </c>
    </row>
    <row r="98" spans="1:19" ht="14.25" customHeight="1">
      <c r="A98" s="151">
        <v>78</v>
      </c>
      <c r="B98" s="154" t="s">
        <v>122</v>
      </c>
      <c r="C98" s="194">
        <f t="shared" si="5"/>
        <v>0</v>
      </c>
      <c r="D98" s="198">
        <v>0</v>
      </c>
      <c r="E98" s="198">
        <v>0</v>
      </c>
      <c r="F98" s="198">
        <f t="shared" si="6"/>
        <v>0</v>
      </c>
      <c r="G98" s="198">
        <v>0</v>
      </c>
      <c r="H98" s="198">
        <v>0</v>
      </c>
      <c r="I98" s="198">
        <f t="shared" si="7"/>
        <v>0</v>
      </c>
      <c r="J98" s="198">
        <v>0</v>
      </c>
      <c r="K98" s="198">
        <v>0</v>
      </c>
      <c r="L98" s="198">
        <f t="shared" si="8"/>
        <v>0</v>
      </c>
      <c r="M98" s="198">
        <v>0</v>
      </c>
      <c r="N98" s="198">
        <v>0</v>
      </c>
      <c r="O98" s="198">
        <f t="shared" si="9"/>
        <v>0</v>
      </c>
      <c r="P98" s="198">
        <v>0</v>
      </c>
      <c r="Q98" s="198">
        <v>0</v>
      </c>
      <c r="R98" s="217">
        <v>78</v>
      </c>
      <c r="S98" s="208" t="s">
        <v>122</v>
      </c>
    </row>
    <row r="99" spans="1:19" ht="14.25" customHeight="1">
      <c r="A99" s="151">
        <v>79</v>
      </c>
      <c r="B99" s="154" t="s">
        <v>111</v>
      </c>
      <c r="C99" s="194">
        <f t="shared" si="5"/>
        <v>331</v>
      </c>
      <c r="D99" s="198">
        <v>59</v>
      </c>
      <c r="E99" s="198">
        <v>272</v>
      </c>
      <c r="F99" s="198">
        <f t="shared" si="6"/>
        <v>897</v>
      </c>
      <c r="G99" s="198">
        <v>206</v>
      </c>
      <c r="H99" s="199">
        <v>691</v>
      </c>
      <c r="I99" s="199">
        <f t="shared" si="7"/>
        <v>922</v>
      </c>
      <c r="J99" s="198">
        <v>273</v>
      </c>
      <c r="K99" s="198">
        <v>649</v>
      </c>
      <c r="L99" s="199">
        <f t="shared" si="8"/>
        <v>1037</v>
      </c>
      <c r="M99" s="198">
        <v>85</v>
      </c>
      <c r="N99" s="198">
        <v>952</v>
      </c>
      <c r="O99" s="199">
        <f t="shared" si="9"/>
        <v>3702</v>
      </c>
      <c r="P99" s="198">
        <v>144</v>
      </c>
      <c r="Q99" s="198">
        <v>3558</v>
      </c>
      <c r="R99" s="217">
        <v>79</v>
      </c>
      <c r="S99" s="208" t="s">
        <v>111</v>
      </c>
    </row>
    <row r="100" spans="1:19" ht="14.25" customHeight="1">
      <c r="A100" s="151">
        <v>80</v>
      </c>
      <c r="B100" s="154" t="s">
        <v>112</v>
      </c>
      <c r="C100" s="194">
        <f t="shared" si="5"/>
        <v>674</v>
      </c>
      <c r="D100" s="198">
        <v>67</v>
      </c>
      <c r="E100" s="198">
        <v>607</v>
      </c>
      <c r="F100" s="198">
        <f t="shared" si="6"/>
        <v>143</v>
      </c>
      <c r="G100" s="199">
        <v>0</v>
      </c>
      <c r="H100" s="199">
        <v>143</v>
      </c>
      <c r="I100" s="199">
        <f t="shared" si="7"/>
        <v>462</v>
      </c>
      <c r="J100" s="198">
        <v>38</v>
      </c>
      <c r="K100" s="198">
        <v>424</v>
      </c>
      <c r="L100" s="199">
        <f t="shared" si="8"/>
        <v>2172</v>
      </c>
      <c r="M100" s="198">
        <v>245</v>
      </c>
      <c r="N100" s="198">
        <v>1927</v>
      </c>
      <c r="O100" s="199">
        <f t="shared" si="9"/>
        <v>2616</v>
      </c>
      <c r="P100" s="198">
        <v>794</v>
      </c>
      <c r="Q100" s="198">
        <v>1822</v>
      </c>
      <c r="R100" s="217">
        <v>80</v>
      </c>
      <c r="S100" s="208" t="s">
        <v>112</v>
      </c>
    </row>
    <row r="101" spans="1:19" ht="14.25" customHeight="1">
      <c r="A101" s="152">
        <v>81</v>
      </c>
      <c r="B101" s="154" t="s">
        <v>114</v>
      </c>
      <c r="C101" s="194">
        <f t="shared" si="5"/>
        <v>1185</v>
      </c>
      <c r="D101" s="197">
        <v>0</v>
      </c>
      <c r="E101" s="197">
        <v>1185</v>
      </c>
      <c r="F101" s="198">
        <f t="shared" si="6"/>
        <v>6221</v>
      </c>
      <c r="G101" s="198">
        <v>0</v>
      </c>
      <c r="H101" s="199">
        <v>6221</v>
      </c>
      <c r="I101" s="199">
        <f t="shared" si="7"/>
        <v>4857</v>
      </c>
      <c r="J101" s="198">
        <v>17</v>
      </c>
      <c r="K101" s="198">
        <v>4840</v>
      </c>
      <c r="L101" s="199">
        <f t="shared" si="8"/>
        <v>51</v>
      </c>
      <c r="M101" s="198">
        <v>0</v>
      </c>
      <c r="N101" s="198">
        <v>51</v>
      </c>
      <c r="O101" s="199">
        <f t="shared" si="9"/>
        <v>2017</v>
      </c>
      <c r="P101" s="198">
        <v>0</v>
      </c>
      <c r="Q101" s="198">
        <v>2017</v>
      </c>
      <c r="R101" s="217">
        <v>81</v>
      </c>
      <c r="S101" s="208" t="s">
        <v>114</v>
      </c>
    </row>
    <row r="102" spans="1:19" ht="4.5" customHeight="1">
      <c r="A102" s="99"/>
      <c r="B102" s="61"/>
      <c r="C102" s="185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219"/>
      <c r="S102" s="60"/>
    </row>
    <row r="103" ht="3.75" customHeight="1"/>
    <row r="104" ht="12">
      <c r="A104" s="86" t="s">
        <v>49</v>
      </c>
    </row>
  </sheetData>
  <mergeCells count="12">
    <mergeCell ref="R8:S8"/>
    <mergeCell ref="O5:Q5"/>
    <mergeCell ref="O60:Q60"/>
    <mergeCell ref="L60:N60"/>
    <mergeCell ref="L5:N5"/>
    <mergeCell ref="A8:B8"/>
    <mergeCell ref="I5:K5"/>
    <mergeCell ref="F60:H60"/>
    <mergeCell ref="I60:K60"/>
    <mergeCell ref="F5:H5"/>
    <mergeCell ref="C5:E5"/>
    <mergeCell ref="C60:E60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geOrder="overThenDown" paperSize="9" r:id="rId2"/>
  <rowBreaks count="1" manualBreakCount="1">
    <brk id="55" max="19" man="1"/>
  </rowBreaks>
  <colBreaks count="1" manualBreakCount="1">
    <brk id="9" max="106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workbookViewId="0" topLeftCell="A1">
      <selection activeCell="A1" sqref="A1"/>
    </sheetView>
  </sheetViews>
  <sheetFormatPr defaultColWidth="9.00390625" defaultRowHeight="13.5"/>
  <cols>
    <col min="1" max="1" width="14.50390625" style="20" customWidth="1"/>
    <col min="2" max="3" width="10.00390625" style="20" customWidth="1"/>
    <col min="4" max="4" width="9.50390625" style="20" customWidth="1"/>
    <col min="5" max="6" width="8.25390625" style="20" customWidth="1"/>
    <col min="7" max="9" width="9.50390625" style="20" customWidth="1"/>
    <col min="10" max="11" width="8.25390625" style="20" customWidth="1"/>
    <col min="12" max="12" width="7.875" style="20" customWidth="1"/>
    <col min="13" max="18" width="8.25390625" style="20" customWidth="1"/>
    <col min="19" max="19" width="14.50390625" style="20" customWidth="1"/>
    <col min="20" max="16384" width="8.875" style="20" customWidth="1"/>
  </cols>
  <sheetData>
    <row r="1" spans="7:13" s="11" customFormat="1" ht="18" customHeight="1">
      <c r="G1" s="29"/>
      <c r="H1" s="29"/>
      <c r="I1" s="12" t="s">
        <v>123</v>
      </c>
      <c r="J1" s="13" t="s">
        <v>124</v>
      </c>
      <c r="K1" s="29"/>
      <c r="L1" s="29"/>
      <c r="M1" s="29"/>
    </row>
    <row r="2" spans="7:13" ht="12" customHeight="1">
      <c r="G2" s="95"/>
      <c r="H2" s="95"/>
      <c r="I2" s="95"/>
      <c r="J2" s="95"/>
      <c r="K2" s="95"/>
      <c r="L2" s="95"/>
      <c r="M2" s="95"/>
    </row>
    <row r="3" ht="12">
      <c r="S3" s="77" t="s">
        <v>125</v>
      </c>
    </row>
    <row r="4" ht="3.75" customHeight="1">
      <c r="C4" s="84"/>
    </row>
    <row r="5" spans="1:19" ht="15" customHeight="1">
      <c r="A5" s="313" t="s">
        <v>128</v>
      </c>
      <c r="B5" s="293" t="s">
        <v>5</v>
      </c>
      <c r="C5" s="89"/>
      <c r="D5" s="17"/>
      <c r="E5" s="17"/>
      <c r="F5" s="17"/>
      <c r="G5" s="17"/>
      <c r="H5" s="17"/>
      <c r="I5" s="16" t="s">
        <v>126</v>
      </c>
      <c r="J5" s="67" t="s">
        <v>337</v>
      </c>
      <c r="K5" s="17"/>
      <c r="L5" s="18"/>
      <c r="M5" s="332" t="s">
        <v>127</v>
      </c>
      <c r="N5" s="333"/>
      <c r="O5" s="333"/>
      <c r="P5" s="333"/>
      <c r="Q5" s="333"/>
      <c r="R5" s="333"/>
      <c r="S5" s="315" t="s">
        <v>128</v>
      </c>
    </row>
    <row r="6" spans="1:19" ht="15" customHeight="1">
      <c r="A6" s="314"/>
      <c r="B6" s="340"/>
      <c r="C6" s="259" t="s">
        <v>5</v>
      </c>
      <c r="D6" s="291" t="s">
        <v>129</v>
      </c>
      <c r="E6" s="292"/>
      <c r="F6" s="260"/>
      <c r="G6" s="291" t="s">
        <v>130</v>
      </c>
      <c r="H6" s="292"/>
      <c r="I6" s="292"/>
      <c r="J6" s="103" t="s">
        <v>131</v>
      </c>
      <c r="K6" s="69" t="s">
        <v>132</v>
      </c>
      <c r="L6" s="69" t="s">
        <v>133</v>
      </c>
      <c r="M6" s="303" t="s">
        <v>5</v>
      </c>
      <c r="N6" s="69" t="s">
        <v>134</v>
      </c>
      <c r="O6" s="291" t="s">
        <v>135</v>
      </c>
      <c r="P6" s="292"/>
      <c r="Q6" s="292"/>
      <c r="R6" s="292"/>
      <c r="S6" s="302"/>
    </row>
    <row r="7" spans="1:19" ht="15" customHeight="1">
      <c r="A7" s="235" t="s">
        <v>315</v>
      </c>
      <c r="B7" s="294"/>
      <c r="C7" s="290"/>
      <c r="D7" s="31" t="s">
        <v>136</v>
      </c>
      <c r="E7" s="31" t="s">
        <v>137</v>
      </c>
      <c r="F7" s="32" t="s">
        <v>138</v>
      </c>
      <c r="G7" s="24" t="s">
        <v>136</v>
      </c>
      <c r="H7" s="24" t="s">
        <v>137</v>
      </c>
      <c r="I7" s="25" t="s">
        <v>138</v>
      </c>
      <c r="J7" s="26" t="s">
        <v>139</v>
      </c>
      <c r="K7" s="24" t="s">
        <v>140</v>
      </c>
      <c r="L7" s="24" t="s">
        <v>141</v>
      </c>
      <c r="M7" s="290"/>
      <c r="N7" s="24" t="s">
        <v>142</v>
      </c>
      <c r="O7" s="31" t="s">
        <v>143</v>
      </c>
      <c r="P7" s="31" t="s">
        <v>144</v>
      </c>
      <c r="Q7" s="31" t="s">
        <v>145</v>
      </c>
      <c r="R7" s="32" t="s">
        <v>146</v>
      </c>
      <c r="S7" s="236" t="s">
        <v>314</v>
      </c>
    </row>
    <row r="8" spans="1:19" ht="6" customHeight="1">
      <c r="A8" s="10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68"/>
    </row>
    <row r="9" spans="1:19" ht="12">
      <c r="A9" s="76" t="s">
        <v>335</v>
      </c>
      <c r="B9" s="93">
        <v>203595</v>
      </c>
      <c r="C9" s="93">
        <v>124244</v>
      </c>
      <c r="D9" s="93">
        <v>33508</v>
      </c>
      <c r="E9" s="93">
        <v>5180</v>
      </c>
      <c r="F9" s="93">
        <v>364</v>
      </c>
      <c r="G9" s="93">
        <v>67289</v>
      </c>
      <c r="H9" s="93">
        <v>12693</v>
      </c>
      <c r="I9" s="93">
        <v>201</v>
      </c>
      <c r="J9" s="93">
        <v>4043</v>
      </c>
      <c r="K9" s="93">
        <v>648</v>
      </c>
      <c r="L9" s="93">
        <v>318</v>
      </c>
      <c r="M9" s="93">
        <v>79351</v>
      </c>
      <c r="N9" s="93">
        <v>3549</v>
      </c>
      <c r="O9" s="93">
        <v>4476</v>
      </c>
      <c r="P9" s="93">
        <v>3</v>
      </c>
      <c r="Q9" s="93">
        <v>39709</v>
      </c>
      <c r="R9" s="93">
        <v>31614</v>
      </c>
      <c r="S9" s="72" t="s">
        <v>335</v>
      </c>
    </row>
    <row r="10" spans="1:19" ht="12">
      <c r="A10" s="76">
        <v>15</v>
      </c>
      <c r="B10" s="93">
        <v>201078</v>
      </c>
      <c r="C10" s="93">
        <v>122878</v>
      </c>
      <c r="D10" s="93">
        <v>34372</v>
      </c>
      <c r="E10" s="93">
        <v>5060</v>
      </c>
      <c r="F10" s="93">
        <v>366</v>
      </c>
      <c r="G10" s="93">
        <v>65914</v>
      </c>
      <c r="H10" s="93">
        <v>12154</v>
      </c>
      <c r="I10" s="93">
        <v>201</v>
      </c>
      <c r="J10" s="93">
        <v>3901</v>
      </c>
      <c r="K10" s="93">
        <v>623</v>
      </c>
      <c r="L10" s="93">
        <v>287</v>
      </c>
      <c r="M10" s="93">
        <v>78200</v>
      </c>
      <c r="N10" s="93">
        <v>3631</v>
      </c>
      <c r="O10" s="93">
        <v>4536</v>
      </c>
      <c r="P10" s="93">
        <v>6</v>
      </c>
      <c r="Q10" s="93">
        <v>42898</v>
      </c>
      <c r="R10" s="93">
        <v>27129</v>
      </c>
      <c r="S10" s="72">
        <v>15</v>
      </c>
    </row>
    <row r="11" spans="1:19" ht="12">
      <c r="A11" s="76">
        <v>16</v>
      </c>
      <c r="B11" s="93">
        <v>204106</v>
      </c>
      <c r="C11" s="93">
        <v>123187</v>
      </c>
      <c r="D11" s="93">
        <v>35293</v>
      </c>
      <c r="E11" s="93">
        <v>5027</v>
      </c>
      <c r="F11" s="93">
        <v>366</v>
      </c>
      <c r="G11" s="93">
        <v>65689</v>
      </c>
      <c r="H11" s="93">
        <v>11920</v>
      </c>
      <c r="I11" s="93">
        <v>211</v>
      </c>
      <c r="J11" s="93">
        <v>3796</v>
      </c>
      <c r="K11" s="93">
        <v>614</v>
      </c>
      <c r="L11" s="93">
        <v>271</v>
      </c>
      <c r="M11" s="93">
        <v>80919</v>
      </c>
      <c r="N11" s="93">
        <v>3721</v>
      </c>
      <c r="O11" s="93">
        <v>4706</v>
      </c>
      <c r="P11" s="93">
        <v>6</v>
      </c>
      <c r="Q11" s="93">
        <v>45005</v>
      </c>
      <c r="R11" s="93">
        <v>27481</v>
      </c>
      <c r="S11" s="72">
        <v>16</v>
      </c>
    </row>
    <row r="12" spans="1:19" s="82" customFormat="1" ht="12">
      <c r="A12" s="76">
        <v>17</v>
      </c>
      <c r="B12" s="93">
        <v>205026</v>
      </c>
      <c r="C12" s="93">
        <v>121579</v>
      </c>
      <c r="D12" s="93">
        <v>35505</v>
      </c>
      <c r="E12" s="93">
        <v>4931</v>
      </c>
      <c r="F12" s="93">
        <v>351</v>
      </c>
      <c r="G12" s="93">
        <v>64526</v>
      </c>
      <c r="H12" s="93">
        <v>11451</v>
      </c>
      <c r="I12" s="93">
        <v>213</v>
      </c>
      <c r="J12" s="93">
        <v>3729</v>
      </c>
      <c r="K12" s="93">
        <v>590</v>
      </c>
      <c r="L12" s="93">
        <v>283</v>
      </c>
      <c r="M12" s="93">
        <v>83447</v>
      </c>
      <c r="N12" s="93">
        <v>3733</v>
      </c>
      <c r="O12" s="93">
        <v>4811</v>
      </c>
      <c r="P12" s="93">
        <v>6</v>
      </c>
      <c r="Q12" s="93">
        <v>47810</v>
      </c>
      <c r="R12" s="93">
        <v>27087</v>
      </c>
      <c r="S12" s="72">
        <v>17</v>
      </c>
    </row>
    <row r="13" spans="1:19" s="82" customFormat="1" ht="12">
      <c r="A13" s="80">
        <v>18</v>
      </c>
      <c r="B13" s="157">
        <f>SUM(C13,M13)</f>
        <v>203670</v>
      </c>
      <c r="C13" s="94">
        <f>SUM(D13:L13)</f>
        <v>118913</v>
      </c>
      <c r="D13" s="94">
        <f>SUM(D15:D16)</f>
        <v>35212</v>
      </c>
      <c r="E13" s="94">
        <f>SUM(E15:E16)</f>
        <v>4812</v>
      </c>
      <c r="F13" s="94">
        <f aca="true" t="shared" si="0" ref="F13:L13">SUM(F15:F16)</f>
        <v>342</v>
      </c>
      <c r="G13" s="94">
        <f t="shared" si="0"/>
        <v>62910</v>
      </c>
      <c r="H13" s="94">
        <f t="shared" si="0"/>
        <v>10935</v>
      </c>
      <c r="I13" s="94">
        <f t="shared" si="0"/>
        <v>214</v>
      </c>
      <c r="J13" s="94">
        <f t="shared" si="0"/>
        <v>3649</v>
      </c>
      <c r="K13" s="94">
        <f t="shared" si="0"/>
        <v>575</v>
      </c>
      <c r="L13" s="94">
        <f t="shared" si="0"/>
        <v>264</v>
      </c>
      <c r="M13" s="94">
        <f>SUM(N13:R13)</f>
        <v>84757</v>
      </c>
      <c r="N13" s="94">
        <f>N15</f>
        <v>3783</v>
      </c>
      <c r="O13" s="94">
        <f>O15</f>
        <v>4836</v>
      </c>
      <c r="P13" s="94">
        <f>P15</f>
        <v>4</v>
      </c>
      <c r="Q13" s="94">
        <f>Q15</f>
        <v>49712</v>
      </c>
      <c r="R13" s="94">
        <f>R15</f>
        <v>26422</v>
      </c>
      <c r="S13" s="73">
        <v>18</v>
      </c>
    </row>
    <row r="14" spans="1:19" ht="5.25" customHeight="1">
      <c r="A14" s="78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72"/>
    </row>
    <row r="15" spans="1:19" ht="12">
      <c r="A15" s="76" t="s">
        <v>147</v>
      </c>
      <c r="B15" s="93">
        <f>SUM(C15,M15)</f>
        <v>199537</v>
      </c>
      <c r="C15" s="93">
        <f>SUM(D15:L15)</f>
        <v>114780</v>
      </c>
      <c r="D15" s="93">
        <v>35091</v>
      </c>
      <c r="E15" s="93">
        <v>3260</v>
      </c>
      <c r="F15" s="93">
        <v>33</v>
      </c>
      <c r="G15" s="93">
        <v>61976</v>
      </c>
      <c r="H15" s="93">
        <v>10808</v>
      </c>
      <c r="I15" s="93">
        <v>173</v>
      </c>
      <c r="J15" s="93">
        <v>2865</v>
      </c>
      <c r="K15" s="93">
        <v>566</v>
      </c>
      <c r="L15" s="93">
        <v>8</v>
      </c>
      <c r="M15" s="93">
        <f>SUM(N15:R15)</f>
        <v>84757</v>
      </c>
      <c r="N15" s="247">
        <v>3783</v>
      </c>
      <c r="O15" s="247">
        <v>4836</v>
      </c>
      <c r="P15" s="247">
        <v>4</v>
      </c>
      <c r="Q15" s="247">
        <v>49712</v>
      </c>
      <c r="R15" s="247">
        <v>26422</v>
      </c>
      <c r="S15" s="72" t="s">
        <v>148</v>
      </c>
    </row>
    <row r="16" spans="1:19" ht="12">
      <c r="A16" s="76" t="s">
        <v>149</v>
      </c>
      <c r="B16" s="93">
        <f>SUM(C16,M16)</f>
        <v>4133</v>
      </c>
      <c r="C16" s="93">
        <f>SUM(D16:L16)</f>
        <v>4133</v>
      </c>
      <c r="D16" s="93">
        <v>121</v>
      </c>
      <c r="E16" s="93">
        <v>1552</v>
      </c>
      <c r="F16" s="93">
        <v>309</v>
      </c>
      <c r="G16" s="93">
        <v>934</v>
      </c>
      <c r="H16" s="93">
        <v>127</v>
      </c>
      <c r="I16" s="93">
        <v>41</v>
      </c>
      <c r="J16" s="93">
        <v>784</v>
      </c>
      <c r="K16" s="93">
        <v>9</v>
      </c>
      <c r="L16" s="93">
        <v>256</v>
      </c>
      <c r="M16" s="247">
        <v>0</v>
      </c>
      <c r="N16" s="247">
        <v>0</v>
      </c>
      <c r="O16" s="247">
        <v>0</v>
      </c>
      <c r="P16" s="247">
        <v>0</v>
      </c>
      <c r="Q16" s="247">
        <v>0</v>
      </c>
      <c r="R16" s="247">
        <v>0</v>
      </c>
      <c r="S16" s="72" t="s">
        <v>150</v>
      </c>
    </row>
    <row r="17" spans="1:19" ht="4.5" customHeight="1">
      <c r="A17" s="83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5"/>
    </row>
    <row r="18" ht="5.25" customHeight="1">
      <c r="M18" s="28"/>
    </row>
    <row r="19" ht="12">
      <c r="A19" s="86" t="s">
        <v>151</v>
      </c>
    </row>
    <row r="20" ht="12">
      <c r="A20" s="106" t="s">
        <v>285</v>
      </c>
    </row>
  </sheetData>
  <mergeCells count="9">
    <mergeCell ref="A5:A6"/>
    <mergeCell ref="S5:S6"/>
    <mergeCell ref="M6:M7"/>
    <mergeCell ref="O6:R6"/>
    <mergeCell ref="M5:R5"/>
    <mergeCell ref="B5:B7"/>
    <mergeCell ref="C6:C7"/>
    <mergeCell ref="D6:F6"/>
    <mergeCell ref="G6:I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colBreaks count="1" manualBreakCount="1">
    <brk id="9" max="19" man="1"/>
  </colBreaks>
  <ignoredErrors>
    <ignoredError sqref="C16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A1" sqref="A1"/>
    </sheetView>
  </sheetViews>
  <sheetFormatPr defaultColWidth="9.00390625" defaultRowHeight="13.5"/>
  <cols>
    <col min="1" max="1" width="18.375" style="20" customWidth="1"/>
    <col min="2" max="7" width="11.875" style="20" customWidth="1"/>
    <col min="8" max="13" width="12.00390625" style="20" customWidth="1"/>
    <col min="14" max="14" width="18.375" style="20" customWidth="1"/>
    <col min="15" max="16384" width="8.875" style="20" customWidth="1"/>
  </cols>
  <sheetData>
    <row r="1" spans="6:10" s="11" customFormat="1" ht="18" customHeight="1">
      <c r="F1" s="14"/>
      <c r="G1" s="12" t="s">
        <v>257</v>
      </c>
      <c r="H1" s="13" t="s">
        <v>258</v>
      </c>
      <c r="I1" s="14"/>
      <c r="J1" s="14"/>
    </row>
    <row r="2" spans="6:10" ht="12" customHeight="1">
      <c r="F2" s="104"/>
      <c r="G2" s="77"/>
      <c r="H2" s="87"/>
      <c r="I2" s="104"/>
      <c r="J2" s="104"/>
    </row>
    <row r="3" spans="5:10" ht="12" customHeight="1">
      <c r="E3" s="104"/>
      <c r="F3" s="104"/>
      <c r="G3" s="104"/>
      <c r="H3" s="104"/>
      <c r="I3" s="104"/>
      <c r="J3" s="104"/>
    </row>
    <row r="4" ht="4.5" customHeight="1">
      <c r="O4" s="28"/>
    </row>
    <row r="5" spans="1:15" ht="15" customHeight="1">
      <c r="A5" s="313" t="s">
        <v>317</v>
      </c>
      <c r="B5" s="333" t="s">
        <v>152</v>
      </c>
      <c r="C5" s="333"/>
      <c r="D5" s="333"/>
      <c r="E5" s="333"/>
      <c r="F5" s="333"/>
      <c r="G5" s="333"/>
      <c r="H5" s="334"/>
      <c r="I5" s="332" t="s">
        <v>153</v>
      </c>
      <c r="J5" s="333"/>
      <c r="K5" s="333"/>
      <c r="L5" s="333"/>
      <c r="M5" s="333"/>
      <c r="N5" s="315" t="s">
        <v>316</v>
      </c>
      <c r="O5" s="28"/>
    </row>
    <row r="6" spans="1:15" ht="15" customHeight="1">
      <c r="A6" s="314"/>
      <c r="B6" s="350" t="s">
        <v>154</v>
      </c>
      <c r="C6" s="291" t="s">
        <v>155</v>
      </c>
      <c r="D6" s="260"/>
      <c r="E6" s="291" t="s">
        <v>156</v>
      </c>
      <c r="F6" s="260"/>
      <c r="G6" s="292" t="s">
        <v>157</v>
      </c>
      <c r="H6" s="260"/>
      <c r="I6" s="303" t="s">
        <v>158</v>
      </c>
      <c r="J6" s="349" t="s">
        <v>159</v>
      </c>
      <c r="K6" s="349"/>
      <c r="L6" s="349" t="s">
        <v>157</v>
      </c>
      <c r="M6" s="291"/>
      <c r="N6" s="302"/>
      <c r="O6" s="28"/>
    </row>
    <row r="7" spans="1:15" ht="15" customHeight="1">
      <c r="A7" s="263" t="s">
        <v>315</v>
      </c>
      <c r="B7" s="340"/>
      <c r="C7" s="69" t="s">
        <v>160</v>
      </c>
      <c r="D7" s="69" t="s">
        <v>161</v>
      </c>
      <c r="E7" s="133" t="s">
        <v>7</v>
      </c>
      <c r="F7" s="69" t="s">
        <v>162</v>
      </c>
      <c r="G7" s="148" t="s">
        <v>7</v>
      </c>
      <c r="H7" s="103" t="s">
        <v>163</v>
      </c>
      <c r="I7" s="259"/>
      <c r="J7" s="133" t="s">
        <v>7</v>
      </c>
      <c r="K7" s="69" t="s">
        <v>163</v>
      </c>
      <c r="L7" s="133" t="s">
        <v>7</v>
      </c>
      <c r="M7" s="148" t="s">
        <v>163</v>
      </c>
      <c r="N7" s="261" t="s">
        <v>314</v>
      </c>
      <c r="O7" s="28"/>
    </row>
    <row r="8" spans="1:14" ht="15" customHeight="1">
      <c r="A8" s="348"/>
      <c r="B8" s="294"/>
      <c r="C8" s="24" t="s">
        <v>164</v>
      </c>
      <c r="D8" s="24" t="s">
        <v>164</v>
      </c>
      <c r="E8" s="24" t="s">
        <v>165</v>
      </c>
      <c r="F8" s="24" t="s">
        <v>166</v>
      </c>
      <c r="G8" s="25" t="s">
        <v>167</v>
      </c>
      <c r="H8" s="26" t="s">
        <v>241</v>
      </c>
      <c r="I8" s="290"/>
      <c r="J8" s="24" t="s">
        <v>168</v>
      </c>
      <c r="K8" s="24" t="s">
        <v>166</v>
      </c>
      <c r="L8" s="24" t="s">
        <v>167</v>
      </c>
      <c r="M8" s="25" t="s">
        <v>241</v>
      </c>
      <c r="N8" s="262"/>
    </row>
    <row r="9" spans="1:14" ht="4.5" customHeight="1">
      <c r="A9" s="7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79"/>
    </row>
    <row r="10" spans="1:15" ht="12">
      <c r="A10" s="76" t="s">
        <v>291</v>
      </c>
      <c r="B10" s="109">
        <v>8</v>
      </c>
      <c r="C10" s="93">
        <v>122644</v>
      </c>
      <c r="D10" s="93">
        <v>89169</v>
      </c>
      <c r="E10" s="93">
        <v>8903</v>
      </c>
      <c r="F10" s="93">
        <v>24392</v>
      </c>
      <c r="G10" s="93">
        <v>15202</v>
      </c>
      <c r="H10" s="93">
        <v>41649</v>
      </c>
      <c r="I10" s="109">
        <v>37</v>
      </c>
      <c r="J10" s="93">
        <v>2201</v>
      </c>
      <c r="K10" s="93">
        <v>6030</v>
      </c>
      <c r="L10" s="93">
        <v>13661</v>
      </c>
      <c r="M10" s="93">
        <v>37427</v>
      </c>
      <c r="N10" s="72" t="s">
        <v>291</v>
      </c>
      <c r="O10" s="70"/>
    </row>
    <row r="11" spans="1:15" ht="12">
      <c r="A11" s="76">
        <v>14</v>
      </c>
      <c r="B11" s="109">
        <v>9</v>
      </c>
      <c r="C11" s="93">
        <v>123125</v>
      </c>
      <c r="D11" s="93">
        <v>86077</v>
      </c>
      <c r="E11" s="93">
        <v>7876</v>
      </c>
      <c r="F11" s="93">
        <v>21578</v>
      </c>
      <c r="G11" s="93">
        <v>15591</v>
      </c>
      <c r="H11" s="93">
        <v>42715</v>
      </c>
      <c r="I11" s="109">
        <v>37</v>
      </c>
      <c r="J11" s="93">
        <v>2237</v>
      </c>
      <c r="K11" s="93">
        <v>6129</v>
      </c>
      <c r="L11" s="93">
        <v>13998</v>
      </c>
      <c r="M11" s="93">
        <v>38351</v>
      </c>
      <c r="N11" s="72">
        <v>14</v>
      </c>
      <c r="O11" s="70"/>
    </row>
    <row r="12" spans="1:15" ht="12">
      <c r="A12" s="76">
        <v>15</v>
      </c>
      <c r="B12" s="109">
        <v>9</v>
      </c>
      <c r="C12" s="93">
        <v>121723</v>
      </c>
      <c r="D12" s="93">
        <v>86472</v>
      </c>
      <c r="E12" s="93">
        <v>7270</v>
      </c>
      <c r="F12" s="93">
        <v>19918</v>
      </c>
      <c r="G12" s="93">
        <v>15315</v>
      </c>
      <c r="H12" s="93">
        <v>41959</v>
      </c>
      <c r="I12" s="109">
        <v>37</v>
      </c>
      <c r="J12" s="93">
        <v>2159</v>
      </c>
      <c r="K12" s="93">
        <v>5915</v>
      </c>
      <c r="L12" s="93">
        <v>14827</v>
      </c>
      <c r="M12" s="93">
        <v>40622</v>
      </c>
      <c r="N12" s="72">
        <v>15</v>
      </c>
      <c r="O12" s="70"/>
    </row>
    <row r="13" spans="1:15" s="82" customFormat="1" ht="12">
      <c r="A13" s="76">
        <v>16</v>
      </c>
      <c r="B13" s="109">
        <v>9</v>
      </c>
      <c r="C13" s="93">
        <v>119608</v>
      </c>
      <c r="D13" s="93">
        <v>86292</v>
      </c>
      <c r="E13" s="93">
        <v>6690</v>
      </c>
      <c r="F13" s="93">
        <v>18329</v>
      </c>
      <c r="G13" s="93">
        <v>15285</v>
      </c>
      <c r="H13" s="93">
        <v>41877</v>
      </c>
      <c r="I13" s="109">
        <v>35</v>
      </c>
      <c r="J13" s="93">
        <v>2020</v>
      </c>
      <c r="K13" s="93">
        <v>5534</v>
      </c>
      <c r="L13" s="93">
        <v>14324</v>
      </c>
      <c r="M13" s="93">
        <v>39244</v>
      </c>
      <c r="N13" s="72">
        <v>16</v>
      </c>
      <c r="O13" s="101"/>
    </row>
    <row r="14" spans="1:15" s="82" customFormat="1" ht="12">
      <c r="A14" s="80">
        <v>17</v>
      </c>
      <c r="B14" s="158">
        <v>9</v>
      </c>
      <c r="C14" s="94">
        <v>115120</v>
      </c>
      <c r="D14" s="94">
        <v>82331</v>
      </c>
      <c r="E14" s="94">
        <v>6176</v>
      </c>
      <c r="F14" s="94">
        <v>16921</v>
      </c>
      <c r="G14" s="94">
        <v>14920</v>
      </c>
      <c r="H14" s="94">
        <v>40877</v>
      </c>
      <c r="I14" s="158">
        <v>34</v>
      </c>
      <c r="J14" s="94">
        <v>2070</v>
      </c>
      <c r="K14" s="94">
        <v>5671</v>
      </c>
      <c r="L14" s="94">
        <v>14765</v>
      </c>
      <c r="M14" s="94">
        <v>40452</v>
      </c>
      <c r="N14" s="73">
        <v>17</v>
      </c>
      <c r="O14" s="101"/>
    </row>
    <row r="15" spans="1:15" ht="4.5" customHeight="1">
      <c r="A15" s="83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5"/>
      <c r="O15" s="28"/>
    </row>
    <row r="16" ht="5.25" customHeight="1"/>
    <row r="17" ht="12">
      <c r="A17" s="86" t="s">
        <v>262</v>
      </c>
    </row>
    <row r="18" ht="12">
      <c r="A18" s="106" t="s">
        <v>348</v>
      </c>
    </row>
  </sheetData>
  <mergeCells count="13">
    <mergeCell ref="L6:M6"/>
    <mergeCell ref="I6:I8"/>
    <mergeCell ref="B6:B8"/>
    <mergeCell ref="N5:N6"/>
    <mergeCell ref="N7:N8"/>
    <mergeCell ref="A5:A6"/>
    <mergeCell ref="A7:A8"/>
    <mergeCell ref="B5:H5"/>
    <mergeCell ref="I5:M5"/>
    <mergeCell ref="C6:D6"/>
    <mergeCell ref="E6:F6"/>
    <mergeCell ref="G6:H6"/>
    <mergeCell ref="J6:K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0.75390625" style="20" customWidth="1"/>
    <col min="2" max="7" width="10.375" style="20" customWidth="1"/>
    <col min="8" max="8" width="8.75390625" style="20" customWidth="1"/>
    <col min="9" max="9" width="9.875" style="20" customWidth="1"/>
    <col min="10" max="11" width="8.75390625" style="20" customWidth="1"/>
    <col min="12" max="17" width="7.75390625" style="20" customWidth="1"/>
    <col min="18" max="18" width="11.375" style="20" customWidth="1"/>
    <col min="19" max="16384" width="8.875" style="20" customWidth="1"/>
  </cols>
  <sheetData>
    <row r="1" spans="8:12" s="11" customFormat="1" ht="18" customHeight="1">
      <c r="H1" s="14"/>
      <c r="I1" s="12" t="s">
        <v>259</v>
      </c>
      <c r="J1" s="13" t="s">
        <v>260</v>
      </c>
      <c r="L1" s="14"/>
    </row>
    <row r="2" spans="8:12" ht="12" customHeight="1">
      <c r="H2" s="104"/>
      <c r="I2" s="104"/>
      <c r="J2" s="77"/>
      <c r="K2" s="87"/>
      <c r="L2" s="104"/>
    </row>
    <row r="3" ht="12" customHeight="1">
      <c r="R3" s="77" t="s">
        <v>177</v>
      </c>
    </row>
    <row r="4" ht="4.5" customHeight="1"/>
    <row r="5" spans="1:18" ht="12">
      <c r="A5" s="313" t="s">
        <v>16</v>
      </c>
      <c r="B5" s="357" t="s">
        <v>7</v>
      </c>
      <c r="C5" s="358"/>
      <c r="D5" s="357" t="s">
        <v>169</v>
      </c>
      <c r="E5" s="358"/>
      <c r="F5" s="357" t="s">
        <v>170</v>
      </c>
      <c r="G5" s="358"/>
      <c r="H5" s="361" t="s">
        <v>171</v>
      </c>
      <c r="I5" s="357"/>
      <c r="J5" s="363" t="s">
        <v>172</v>
      </c>
      <c r="K5" s="365" t="s">
        <v>242</v>
      </c>
      <c r="L5" s="357" t="s">
        <v>173</v>
      </c>
      <c r="M5" s="358"/>
      <c r="N5" s="361" t="s">
        <v>174</v>
      </c>
      <c r="O5" s="358"/>
      <c r="P5" s="361" t="s">
        <v>175</v>
      </c>
      <c r="Q5" s="357"/>
      <c r="R5" s="355" t="s">
        <v>16</v>
      </c>
    </row>
    <row r="6" spans="1:18" ht="12.75" customHeight="1">
      <c r="A6" s="314"/>
      <c r="B6" s="359"/>
      <c r="C6" s="360"/>
      <c r="D6" s="359"/>
      <c r="E6" s="360"/>
      <c r="F6" s="359"/>
      <c r="G6" s="360"/>
      <c r="H6" s="362"/>
      <c r="I6" s="359"/>
      <c r="J6" s="364"/>
      <c r="K6" s="348"/>
      <c r="L6" s="359"/>
      <c r="M6" s="360"/>
      <c r="N6" s="362"/>
      <c r="O6" s="360"/>
      <c r="P6" s="362"/>
      <c r="Q6" s="359"/>
      <c r="R6" s="356"/>
    </row>
    <row r="7" spans="1:18" ht="12">
      <c r="A7" s="21" t="s">
        <v>320</v>
      </c>
      <c r="B7" s="129" t="s">
        <v>176</v>
      </c>
      <c r="C7" s="130" t="s">
        <v>9</v>
      </c>
      <c r="D7" s="130" t="s">
        <v>176</v>
      </c>
      <c r="E7" s="130" t="s">
        <v>9</v>
      </c>
      <c r="F7" s="130" t="s">
        <v>176</v>
      </c>
      <c r="G7" s="130" t="s">
        <v>9</v>
      </c>
      <c r="H7" s="130" t="s">
        <v>176</v>
      </c>
      <c r="I7" s="131" t="s">
        <v>9</v>
      </c>
      <c r="J7" s="129" t="s">
        <v>176</v>
      </c>
      <c r="K7" s="130" t="s">
        <v>9</v>
      </c>
      <c r="L7" s="130" t="s">
        <v>176</v>
      </c>
      <c r="M7" s="130" t="s">
        <v>9</v>
      </c>
      <c r="N7" s="130" t="s">
        <v>176</v>
      </c>
      <c r="O7" s="130" t="s">
        <v>9</v>
      </c>
      <c r="P7" s="130" t="s">
        <v>176</v>
      </c>
      <c r="Q7" s="131" t="s">
        <v>9</v>
      </c>
      <c r="R7" s="27" t="s">
        <v>321</v>
      </c>
    </row>
    <row r="8" spans="1:18" ht="4.5" customHeight="1">
      <c r="A8" s="7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41"/>
      <c r="O8" s="41"/>
      <c r="P8" s="41"/>
      <c r="Q8" s="41"/>
      <c r="R8" s="107"/>
    </row>
    <row r="9" spans="1:18" ht="12">
      <c r="A9" s="156" t="s">
        <v>336</v>
      </c>
      <c r="B9" s="108">
        <v>1755819</v>
      </c>
      <c r="C9" s="55">
        <v>5819032</v>
      </c>
      <c r="D9" s="55">
        <v>640458</v>
      </c>
      <c r="E9" s="55">
        <v>856801</v>
      </c>
      <c r="F9" s="55">
        <v>915985</v>
      </c>
      <c r="G9" s="55">
        <v>4890863</v>
      </c>
      <c r="H9" s="55">
        <v>17277</v>
      </c>
      <c r="I9" s="110">
        <v>0</v>
      </c>
      <c r="J9" s="55">
        <v>64122</v>
      </c>
      <c r="K9" s="55">
        <v>5040</v>
      </c>
      <c r="L9" s="55">
        <v>83750</v>
      </c>
      <c r="M9" s="55">
        <v>33356</v>
      </c>
      <c r="N9" s="55">
        <v>23897</v>
      </c>
      <c r="O9" s="55">
        <v>32972</v>
      </c>
      <c r="P9" s="55">
        <v>10330</v>
      </c>
      <c r="Q9" s="109">
        <v>0</v>
      </c>
      <c r="R9" s="107" t="s">
        <v>336</v>
      </c>
    </row>
    <row r="10" spans="1:18" ht="12">
      <c r="A10" s="76">
        <v>15</v>
      </c>
      <c r="B10" s="108">
        <v>1671869</v>
      </c>
      <c r="C10" s="55">
        <v>5209381</v>
      </c>
      <c r="D10" s="55">
        <v>546537</v>
      </c>
      <c r="E10" s="55">
        <v>713800</v>
      </c>
      <c r="F10" s="55">
        <v>942872</v>
      </c>
      <c r="G10" s="55">
        <v>4418780</v>
      </c>
      <c r="H10" s="55">
        <v>15900</v>
      </c>
      <c r="I10" s="110">
        <v>0</v>
      </c>
      <c r="J10" s="55">
        <v>60142</v>
      </c>
      <c r="K10" s="55">
        <v>0</v>
      </c>
      <c r="L10" s="55">
        <v>78490</v>
      </c>
      <c r="M10" s="55">
        <v>39926</v>
      </c>
      <c r="N10" s="55">
        <v>24856</v>
      </c>
      <c r="O10" s="55">
        <v>36875</v>
      </c>
      <c r="P10" s="55">
        <v>3072</v>
      </c>
      <c r="Q10" s="109">
        <v>0</v>
      </c>
      <c r="R10" s="72">
        <v>15</v>
      </c>
    </row>
    <row r="11" spans="1:18" ht="12">
      <c r="A11" s="76">
        <v>16</v>
      </c>
      <c r="B11" s="108">
        <v>1538795</v>
      </c>
      <c r="C11" s="55">
        <v>4425590</v>
      </c>
      <c r="D11" s="55">
        <v>495626</v>
      </c>
      <c r="E11" s="55">
        <v>184810</v>
      </c>
      <c r="F11" s="55">
        <v>878461</v>
      </c>
      <c r="G11" s="55">
        <v>4170271</v>
      </c>
      <c r="H11" s="55">
        <v>15279</v>
      </c>
      <c r="I11" s="110">
        <v>0</v>
      </c>
      <c r="J11" s="55">
        <v>50589</v>
      </c>
      <c r="K11" s="93">
        <v>0</v>
      </c>
      <c r="L11" s="55">
        <v>72351</v>
      </c>
      <c r="M11" s="55">
        <v>34788</v>
      </c>
      <c r="N11" s="55">
        <v>26489</v>
      </c>
      <c r="O11" s="55">
        <v>35721</v>
      </c>
      <c r="P11" s="55">
        <v>0</v>
      </c>
      <c r="Q11" s="109">
        <v>0</v>
      </c>
      <c r="R11" s="72">
        <v>16</v>
      </c>
    </row>
    <row r="12" spans="1:18" s="82" customFormat="1" ht="12">
      <c r="A12" s="76">
        <v>17</v>
      </c>
      <c r="B12" s="108">
        <v>1514629</v>
      </c>
      <c r="C12" s="55">
        <v>4619840</v>
      </c>
      <c r="D12" s="55">
        <v>464215</v>
      </c>
      <c r="E12" s="55">
        <v>202185</v>
      </c>
      <c r="F12" s="55">
        <v>882134</v>
      </c>
      <c r="G12" s="55">
        <v>4342241</v>
      </c>
      <c r="H12" s="55">
        <v>14188</v>
      </c>
      <c r="I12" s="109">
        <v>2301</v>
      </c>
      <c r="J12" s="55">
        <v>61576</v>
      </c>
      <c r="K12" s="93">
        <v>0</v>
      </c>
      <c r="L12" s="55">
        <v>65920</v>
      </c>
      <c r="M12" s="55">
        <v>30805</v>
      </c>
      <c r="N12" s="55">
        <v>26596</v>
      </c>
      <c r="O12" s="55">
        <v>42308</v>
      </c>
      <c r="P12" s="93">
        <v>0</v>
      </c>
      <c r="Q12" s="93">
        <v>0</v>
      </c>
      <c r="R12" s="72">
        <v>17</v>
      </c>
    </row>
    <row r="13" spans="1:18" s="82" customFormat="1" ht="12">
      <c r="A13" s="80">
        <v>18</v>
      </c>
      <c r="B13" s="248">
        <f>SUM(D13,F13,H13,J13,L13,N13,P13,)</f>
        <v>1484909</v>
      </c>
      <c r="C13" s="248">
        <f>SUM(E13,G13,I13,K13,M13,O13,Q13,)</f>
        <v>4741087</v>
      </c>
      <c r="D13" s="111">
        <v>443266</v>
      </c>
      <c r="E13" s="111">
        <v>190026</v>
      </c>
      <c r="F13" s="111">
        <v>883983</v>
      </c>
      <c r="G13" s="111">
        <v>4471235</v>
      </c>
      <c r="H13" s="111">
        <v>10725</v>
      </c>
      <c r="I13" s="111">
        <v>1139</v>
      </c>
      <c r="J13" s="111">
        <v>54301</v>
      </c>
      <c r="K13" s="94">
        <v>0</v>
      </c>
      <c r="L13" s="111">
        <v>65851</v>
      </c>
      <c r="M13" s="111">
        <v>12380</v>
      </c>
      <c r="N13" s="111">
        <v>26783</v>
      </c>
      <c r="O13" s="111">
        <v>66307</v>
      </c>
      <c r="P13" s="158">
        <v>0</v>
      </c>
      <c r="Q13" s="158">
        <v>0</v>
      </c>
      <c r="R13" s="73">
        <v>18</v>
      </c>
    </row>
    <row r="14" spans="1:18" ht="4.5" customHeight="1">
      <c r="A14" s="83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R14" s="85"/>
    </row>
    <row r="15" spans="16:17" ht="12">
      <c r="P15" s="88"/>
      <c r="Q15" s="88"/>
    </row>
    <row r="16" spans="11:18" ht="12.75" customHeight="1">
      <c r="K16" s="77"/>
      <c r="M16" s="126"/>
      <c r="N16" s="126"/>
      <c r="O16" s="126"/>
      <c r="P16" s="126"/>
      <c r="Q16" s="126"/>
      <c r="R16" s="126"/>
    </row>
    <row r="17" spans="9:18" ht="4.5" customHeight="1">
      <c r="I17" s="84"/>
      <c r="J17" s="84"/>
      <c r="K17" s="77"/>
      <c r="M17" s="126"/>
      <c r="N17" s="126"/>
      <c r="O17" s="126"/>
      <c r="P17" s="126"/>
      <c r="Q17" s="126"/>
      <c r="R17" s="126"/>
    </row>
    <row r="18" spans="1:17" ht="12.75" customHeight="1">
      <c r="A18" s="313" t="s">
        <v>16</v>
      </c>
      <c r="B18" s="149" t="s">
        <v>178</v>
      </c>
      <c r="C18" s="112" t="s">
        <v>179</v>
      </c>
      <c r="D18" s="351" t="s">
        <v>297</v>
      </c>
      <c r="E18" s="352"/>
      <c r="F18" s="352"/>
      <c r="G18" s="352"/>
      <c r="H18" s="352"/>
      <c r="I18" s="28"/>
      <c r="K18" s="126"/>
      <c r="L18" s="126"/>
      <c r="M18" s="126"/>
      <c r="N18" s="126"/>
      <c r="O18" s="126"/>
      <c r="P18" s="126"/>
      <c r="Q18" s="126"/>
    </row>
    <row r="19" spans="1:17" ht="12.75" customHeight="1">
      <c r="A19" s="314"/>
      <c r="B19" s="150" t="s">
        <v>338</v>
      </c>
      <c r="C19" s="113" t="s">
        <v>338</v>
      </c>
      <c r="D19" s="353"/>
      <c r="E19" s="354"/>
      <c r="F19" s="354"/>
      <c r="G19" s="354"/>
      <c r="H19" s="354"/>
      <c r="I19" s="28"/>
      <c r="K19" s="126"/>
      <c r="L19" s="126"/>
      <c r="M19" s="126"/>
      <c r="N19" s="126"/>
      <c r="O19" s="126"/>
      <c r="P19" s="126"/>
      <c r="Q19" s="126"/>
    </row>
    <row r="20" spans="1:17" ht="12" customHeight="1">
      <c r="A20" s="21" t="s">
        <v>320</v>
      </c>
      <c r="B20" s="129" t="s">
        <v>176</v>
      </c>
      <c r="C20" s="130" t="s">
        <v>176</v>
      </c>
      <c r="D20" s="132" t="s">
        <v>7</v>
      </c>
      <c r="E20" s="132" t="s">
        <v>169</v>
      </c>
      <c r="F20" s="132" t="s">
        <v>170</v>
      </c>
      <c r="G20" s="130" t="s">
        <v>180</v>
      </c>
      <c r="H20" s="131" t="s">
        <v>173</v>
      </c>
      <c r="I20" s="131" t="s">
        <v>171</v>
      </c>
      <c r="J20" s="256" t="s">
        <v>174</v>
      </c>
      <c r="K20" s="126"/>
      <c r="L20" s="126"/>
      <c r="M20" s="126"/>
      <c r="N20" s="126"/>
      <c r="O20" s="126"/>
      <c r="P20" s="126"/>
      <c r="Q20" s="126"/>
    </row>
    <row r="21" spans="1:17" ht="4.5" customHeight="1">
      <c r="A21" s="78"/>
      <c r="B21" s="28"/>
      <c r="C21" s="28"/>
      <c r="D21" s="28"/>
      <c r="E21" s="28"/>
      <c r="F21" s="28"/>
      <c r="G21" s="28"/>
      <c r="H21" s="114"/>
      <c r="I21" s="28"/>
      <c r="J21" s="28" t="s">
        <v>345</v>
      </c>
      <c r="K21" s="126"/>
      <c r="L21" s="126"/>
      <c r="M21" s="126"/>
      <c r="N21" s="126"/>
      <c r="O21" s="126"/>
      <c r="P21" s="126"/>
      <c r="Q21" s="126"/>
    </row>
    <row r="22" spans="1:17" ht="12" customHeight="1">
      <c r="A22" s="156" t="s">
        <v>336</v>
      </c>
      <c r="B22" s="55">
        <v>2817</v>
      </c>
      <c r="C22" s="55">
        <v>765</v>
      </c>
      <c r="D22" s="55">
        <v>701224</v>
      </c>
      <c r="E22" s="55">
        <v>96270</v>
      </c>
      <c r="F22" s="55">
        <v>583312</v>
      </c>
      <c r="G22" s="55">
        <v>11841</v>
      </c>
      <c r="H22" s="55">
        <v>9801</v>
      </c>
      <c r="I22" s="28" t="s">
        <v>345</v>
      </c>
      <c r="J22" s="28" t="s">
        <v>345</v>
      </c>
      <c r="K22" s="126"/>
      <c r="L22" s="126"/>
      <c r="M22" s="126"/>
      <c r="N22" s="126"/>
      <c r="O22" s="126"/>
      <c r="P22" s="126"/>
      <c r="Q22" s="126"/>
    </row>
    <row r="23" spans="1:17" ht="12" customHeight="1">
      <c r="A23" s="76">
        <v>15</v>
      </c>
      <c r="B23" s="55">
        <v>1789</v>
      </c>
      <c r="C23" s="55">
        <v>1930</v>
      </c>
      <c r="D23" s="55">
        <v>498237</v>
      </c>
      <c r="E23" s="55">
        <v>20618</v>
      </c>
      <c r="F23" s="55">
        <v>467583</v>
      </c>
      <c r="G23" s="55">
        <v>0</v>
      </c>
      <c r="H23" s="55">
        <v>10036</v>
      </c>
      <c r="I23" s="28" t="s">
        <v>345</v>
      </c>
      <c r="J23" s="28" t="s">
        <v>345</v>
      </c>
      <c r="K23" s="126"/>
      <c r="L23" s="126"/>
      <c r="M23" s="126"/>
      <c r="N23" s="126"/>
      <c r="O23" s="126"/>
      <c r="P23" s="126"/>
      <c r="Q23" s="126"/>
    </row>
    <row r="24" spans="1:17" ht="12" customHeight="1">
      <c r="A24" s="76">
        <v>16</v>
      </c>
      <c r="B24" s="55">
        <v>6321</v>
      </c>
      <c r="C24" s="55">
        <v>2498</v>
      </c>
      <c r="D24" s="55">
        <v>508730</v>
      </c>
      <c r="E24" s="55">
        <v>13868</v>
      </c>
      <c r="F24" s="55">
        <v>484170</v>
      </c>
      <c r="G24" s="110">
        <v>0</v>
      </c>
      <c r="H24" s="55">
        <v>10691</v>
      </c>
      <c r="I24" s="28" t="s">
        <v>345</v>
      </c>
      <c r="J24" s="28" t="s">
        <v>345</v>
      </c>
      <c r="K24" s="126"/>
      <c r="L24" s="126"/>
      <c r="M24" s="126"/>
      <c r="N24" s="126"/>
      <c r="O24" s="126"/>
      <c r="P24" s="126"/>
      <c r="Q24" s="126"/>
    </row>
    <row r="25" spans="1:17" s="82" customFormat="1" ht="12">
      <c r="A25" s="76">
        <v>17</v>
      </c>
      <c r="B25" s="55">
        <v>5203</v>
      </c>
      <c r="C25" s="55">
        <v>493</v>
      </c>
      <c r="D25" s="55">
        <v>629395</v>
      </c>
      <c r="E25" s="55">
        <v>9549</v>
      </c>
      <c r="F25" s="55">
        <v>608395</v>
      </c>
      <c r="G25" s="110">
        <v>0</v>
      </c>
      <c r="H25" s="55">
        <v>10452</v>
      </c>
      <c r="I25" s="28" t="s">
        <v>345</v>
      </c>
      <c r="J25" s="28" t="s">
        <v>345</v>
      </c>
      <c r="K25" s="111"/>
      <c r="L25" s="94"/>
      <c r="M25" s="94"/>
      <c r="N25" s="111"/>
      <c r="O25" s="111"/>
      <c r="P25" s="111"/>
      <c r="Q25" s="158"/>
    </row>
    <row r="26" spans="1:17" s="82" customFormat="1" ht="12">
      <c r="A26" s="80">
        <v>18</v>
      </c>
      <c r="B26" s="111">
        <v>4441</v>
      </c>
      <c r="C26" s="111">
        <v>594</v>
      </c>
      <c r="D26" s="111">
        <v>582377</v>
      </c>
      <c r="E26" s="111">
        <v>612</v>
      </c>
      <c r="F26" s="111">
        <v>576755</v>
      </c>
      <c r="G26" s="249">
        <v>0</v>
      </c>
      <c r="H26" s="111">
        <v>4901</v>
      </c>
      <c r="I26" s="81">
        <v>5</v>
      </c>
      <c r="J26" s="111">
        <v>104</v>
      </c>
      <c r="K26" s="111"/>
      <c r="L26" s="94"/>
      <c r="M26" s="94"/>
      <c r="N26" s="111"/>
      <c r="O26" s="111"/>
      <c r="P26" s="111"/>
      <c r="Q26" s="158"/>
    </row>
    <row r="27" spans="1:17" ht="4.5" customHeight="1">
      <c r="A27" s="83"/>
      <c r="B27" s="84"/>
      <c r="C27" s="84"/>
      <c r="D27" s="84"/>
      <c r="E27" s="84"/>
      <c r="F27" s="84"/>
      <c r="G27" s="84"/>
      <c r="H27" s="84"/>
      <c r="I27" s="84"/>
      <c r="J27" s="84"/>
      <c r="K27" s="126"/>
      <c r="L27" s="126"/>
      <c r="M27" s="126"/>
      <c r="N27" s="126"/>
      <c r="O27" s="126"/>
      <c r="P27" s="126"/>
      <c r="Q27" s="126"/>
    </row>
    <row r="28" spans="13:18" ht="6" customHeight="1">
      <c r="M28" s="126"/>
      <c r="N28" s="126"/>
      <c r="O28" s="126"/>
      <c r="P28" s="126"/>
      <c r="Q28" s="126"/>
      <c r="R28" s="126"/>
    </row>
    <row r="29" spans="1:18" ht="12" customHeight="1">
      <c r="A29" s="86" t="s">
        <v>181</v>
      </c>
      <c r="M29" s="126"/>
      <c r="N29" s="126"/>
      <c r="O29" s="126"/>
      <c r="P29" s="126"/>
      <c r="Q29" s="126"/>
      <c r="R29" s="126"/>
    </row>
    <row r="30" spans="1:18" ht="12" customHeight="1">
      <c r="A30" s="106" t="s">
        <v>349</v>
      </c>
      <c r="M30" s="126"/>
      <c r="N30" s="126"/>
      <c r="O30" s="126"/>
      <c r="P30" s="126"/>
      <c r="Q30" s="126"/>
      <c r="R30" s="126"/>
    </row>
    <row r="31" ht="12">
      <c r="B31" s="115"/>
    </row>
  </sheetData>
  <mergeCells count="13">
    <mergeCell ref="P5:Q6"/>
    <mergeCell ref="L5:M6"/>
    <mergeCell ref="A5:A6"/>
    <mergeCell ref="A18:A19"/>
    <mergeCell ref="D18:H19"/>
    <mergeCell ref="R5:R6"/>
    <mergeCell ref="B5:C6"/>
    <mergeCell ref="D5:E6"/>
    <mergeCell ref="F5:G6"/>
    <mergeCell ref="H5:I6"/>
    <mergeCell ref="J5:J6"/>
    <mergeCell ref="K5:K6"/>
    <mergeCell ref="N5:O6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colBreaks count="1" manualBreakCount="1">
    <brk id="9" max="32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18"/>
  <sheetViews>
    <sheetView workbookViewId="0" topLeftCell="A1">
      <selection activeCell="A1" sqref="A1"/>
    </sheetView>
  </sheetViews>
  <sheetFormatPr defaultColWidth="9.00390625" defaultRowHeight="13.5"/>
  <cols>
    <col min="1" max="1" width="11.50390625" style="20" customWidth="1"/>
    <col min="2" max="19" width="8.50390625" style="20" customWidth="1"/>
    <col min="20" max="20" width="11.50390625" style="20" customWidth="1"/>
    <col min="21" max="21" width="6.125" style="20" customWidth="1"/>
    <col min="22" max="22" width="7.25390625" style="20" customWidth="1"/>
    <col min="23" max="23" width="7.125" style="20" customWidth="1"/>
    <col min="24" max="24" width="8.25390625" style="20" customWidth="1"/>
    <col min="25" max="25" width="6.125" style="20" customWidth="1"/>
    <col min="26" max="26" width="7.875" style="20" customWidth="1"/>
    <col min="27" max="27" width="6.125" style="20" customWidth="1"/>
    <col min="28" max="28" width="10.00390625" style="20" customWidth="1"/>
    <col min="29" max="16384" width="8.875" style="20" customWidth="1"/>
  </cols>
  <sheetData>
    <row r="1" spans="10:11" s="11" customFormat="1" ht="18" customHeight="1">
      <c r="J1" s="12" t="s">
        <v>302</v>
      </c>
      <c r="K1" s="13" t="s">
        <v>182</v>
      </c>
    </row>
    <row r="2" spans="8:13" ht="12" customHeight="1">
      <c r="H2" s="95"/>
      <c r="J2" s="95"/>
      <c r="K2" s="95"/>
      <c r="L2" s="95"/>
      <c r="M2" s="95"/>
    </row>
    <row r="3" spans="20:28" ht="12" customHeight="1">
      <c r="T3" s="77" t="s">
        <v>318</v>
      </c>
      <c r="AB3" s="77"/>
    </row>
    <row r="4" ht="3" customHeight="1"/>
    <row r="5" spans="1:20" ht="17.25" customHeight="1">
      <c r="A5" s="313" t="s">
        <v>298</v>
      </c>
      <c r="B5" s="370" t="s">
        <v>183</v>
      </c>
      <c r="C5" s="371"/>
      <c r="D5" s="371"/>
      <c r="E5" s="372"/>
      <c r="F5" s="370" t="s">
        <v>323</v>
      </c>
      <c r="G5" s="371"/>
      <c r="H5" s="371"/>
      <c r="I5" s="372"/>
      <c r="J5" s="240" t="s">
        <v>339</v>
      </c>
      <c r="K5" s="243" t="s">
        <v>324</v>
      </c>
      <c r="L5" s="244"/>
      <c r="M5" s="243"/>
      <c r="N5" s="332" t="s">
        <v>328</v>
      </c>
      <c r="O5" s="333"/>
      <c r="P5" s="333"/>
      <c r="Q5" s="333"/>
      <c r="R5" s="333"/>
      <c r="S5" s="334"/>
      <c r="T5" s="355" t="s">
        <v>300</v>
      </c>
    </row>
    <row r="6" spans="1:20" ht="17.25" customHeight="1">
      <c r="A6" s="314"/>
      <c r="B6" s="377" t="s">
        <v>322</v>
      </c>
      <c r="C6" s="377" t="s">
        <v>185</v>
      </c>
      <c r="D6" s="375" t="s">
        <v>325</v>
      </c>
      <c r="E6" s="373" t="s">
        <v>186</v>
      </c>
      <c r="F6" s="377" t="s">
        <v>322</v>
      </c>
      <c r="G6" s="377" t="s">
        <v>185</v>
      </c>
      <c r="H6" s="375" t="s">
        <v>326</v>
      </c>
      <c r="I6" s="373" t="s">
        <v>186</v>
      </c>
      <c r="J6" s="369" t="s">
        <v>322</v>
      </c>
      <c r="K6" s="379" t="s">
        <v>185</v>
      </c>
      <c r="L6" s="375" t="s">
        <v>327</v>
      </c>
      <c r="M6" s="373" t="s">
        <v>186</v>
      </c>
      <c r="N6" s="366" t="s">
        <v>184</v>
      </c>
      <c r="O6" s="367"/>
      <c r="P6" s="368"/>
      <c r="Q6" s="373" t="s">
        <v>185</v>
      </c>
      <c r="R6" s="375" t="s">
        <v>327</v>
      </c>
      <c r="S6" s="373" t="s">
        <v>186</v>
      </c>
      <c r="T6" s="356"/>
    </row>
    <row r="7" spans="1:20" ht="25.5" customHeight="1">
      <c r="A7" s="78" t="s">
        <v>299</v>
      </c>
      <c r="B7" s="378"/>
      <c r="C7" s="378"/>
      <c r="D7" s="376"/>
      <c r="E7" s="374"/>
      <c r="F7" s="378"/>
      <c r="G7" s="378"/>
      <c r="H7" s="376"/>
      <c r="I7" s="374" t="s">
        <v>7</v>
      </c>
      <c r="J7" s="362"/>
      <c r="K7" s="360"/>
      <c r="L7" s="376"/>
      <c r="M7" s="374"/>
      <c r="N7" s="130" t="s">
        <v>7</v>
      </c>
      <c r="O7" s="130" t="s">
        <v>187</v>
      </c>
      <c r="P7" s="130" t="s">
        <v>188</v>
      </c>
      <c r="Q7" s="374"/>
      <c r="R7" s="376"/>
      <c r="S7" s="374"/>
      <c r="T7" s="27" t="s">
        <v>301</v>
      </c>
    </row>
    <row r="8" spans="1:20" ht="4.5" customHeight="1">
      <c r="A8" s="10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107"/>
      <c r="O8" s="28"/>
      <c r="P8" s="28"/>
      <c r="Q8" s="28"/>
      <c r="R8" s="28"/>
      <c r="S8" s="28"/>
      <c r="T8" s="79"/>
    </row>
    <row r="9" spans="1:20" ht="21.75" customHeight="1">
      <c r="A9" s="76" t="s">
        <v>329</v>
      </c>
      <c r="B9" s="189">
        <v>306.32</v>
      </c>
      <c r="C9" s="135">
        <v>109</v>
      </c>
      <c r="D9" s="93">
        <v>31749</v>
      </c>
      <c r="E9" s="93">
        <v>2933</v>
      </c>
      <c r="F9" s="135">
        <v>516</v>
      </c>
      <c r="G9" s="135">
        <v>130</v>
      </c>
      <c r="H9" s="135">
        <v>32107</v>
      </c>
      <c r="I9" s="135">
        <v>3691</v>
      </c>
      <c r="J9" s="190">
        <v>58.6</v>
      </c>
      <c r="K9" s="241">
        <v>19</v>
      </c>
      <c r="L9" s="135">
        <v>3518</v>
      </c>
      <c r="M9" s="135">
        <v>126</v>
      </c>
      <c r="N9" s="232">
        <f>SUM(O9:P9)</f>
        <v>25.3</v>
      </c>
      <c r="O9" s="134">
        <v>7</v>
      </c>
      <c r="P9" s="134">
        <v>18.3</v>
      </c>
      <c r="Q9" s="135">
        <v>68</v>
      </c>
      <c r="R9" s="135">
        <v>23769</v>
      </c>
      <c r="S9" s="135">
        <v>6533</v>
      </c>
      <c r="T9" s="72" t="s">
        <v>330</v>
      </c>
    </row>
    <row r="10" spans="1:20" ht="21.75" customHeight="1">
      <c r="A10" s="76">
        <v>15</v>
      </c>
      <c r="B10" s="190">
        <v>278.81</v>
      </c>
      <c r="C10" s="135">
        <v>105</v>
      </c>
      <c r="D10" s="93">
        <v>27503</v>
      </c>
      <c r="E10" s="93">
        <v>2407</v>
      </c>
      <c r="F10" s="135">
        <v>514</v>
      </c>
      <c r="G10" s="135">
        <v>131</v>
      </c>
      <c r="H10" s="135">
        <v>33484</v>
      </c>
      <c r="I10" s="135">
        <v>3485</v>
      </c>
      <c r="J10" s="190">
        <v>70.1</v>
      </c>
      <c r="K10" s="241">
        <v>23</v>
      </c>
      <c r="L10" s="135">
        <v>5976</v>
      </c>
      <c r="M10" s="135">
        <v>183</v>
      </c>
      <c r="N10" s="232">
        <f>SUM(O10:P10)</f>
        <v>25.3</v>
      </c>
      <c r="O10" s="134">
        <v>7</v>
      </c>
      <c r="P10" s="134">
        <v>18.3</v>
      </c>
      <c r="Q10" s="135">
        <v>68</v>
      </c>
      <c r="R10" s="135">
        <v>23742</v>
      </c>
      <c r="S10" s="135">
        <v>6401</v>
      </c>
      <c r="T10" s="72">
        <v>15</v>
      </c>
    </row>
    <row r="11" spans="1:20" ht="21.75" customHeight="1">
      <c r="A11" s="76">
        <v>16</v>
      </c>
      <c r="B11" s="190">
        <v>246.31</v>
      </c>
      <c r="C11" s="135">
        <v>89</v>
      </c>
      <c r="D11" s="93">
        <v>24816</v>
      </c>
      <c r="E11" s="93">
        <v>1997</v>
      </c>
      <c r="F11" s="135">
        <v>519</v>
      </c>
      <c r="G11" s="135">
        <v>131</v>
      </c>
      <c r="H11" s="135">
        <v>33156</v>
      </c>
      <c r="I11" s="135">
        <v>3206</v>
      </c>
      <c r="J11" s="190">
        <v>96.1</v>
      </c>
      <c r="K11" s="241">
        <v>30</v>
      </c>
      <c r="L11" s="135">
        <v>8395</v>
      </c>
      <c r="M11" s="135">
        <v>319</v>
      </c>
      <c r="N11" s="232">
        <f>SUM(O11:P11)</f>
        <v>25.3</v>
      </c>
      <c r="O11" s="134">
        <v>7</v>
      </c>
      <c r="P11" s="134">
        <v>18.3</v>
      </c>
      <c r="Q11" s="135">
        <v>69</v>
      </c>
      <c r="R11" s="135">
        <v>23538</v>
      </c>
      <c r="S11" s="135">
        <v>6244</v>
      </c>
      <c r="T11" s="72">
        <v>16</v>
      </c>
    </row>
    <row r="12" spans="1:20" s="82" customFormat="1" ht="21.75" customHeight="1">
      <c r="A12" s="76">
        <v>17</v>
      </c>
      <c r="B12" s="190">
        <v>153.62</v>
      </c>
      <c r="C12" s="135">
        <v>57</v>
      </c>
      <c r="D12" s="93">
        <v>20171</v>
      </c>
      <c r="E12" s="93">
        <v>1492</v>
      </c>
      <c r="F12" s="135">
        <v>522</v>
      </c>
      <c r="G12" s="135">
        <v>123</v>
      </c>
      <c r="H12" s="135">
        <v>31718</v>
      </c>
      <c r="I12" s="135">
        <v>3082</v>
      </c>
      <c r="J12" s="190">
        <v>131</v>
      </c>
      <c r="K12" s="241">
        <v>44</v>
      </c>
      <c r="L12" s="135">
        <v>10811</v>
      </c>
      <c r="M12" s="135">
        <v>381</v>
      </c>
      <c r="N12" s="257">
        <f>SUM(O12:P12)</f>
        <v>25.3</v>
      </c>
      <c r="O12" s="134">
        <v>7</v>
      </c>
      <c r="P12" s="134">
        <v>18.3</v>
      </c>
      <c r="Q12" s="135">
        <v>71</v>
      </c>
      <c r="R12" s="135">
        <v>23569</v>
      </c>
      <c r="S12" s="135">
        <v>6030</v>
      </c>
      <c r="T12" s="72">
        <v>17</v>
      </c>
    </row>
    <row r="13" spans="1:20" s="82" customFormat="1" ht="21.75" customHeight="1">
      <c r="A13" s="80">
        <v>18</v>
      </c>
      <c r="B13" s="191">
        <v>126.5</v>
      </c>
      <c r="C13" s="160">
        <v>57</v>
      </c>
      <c r="D13" s="94">
        <v>16045</v>
      </c>
      <c r="E13" s="94">
        <v>1413</v>
      </c>
      <c r="F13" s="160">
        <v>339</v>
      </c>
      <c r="G13" s="160">
        <v>121</v>
      </c>
      <c r="H13" s="160">
        <v>30411</v>
      </c>
      <c r="I13" s="160">
        <v>3008</v>
      </c>
      <c r="J13" s="191">
        <v>140.97</v>
      </c>
      <c r="K13" s="242">
        <v>39</v>
      </c>
      <c r="L13" s="160">
        <v>11880</v>
      </c>
      <c r="M13" s="160">
        <v>713</v>
      </c>
      <c r="N13" s="233">
        <f>SUM(O13:P13)</f>
        <v>25.3</v>
      </c>
      <c r="O13" s="159">
        <v>7</v>
      </c>
      <c r="P13" s="159">
        <v>18.3</v>
      </c>
      <c r="Q13" s="160">
        <v>71</v>
      </c>
      <c r="R13" s="160">
        <v>22729</v>
      </c>
      <c r="S13" s="160">
        <v>6021</v>
      </c>
      <c r="T13" s="73">
        <v>18</v>
      </c>
    </row>
    <row r="14" spans="1:20" ht="4.5" customHeight="1">
      <c r="A14" s="83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5"/>
      <c r="O14" s="84"/>
      <c r="P14" s="84"/>
      <c r="Q14" s="84"/>
      <c r="R14" s="84"/>
      <c r="S14" s="84"/>
      <c r="T14" s="85"/>
    </row>
    <row r="15" ht="4.5" customHeight="1"/>
    <row r="16" ht="12">
      <c r="A16" s="86" t="s">
        <v>319</v>
      </c>
    </row>
    <row r="17" ht="12">
      <c r="A17" s="20" t="s">
        <v>359</v>
      </c>
    </row>
    <row r="18" ht="12">
      <c r="A18" s="20" t="s">
        <v>360</v>
      </c>
    </row>
  </sheetData>
  <mergeCells count="21">
    <mergeCell ref="B5:E5"/>
    <mergeCell ref="M6:M7"/>
    <mergeCell ref="T5:T6"/>
    <mergeCell ref="A5:A6"/>
    <mergeCell ref="K6:K7"/>
    <mergeCell ref="C6:C7"/>
    <mergeCell ref="G6:G7"/>
    <mergeCell ref="I6:I7"/>
    <mergeCell ref="B6:B7"/>
    <mergeCell ref="E6:E7"/>
    <mergeCell ref="D6:D7"/>
    <mergeCell ref="S6:S7"/>
    <mergeCell ref="L6:L7"/>
    <mergeCell ref="H6:H7"/>
    <mergeCell ref="N5:S5"/>
    <mergeCell ref="N6:P6"/>
    <mergeCell ref="J6:J7"/>
    <mergeCell ref="F5:I5"/>
    <mergeCell ref="Q6:Q7"/>
    <mergeCell ref="R6:R7"/>
    <mergeCell ref="F6:F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2008-02-08T06:19:36Z</cp:lastPrinted>
  <dcterms:created xsi:type="dcterms:W3CDTF">1997-01-08T22:48:59Z</dcterms:created>
  <dcterms:modified xsi:type="dcterms:W3CDTF">2008-04-20T23:57:49Z</dcterms:modified>
  <cp:category/>
  <cp:version/>
  <cp:contentType/>
  <cp:contentStatus/>
</cp:coreProperties>
</file>