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Sheet1!$A$1:$L$57</definedName>
  </definedNames>
  <calcPr calcId="152511"/>
</workbook>
</file>

<file path=xl/calcChain.xml><?xml version="1.0" encoding="utf-8"?>
<calcChain xmlns="http://schemas.openxmlformats.org/spreadsheetml/2006/main">
  <c r="G24" i="1" l="1"/>
  <c r="J23" i="1"/>
  <c r="J24" i="1" s="1"/>
  <c r="G22" i="1"/>
  <c r="J21" i="1"/>
  <c r="J20" i="1"/>
  <c r="J19" i="1"/>
  <c r="G17" i="1"/>
  <c r="M16" i="1"/>
  <c r="M15" i="1"/>
  <c r="G14" i="1"/>
  <c r="M13" i="1"/>
  <c r="M12" i="1"/>
  <c r="G11" i="1"/>
  <c r="N10" i="1"/>
  <c r="N9" i="1"/>
  <c r="N8" i="1"/>
  <c r="N7" i="1"/>
  <c r="N6" i="1"/>
  <c r="J17" i="1" l="1"/>
  <c r="J14" i="1"/>
  <c r="G18" i="1"/>
  <c r="G25" i="1" s="1"/>
  <c r="J22" i="1"/>
  <c r="J11" i="1"/>
  <c r="J18" i="1" l="1"/>
  <c r="J25" i="1" s="1"/>
</calcChain>
</file>

<file path=xl/sharedStrings.xml><?xml version="1.0" encoding="utf-8"?>
<sst xmlns="http://schemas.openxmlformats.org/spreadsheetml/2006/main" count="103" uniqueCount="55">
  <si>
    <t>円</t>
    <rPh sb="0" eb="1">
      <t>エン</t>
    </rPh>
    <phoneticPr fontId="1"/>
  </si>
  <si>
    <t>事業区分</t>
    <rPh sb="0" eb="4">
      <t>ジギョウクブン</t>
    </rPh>
    <phoneticPr fontId="1"/>
  </si>
  <si>
    <t>経費内訳</t>
    <rPh sb="0" eb="2">
      <t>ケイヒ</t>
    </rPh>
    <rPh sb="2" eb="4">
      <t>ウチワケ</t>
    </rPh>
    <phoneticPr fontId="1"/>
  </si>
  <si>
    <t>小間料
登録料</t>
    <rPh sb="0" eb="3">
      <t>コマリョウ</t>
    </rPh>
    <rPh sb="4" eb="7">
      <t>トウロクリョウ</t>
    </rPh>
    <phoneticPr fontId="1"/>
  </si>
  <si>
    <t>小間装飾料
コンテンツ作成費等</t>
    <rPh sb="0" eb="5">
      <t>コマソウショクリョウ</t>
    </rPh>
    <rPh sb="11" eb="14">
      <t>サクセイヒ</t>
    </rPh>
    <rPh sb="14" eb="15">
      <t>トウ</t>
    </rPh>
    <phoneticPr fontId="1"/>
  </si>
  <si>
    <t>備品借上料</t>
    <rPh sb="0" eb="4">
      <t>ビヒンカリア</t>
    </rPh>
    <rPh sb="4" eb="5">
      <t>リョウ</t>
    </rPh>
    <phoneticPr fontId="1"/>
  </si>
  <si>
    <t>電気水道使用料</t>
    <rPh sb="0" eb="4">
      <t>デンキスイドウ</t>
    </rPh>
    <rPh sb="4" eb="7">
      <t>シヨウリョウ</t>
    </rPh>
    <phoneticPr fontId="1"/>
  </si>
  <si>
    <t>製品運搬料</t>
    <rPh sb="0" eb="5">
      <t>セイヒンウンパンリョウ</t>
    </rPh>
    <phoneticPr fontId="1"/>
  </si>
  <si>
    <t>小計</t>
    <rPh sb="0" eb="2">
      <t>ショウケイ</t>
    </rPh>
    <phoneticPr fontId="1"/>
  </si>
  <si>
    <t>コンテスト申込料</t>
    <rPh sb="5" eb="7">
      <t>モウシコミ</t>
    </rPh>
    <rPh sb="7" eb="8">
      <t>リョウ</t>
    </rPh>
    <phoneticPr fontId="1"/>
  </si>
  <si>
    <t>セミナー受講料</t>
    <rPh sb="4" eb="7">
      <t>ジュコウリョウ</t>
    </rPh>
    <phoneticPr fontId="1"/>
  </si>
  <si>
    <t>合計</t>
    <rPh sb="0" eb="2">
      <t>ゴウケイ</t>
    </rPh>
    <phoneticPr fontId="1"/>
  </si>
  <si>
    <t>広告掲載料</t>
    <rPh sb="0" eb="2">
      <t>コウコク</t>
    </rPh>
    <rPh sb="2" eb="5">
      <t>ケイサイリョウ</t>
    </rPh>
    <phoneticPr fontId="1"/>
  </si>
  <si>
    <t>（単位：円）</t>
    <rPh sb="1" eb="3">
      <t>タンイ</t>
    </rPh>
    <rPh sb="4" eb="5">
      <t>エン</t>
    </rPh>
    <phoneticPr fontId="1"/>
  </si>
  <si>
    <t>上限額</t>
    <rPh sb="0" eb="3">
      <t>ジョウゲンガク</t>
    </rPh>
    <phoneticPr fontId="1"/>
  </si>
  <si>
    <t>上限額</t>
    <rPh sb="0" eb="2">
      <t>ジョウゲン</t>
    </rPh>
    <rPh sb="2" eb="3">
      <t>ガク</t>
    </rPh>
    <phoneticPr fontId="1"/>
  </si>
  <si>
    <t>宿泊費（２人目）</t>
    <rPh sb="0" eb="3">
      <t>シュクハクヒ</t>
    </rPh>
    <rPh sb="5" eb="7">
      <t>ニンメ</t>
    </rPh>
    <phoneticPr fontId="1"/>
  </si>
  <si>
    <t>交通費（１人目）</t>
    <rPh sb="0" eb="3">
      <t>コウツウヒ</t>
    </rPh>
    <rPh sb="5" eb="7">
      <t>ニンメ</t>
    </rPh>
    <phoneticPr fontId="1"/>
  </si>
  <si>
    <t>宿泊費（１人目）</t>
    <rPh sb="0" eb="3">
      <t>シュクハクヒ</t>
    </rPh>
    <rPh sb="5" eb="7">
      <t>ニンメ</t>
    </rPh>
    <phoneticPr fontId="1"/>
  </si>
  <si>
    <t xml:space="preserve">
外商促進事業</t>
    <rPh sb="5" eb="9">
      <t>ガイショウソクシン</t>
    </rPh>
    <rPh sb="9" eb="11">
      <t>ジギョウ</t>
    </rPh>
    <phoneticPr fontId="1"/>
  </si>
  <si>
    <t>交通費（２人目）</t>
    <rPh sb="0" eb="3">
      <t>コウツウヒ</t>
    </rPh>
    <phoneticPr fontId="1"/>
  </si>
  <si>
    <t>外商促進事業合計</t>
    <rPh sb="0" eb="6">
      <t>ガイショウソクシンジギョウ</t>
    </rPh>
    <rPh sb="6" eb="8">
      <t>ゴウケイ</t>
    </rPh>
    <phoneticPr fontId="1"/>
  </si>
  <si>
    <t>広告掲載事業合計</t>
    <rPh sb="0" eb="6">
      <t>コウコクケイサイジギョウ</t>
    </rPh>
    <rPh sb="6" eb="8">
      <t>ゴウケイ</t>
    </rPh>
    <phoneticPr fontId="1"/>
  </si>
  <si>
    <t>見本市出展事業合計</t>
    <rPh sb="0" eb="3">
      <t>ミホンイチ</t>
    </rPh>
    <rPh sb="3" eb="7">
      <t>シュッテンジギョウ</t>
    </rPh>
    <rPh sb="7" eb="9">
      <t>ゴウケイ</t>
    </rPh>
    <phoneticPr fontId="1"/>
  </si>
  <si>
    <t>上限額　</t>
    <rPh sb="0" eb="3">
      <t>ジョウゲンガク</t>
    </rPh>
    <phoneticPr fontId="1"/>
  </si>
  <si>
    <t>事　業　実　施　報　告　書</t>
    <rPh sb="0" eb="1">
      <t>ジ</t>
    </rPh>
    <rPh sb="2" eb="3">
      <t>ゴウ</t>
    </rPh>
    <rPh sb="4" eb="5">
      <t>ジツ</t>
    </rPh>
    <rPh sb="6" eb="7">
      <t>セ</t>
    </rPh>
    <rPh sb="8" eb="9">
      <t>ホウ</t>
    </rPh>
    <rPh sb="10" eb="11">
      <t>コク</t>
    </rPh>
    <phoneticPr fontId="1"/>
  </si>
  <si>
    <t>様式第５号別添</t>
    <phoneticPr fontId="1"/>
  </si>
  <si>
    <r>
      <t xml:space="preserve">補助対象経費
</t>
    </r>
    <r>
      <rPr>
        <sz val="10"/>
        <color theme="1"/>
        <rFont val="ＭＳ Ｐゴシック"/>
        <family val="3"/>
        <charset val="128"/>
      </rPr>
      <t>（消費税を除く）</t>
    </r>
    <rPh sb="0" eb="2">
      <t>ホジョ</t>
    </rPh>
    <rPh sb="2" eb="4">
      <t>タイショウ</t>
    </rPh>
    <rPh sb="4" eb="6">
      <t>ケイヒ</t>
    </rPh>
    <rPh sb="8" eb="11">
      <t>ショウヒゼイ</t>
    </rPh>
    <rPh sb="12" eb="13">
      <t>ノゾ</t>
    </rPh>
    <phoneticPr fontId="1"/>
  </si>
  <si>
    <t>１　補助対象経費</t>
    <rPh sb="2" eb="4">
      <t>ホジョ</t>
    </rPh>
    <rPh sb="4" eb="6">
      <t>タイショウ</t>
    </rPh>
    <rPh sb="6" eb="8">
      <t>ケイヒ</t>
    </rPh>
    <phoneticPr fontId="1"/>
  </si>
  <si>
    <t>ＥＴＣを利用した場合は，利用明細書等の写し</t>
    <rPh sb="4" eb="6">
      <t>リヨウ</t>
    </rPh>
    <rPh sb="8" eb="10">
      <t>バアイ</t>
    </rPh>
    <rPh sb="12" eb="17">
      <t>リヨウメイサイショ</t>
    </rPh>
    <rPh sb="17" eb="18">
      <t>トウ</t>
    </rPh>
    <rPh sb="19" eb="20">
      <t>ウツ</t>
    </rPh>
    <phoneticPr fontId="1"/>
  </si>
  <si>
    <t>鉄道を利用した場合は，利用後の乗車券の写し</t>
    <rPh sb="0" eb="2">
      <t>テツドウ</t>
    </rPh>
    <rPh sb="3" eb="5">
      <t>リヨウ</t>
    </rPh>
    <rPh sb="7" eb="9">
      <t>バアイ</t>
    </rPh>
    <rPh sb="11" eb="14">
      <t>リヨウゴ</t>
    </rPh>
    <rPh sb="15" eb="17">
      <t>ジョウシャ</t>
    </rPh>
    <rPh sb="17" eb="18">
      <t>ケン</t>
    </rPh>
    <rPh sb="19" eb="20">
      <t>ウツ</t>
    </rPh>
    <phoneticPr fontId="1"/>
  </si>
  <si>
    <t>航空機を利用した場合は，半券又は搭乗証明の写し</t>
    <rPh sb="0" eb="3">
      <t>コウクウキ</t>
    </rPh>
    <rPh sb="4" eb="6">
      <t>リヨウ</t>
    </rPh>
    <rPh sb="8" eb="10">
      <t>バアイ</t>
    </rPh>
    <rPh sb="12" eb="14">
      <t>ハンケン</t>
    </rPh>
    <rPh sb="14" eb="15">
      <t>マタ</t>
    </rPh>
    <rPh sb="16" eb="20">
      <t>トウジョウショウメイ</t>
    </rPh>
    <rPh sb="21" eb="22">
      <t>ウツ</t>
    </rPh>
    <phoneticPr fontId="1"/>
  </si>
  <si>
    <t>見本市出展時の写真等</t>
    <rPh sb="0" eb="3">
      <t>ミホンイチ</t>
    </rPh>
    <rPh sb="3" eb="5">
      <t>シュッテン</t>
    </rPh>
    <rPh sb="5" eb="6">
      <t>ジ</t>
    </rPh>
    <rPh sb="7" eb="9">
      <t>シャシン</t>
    </rPh>
    <rPh sb="9" eb="10">
      <t>トウ</t>
    </rPh>
    <phoneticPr fontId="1"/>
  </si>
  <si>
    <t>＜添付資料＞</t>
    <rPh sb="1" eb="5">
      <t>テンプシリョウ</t>
    </rPh>
    <phoneticPr fontId="1"/>
  </si>
  <si>
    <t>※複数の見本市に出展される場合は，見本市ごとに実績報告書を提出してください。</t>
    <rPh sb="1" eb="3">
      <t>フクスウ</t>
    </rPh>
    <rPh sb="4" eb="7">
      <t>ミホンイチ</t>
    </rPh>
    <rPh sb="8" eb="10">
      <t>シュッテン</t>
    </rPh>
    <rPh sb="13" eb="15">
      <t>バアイ</t>
    </rPh>
    <rPh sb="17" eb="20">
      <t>ミホンイチ</t>
    </rPh>
    <rPh sb="23" eb="28">
      <t>ジッセキホウコクショ</t>
    </rPh>
    <rPh sb="29" eb="31">
      <t>テイシュツ</t>
    </rPh>
    <phoneticPr fontId="1"/>
  </si>
  <si>
    <t>実施した事業内容について，申請時に提出した内容と相違ありません。</t>
    <rPh sb="0" eb="2">
      <t>ジッシ</t>
    </rPh>
    <rPh sb="4" eb="8">
      <t>ジギョウナイヨウ</t>
    </rPh>
    <rPh sb="13" eb="16">
      <t>シンセイジ</t>
    </rPh>
    <rPh sb="17" eb="19">
      <t>テイシュツ</t>
    </rPh>
    <rPh sb="21" eb="23">
      <t>ナイヨウ</t>
    </rPh>
    <rPh sb="24" eb="26">
      <t>ソウイ</t>
    </rPh>
    <phoneticPr fontId="1"/>
  </si>
  <si>
    <t>（１）</t>
    <phoneticPr fontId="1"/>
  </si>
  <si>
    <t>２　事業内容</t>
    <rPh sb="2" eb="6">
      <t>ジギョウナイヨウ</t>
    </rPh>
    <phoneticPr fontId="1"/>
  </si>
  <si>
    <t>（１）</t>
    <phoneticPr fontId="1"/>
  </si>
  <si>
    <t>セミナーの受講証明書，修了証等の写し</t>
    <rPh sb="5" eb="10">
      <t>ジュコウショウメイショ</t>
    </rPh>
    <rPh sb="11" eb="14">
      <t>シュウリョウショウ</t>
    </rPh>
    <rPh sb="14" eb="15">
      <t>トウ</t>
    </rPh>
    <rPh sb="16" eb="17">
      <t>ウツ</t>
    </rPh>
    <phoneticPr fontId="1"/>
  </si>
  <si>
    <t>コンテストの結果通知等の写し</t>
    <rPh sb="6" eb="8">
      <t>ケッカ</t>
    </rPh>
    <rPh sb="8" eb="10">
      <t>ツウチ</t>
    </rPh>
    <rPh sb="10" eb="11">
      <t>トウ</t>
    </rPh>
    <rPh sb="12" eb="13">
      <t>ウツ</t>
    </rPh>
    <phoneticPr fontId="1"/>
  </si>
  <si>
    <t>掲載した広告の原本又は写し</t>
    <rPh sb="0" eb="2">
      <t>ケイサイ</t>
    </rPh>
    <rPh sb="4" eb="6">
      <t>コウコク</t>
    </rPh>
    <rPh sb="7" eb="9">
      <t>ゲンポン</t>
    </rPh>
    <rPh sb="9" eb="10">
      <t>マタ</t>
    </rPh>
    <rPh sb="11" eb="12">
      <t>ウツ</t>
    </rPh>
    <phoneticPr fontId="1"/>
  </si>
  <si>
    <t>広告掲載（紙媒体）</t>
    <rPh sb="0" eb="4">
      <t>コウコクケイサイ</t>
    </rPh>
    <rPh sb="5" eb="8">
      <t>カミバイタイ</t>
    </rPh>
    <phoneticPr fontId="1"/>
  </si>
  <si>
    <t>検査報告書等の写し</t>
    <rPh sb="0" eb="2">
      <t>ケンサ</t>
    </rPh>
    <rPh sb="2" eb="5">
      <t>ホウコクショ</t>
    </rPh>
    <rPh sb="5" eb="6">
      <t>トウ</t>
    </rPh>
    <rPh sb="7" eb="8">
      <t>ウツ</t>
    </rPh>
    <phoneticPr fontId="1"/>
  </si>
  <si>
    <r>
      <t>栄養成分検査料</t>
    </r>
    <r>
      <rPr>
        <sz val="11"/>
        <rFont val="ＭＳ Ｐゴシック"/>
        <family val="3"/>
        <charset val="128"/>
      </rPr>
      <t>等</t>
    </r>
    <rPh sb="0" eb="2">
      <t>エイヨウ</t>
    </rPh>
    <rPh sb="2" eb="4">
      <t>セイブン</t>
    </rPh>
    <rPh sb="4" eb="6">
      <t>ケンサ</t>
    </rPh>
    <rPh sb="6" eb="7">
      <t>リョウ</t>
    </rPh>
    <rPh sb="7" eb="8">
      <t>トウ</t>
    </rPh>
    <phoneticPr fontId="1"/>
  </si>
  <si>
    <r>
      <t xml:space="preserve">補助金申請額
</t>
    </r>
    <r>
      <rPr>
        <sz val="6"/>
        <color theme="1"/>
        <rFont val="ＭＳ Ｐゴシック"/>
        <family val="3"/>
        <charset val="128"/>
      </rPr>
      <t>（補助対象経費の２分の１の額）</t>
    </r>
    <rPh sb="0" eb="6">
      <t>ホジョキンシンセイガク</t>
    </rPh>
    <rPh sb="8" eb="14">
      <t>ホジョタイショウケイヒ</t>
    </rPh>
    <rPh sb="16" eb="17">
      <t>ブン</t>
    </rPh>
    <rPh sb="20" eb="21">
      <t>ガク</t>
    </rPh>
    <phoneticPr fontId="1"/>
  </si>
  <si>
    <t>栄養成分検査料等</t>
    <rPh sb="0" eb="7">
      <t>エイヨウセイブンケンサリョウ</t>
    </rPh>
    <rPh sb="7" eb="8">
      <t>トウ</t>
    </rPh>
    <phoneticPr fontId="1"/>
  </si>
  <si>
    <r>
      <t xml:space="preserve">
広告掲載事業
</t>
    </r>
    <r>
      <rPr>
        <sz val="6"/>
        <color theme="1"/>
        <rFont val="ＭＳ Ｐゴシック"/>
        <family val="3"/>
        <charset val="128"/>
      </rPr>
      <t xml:space="preserve">
</t>
    </r>
    <rPh sb="1" eb="3">
      <t>コウコク</t>
    </rPh>
    <rPh sb="3" eb="5">
      <t>ケイサイ</t>
    </rPh>
    <rPh sb="5" eb="7">
      <t>ジギョウ</t>
    </rPh>
    <phoneticPr fontId="1"/>
  </si>
  <si>
    <t>（補助金申請額は千円未満切捨て）</t>
    <phoneticPr fontId="1"/>
  </si>
  <si>
    <t>（２）</t>
    <phoneticPr fontId="1"/>
  </si>
  <si>
    <t>（３）</t>
    <phoneticPr fontId="1"/>
  </si>
  <si>
    <t>（４）</t>
    <phoneticPr fontId="1"/>
  </si>
  <si>
    <t>（５）</t>
    <phoneticPr fontId="1"/>
  </si>
  <si>
    <t>見本市当日の会場図面</t>
    <rPh sb="0" eb="5">
      <t>ミホンイチトウジツ</t>
    </rPh>
    <rPh sb="6" eb="10">
      <t>カイジョウズメン</t>
    </rPh>
    <phoneticPr fontId="1"/>
  </si>
  <si>
    <r>
      <t xml:space="preserve">
見本市出展事業
</t>
    </r>
    <r>
      <rPr>
        <sz val="6"/>
        <color theme="1"/>
        <rFont val="ＭＳ Ｐゴシック"/>
        <family val="3"/>
        <charset val="128"/>
      </rPr>
      <t xml:space="preserve">該当する項目に
チェックしてください
※対面見本市（国内）及びオンライン見本市に出展する場合で，他公共団体等を通じて出展する場合は，チェックをつけてください
</t>
    </r>
    <rPh sb="4" eb="11">
      <t>ミホンイチシュッテンジギョウ</t>
    </rPh>
    <rPh sb="13" eb="15">
      <t>ガイトウ</t>
    </rPh>
    <rPh sb="17" eb="19">
      <t>コウモク</t>
    </rPh>
    <rPh sb="49" eb="51">
      <t>タイメン</t>
    </rPh>
    <rPh sb="51" eb="54">
      <t>ミホンイチ</t>
    </rPh>
    <rPh sb="55" eb="57">
      <t>コクナイ</t>
    </rPh>
    <rPh sb="58" eb="59">
      <t>オヨ</t>
    </rPh>
    <rPh sb="65" eb="68">
      <t>ミホンイチ</t>
    </rPh>
    <rPh sb="69" eb="71">
      <t>シュッテン</t>
    </rPh>
    <rPh sb="73" eb="75">
      <t>バアイ</t>
    </rPh>
    <rPh sb="82" eb="83">
      <t>トウ</t>
    </rPh>
    <rPh sb="84" eb="85">
      <t>ツウ</t>
    </rPh>
    <rPh sb="87" eb="89">
      <t>シュッテン</t>
    </rPh>
    <rPh sb="91" eb="93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</si>
</sst>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 "/>
  </numFmts>
  <fonts count="1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177" fontId="0" fillId="0" borderId="0" xfId="0" applyNumberFormat="1" applyAlignment="1" applyProtection="1">
      <alignment horizontal="left" vertical="center"/>
      <protection locked="0"/>
    </xf>
    <xf numFmtId="177" fontId="0" fillId="0" borderId="0" xfId="0" applyNumberFormat="1" applyBorder="1" applyAlignment="1" applyProtection="1">
      <alignment horizontal="left"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vertical="center"/>
      <protection locked="0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76" fontId="9" fillId="2" borderId="27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9" fillId="2" borderId="28" xfId="0" applyFont="1" applyFill="1" applyBorder="1" applyAlignment="1">
      <alignment horizontal="center" vertical="center" shrinkToFit="1"/>
    </xf>
    <xf numFmtId="0" fontId="9" fillId="2" borderId="25" xfId="0" applyFont="1" applyFill="1" applyBorder="1" applyAlignment="1">
      <alignment horizontal="center" vertical="center" shrinkToFit="1"/>
    </xf>
    <xf numFmtId="176" fontId="9" fillId="2" borderId="24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43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 applyProtection="1">
      <alignment horizontal="right" vertical="center"/>
      <protection locked="0"/>
    </xf>
    <xf numFmtId="176" fontId="8" fillId="0" borderId="44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176" fontId="8" fillId="0" borderId="33" xfId="0" applyNumberFormat="1" applyFont="1" applyBorder="1" applyAlignment="1" applyProtection="1">
      <alignment horizontal="right" vertical="center"/>
      <protection locked="0"/>
    </xf>
    <xf numFmtId="176" fontId="8" fillId="0" borderId="34" xfId="0" applyNumberFormat="1" applyFont="1" applyBorder="1" applyAlignment="1" applyProtection="1">
      <alignment horizontal="right" vertical="center"/>
      <protection locked="0"/>
    </xf>
    <xf numFmtId="176" fontId="8" fillId="0" borderId="34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46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176" fontId="9" fillId="2" borderId="14" xfId="0" applyNumberFormat="1" applyFont="1" applyFill="1" applyBorder="1" applyAlignment="1">
      <alignment horizontal="right" vertical="center"/>
    </xf>
    <xf numFmtId="176" fontId="9" fillId="2" borderId="15" xfId="0" applyNumberFormat="1" applyFont="1" applyFill="1" applyBorder="1" applyAlignment="1">
      <alignment horizontal="right" vertical="center"/>
    </xf>
    <xf numFmtId="0" fontId="9" fillId="0" borderId="30" xfId="0" applyFont="1" applyBorder="1" applyAlignment="1">
      <alignment horizontal="center" vertical="center"/>
    </xf>
    <xf numFmtId="176" fontId="9" fillId="0" borderId="30" xfId="0" applyNumberFormat="1" applyFont="1" applyBorder="1" applyAlignment="1">
      <alignment horizontal="right" vertical="center"/>
    </xf>
    <xf numFmtId="176" fontId="9" fillId="0" borderId="49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48" xfId="0" applyNumberFormat="1" applyFont="1" applyBorder="1" applyAlignment="1" applyProtection="1">
      <alignment horizontal="right" vertical="center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6" fontId="8" fillId="0" borderId="41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9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8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76" fontId="8" fillId="0" borderId="31" xfId="0" applyNumberFormat="1" applyFont="1" applyBorder="1" applyAlignment="1" applyProtection="1">
      <alignment horizontal="right" vertical="center"/>
      <protection locked="0"/>
    </xf>
    <xf numFmtId="176" fontId="8" fillId="0" borderId="3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M$6" lockText="1" noThreeD="1"/>
</file>

<file path=xl/ctrlProps/ctrlProp14.xml><?xml version="1.0" encoding="utf-8"?>
<formControlPr xmlns="http://schemas.microsoft.com/office/spreadsheetml/2009/9/main" objectType="CheckBox" fmlaLink="$M$7" lockText="1" noThreeD="1"/>
</file>

<file path=xl/ctrlProps/ctrlProp15.xml><?xml version="1.0" encoding="utf-8"?>
<formControlPr xmlns="http://schemas.microsoft.com/office/spreadsheetml/2009/9/main" objectType="CheckBox" fmlaLink="$M$8" lockText="1" noThreeD="1"/>
</file>

<file path=xl/ctrlProps/ctrlProp16.xml><?xml version="1.0" encoding="utf-8"?>
<formControlPr xmlns="http://schemas.microsoft.com/office/spreadsheetml/2009/9/main" objectType="CheckBox" fmlaLink="$M$9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27</xdr:row>
          <xdr:rowOff>22860</xdr:rowOff>
        </xdr:from>
        <xdr:to>
          <xdr:col>4</xdr:col>
          <xdr:colOff>365760</xdr:colOff>
          <xdr:row>27</xdr:row>
          <xdr:rowOff>281940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対面式見本市（国内）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480060</xdr:colOff>
          <xdr:row>27</xdr:row>
          <xdr:rowOff>30480</xdr:rowOff>
        </xdr:from>
        <xdr:to>
          <xdr:col>10</xdr:col>
          <xdr:colOff>198120</xdr:colOff>
          <xdr:row>28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オンライン見本市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396240</xdr:colOff>
          <xdr:row>27</xdr:row>
          <xdr:rowOff>22860</xdr:rowOff>
        </xdr:from>
        <xdr:to>
          <xdr:col>18</xdr:col>
          <xdr:colOff>114300</xdr:colOff>
          <xdr:row>27</xdr:row>
          <xdr:rowOff>281940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旅費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99060</xdr:colOff>
          <xdr:row>37</xdr:row>
          <xdr:rowOff>22860</xdr:rowOff>
        </xdr:from>
        <xdr:to>
          <xdr:col>5</xdr:col>
          <xdr:colOff>114300</xdr:colOff>
          <xdr:row>38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コンテスト申込料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106680</xdr:colOff>
          <xdr:row>38</xdr:row>
          <xdr:rowOff>7620</xdr:rowOff>
        </xdr:from>
        <xdr:to>
          <xdr:col>2</xdr:col>
          <xdr:colOff>99060</xdr:colOff>
          <xdr:row>39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42</xdr:row>
          <xdr:rowOff>22860</xdr:rowOff>
        </xdr:from>
        <xdr:to>
          <xdr:col>2</xdr:col>
          <xdr:colOff>190500</xdr:colOff>
          <xdr:row>43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43</xdr:row>
          <xdr:rowOff>7620</xdr:rowOff>
        </xdr:from>
        <xdr:to>
          <xdr:col>2</xdr:col>
          <xdr:colOff>106680</xdr:colOff>
          <xdr:row>44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47</xdr:row>
          <xdr:rowOff>22860</xdr:rowOff>
        </xdr:from>
        <xdr:to>
          <xdr:col>2</xdr:col>
          <xdr:colOff>190500</xdr:colOff>
          <xdr:row>48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48</xdr:row>
          <xdr:rowOff>7620</xdr:rowOff>
        </xdr:from>
        <xdr:to>
          <xdr:col>2</xdr:col>
          <xdr:colOff>114300</xdr:colOff>
          <xdr:row>49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28</xdr:row>
          <xdr:rowOff>7620</xdr:rowOff>
        </xdr:from>
        <xdr:to>
          <xdr:col>2</xdr:col>
          <xdr:colOff>121920</xdr:colOff>
          <xdr:row>29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52</xdr:row>
          <xdr:rowOff>22860</xdr:rowOff>
        </xdr:from>
        <xdr:to>
          <xdr:col>2</xdr:col>
          <xdr:colOff>205740</xdr:colOff>
          <xdr:row>53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53</xdr:row>
          <xdr:rowOff>7620</xdr:rowOff>
        </xdr:from>
        <xdr:to>
          <xdr:col>2</xdr:col>
          <xdr:colOff>121920</xdr:colOff>
          <xdr:row>54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59615</xdr:colOff>
      <xdr:row>10</xdr:row>
      <xdr:rowOff>225463</xdr:rowOff>
    </xdr:from>
    <xdr:to>
      <xdr:col>3</xdr:col>
      <xdr:colOff>158675</xdr:colOff>
      <xdr:row>11</xdr:row>
      <xdr:rowOff>248324</xdr:rowOff>
    </xdr:to>
    <xdr:sp macro="" textlink="">
      <xdr:nvSpPr>
        <xdr:cNvPr id="26" name="大かっこ 25"/>
        <xdr:cNvSpPr/>
      </xdr:nvSpPr>
      <xdr:spPr>
        <a:xfrm>
          <a:off x="364415" y="12943243"/>
          <a:ext cx="1127760" cy="434341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8</xdr:row>
          <xdr:rowOff>22860</xdr:rowOff>
        </xdr:from>
        <xdr:to>
          <xdr:col>3</xdr:col>
          <xdr:colOff>213360</xdr:colOff>
          <xdr:row>8</xdr:row>
          <xdr:rowOff>335280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対面式見本市(国内)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8</xdr:row>
          <xdr:rowOff>320040</xdr:rowOff>
        </xdr:from>
        <xdr:to>
          <xdr:col>3</xdr:col>
          <xdr:colOff>76200</xdr:colOff>
          <xdr:row>9</xdr:row>
          <xdr:rowOff>213360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対面式見本市(海外)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9</xdr:row>
          <xdr:rowOff>243840</xdr:rowOff>
        </xdr:from>
        <xdr:to>
          <xdr:col>3</xdr:col>
          <xdr:colOff>114300</xdr:colOff>
          <xdr:row>10</xdr:row>
          <xdr:rowOff>76200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オンライン見本市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144780</xdr:colOff>
          <xdr:row>10</xdr:row>
          <xdr:rowOff>205740</xdr:rowOff>
        </xdr:from>
        <xdr:to>
          <xdr:col>2</xdr:col>
          <xdr:colOff>655320</xdr:colOff>
          <xdr:row>11</xdr:row>
          <xdr:rowOff>312420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他公共団体等を通じての出展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472440</xdr:colOff>
          <xdr:row>27</xdr:row>
          <xdr:rowOff>15240</xdr:rowOff>
        </xdr:from>
        <xdr:to>
          <xdr:col>7</xdr:col>
          <xdr:colOff>350520</xdr:colOff>
          <xdr:row>27</xdr:row>
          <xdr:rowOff>274320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対面式見本市（海外）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20"/>
  <sheetViews>
    <sheetView tabSelected="1" view="pageBreakPreview" zoomScaleNormal="100" zoomScaleSheetLayoutView="100" workbookViewId="0">
      <selection activeCell="B6" sqref="B6:D18"/>
    </sheetView>
  </sheetViews>
  <sheetFormatPr defaultRowHeight="13.2"/>
  <cols>
    <col min="1" max="2" width="4.44140625" style="5" customWidth="1"/>
    <col min="3" max="3" width="10.5546875" style="5" customWidth="1"/>
    <col min="4" max="4" width="3.5546875" style="5" customWidth="1"/>
    <col min="5" max="6" width="8.44140625" style="5" customWidth="1"/>
    <col min="7" max="7" width="7" style="5" customWidth="1"/>
    <col min="8" max="8" width="10.6640625" style="5" customWidth="1"/>
    <col min="9" max="9" width="4.109375" style="5" customWidth="1"/>
    <col min="10" max="10" width="8.44140625" style="5" customWidth="1"/>
    <col min="11" max="11" width="10.109375" style="5" customWidth="1"/>
    <col min="12" max="12" width="4.109375" style="5" customWidth="1"/>
    <col min="13" max="13" width="7.5546875" style="1" hidden="1" customWidth="1"/>
    <col min="14" max="14" width="9.5546875" style="3" hidden="1" customWidth="1"/>
    <col min="15" max="17" width="8.88671875" style="3" hidden="1" customWidth="1"/>
    <col min="18" max="18" width="8.88671875" style="32" hidden="1" customWidth="1"/>
    <col min="19" max="19" width="8.88671875" customWidth="1"/>
  </cols>
  <sheetData>
    <row r="1" spans="1:24" ht="17.399999999999999" customHeight="1">
      <c r="A1" s="5" t="s">
        <v>26</v>
      </c>
    </row>
    <row r="2" spans="1:24" ht="17.399999999999999" customHeight="1"/>
    <row r="3" spans="1:24" ht="17.399999999999999" customHeight="1">
      <c r="A3" s="94" t="s">
        <v>25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24" ht="17.399999999999999" customHeight="1">
      <c r="A4" s="5" t="s">
        <v>28</v>
      </c>
      <c r="K4" s="100" t="s">
        <v>13</v>
      </c>
      <c r="L4" s="100"/>
    </row>
    <row r="5" spans="1:24" ht="32.4" customHeight="1">
      <c r="B5" s="101" t="s">
        <v>1</v>
      </c>
      <c r="C5" s="101"/>
      <c r="D5" s="101"/>
      <c r="E5" s="101" t="s">
        <v>2</v>
      </c>
      <c r="F5" s="101"/>
      <c r="G5" s="102" t="s">
        <v>27</v>
      </c>
      <c r="H5" s="102"/>
      <c r="I5" s="101"/>
      <c r="J5" s="102" t="s">
        <v>45</v>
      </c>
      <c r="K5" s="101"/>
      <c r="L5" s="101"/>
    </row>
    <row r="6" spans="1:24" ht="32.4" customHeight="1">
      <c r="B6" s="41" t="s">
        <v>54</v>
      </c>
      <c r="C6" s="42"/>
      <c r="D6" s="103"/>
      <c r="E6" s="107" t="s">
        <v>3</v>
      </c>
      <c r="F6" s="108"/>
      <c r="G6" s="109"/>
      <c r="H6" s="110"/>
      <c r="I6" s="7" t="s">
        <v>0</v>
      </c>
      <c r="J6" s="97"/>
      <c r="K6" s="98"/>
      <c r="L6" s="99"/>
      <c r="M6" s="1" t="b">
        <v>0</v>
      </c>
      <c r="N6" s="3" t="b">
        <f>AND(M6=TRUE,M7=FALSE,M8=FALSE,M9=FALSE)</f>
        <v>0</v>
      </c>
    </row>
    <row r="7" spans="1:24" ht="32.4" customHeight="1">
      <c r="B7" s="43"/>
      <c r="C7" s="44"/>
      <c r="D7" s="104"/>
      <c r="E7" s="65" t="s">
        <v>4</v>
      </c>
      <c r="F7" s="66"/>
      <c r="G7" s="67"/>
      <c r="H7" s="68"/>
      <c r="I7" s="8" t="s">
        <v>0</v>
      </c>
      <c r="J7" s="88"/>
      <c r="K7" s="89"/>
      <c r="L7" s="90"/>
      <c r="M7" s="1" t="b">
        <v>0</v>
      </c>
      <c r="N7" s="3" t="b">
        <f>AND(M6=FALSE,M7=TRUE,M8=FALSE,M9=FALSE)</f>
        <v>0</v>
      </c>
    </row>
    <row r="8" spans="1:24" ht="32.4" customHeight="1">
      <c r="B8" s="43"/>
      <c r="C8" s="44"/>
      <c r="D8" s="104"/>
      <c r="E8" s="66" t="s">
        <v>5</v>
      </c>
      <c r="F8" s="66"/>
      <c r="G8" s="67"/>
      <c r="H8" s="68"/>
      <c r="I8" s="8" t="s">
        <v>0</v>
      </c>
      <c r="J8" s="88"/>
      <c r="K8" s="89"/>
      <c r="L8" s="90"/>
      <c r="M8" s="2" t="b">
        <v>0</v>
      </c>
      <c r="N8" s="3" t="b">
        <f>AND(M6=FALSE,M7=FALSE,M8=TRUE=M9=FALSE)</f>
        <v>0</v>
      </c>
      <c r="O8" s="33"/>
    </row>
    <row r="9" spans="1:24" ht="32.4" customHeight="1">
      <c r="B9" s="43"/>
      <c r="C9" s="44"/>
      <c r="D9" s="104"/>
      <c r="E9" s="66" t="s">
        <v>6</v>
      </c>
      <c r="F9" s="66"/>
      <c r="G9" s="67"/>
      <c r="H9" s="68"/>
      <c r="I9" s="8" t="s">
        <v>0</v>
      </c>
      <c r="J9" s="88"/>
      <c r="K9" s="89"/>
      <c r="L9" s="90"/>
      <c r="M9" s="2" t="b">
        <v>0</v>
      </c>
      <c r="N9" s="4" t="b">
        <f>AND(M6=TRUE,M7=FALSE,M8=FALSE,M9=TRUE)</f>
        <v>0</v>
      </c>
      <c r="O9" s="33"/>
    </row>
    <row r="10" spans="1:24" ht="32.4" customHeight="1">
      <c r="B10" s="43"/>
      <c r="C10" s="44"/>
      <c r="D10" s="104"/>
      <c r="E10" s="91" t="s">
        <v>7</v>
      </c>
      <c r="F10" s="91"/>
      <c r="G10" s="92"/>
      <c r="H10" s="93"/>
      <c r="I10" s="9" t="s">
        <v>0</v>
      </c>
      <c r="J10" s="88"/>
      <c r="K10" s="89"/>
      <c r="L10" s="90"/>
      <c r="M10" s="2"/>
      <c r="N10" s="4" t="b">
        <f>AND(M6=FALSE,M7=FALSE,M8=TRUE,M9=TRUE)</f>
        <v>0</v>
      </c>
      <c r="O10" s="33"/>
      <c r="X10" s="32"/>
    </row>
    <row r="11" spans="1:24" ht="32.4" customHeight="1">
      <c r="B11" s="43"/>
      <c r="C11" s="44"/>
      <c r="D11" s="44"/>
      <c r="E11" s="82" t="s">
        <v>8</v>
      </c>
      <c r="F11" s="82"/>
      <c r="G11" s="83">
        <f>SUM(G6:H10)</f>
        <v>0</v>
      </c>
      <c r="H11" s="84"/>
      <c r="I11" s="10" t="s">
        <v>0</v>
      </c>
      <c r="J11" s="83">
        <f>IF(N6=TRUE,MIN(N11,ROUNDDOWN(G11/2,0)),IF(N7=TRUE,MIN(O11,ROUNDDOWN(G11/2,0)),IF(N8=TRUE,MIN(P11,ROUNDDOWN(G11/2,0)),IF(N9=TRUE,MIN(Q11,ROUNDDOWN(G11/2,0)),IF(N10=TRUE,MIN(R11,ROUNDDOWN(G11/2,0)),)))))</f>
        <v>0</v>
      </c>
      <c r="K11" s="84"/>
      <c r="L11" s="10" t="s">
        <v>0</v>
      </c>
      <c r="M11" s="1" t="s">
        <v>14</v>
      </c>
      <c r="N11" s="3">
        <v>150000</v>
      </c>
      <c r="O11" s="3">
        <v>200000</v>
      </c>
      <c r="P11" s="3">
        <v>100000</v>
      </c>
      <c r="Q11" s="3">
        <v>50000</v>
      </c>
      <c r="R11" s="34">
        <v>25000</v>
      </c>
    </row>
    <row r="12" spans="1:24" ht="32.4" customHeight="1">
      <c r="B12" s="43"/>
      <c r="C12" s="44"/>
      <c r="D12" s="44"/>
      <c r="E12" s="85" t="s">
        <v>17</v>
      </c>
      <c r="F12" s="85"/>
      <c r="G12" s="86"/>
      <c r="H12" s="87"/>
      <c r="I12" s="11" t="s">
        <v>0</v>
      </c>
      <c r="J12" s="88"/>
      <c r="K12" s="89"/>
      <c r="L12" s="90"/>
      <c r="M12" s="1" t="b">
        <f>AND(M6=TRUE,M7=FALSE,M8=FALSE)</f>
        <v>0</v>
      </c>
    </row>
    <row r="13" spans="1:24" ht="32.4" customHeight="1">
      <c r="B13" s="43"/>
      <c r="C13" s="44"/>
      <c r="D13" s="44"/>
      <c r="E13" s="91" t="s">
        <v>18</v>
      </c>
      <c r="F13" s="91"/>
      <c r="G13" s="92"/>
      <c r="H13" s="93"/>
      <c r="I13" s="9" t="s">
        <v>0</v>
      </c>
      <c r="J13" s="88"/>
      <c r="K13" s="89"/>
      <c r="L13" s="90"/>
      <c r="M13" s="1" t="b">
        <f>AND(M6=FALSE,M7=TRUE,M8=FALSE)</f>
        <v>0</v>
      </c>
    </row>
    <row r="14" spans="1:24" ht="32.4" customHeight="1">
      <c r="B14" s="43"/>
      <c r="C14" s="44"/>
      <c r="D14" s="44"/>
      <c r="E14" s="82" t="s">
        <v>8</v>
      </c>
      <c r="F14" s="82"/>
      <c r="G14" s="83">
        <f>SUM(G12:H13)</f>
        <v>0</v>
      </c>
      <c r="H14" s="84"/>
      <c r="I14" s="10" t="s">
        <v>0</v>
      </c>
      <c r="J14" s="83">
        <f>IF(M12=TRUE,MIN(O14,ROUNDDOWN(G14/2,0)),IF(M13=TRUE,MIN(N14,ROUNDDOWN(G14/2,0)),))</f>
        <v>0</v>
      </c>
      <c r="K14" s="84"/>
      <c r="L14" s="10" t="s">
        <v>0</v>
      </c>
      <c r="M14" s="1" t="s">
        <v>15</v>
      </c>
      <c r="N14" s="3">
        <v>75000</v>
      </c>
      <c r="O14" s="3">
        <v>25000</v>
      </c>
    </row>
    <row r="15" spans="1:24" ht="32.4" customHeight="1">
      <c r="B15" s="43"/>
      <c r="C15" s="44"/>
      <c r="D15" s="104"/>
      <c r="E15" s="85" t="s">
        <v>20</v>
      </c>
      <c r="F15" s="85"/>
      <c r="G15" s="86"/>
      <c r="H15" s="87"/>
      <c r="I15" s="11" t="s">
        <v>0</v>
      </c>
      <c r="J15" s="88"/>
      <c r="K15" s="89"/>
      <c r="L15" s="90"/>
      <c r="M15" s="1" t="b">
        <f>AND(M6=TRUE,M7=FALSE,M8=FALSE)</f>
        <v>0</v>
      </c>
    </row>
    <row r="16" spans="1:24" ht="32.4" customHeight="1">
      <c r="B16" s="43"/>
      <c r="C16" s="44"/>
      <c r="D16" s="104"/>
      <c r="E16" s="91" t="s">
        <v>16</v>
      </c>
      <c r="F16" s="91"/>
      <c r="G16" s="92"/>
      <c r="H16" s="93"/>
      <c r="I16" s="9" t="s">
        <v>0</v>
      </c>
      <c r="J16" s="88"/>
      <c r="K16" s="89"/>
      <c r="L16" s="90"/>
      <c r="M16" s="1" t="b">
        <f>AND(M6=FALSE,M7=TRUE,M8=FALSE)</f>
        <v>0</v>
      </c>
    </row>
    <row r="17" spans="1:16" ht="32.4" customHeight="1" thickBot="1">
      <c r="B17" s="43"/>
      <c r="C17" s="44"/>
      <c r="D17" s="44"/>
      <c r="E17" s="79" t="s">
        <v>8</v>
      </c>
      <c r="F17" s="79"/>
      <c r="G17" s="80">
        <f>SUM(G15:H16)</f>
        <v>0</v>
      </c>
      <c r="H17" s="81"/>
      <c r="I17" s="12" t="s">
        <v>0</v>
      </c>
      <c r="J17" s="80">
        <f>IF(M15=TRUE,MIN(O17,ROUNDDOWN(G17/2,0)),IF(M16=TRUE,MIN(N17,ROUNDDOWN(G17/2,0)),))</f>
        <v>0</v>
      </c>
      <c r="K17" s="81"/>
      <c r="L17" s="12" t="s">
        <v>0</v>
      </c>
      <c r="M17" s="1" t="s">
        <v>15</v>
      </c>
      <c r="N17" s="3">
        <v>75000</v>
      </c>
      <c r="O17" s="35">
        <v>25000</v>
      </c>
    </row>
    <row r="18" spans="1:16" ht="32.4" customHeight="1" thickBot="1">
      <c r="B18" s="105"/>
      <c r="C18" s="106"/>
      <c r="D18" s="106"/>
      <c r="E18" s="75" t="s">
        <v>23</v>
      </c>
      <c r="F18" s="76"/>
      <c r="G18" s="77">
        <f>SUM(G11+G14+G17)</f>
        <v>0</v>
      </c>
      <c r="H18" s="78"/>
      <c r="I18" s="31" t="s">
        <v>0</v>
      </c>
      <c r="J18" s="77">
        <f>ROUNDDOWN(J11+J14+J17,-3)</f>
        <v>0</v>
      </c>
      <c r="K18" s="78"/>
      <c r="L18" s="13" t="s">
        <v>0</v>
      </c>
      <c r="O18" s="35"/>
    </row>
    <row r="19" spans="1:16" ht="32.4" customHeight="1">
      <c r="B19" s="53" t="s">
        <v>19</v>
      </c>
      <c r="C19" s="54"/>
      <c r="D19" s="54"/>
      <c r="E19" s="59" t="s">
        <v>9</v>
      </c>
      <c r="F19" s="60"/>
      <c r="G19" s="61"/>
      <c r="H19" s="62"/>
      <c r="I19" s="14" t="s">
        <v>0</v>
      </c>
      <c r="J19" s="63">
        <f>MIN(N19,ROUNDDOWN(G19/2,0))</f>
        <v>0</v>
      </c>
      <c r="K19" s="64"/>
      <c r="L19" s="15" t="s">
        <v>0</v>
      </c>
      <c r="M19" s="1" t="s">
        <v>15</v>
      </c>
      <c r="N19" s="3">
        <v>50000</v>
      </c>
    </row>
    <row r="20" spans="1:16" ht="32.4" customHeight="1">
      <c r="B20" s="55"/>
      <c r="C20" s="56"/>
      <c r="D20" s="56"/>
      <c r="E20" s="65" t="s">
        <v>10</v>
      </c>
      <c r="F20" s="66"/>
      <c r="G20" s="67"/>
      <c r="H20" s="68"/>
      <c r="I20" s="8" t="s">
        <v>0</v>
      </c>
      <c r="J20" s="69">
        <f>MIN(N20,ROUNDDOWN(G20/2,0))</f>
        <v>0</v>
      </c>
      <c r="K20" s="70"/>
      <c r="L20" s="16" t="s">
        <v>0</v>
      </c>
      <c r="M20" s="1" t="s">
        <v>15</v>
      </c>
      <c r="N20" s="3">
        <v>50000</v>
      </c>
    </row>
    <row r="21" spans="1:16" ht="32.4" customHeight="1" thickBot="1">
      <c r="B21" s="55"/>
      <c r="C21" s="56"/>
      <c r="D21" s="56"/>
      <c r="E21" s="71" t="s">
        <v>46</v>
      </c>
      <c r="F21" s="72"/>
      <c r="G21" s="46"/>
      <c r="H21" s="47"/>
      <c r="I21" s="29" t="s">
        <v>0</v>
      </c>
      <c r="J21" s="73">
        <f>MIN(N21,ROUNDDOWN(G21/2,0))</f>
        <v>0</v>
      </c>
      <c r="K21" s="74"/>
      <c r="L21" s="17" t="s">
        <v>0</v>
      </c>
      <c r="M21" s="1" t="s">
        <v>15</v>
      </c>
      <c r="N21" s="3">
        <v>50000</v>
      </c>
      <c r="O21" s="33"/>
      <c r="P21" s="35"/>
    </row>
    <row r="22" spans="1:16" ht="32.4" customHeight="1" thickBot="1">
      <c r="B22" s="57"/>
      <c r="C22" s="58"/>
      <c r="D22" s="58"/>
      <c r="E22" s="75" t="s">
        <v>21</v>
      </c>
      <c r="F22" s="76"/>
      <c r="G22" s="77">
        <f>SUM(G19:H21)</f>
        <v>0</v>
      </c>
      <c r="H22" s="78"/>
      <c r="I22" s="31" t="s">
        <v>0</v>
      </c>
      <c r="J22" s="77">
        <f>ROUNDDOWN(J19+J20+J21,-3)</f>
        <v>0</v>
      </c>
      <c r="K22" s="78"/>
      <c r="L22" s="13" t="s">
        <v>0</v>
      </c>
      <c r="O22" s="35"/>
    </row>
    <row r="23" spans="1:16" ht="32.4" customHeight="1" thickBot="1">
      <c r="B23" s="41" t="s">
        <v>47</v>
      </c>
      <c r="C23" s="42"/>
      <c r="D23" s="42"/>
      <c r="E23" s="45" t="s">
        <v>12</v>
      </c>
      <c r="F23" s="45"/>
      <c r="G23" s="46"/>
      <c r="H23" s="47"/>
      <c r="I23" s="29" t="s">
        <v>0</v>
      </c>
      <c r="J23" s="48">
        <f>MIN(N24,ROUNDDOWN(G23/2,0))</f>
        <v>0</v>
      </c>
      <c r="K23" s="49"/>
      <c r="L23" s="29" t="s">
        <v>0</v>
      </c>
      <c r="O23" s="35"/>
    </row>
    <row r="24" spans="1:16" ht="32.4" customHeight="1" thickBot="1">
      <c r="B24" s="43"/>
      <c r="C24" s="44"/>
      <c r="D24" s="44"/>
      <c r="E24" s="50" t="s">
        <v>22</v>
      </c>
      <c r="F24" s="51"/>
      <c r="G24" s="52">
        <f>G23</f>
        <v>0</v>
      </c>
      <c r="H24" s="52"/>
      <c r="I24" s="30" t="s">
        <v>0</v>
      </c>
      <c r="J24" s="52">
        <f>ROUNDDOWN(J23,-3)</f>
        <v>0</v>
      </c>
      <c r="K24" s="52"/>
      <c r="L24" s="18" t="s">
        <v>0</v>
      </c>
      <c r="M24" s="2" t="s">
        <v>24</v>
      </c>
      <c r="N24" s="4">
        <v>200000</v>
      </c>
      <c r="O24" s="33"/>
    </row>
    <row r="25" spans="1:16" ht="32.4" customHeight="1" thickBot="1">
      <c r="B25" s="36" t="s">
        <v>11</v>
      </c>
      <c r="C25" s="37"/>
      <c r="D25" s="37"/>
      <c r="E25" s="37"/>
      <c r="F25" s="38"/>
      <c r="G25" s="39">
        <f>G18+G22+G24</f>
        <v>0</v>
      </c>
      <c r="H25" s="39"/>
      <c r="I25" s="31" t="s">
        <v>0</v>
      </c>
      <c r="J25" s="39">
        <f>J18+J22+J24</f>
        <v>0</v>
      </c>
      <c r="K25" s="39"/>
      <c r="L25" s="13" t="s">
        <v>0</v>
      </c>
    </row>
    <row r="26" spans="1:16">
      <c r="B26" s="40" t="s">
        <v>48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</row>
    <row r="27" spans="1:16" ht="17.399999999999999" customHeight="1">
      <c r="A27" s="5" t="s">
        <v>37</v>
      </c>
      <c r="K27" s="111"/>
      <c r="L27" s="111"/>
    </row>
    <row r="28" spans="1:16" ht="22.8" customHeight="1">
      <c r="A28" s="19"/>
      <c r="B28" s="20"/>
      <c r="C28" s="21"/>
      <c r="D28" s="20"/>
      <c r="E28" s="20"/>
      <c r="F28" s="20"/>
      <c r="G28" s="20"/>
      <c r="H28" s="21"/>
      <c r="I28" s="20"/>
      <c r="J28" s="20"/>
      <c r="K28" s="20"/>
      <c r="L28" s="20"/>
    </row>
    <row r="29" spans="1:16" ht="22.8" customHeight="1">
      <c r="B29" s="22"/>
      <c r="C29" s="95" t="s">
        <v>35</v>
      </c>
      <c r="D29" s="95"/>
      <c r="E29" s="95"/>
      <c r="F29" s="95"/>
      <c r="G29" s="95"/>
      <c r="H29" s="95"/>
      <c r="I29" s="95"/>
      <c r="J29" s="95"/>
      <c r="K29" s="95"/>
      <c r="L29" s="96"/>
    </row>
    <row r="30" spans="1:16" ht="22.8" customHeight="1">
      <c r="B30" s="21" t="s">
        <v>34</v>
      </c>
      <c r="C30" s="20"/>
      <c r="D30" s="20"/>
      <c r="E30" s="23"/>
      <c r="F30" s="23"/>
      <c r="G30" s="23"/>
      <c r="H30" s="23"/>
      <c r="I30" s="23"/>
      <c r="J30" s="23"/>
      <c r="K30" s="23"/>
      <c r="L30" s="23"/>
    </row>
    <row r="31" spans="1:16" ht="22.8" customHeight="1">
      <c r="B31" s="24" t="s">
        <v>33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6" ht="22.8" customHeight="1">
      <c r="B32" s="26" t="s">
        <v>36</v>
      </c>
      <c r="C32" s="27" t="s">
        <v>32</v>
      </c>
      <c r="D32" s="24"/>
      <c r="E32" s="24"/>
      <c r="F32" s="24"/>
      <c r="G32" s="24"/>
      <c r="H32" s="24"/>
      <c r="I32" s="24"/>
      <c r="J32" s="24"/>
      <c r="K32" s="24"/>
      <c r="L32" s="24"/>
    </row>
    <row r="33" spans="2:13" ht="22.8" customHeight="1">
      <c r="B33" s="26" t="s">
        <v>49</v>
      </c>
      <c r="C33" s="27" t="s">
        <v>53</v>
      </c>
      <c r="D33" s="25"/>
      <c r="E33" s="25"/>
      <c r="F33" s="25"/>
      <c r="G33" s="25"/>
      <c r="H33" s="25"/>
      <c r="I33" s="25"/>
      <c r="J33" s="25"/>
      <c r="K33" s="25"/>
      <c r="L33" s="25"/>
    </row>
    <row r="34" spans="2:13" ht="22.8" customHeight="1">
      <c r="B34" s="26" t="s">
        <v>50</v>
      </c>
      <c r="C34" s="27" t="s">
        <v>31</v>
      </c>
      <c r="D34" s="25"/>
      <c r="E34" s="25"/>
      <c r="F34" s="25"/>
      <c r="G34" s="25"/>
      <c r="H34" s="25"/>
      <c r="I34" s="25"/>
      <c r="J34" s="25"/>
      <c r="K34" s="25"/>
      <c r="L34" s="25"/>
    </row>
    <row r="35" spans="2:13" ht="22.8" customHeight="1">
      <c r="B35" s="26" t="s">
        <v>51</v>
      </c>
      <c r="C35" s="27" t="s">
        <v>30</v>
      </c>
      <c r="D35" s="24"/>
      <c r="E35" s="24"/>
      <c r="F35" s="24"/>
      <c r="G35" s="24"/>
      <c r="H35" s="24"/>
      <c r="I35" s="24"/>
      <c r="J35" s="24"/>
      <c r="K35" s="24"/>
      <c r="L35" s="24"/>
    </row>
    <row r="36" spans="2:13" ht="22.8" customHeight="1">
      <c r="B36" s="26" t="s">
        <v>52</v>
      </c>
      <c r="C36" s="27" t="s">
        <v>29</v>
      </c>
      <c r="D36" s="24"/>
      <c r="E36" s="24"/>
      <c r="F36" s="24"/>
      <c r="G36" s="24"/>
      <c r="H36" s="24"/>
      <c r="I36" s="24"/>
      <c r="J36" s="24"/>
      <c r="K36" s="24"/>
      <c r="L36" s="24"/>
    </row>
    <row r="37" spans="2:13" ht="22.8" customHeight="1"/>
    <row r="38" spans="2:13" ht="22.8" customHeight="1">
      <c r="B38" s="6"/>
      <c r="C38" s="28"/>
      <c r="D38" s="6"/>
      <c r="E38" s="6"/>
      <c r="F38" s="6"/>
      <c r="G38" s="6"/>
      <c r="H38" s="6"/>
      <c r="I38" s="6"/>
      <c r="J38" s="6"/>
      <c r="K38" s="6"/>
      <c r="L38" s="6"/>
    </row>
    <row r="39" spans="2:13" ht="22.8" customHeight="1">
      <c r="B39" s="22"/>
      <c r="C39" s="95" t="s">
        <v>35</v>
      </c>
      <c r="D39" s="95"/>
      <c r="E39" s="95"/>
      <c r="F39" s="95"/>
      <c r="G39" s="95"/>
      <c r="H39" s="95"/>
      <c r="I39" s="95"/>
      <c r="J39" s="95"/>
      <c r="K39" s="95"/>
      <c r="L39" s="96"/>
    </row>
    <row r="40" spans="2:13" ht="22.8" customHeight="1">
      <c r="B40" s="24" t="s">
        <v>33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3" ht="22.8" customHeight="1">
      <c r="B41" s="26" t="s">
        <v>38</v>
      </c>
      <c r="C41" s="27" t="s">
        <v>40</v>
      </c>
      <c r="D41" s="24"/>
      <c r="E41" s="24"/>
      <c r="F41" s="24"/>
      <c r="G41" s="24"/>
      <c r="H41" s="24"/>
      <c r="I41" s="24"/>
      <c r="J41" s="24"/>
      <c r="K41" s="24"/>
      <c r="L41" s="24"/>
    </row>
    <row r="42" spans="2:13" ht="22.8" customHeight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2:13" ht="22.8" customHeight="1">
      <c r="B43" s="6"/>
      <c r="C43" s="28" t="s">
        <v>10</v>
      </c>
      <c r="D43" s="6"/>
      <c r="E43" s="6"/>
      <c r="F43" s="6"/>
      <c r="G43" s="6"/>
      <c r="H43" s="6"/>
      <c r="I43" s="6"/>
      <c r="J43" s="6"/>
      <c r="K43" s="6"/>
      <c r="L43" s="6"/>
      <c r="M43" s="1" t="b">
        <v>1</v>
      </c>
    </row>
    <row r="44" spans="2:13" ht="22.8" customHeight="1">
      <c r="B44" s="22"/>
      <c r="C44" s="95" t="s">
        <v>35</v>
      </c>
      <c r="D44" s="95"/>
      <c r="E44" s="95"/>
      <c r="F44" s="95"/>
      <c r="G44" s="95"/>
      <c r="H44" s="95"/>
      <c r="I44" s="95"/>
      <c r="J44" s="95"/>
      <c r="K44" s="95"/>
      <c r="L44" s="96"/>
      <c r="M44" s="1" t="b">
        <v>0</v>
      </c>
    </row>
    <row r="45" spans="2:13" ht="22.8" customHeight="1">
      <c r="B45" s="24" t="s">
        <v>33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" t="b">
        <v>0</v>
      </c>
    </row>
    <row r="46" spans="2:13" ht="22.8" customHeight="1">
      <c r="B46" s="26" t="s">
        <v>38</v>
      </c>
      <c r="C46" s="27" t="s">
        <v>39</v>
      </c>
      <c r="D46" s="24"/>
      <c r="E46" s="24"/>
      <c r="F46" s="24"/>
      <c r="G46" s="24"/>
      <c r="H46" s="24"/>
      <c r="I46" s="24"/>
      <c r="J46" s="24"/>
      <c r="K46" s="24"/>
      <c r="L46" s="24"/>
    </row>
    <row r="47" spans="2:13" ht="22.8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3" ht="22.8" customHeight="1">
      <c r="B48" s="6"/>
      <c r="C48" s="28" t="s">
        <v>44</v>
      </c>
      <c r="D48" s="6"/>
      <c r="E48" s="6"/>
      <c r="F48" s="6"/>
      <c r="G48" s="6"/>
      <c r="H48" s="6"/>
      <c r="I48" s="6"/>
      <c r="J48" s="6"/>
      <c r="K48" s="6"/>
      <c r="L48" s="6"/>
    </row>
    <row r="49" spans="2:12" ht="22.8" customHeight="1">
      <c r="B49" s="22"/>
      <c r="C49" s="95" t="s">
        <v>35</v>
      </c>
      <c r="D49" s="95"/>
      <c r="E49" s="95"/>
      <c r="F49" s="95"/>
      <c r="G49" s="95"/>
      <c r="H49" s="95"/>
      <c r="I49" s="95"/>
      <c r="J49" s="95"/>
      <c r="K49" s="95"/>
      <c r="L49" s="96"/>
    </row>
    <row r="50" spans="2:12" ht="22.8" customHeight="1">
      <c r="B50" s="24" t="s">
        <v>33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2:12" ht="22.8" customHeight="1">
      <c r="B51" s="26" t="s">
        <v>38</v>
      </c>
      <c r="C51" s="27" t="s">
        <v>43</v>
      </c>
      <c r="D51" s="24"/>
      <c r="E51" s="24"/>
      <c r="F51" s="24"/>
      <c r="G51" s="24"/>
      <c r="H51" s="24"/>
      <c r="I51" s="24"/>
      <c r="J51" s="24"/>
      <c r="K51" s="24"/>
      <c r="L51" s="24"/>
    </row>
    <row r="52" spans="2:12" ht="22.8" customHeight="1"/>
    <row r="53" spans="2:12" ht="22.8" customHeight="1">
      <c r="B53" s="6"/>
      <c r="C53" s="28" t="s">
        <v>42</v>
      </c>
      <c r="D53" s="6"/>
      <c r="E53" s="6"/>
      <c r="F53" s="6"/>
      <c r="G53" s="6"/>
      <c r="H53" s="6"/>
      <c r="I53" s="6"/>
      <c r="J53" s="6"/>
      <c r="K53" s="6"/>
      <c r="L53" s="6"/>
    </row>
    <row r="54" spans="2:12" ht="22.8" customHeight="1">
      <c r="B54" s="22"/>
      <c r="C54" s="95" t="s">
        <v>35</v>
      </c>
      <c r="D54" s="95"/>
      <c r="E54" s="95"/>
      <c r="F54" s="95"/>
      <c r="G54" s="95"/>
      <c r="H54" s="95"/>
      <c r="I54" s="95"/>
      <c r="J54" s="95"/>
      <c r="K54" s="95"/>
      <c r="L54" s="96"/>
    </row>
    <row r="55" spans="2:12" ht="22.8" customHeight="1">
      <c r="B55" s="24" t="s">
        <v>33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2:12" ht="22.8" customHeight="1">
      <c r="B56" s="26" t="s">
        <v>38</v>
      </c>
      <c r="C56" s="27" t="s">
        <v>41</v>
      </c>
      <c r="D56" s="24"/>
      <c r="E56" s="24"/>
      <c r="F56" s="24"/>
      <c r="G56" s="24"/>
      <c r="H56" s="24"/>
      <c r="I56" s="24"/>
      <c r="J56" s="24"/>
      <c r="K56" s="24"/>
      <c r="L56" s="24"/>
    </row>
    <row r="57" spans="2:12" ht="22.8" customHeight="1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2:12" ht="24.6" customHeight="1"/>
    <row r="59" spans="2:12" ht="24.6" customHeight="1"/>
    <row r="60" spans="2:12" ht="24.6" customHeight="1"/>
    <row r="61" spans="2:12" ht="24.6" customHeight="1"/>
    <row r="62" spans="2:12" ht="24.6" customHeight="1"/>
    <row r="63" spans="2:12" ht="24.6" customHeight="1"/>
    <row r="64" spans="2:12" ht="24.6" customHeight="1"/>
    <row r="65" ht="24.6" customHeight="1"/>
    <row r="66" ht="24.6" customHeight="1"/>
    <row r="67" ht="24.6" customHeight="1"/>
    <row r="68" ht="24.6" customHeight="1"/>
    <row r="69" ht="24.6" customHeight="1"/>
    <row r="70" ht="24.6" customHeight="1"/>
    <row r="71" ht="24.6" customHeight="1"/>
    <row r="72" ht="24.6" customHeight="1"/>
    <row r="73" ht="24.6" customHeight="1"/>
    <row r="74" ht="24.6" customHeight="1"/>
    <row r="75" ht="24.6" customHeight="1"/>
    <row r="76" ht="24.6" customHeight="1"/>
    <row r="77" ht="24.6" customHeight="1"/>
    <row r="78" ht="24.6" customHeight="1"/>
    <row r="79" ht="24.6" customHeight="1"/>
    <row r="80" ht="24.6" customHeight="1"/>
    <row r="81" ht="24.6" customHeight="1"/>
    <row r="82" ht="24.6" customHeight="1"/>
    <row r="83" ht="24.6" customHeight="1"/>
    <row r="84" ht="24.6" customHeight="1"/>
    <row r="85" ht="24.6" customHeight="1"/>
    <row r="86" ht="24.6" customHeight="1"/>
    <row r="87" ht="24.6" customHeight="1"/>
    <row r="88" ht="24.6" customHeight="1"/>
    <row r="89" ht="24.6" customHeight="1"/>
    <row r="90" ht="24.6" customHeight="1"/>
    <row r="91" ht="24.6" customHeight="1"/>
    <row r="92" ht="24.6" customHeight="1"/>
    <row r="93" ht="24.6" customHeight="1"/>
    <row r="94" ht="24.6" customHeight="1"/>
    <row r="95" ht="24.6" customHeight="1"/>
    <row r="96" ht="24.6" customHeight="1"/>
    <row r="97" ht="24.6" customHeight="1"/>
    <row r="98" ht="24.6" customHeight="1"/>
    <row r="99" ht="24.6" customHeight="1"/>
    <row r="100" ht="24.6" customHeight="1"/>
    <row r="101" ht="24.6" customHeight="1"/>
    <row r="102" ht="24.6" customHeight="1"/>
    <row r="103" ht="24.6" customHeight="1"/>
    <row r="104" ht="24.6" customHeight="1"/>
    <row r="105" ht="24.6" customHeight="1"/>
    <row r="106" ht="24.6" customHeight="1"/>
    <row r="107" ht="24.6" customHeight="1"/>
    <row r="108" ht="24.6" customHeight="1"/>
    <row r="109" ht="24.6" customHeight="1"/>
    <row r="110" ht="24.6" customHeight="1"/>
    <row r="111" ht="24.6" customHeight="1"/>
    <row r="112" ht="24.6" customHeight="1"/>
    <row r="113" ht="24.6" customHeight="1"/>
    <row r="114" ht="24.6" customHeight="1"/>
    <row r="115" ht="24.6" customHeight="1"/>
    <row r="116" ht="24.6" customHeight="1"/>
    <row r="117" ht="24.6" customHeight="1"/>
    <row r="118" ht="24.6" customHeight="1"/>
    <row r="119" ht="24.6" customHeight="1"/>
    <row r="120" ht="24.6" customHeight="1"/>
  </sheetData>
  <sheetProtection algorithmName="SHA-512" hashValue="j9r14QNbzPXSqL4RdRCSdZ3tCVoOXdEIrMUXJQYRGpjnvavuddkX4XXjfpDru/UCLsh5369OIvCk6jtGJfeimw==" saltValue="8sev7Xm9Q3Wt5C814gbZhA==" spinCount="100000" sheet="1" objects="1" scenarios="1"/>
  <mergeCells count="70">
    <mergeCell ref="C54:L54"/>
    <mergeCell ref="K4:L4"/>
    <mergeCell ref="B5:D5"/>
    <mergeCell ref="E5:F5"/>
    <mergeCell ref="G5:I5"/>
    <mergeCell ref="J5:L5"/>
    <mergeCell ref="B6:D18"/>
    <mergeCell ref="E6:F6"/>
    <mergeCell ref="G6:H6"/>
    <mergeCell ref="K27:L27"/>
    <mergeCell ref="J11:K11"/>
    <mergeCell ref="E12:F12"/>
    <mergeCell ref="G12:H12"/>
    <mergeCell ref="J12:L13"/>
    <mergeCell ref="E13:F13"/>
    <mergeCell ref="G13:H13"/>
    <mergeCell ref="A3:L3"/>
    <mergeCell ref="C49:L49"/>
    <mergeCell ref="C39:L39"/>
    <mergeCell ref="C44:L44"/>
    <mergeCell ref="C29:L29"/>
    <mergeCell ref="J6:L10"/>
    <mergeCell ref="E7:F7"/>
    <mergeCell ref="G7:H7"/>
    <mergeCell ref="E8:F8"/>
    <mergeCell ref="G8:H8"/>
    <mergeCell ref="E9:F9"/>
    <mergeCell ref="G9:H9"/>
    <mergeCell ref="E10:F10"/>
    <mergeCell ref="G10:H10"/>
    <mergeCell ref="E11:F11"/>
    <mergeCell ref="G11:H11"/>
    <mergeCell ref="E14:F14"/>
    <mergeCell ref="G14:H14"/>
    <mergeCell ref="J14:K14"/>
    <mergeCell ref="E15:F15"/>
    <mergeCell ref="G15:H15"/>
    <mergeCell ref="J15:L16"/>
    <mergeCell ref="E16:F16"/>
    <mergeCell ref="G16:H16"/>
    <mergeCell ref="E17:F17"/>
    <mergeCell ref="G17:H17"/>
    <mergeCell ref="J17:K17"/>
    <mergeCell ref="E18:F18"/>
    <mergeCell ref="G18:H18"/>
    <mergeCell ref="J18:K18"/>
    <mergeCell ref="B19:D22"/>
    <mergeCell ref="E19:F19"/>
    <mergeCell ref="G19:H19"/>
    <mergeCell ref="J19:K19"/>
    <mergeCell ref="E20:F20"/>
    <mergeCell ref="G20:H20"/>
    <mergeCell ref="J20:K20"/>
    <mergeCell ref="E21:F21"/>
    <mergeCell ref="G21:H21"/>
    <mergeCell ref="J21:K21"/>
    <mergeCell ref="E22:F22"/>
    <mergeCell ref="G22:H22"/>
    <mergeCell ref="J22:K22"/>
    <mergeCell ref="B25:F25"/>
    <mergeCell ref="G25:H25"/>
    <mergeCell ref="J25:K25"/>
    <mergeCell ref="B26:L26"/>
    <mergeCell ref="B23:D24"/>
    <mergeCell ref="E23:F23"/>
    <mergeCell ref="G23:H23"/>
    <mergeCell ref="J23:K23"/>
    <mergeCell ref="E24:F24"/>
    <mergeCell ref="G24:H24"/>
    <mergeCell ref="J24:K24"/>
  </mergeCells>
  <phoneticPr fontId="1"/>
  <pageMargins left="0.7" right="0.7" top="0.75" bottom="0.75" header="0.3" footer="0.3"/>
  <pageSetup paperSize="9" scale="92" orientation="portrait" r:id="rId1"/>
  <rowBreaks count="1" manualBreakCount="1">
    <brk id="2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1" r:id="rId4" name="Check Box 27">
              <controlPr defaultSize="0" autoFill="0" autoLine="0" autoPict="0">
                <anchor moveWithCells="1">
                  <from>
                    <xdr:col>1</xdr:col>
                    <xdr:colOff>121920</xdr:colOff>
                    <xdr:row>27</xdr:row>
                    <xdr:rowOff>22860</xdr:rowOff>
                  </from>
                  <to>
                    <xdr:col>4</xdr:col>
                    <xdr:colOff>365760</xdr:colOff>
                    <xdr:row>27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>
                  <from>
                    <xdr:col>7</xdr:col>
                    <xdr:colOff>480060</xdr:colOff>
                    <xdr:row>27</xdr:row>
                    <xdr:rowOff>30480</xdr:rowOff>
                  </from>
                  <to>
                    <xdr:col>10</xdr:col>
                    <xdr:colOff>198120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6" name="Check Box 29">
              <controlPr defaultSize="0" autoFill="0" autoLine="0" autoPict="0">
                <anchor moveWithCells="1">
                  <from>
                    <xdr:col>10</xdr:col>
                    <xdr:colOff>396240</xdr:colOff>
                    <xdr:row>27</xdr:row>
                    <xdr:rowOff>22860</xdr:rowOff>
                  </from>
                  <to>
                    <xdr:col>18</xdr:col>
                    <xdr:colOff>114300</xdr:colOff>
                    <xdr:row>27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1</xdr:col>
                    <xdr:colOff>99060</xdr:colOff>
                    <xdr:row>37</xdr:row>
                    <xdr:rowOff>22860</xdr:rowOff>
                  </from>
                  <to>
                    <xdr:col>5</xdr:col>
                    <xdr:colOff>114300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1</xdr:col>
                    <xdr:colOff>106680</xdr:colOff>
                    <xdr:row>38</xdr:row>
                    <xdr:rowOff>7620</xdr:rowOff>
                  </from>
                  <to>
                    <xdr:col>2</xdr:col>
                    <xdr:colOff>99060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9" name="Check Box 39">
              <controlPr defaultSize="0" autoFill="0" autoLine="0" autoPict="0">
                <anchor moveWithCells="1">
                  <from>
                    <xdr:col>1</xdr:col>
                    <xdr:colOff>114300</xdr:colOff>
                    <xdr:row>42</xdr:row>
                    <xdr:rowOff>22860</xdr:rowOff>
                  </from>
                  <to>
                    <xdr:col>2</xdr:col>
                    <xdr:colOff>190500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0" name="Check Box 40">
              <controlPr defaultSize="0" autoFill="0" autoLine="0" autoPict="0">
                <anchor moveWithCells="1">
                  <from>
                    <xdr:col>1</xdr:col>
                    <xdr:colOff>114300</xdr:colOff>
                    <xdr:row>43</xdr:row>
                    <xdr:rowOff>7620</xdr:rowOff>
                  </from>
                  <to>
                    <xdr:col>2</xdr:col>
                    <xdr:colOff>106680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1" name="Check Box 41">
              <controlPr defaultSize="0" autoFill="0" autoLine="0" autoPict="0">
                <anchor moveWithCells="1">
                  <from>
                    <xdr:col>1</xdr:col>
                    <xdr:colOff>114300</xdr:colOff>
                    <xdr:row>47</xdr:row>
                    <xdr:rowOff>22860</xdr:rowOff>
                  </from>
                  <to>
                    <xdr:col>2</xdr:col>
                    <xdr:colOff>190500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</xdr:col>
                    <xdr:colOff>121920</xdr:colOff>
                    <xdr:row>48</xdr:row>
                    <xdr:rowOff>7620</xdr:rowOff>
                  </from>
                  <to>
                    <xdr:col>2</xdr:col>
                    <xdr:colOff>114300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3" name="Check Box 43">
              <controlPr defaultSize="0" autoFill="0" autoLine="0" autoPict="0">
                <anchor moveWithCells="1">
                  <from>
                    <xdr:col>1</xdr:col>
                    <xdr:colOff>129540</xdr:colOff>
                    <xdr:row>28</xdr:row>
                    <xdr:rowOff>7620</xdr:rowOff>
                  </from>
                  <to>
                    <xdr:col>2</xdr:col>
                    <xdr:colOff>121920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4" name="Check Box 50">
              <controlPr defaultSize="0" autoFill="0" autoLine="0" autoPict="0">
                <anchor moveWithCells="1">
                  <from>
                    <xdr:col>1</xdr:col>
                    <xdr:colOff>129540</xdr:colOff>
                    <xdr:row>52</xdr:row>
                    <xdr:rowOff>22860</xdr:rowOff>
                  </from>
                  <to>
                    <xdr:col>2</xdr:col>
                    <xdr:colOff>205740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5" name="Check Box 51">
              <controlPr defaultSize="0" autoFill="0" autoLine="0" autoPict="0">
                <anchor moveWithCells="1">
                  <from>
                    <xdr:col>1</xdr:col>
                    <xdr:colOff>129540</xdr:colOff>
                    <xdr:row>53</xdr:row>
                    <xdr:rowOff>7620</xdr:rowOff>
                  </from>
                  <to>
                    <xdr:col>2</xdr:col>
                    <xdr:colOff>121920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6" name="Check Box 59">
              <controlPr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22860</xdr:rowOff>
                  </from>
                  <to>
                    <xdr:col>3</xdr:col>
                    <xdr:colOff>213360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7" name="Check Box 60">
              <controlPr defaultSize="0" autoFill="0" autoLine="0" autoPict="0">
                <anchor moveWithCells="1">
                  <from>
                    <xdr:col>1</xdr:col>
                    <xdr:colOff>30480</xdr:colOff>
                    <xdr:row>8</xdr:row>
                    <xdr:rowOff>320040</xdr:rowOff>
                  </from>
                  <to>
                    <xdr:col>3</xdr:col>
                    <xdr:colOff>76200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8" name="Check Box 61">
              <controlPr defaultSize="0" autoFill="0" autoLine="0" autoPict="0">
                <anchor moveWithCells="1">
                  <from>
                    <xdr:col>1</xdr:col>
                    <xdr:colOff>38100</xdr:colOff>
                    <xdr:row>9</xdr:row>
                    <xdr:rowOff>243840</xdr:rowOff>
                  </from>
                  <to>
                    <xdr:col>3</xdr:col>
                    <xdr:colOff>114300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9" name="Check Box 62">
              <controlPr defaultSize="0" autoFill="0" autoLine="0" autoPict="0">
                <anchor moveWithCells="1">
                  <from>
                    <xdr:col>1</xdr:col>
                    <xdr:colOff>144780</xdr:colOff>
                    <xdr:row>10</xdr:row>
                    <xdr:rowOff>205740</xdr:rowOff>
                  </from>
                  <to>
                    <xdr:col>2</xdr:col>
                    <xdr:colOff>655320</xdr:colOff>
                    <xdr:row>11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0" name="Check Box 63">
              <controlPr defaultSize="0" autoFill="0" autoLine="0" autoPict="0">
                <anchor moveWithCells="1">
                  <from>
                    <xdr:col>4</xdr:col>
                    <xdr:colOff>472440</xdr:colOff>
                    <xdr:row>27</xdr:row>
                    <xdr:rowOff>15240</xdr:rowOff>
                  </from>
                  <to>
                    <xdr:col>7</xdr:col>
                    <xdr:colOff>350520</xdr:colOff>
                    <xdr:row>27</xdr:row>
                    <xdr:rowOff>274320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2024-03-21T01:43:27Z</dcterms:modified>
</cp:coreProperties>
</file>